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o.scherbatiuk/Google Диск/Соціальні Індикатори/Текущие проекты/Русалка 20-05/"/>
    </mc:Choice>
  </mc:AlternateContent>
  <xr:revisionPtr revIDLastSave="0" documentId="13_ncr:1_{F14EE7FF-715F-E84E-BA14-059667BA888D}" xr6:coauthVersionLast="47" xr6:coauthVersionMax="47" xr10:uidLastSave="{00000000-0000-0000-0000-000000000000}"/>
  <bookViews>
    <workbookView xWindow="0" yWindow="500" windowWidth="25600" windowHeight="14060" activeTab="1" xr2:uid="{00000000-000D-0000-FFFF-FFFF00000000}"/>
  </bookViews>
  <sheets>
    <sheet name="Фінансування" sheetId="1" r:id="rId1"/>
    <sheet name="Витрати" sheetId="4" r:id="rId2"/>
    <sheet name="Витрати (template)" sheetId="2" state="hidden" r:id="rId3"/>
    <sheet name="Рестр документів" sheetId="3" r:id="rId4"/>
  </sheets>
  <definedNames>
    <definedName name="_xlnm._FilterDatabase" localSheetId="1" hidden="1">Витрати!$A$15:$U$155</definedName>
    <definedName name="_xlnm._FilterDatabase" localSheetId="3" hidden="1">'Рестр документів'!$A$10:$J$196</definedName>
    <definedName name="_xlnm.Print_Area" localSheetId="1">Витрати!$A$1:$R$171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5" i="4" l="1"/>
  <c r="I196" i="3" l="1"/>
  <c r="F196" i="3"/>
  <c r="D196" i="3"/>
  <c r="V177" i="2"/>
  <c r="S177" i="2"/>
  <c r="P177" i="2"/>
  <c r="M177" i="2"/>
  <c r="J177" i="2"/>
  <c r="G177" i="2"/>
  <c r="V176" i="2"/>
  <c r="S176" i="2"/>
  <c r="P176" i="2"/>
  <c r="M176" i="2"/>
  <c r="J176" i="2"/>
  <c r="X176" i="2" s="1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X173" i="2" s="1"/>
  <c r="M173" i="2"/>
  <c r="V172" i="2"/>
  <c r="S172" i="2"/>
  <c r="P172" i="2"/>
  <c r="M172" i="2"/>
  <c r="W172" i="2" s="1"/>
  <c r="J172" i="2"/>
  <c r="G172" i="2"/>
  <c r="V171" i="2"/>
  <c r="V169" i="2" s="1"/>
  <c r="S171" i="2"/>
  <c r="P171" i="2"/>
  <c r="M171" i="2"/>
  <c r="J171" i="2"/>
  <c r="G171" i="2"/>
  <c r="V170" i="2"/>
  <c r="S170" i="2"/>
  <c r="P170" i="2"/>
  <c r="M170" i="2"/>
  <c r="J170" i="2"/>
  <c r="G170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G165" i="2" s="1"/>
  <c r="V166" i="2"/>
  <c r="V165" i="2" s="1"/>
  <c r="S166" i="2"/>
  <c r="P166" i="2"/>
  <c r="M166" i="2"/>
  <c r="J166" i="2"/>
  <c r="G166" i="2"/>
  <c r="V164" i="2"/>
  <c r="S164" i="2"/>
  <c r="P164" i="2"/>
  <c r="X164" i="2" s="1"/>
  <c r="M164" i="2"/>
  <c r="J164" i="2"/>
  <c r="G164" i="2"/>
  <c r="V163" i="2"/>
  <c r="S163" i="2"/>
  <c r="P163" i="2"/>
  <c r="M163" i="2"/>
  <c r="M160" i="2" s="1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2" i="2"/>
  <c r="S152" i="2"/>
  <c r="P152" i="2"/>
  <c r="M152" i="2"/>
  <c r="J152" i="2"/>
  <c r="G152" i="2"/>
  <c r="V151" i="2"/>
  <c r="S151" i="2"/>
  <c r="P151" i="2"/>
  <c r="X151" i="2" s="1"/>
  <c r="M151" i="2"/>
  <c r="J151" i="2"/>
  <c r="G151" i="2"/>
  <c r="V150" i="2"/>
  <c r="S150" i="2"/>
  <c r="P150" i="2"/>
  <c r="M150" i="2"/>
  <c r="J150" i="2"/>
  <c r="X150" i="2" s="1"/>
  <c r="G150" i="2"/>
  <c r="V149" i="2"/>
  <c r="S149" i="2"/>
  <c r="P149" i="2"/>
  <c r="M149" i="2"/>
  <c r="J149" i="2"/>
  <c r="G149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J143" i="2" s="1"/>
  <c r="G138" i="2"/>
  <c r="V135" i="2"/>
  <c r="S135" i="2"/>
  <c r="P135" i="2"/>
  <c r="M135" i="2"/>
  <c r="J135" i="2"/>
  <c r="X135" i="2" s="1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V130" i="2"/>
  <c r="S130" i="2"/>
  <c r="S136" i="2" s="1"/>
  <c r="P130" i="2"/>
  <c r="M130" i="2"/>
  <c r="J130" i="2"/>
  <c r="G130" i="2"/>
  <c r="V127" i="2"/>
  <c r="S127" i="2"/>
  <c r="P127" i="2"/>
  <c r="M127" i="2"/>
  <c r="W127" i="2" s="1"/>
  <c r="J127" i="2"/>
  <c r="G127" i="2"/>
  <c r="V126" i="2"/>
  <c r="S126" i="2"/>
  <c r="P126" i="2"/>
  <c r="M126" i="2"/>
  <c r="J126" i="2"/>
  <c r="G126" i="2"/>
  <c r="W126" i="2" s="1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W123" i="2" s="1"/>
  <c r="J123" i="2"/>
  <c r="G123" i="2"/>
  <c r="V122" i="2"/>
  <c r="S122" i="2"/>
  <c r="P122" i="2"/>
  <c r="M122" i="2"/>
  <c r="J122" i="2"/>
  <c r="G122" i="2"/>
  <c r="W122" i="2" s="1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X111" i="2" s="1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P103" i="2" s="1"/>
  <c r="M106" i="2"/>
  <c r="J106" i="2"/>
  <c r="G106" i="2"/>
  <c r="V105" i="2"/>
  <c r="S105" i="2"/>
  <c r="P105" i="2"/>
  <c r="M105" i="2"/>
  <c r="J105" i="2"/>
  <c r="X105" i="2" s="1"/>
  <c r="G105" i="2"/>
  <c r="V104" i="2"/>
  <c r="V103" i="2" s="1"/>
  <c r="S104" i="2"/>
  <c r="P104" i="2"/>
  <c r="M104" i="2"/>
  <c r="J104" i="2"/>
  <c r="G104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J99" i="2" s="1"/>
  <c r="G100" i="2"/>
  <c r="P99" i="2"/>
  <c r="V98" i="2"/>
  <c r="S98" i="2"/>
  <c r="P98" i="2"/>
  <c r="M98" i="2"/>
  <c r="J98" i="2"/>
  <c r="X98" i="2" s="1"/>
  <c r="G98" i="2"/>
  <c r="G95" i="2" s="1"/>
  <c r="V97" i="2"/>
  <c r="S97" i="2"/>
  <c r="P97" i="2"/>
  <c r="M97" i="2"/>
  <c r="J97" i="2"/>
  <c r="G97" i="2"/>
  <c r="V96" i="2"/>
  <c r="S96" i="2"/>
  <c r="S95" i="2" s="1"/>
  <c r="P96" i="2"/>
  <c r="P95" i="2" s="1"/>
  <c r="M96" i="2"/>
  <c r="J96" i="2"/>
  <c r="G96" i="2"/>
  <c r="V92" i="2"/>
  <c r="V89" i="2" s="1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X90" i="2" s="1"/>
  <c r="G90" i="2"/>
  <c r="V88" i="2"/>
  <c r="V85" i="2" s="1"/>
  <c r="S88" i="2"/>
  <c r="P88" i="2"/>
  <c r="M88" i="2"/>
  <c r="J88" i="2"/>
  <c r="G88" i="2"/>
  <c r="V87" i="2"/>
  <c r="S87" i="2"/>
  <c r="P87" i="2"/>
  <c r="P85" i="2" s="1"/>
  <c r="M87" i="2"/>
  <c r="J87" i="2"/>
  <c r="G87" i="2"/>
  <c r="V86" i="2"/>
  <c r="S86" i="2"/>
  <c r="P86" i="2"/>
  <c r="M86" i="2"/>
  <c r="J86" i="2"/>
  <c r="X86" i="2" s="1"/>
  <c r="G86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P81" i="2" s="1"/>
  <c r="M82" i="2"/>
  <c r="J82" i="2"/>
  <c r="G82" i="2"/>
  <c r="V78" i="2"/>
  <c r="S78" i="2"/>
  <c r="P78" i="2"/>
  <c r="M78" i="2"/>
  <c r="J78" i="2"/>
  <c r="G78" i="2"/>
  <c r="V77" i="2"/>
  <c r="V75" i="2" s="1"/>
  <c r="S77" i="2"/>
  <c r="P77" i="2"/>
  <c r="M77" i="2"/>
  <c r="J77" i="2"/>
  <c r="G77" i="2"/>
  <c r="V76" i="2"/>
  <c r="S76" i="2"/>
  <c r="P76" i="2"/>
  <c r="M76" i="2"/>
  <c r="J76" i="2"/>
  <c r="G76" i="2"/>
  <c r="V74" i="2"/>
  <c r="V71" i="2" s="1"/>
  <c r="S74" i="2"/>
  <c r="P74" i="2"/>
  <c r="M74" i="2"/>
  <c r="J74" i="2"/>
  <c r="G74" i="2"/>
  <c r="V73" i="2"/>
  <c r="S73" i="2"/>
  <c r="P73" i="2"/>
  <c r="P71" i="2" s="1"/>
  <c r="M73" i="2"/>
  <c r="J73" i="2"/>
  <c r="G73" i="2"/>
  <c r="V72" i="2"/>
  <c r="S72" i="2"/>
  <c r="P72" i="2"/>
  <c r="M72" i="2"/>
  <c r="J72" i="2"/>
  <c r="X72" i="2" s="1"/>
  <c r="G72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S67" i="2" s="1"/>
  <c r="P68" i="2"/>
  <c r="P67" i="2" s="1"/>
  <c r="M68" i="2"/>
  <c r="J68" i="2"/>
  <c r="G68" i="2"/>
  <c r="J67" i="2"/>
  <c r="V66" i="2"/>
  <c r="S66" i="2"/>
  <c r="P66" i="2"/>
  <c r="M66" i="2"/>
  <c r="J66" i="2"/>
  <c r="G66" i="2"/>
  <c r="V65" i="2"/>
  <c r="S65" i="2"/>
  <c r="P65" i="2"/>
  <c r="M65" i="2"/>
  <c r="J65" i="2"/>
  <c r="G65" i="2"/>
  <c r="W65" i="2" s="1"/>
  <c r="V64" i="2"/>
  <c r="V63" i="2" s="1"/>
  <c r="S64" i="2"/>
  <c r="P64" i="2"/>
  <c r="M64" i="2"/>
  <c r="J64" i="2"/>
  <c r="G64" i="2"/>
  <c r="S63" i="2"/>
  <c r="V62" i="2"/>
  <c r="V59" i="2" s="1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M59" i="2" s="1"/>
  <c r="J60" i="2"/>
  <c r="X60" i="2" s="1"/>
  <c r="G60" i="2"/>
  <c r="V56" i="2"/>
  <c r="S56" i="2"/>
  <c r="P56" i="2"/>
  <c r="M56" i="2"/>
  <c r="W56" i="2" s="1"/>
  <c r="V55" i="2"/>
  <c r="S55" i="2"/>
  <c r="P55" i="2"/>
  <c r="M55" i="2"/>
  <c r="V54" i="2"/>
  <c r="S54" i="2"/>
  <c r="P54" i="2"/>
  <c r="M54" i="2"/>
  <c r="W54" i="2" s="1"/>
  <c r="V52" i="2"/>
  <c r="S52" i="2"/>
  <c r="P52" i="2"/>
  <c r="M52" i="2"/>
  <c r="J52" i="2"/>
  <c r="G52" i="2"/>
  <c r="V51" i="2"/>
  <c r="S51" i="2"/>
  <c r="P51" i="2"/>
  <c r="M51" i="2"/>
  <c r="W51" i="2" s="1"/>
  <c r="J51" i="2"/>
  <c r="G51" i="2"/>
  <c r="V50" i="2"/>
  <c r="S50" i="2"/>
  <c r="P50" i="2"/>
  <c r="M50" i="2"/>
  <c r="J50" i="2"/>
  <c r="G50" i="2"/>
  <c r="J49" i="2"/>
  <c r="J57" i="2" s="1"/>
  <c r="V46" i="2"/>
  <c r="S46" i="2"/>
  <c r="P46" i="2"/>
  <c r="M46" i="2"/>
  <c r="J46" i="2"/>
  <c r="X46" i="2" s="1"/>
  <c r="G46" i="2"/>
  <c r="V45" i="2"/>
  <c r="S45" i="2"/>
  <c r="P45" i="2"/>
  <c r="M45" i="2"/>
  <c r="J45" i="2"/>
  <c r="G45" i="2"/>
  <c r="V44" i="2"/>
  <c r="S44" i="2"/>
  <c r="P44" i="2"/>
  <c r="P43" i="2" s="1"/>
  <c r="M44" i="2"/>
  <c r="J44" i="2"/>
  <c r="G44" i="2"/>
  <c r="V42" i="2"/>
  <c r="S42" i="2"/>
  <c r="S39" i="2" s="1"/>
  <c r="P42" i="2"/>
  <c r="M42" i="2"/>
  <c r="J42" i="2"/>
  <c r="G42" i="2"/>
  <c r="V41" i="2"/>
  <c r="S41" i="2"/>
  <c r="P41" i="2"/>
  <c r="M41" i="2"/>
  <c r="J41" i="2"/>
  <c r="G41" i="2"/>
  <c r="G39" i="2" s="1"/>
  <c r="V40" i="2"/>
  <c r="S40" i="2"/>
  <c r="P40" i="2"/>
  <c r="M40" i="2"/>
  <c r="J40" i="2"/>
  <c r="G40" i="2"/>
  <c r="V38" i="2"/>
  <c r="S38" i="2"/>
  <c r="S35" i="2" s="1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J35" i="2" s="1"/>
  <c r="G36" i="2"/>
  <c r="G35" i="2" s="1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V29" i="2" s="1"/>
  <c r="S30" i="2"/>
  <c r="P30" i="2"/>
  <c r="M30" i="2"/>
  <c r="J30" i="2"/>
  <c r="G30" i="2"/>
  <c r="V24" i="2"/>
  <c r="S24" i="2"/>
  <c r="S21" i="2" s="1"/>
  <c r="Q28" i="2" s="1"/>
  <c r="S28" i="2" s="1"/>
  <c r="P24" i="2"/>
  <c r="M24" i="2"/>
  <c r="J24" i="2"/>
  <c r="G24" i="2"/>
  <c r="V23" i="2"/>
  <c r="S23" i="2"/>
  <c r="P23" i="2"/>
  <c r="M23" i="2"/>
  <c r="M21" i="2" s="1"/>
  <c r="K28" i="2" s="1"/>
  <c r="M28" i="2" s="1"/>
  <c r="J23" i="2"/>
  <c r="G23" i="2"/>
  <c r="V22" i="2"/>
  <c r="V21" i="2" s="1"/>
  <c r="T28" i="2" s="1"/>
  <c r="V28" i="2" s="1"/>
  <c r="S22" i="2"/>
  <c r="P22" i="2"/>
  <c r="M22" i="2"/>
  <c r="J22" i="2"/>
  <c r="G22" i="2"/>
  <c r="W22" i="2" s="1"/>
  <c r="P21" i="2"/>
  <c r="N28" i="2" s="1"/>
  <c r="P28" i="2" s="1"/>
  <c r="V20" i="2"/>
  <c r="S20" i="2"/>
  <c r="P20" i="2"/>
  <c r="M20" i="2"/>
  <c r="J20" i="2"/>
  <c r="X20" i="2" s="1"/>
  <c r="G20" i="2"/>
  <c r="V19" i="2"/>
  <c r="S19" i="2"/>
  <c r="P19" i="2"/>
  <c r="M19" i="2"/>
  <c r="J19" i="2"/>
  <c r="G19" i="2"/>
  <c r="V18" i="2"/>
  <c r="S18" i="2"/>
  <c r="P18" i="2"/>
  <c r="P17" i="2" s="1"/>
  <c r="N27" i="2" s="1"/>
  <c r="P27" i="2" s="1"/>
  <c r="M18" i="2"/>
  <c r="J18" i="2"/>
  <c r="G18" i="2"/>
  <c r="V16" i="2"/>
  <c r="S16" i="2"/>
  <c r="S13" i="2" s="1"/>
  <c r="P16" i="2"/>
  <c r="M16" i="2"/>
  <c r="J16" i="2"/>
  <c r="X16" i="2" s="1"/>
  <c r="G16" i="2"/>
  <c r="V15" i="2"/>
  <c r="S15" i="2"/>
  <c r="P15" i="2"/>
  <c r="M15" i="2"/>
  <c r="J15" i="2"/>
  <c r="G15" i="2"/>
  <c r="V14" i="2"/>
  <c r="V13" i="2" s="1"/>
  <c r="S14" i="2"/>
  <c r="P14" i="2"/>
  <c r="P13" i="2" s="1"/>
  <c r="M14" i="2"/>
  <c r="J14" i="2"/>
  <c r="G14" i="2"/>
  <c r="W14" i="2" s="1"/>
  <c r="P153" i="4"/>
  <c r="M153" i="4"/>
  <c r="P152" i="4"/>
  <c r="M152" i="4"/>
  <c r="G152" i="4"/>
  <c r="P151" i="4"/>
  <c r="M151" i="4"/>
  <c r="G151" i="4"/>
  <c r="P150" i="4"/>
  <c r="M150" i="4"/>
  <c r="G150" i="4"/>
  <c r="Q150" i="4" s="1"/>
  <c r="P149" i="4"/>
  <c r="M149" i="4"/>
  <c r="G149" i="4"/>
  <c r="P148" i="4"/>
  <c r="M148" i="4"/>
  <c r="G148" i="4"/>
  <c r="P147" i="4"/>
  <c r="M147" i="4"/>
  <c r="G147" i="4"/>
  <c r="Q147" i="4" s="1"/>
  <c r="P146" i="4"/>
  <c r="M146" i="4"/>
  <c r="G146" i="4"/>
  <c r="P145" i="4"/>
  <c r="M145" i="4"/>
  <c r="G145" i="4"/>
  <c r="P144" i="4"/>
  <c r="P143" i="4" s="1"/>
  <c r="M144" i="4"/>
  <c r="G144" i="4"/>
  <c r="N143" i="4"/>
  <c r="K143" i="4"/>
  <c r="E143" i="4"/>
  <c r="P142" i="4"/>
  <c r="P141" i="4" s="1"/>
  <c r="M142" i="4"/>
  <c r="G142" i="4"/>
  <c r="G141" i="4" s="1"/>
  <c r="N141" i="4"/>
  <c r="M141" i="4"/>
  <c r="K141" i="4"/>
  <c r="E141" i="4"/>
  <c r="P139" i="4"/>
  <c r="M139" i="4"/>
  <c r="G139" i="4"/>
  <c r="N138" i="4"/>
  <c r="K138" i="4"/>
  <c r="E138" i="4"/>
  <c r="P137" i="4"/>
  <c r="M137" i="4"/>
  <c r="G137" i="4"/>
  <c r="P136" i="4"/>
  <c r="M136" i="4"/>
  <c r="G136" i="4"/>
  <c r="G134" i="4" s="1"/>
  <c r="P135" i="4"/>
  <c r="N140" i="4" s="1"/>
  <c r="P140" i="4" s="1"/>
  <c r="M135" i="4"/>
  <c r="K140" i="4" s="1"/>
  <c r="M140" i="4" s="1"/>
  <c r="M138" i="4" s="1"/>
  <c r="G135" i="4"/>
  <c r="E140" i="4" s="1"/>
  <c r="G140" i="4" s="1"/>
  <c r="N134" i="4"/>
  <c r="K134" i="4"/>
  <c r="E134" i="4"/>
  <c r="N132" i="4"/>
  <c r="K132" i="4"/>
  <c r="E132" i="4"/>
  <c r="P130" i="4"/>
  <c r="M130" i="4"/>
  <c r="G130" i="4"/>
  <c r="N128" i="4"/>
  <c r="K128" i="4"/>
  <c r="E128" i="4"/>
  <c r="P127" i="4"/>
  <c r="M127" i="4"/>
  <c r="G127" i="4"/>
  <c r="P126" i="4"/>
  <c r="M126" i="4"/>
  <c r="K131" i="4" s="1"/>
  <c r="M131" i="4" s="1"/>
  <c r="G126" i="4"/>
  <c r="E131" i="4" s="1"/>
  <c r="G131" i="4" s="1"/>
  <c r="N124" i="4"/>
  <c r="K124" i="4"/>
  <c r="E124" i="4"/>
  <c r="P122" i="4"/>
  <c r="M122" i="4"/>
  <c r="G122" i="4"/>
  <c r="P121" i="4"/>
  <c r="M121" i="4"/>
  <c r="G121" i="4"/>
  <c r="N119" i="4"/>
  <c r="K119" i="4"/>
  <c r="E119" i="4"/>
  <c r="G118" i="4"/>
  <c r="E123" i="4" s="1"/>
  <c r="G123" i="4" s="1"/>
  <c r="P117" i="4"/>
  <c r="M117" i="4"/>
  <c r="G117" i="4"/>
  <c r="P116" i="4"/>
  <c r="M116" i="4"/>
  <c r="G116" i="4"/>
  <c r="P115" i="4"/>
  <c r="M115" i="4"/>
  <c r="G115" i="4"/>
  <c r="P114" i="4"/>
  <c r="M114" i="4"/>
  <c r="G114" i="4"/>
  <c r="Q114" i="4" s="1"/>
  <c r="P113" i="4"/>
  <c r="M113" i="4"/>
  <c r="G113" i="4"/>
  <c r="P112" i="4"/>
  <c r="M112" i="4"/>
  <c r="G112" i="4"/>
  <c r="N110" i="4"/>
  <c r="K110" i="4"/>
  <c r="E110" i="4"/>
  <c r="P108" i="4"/>
  <c r="M108" i="4"/>
  <c r="G108" i="4"/>
  <c r="Q108" i="4" s="1"/>
  <c r="N106" i="4"/>
  <c r="K106" i="4"/>
  <c r="E106" i="4"/>
  <c r="G105" i="4"/>
  <c r="P104" i="4"/>
  <c r="M104" i="4"/>
  <c r="G104" i="4"/>
  <c r="P103" i="4"/>
  <c r="M103" i="4"/>
  <c r="G103" i="4"/>
  <c r="P102" i="4"/>
  <c r="M102" i="4"/>
  <c r="G102" i="4"/>
  <c r="P101" i="4"/>
  <c r="N105" i="4" s="1"/>
  <c r="P105" i="4" s="1"/>
  <c r="M101" i="4"/>
  <c r="K105" i="4" s="1"/>
  <c r="M105" i="4" s="1"/>
  <c r="G101" i="4"/>
  <c r="P98" i="4"/>
  <c r="P97" i="4" s="1"/>
  <c r="M98" i="4"/>
  <c r="M97" i="4" s="1"/>
  <c r="G98" i="4"/>
  <c r="N97" i="4"/>
  <c r="K97" i="4"/>
  <c r="E97" i="4"/>
  <c r="P96" i="4"/>
  <c r="P95" i="4" s="1"/>
  <c r="M96" i="4"/>
  <c r="M95" i="4" s="1"/>
  <c r="G96" i="4"/>
  <c r="N95" i="4"/>
  <c r="K95" i="4"/>
  <c r="E95" i="4"/>
  <c r="P94" i="4"/>
  <c r="M94" i="4"/>
  <c r="G94" i="4"/>
  <c r="P93" i="4"/>
  <c r="M93" i="4"/>
  <c r="G93" i="4"/>
  <c r="P92" i="4"/>
  <c r="M92" i="4"/>
  <c r="G92" i="4"/>
  <c r="P91" i="4"/>
  <c r="M91" i="4"/>
  <c r="G91" i="4"/>
  <c r="P90" i="4"/>
  <c r="M90" i="4"/>
  <c r="G90" i="4"/>
  <c r="P89" i="4"/>
  <c r="M89" i="4"/>
  <c r="G89" i="4"/>
  <c r="P88" i="4"/>
  <c r="M88" i="4"/>
  <c r="G88" i="4"/>
  <c r="P87" i="4"/>
  <c r="M87" i="4"/>
  <c r="G87" i="4"/>
  <c r="P86" i="4"/>
  <c r="M86" i="4"/>
  <c r="G86" i="4"/>
  <c r="P85" i="4"/>
  <c r="M85" i="4"/>
  <c r="G85" i="4"/>
  <c r="N84" i="4"/>
  <c r="K84" i="4"/>
  <c r="E84" i="4"/>
  <c r="N82" i="4"/>
  <c r="N80" i="4" s="1"/>
  <c r="N78" i="4" s="1"/>
  <c r="K82" i="4"/>
  <c r="E82" i="4"/>
  <c r="P81" i="4"/>
  <c r="P80" i="4" s="1"/>
  <c r="M81" i="4"/>
  <c r="M80" i="4" s="1"/>
  <c r="G81" i="4"/>
  <c r="G80" i="4"/>
  <c r="P79" i="4"/>
  <c r="P78" i="4" s="1"/>
  <c r="M79" i="4"/>
  <c r="M78" i="4" s="1"/>
  <c r="G79" i="4"/>
  <c r="G78" i="4"/>
  <c r="P77" i="4"/>
  <c r="P76" i="4" s="1"/>
  <c r="M77" i="4"/>
  <c r="M76" i="4" s="1"/>
  <c r="G77" i="4"/>
  <c r="N76" i="4"/>
  <c r="K76" i="4"/>
  <c r="E76" i="4"/>
  <c r="P73" i="4"/>
  <c r="P72" i="4" s="1"/>
  <c r="M73" i="4"/>
  <c r="M72" i="4" s="1"/>
  <c r="G73" i="4"/>
  <c r="G72" i="4" s="1"/>
  <c r="N72" i="4"/>
  <c r="K72" i="4"/>
  <c r="E72" i="4"/>
  <c r="P71" i="4"/>
  <c r="P70" i="4" s="1"/>
  <c r="M71" i="4"/>
  <c r="M70" i="4" s="1"/>
  <c r="G71" i="4"/>
  <c r="G70" i="4" s="1"/>
  <c r="N70" i="4"/>
  <c r="K70" i="4"/>
  <c r="E70" i="4"/>
  <c r="P69" i="4"/>
  <c r="M69" i="4"/>
  <c r="G69" i="4"/>
  <c r="P68" i="4"/>
  <c r="P67" i="4" s="1"/>
  <c r="M68" i="4"/>
  <c r="G68" i="4"/>
  <c r="N67" i="4"/>
  <c r="K67" i="4"/>
  <c r="E67" i="4"/>
  <c r="P66" i="4"/>
  <c r="M66" i="4"/>
  <c r="G66" i="4"/>
  <c r="P65" i="4"/>
  <c r="M65" i="4"/>
  <c r="G65" i="4"/>
  <c r="P64" i="4"/>
  <c r="M64" i="4"/>
  <c r="G64" i="4"/>
  <c r="P63" i="4"/>
  <c r="M63" i="4"/>
  <c r="G63" i="4"/>
  <c r="P62" i="4"/>
  <c r="M62" i="4"/>
  <c r="G62" i="4"/>
  <c r="P61" i="4"/>
  <c r="M61" i="4"/>
  <c r="G61" i="4"/>
  <c r="P60" i="4"/>
  <c r="M60" i="4"/>
  <c r="G60" i="4"/>
  <c r="P59" i="4"/>
  <c r="M59" i="4"/>
  <c r="M58" i="4" s="1"/>
  <c r="G59" i="4"/>
  <c r="N58" i="4"/>
  <c r="K58" i="4"/>
  <c r="E58" i="4"/>
  <c r="P57" i="4"/>
  <c r="M57" i="4"/>
  <c r="G57" i="4"/>
  <c r="G56" i="4" s="1"/>
  <c r="N56" i="4"/>
  <c r="M56" i="4"/>
  <c r="K56" i="4"/>
  <c r="E56" i="4"/>
  <c r="F54" i="4"/>
  <c r="P53" i="4"/>
  <c r="M53" i="4"/>
  <c r="P52" i="4"/>
  <c r="M52" i="4"/>
  <c r="P51" i="4"/>
  <c r="M51" i="4"/>
  <c r="N50" i="4"/>
  <c r="K50" i="4"/>
  <c r="P49" i="4"/>
  <c r="M49" i="4"/>
  <c r="G49" i="4"/>
  <c r="P48" i="4"/>
  <c r="M48" i="4"/>
  <c r="G48" i="4"/>
  <c r="P47" i="4"/>
  <c r="M47" i="4"/>
  <c r="G47" i="4"/>
  <c r="G46" i="4" s="1"/>
  <c r="G54" i="4" s="1"/>
  <c r="N46" i="4"/>
  <c r="K46" i="4"/>
  <c r="E46" i="4"/>
  <c r="E54" i="4" s="1"/>
  <c r="P43" i="4"/>
  <c r="M43" i="4"/>
  <c r="M42" i="4" s="1"/>
  <c r="G43" i="4"/>
  <c r="G42" i="4" s="1"/>
  <c r="P42" i="4"/>
  <c r="N42" i="4"/>
  <c r="K42" i="4"/>
  <c r="E42" i="4"/>
  <c r="P41" i="4"/>
  <c r="P40" i="4" s="1"/>
  <c r="M41" i="4"/>
  <c r="M40" i="4" s="1"/>
  <c r="G41" i="4"/>
  <c r="G40" i="4" s="1"/>
  <c r="N40" i="4"/>
  <c r="K40" i="4"/>
  <c r="E40" i="4"/>
  <c r="P39" i="4"/>
  <c r="P38" i="4" s="1"/>
  <c r="M39" i="4"/>
  <c r="M38" i="4" s="1"/>
  <c r="G39" i="4"/>
  <c r="G38" i="4" s="1"/>
  <c r="N38" i="4"/>
  <c r="K38" i="4"/>
  <c r="E38" i="4"/>
  <c r="P35" i="4"/>
  <c r="M35" i="4"/>
  <c r="G35" i="4"/>
  <c r="P34" i="4"/>
  <c r="M34" i="4"/>
  <c r="G34" i="4"/>
  <c r="N33" i="4"/>
  <c r="K33" i="4"/>
  <c r="E33" i="4"/>
  <c r="P28" i="4"/>
  <c r="M28" i="4"/>
  <c r="G28" i="4"/>
  <c r="P27" i="4"/>
  <c r="M27" i="4"/>
  <c r="G27" i="4"/>
  <c r="P26" i="4"/>
  <c r="M26" i="4"/>
  <c r="G26" i="4"/>
  <c r="P25" i="4"/>
  <c r="M25" i="4"/>
  <c r="G25" i="4"/>
  <c r="P24" i="4"/>
  <c r="M24" i="4"/>
  <c r="G24" i="4"/>
  <c r="P23" i="4"/>
  <c r="P22" i="4" s="1"/>
  <c r="N32" i="4" s="1"/>
  <c r="P32" i="4" s="1"/>
  <c r="M23" i="4"/>
  <c r="M22" i="4" s="1"/>
  <c r="K32" i="4" s="1"/>
  <c r="M32" i="4" s="1"/>
  <c r="G23" i="4"/>
  <c r="N22" i="4"/>
  <c r="K22" i="4"/>
  <c r="E22" i="4"/>
  <c r="P21" i="4"/>
  <c r="P20" i="4" s="1"/>
  <c r="N31" i="4" s="1"/>
  <c r="P31" i="4" s="1"/>
  <c r="M21" i="4"/>
  <c r="M20" i="4" s="1"/>
  <c r="K31" i="4" s="1"/>
  <c r="M31" i="4" s="1"/>
  <c r="G21" i="4"/>
  <c r="G20" i="4" s="1"/>
  <c r="E31" i="4" s="1"/>
  <c r="G31" i="4" s="1"/>
  <c r="N20" i="4"/>
  <c r="K20" i="4"/>
  <c r="E20" i="4"/>
  <c r="P19" i="4"/>
  <c r="P18" i="4" s="1"/>
  <c r="N30" i="4" s="1"/>
  <c r="M19" i="4"/>
  <c r="M18" i="4" s="1"/>
  <c r="G19" i="4"/>
  <c r="G18" i="4" s="1"/>
  <c r="N18" i="4"/>
  <c r="K18" i="4"/>
  <c r="E18" i="4"/>
  <c r="B8" i="4"/>
  <c r="A8" i="4"/>
  <c r="A7" i="4"/>
  <c r="B6" i="4"/>
  <c r="A6" i="4"/>
  <c r="B5" i="4"/>
  <c r="A5" i="4"/>
  <c r="B4" i="4"/>
  <c r="A4" i="4"/>
  <c r="B3" i="4"/>
  <c r="A3" i="4"/>
  <c r="L25" i="1"/>
  <c r="H25" i="1"/>
  <c r="G25" i="1"/>
  <c r="F25" i="1"/>
  <c r="E25" i="1"/>
  <c r="D25" i="1"/>
  <c r="J24" i="1"/>
  <c r="C24" i="1"/>
  <c r="C25" i="1" s="1"/>
  <c r="J23" i="1"/>
  <c r="J22" i="1"/>
  <c r="M157" i="4" s="1"/>
  <c r="Q104" i="4" l="1"/>
  <c r="Q68" i="4"/>
  <c r="M67" i="4"/>
  <c r="S43" i="2"/>
  <c r="P59" i="2"/>
  <c r="G75" i="2"/>
  <c r="V81" i="2"/>
  <c r="V95" i="2"/>
  <c r="W112" i="2"/>
  <c r="S147" i="2"/>
  <c r="G155" i="2"/>
  <c r="X177" i="2"/>
  <c r="P50" i="4"/>
  <c r="Q60" i="4"/>
  <c r="Q62" i="4"/>
  <c r="Q64" i="4"/>
  <c r="Q66" i="4"/>
  <c r="Q86" i="4"/>
  <c r="Q90" i="4"/>
  <c r="Q122" i="4"/>
  <c r="M13" i="2"/>
  <c r="K26" i="2" s="1"/>
  <c r="M26" i="2" s="1"/>
  <c r="V17" i="2"/>
  <c r="T27" i="2" s="1"/>
  <c r="V27" i="2" s="1"/>
  <c r="P35" i="2"/>
  <c r="X35" i="2" s="1"/>
  <c r="V35" i="2"/>
  <c r="V67" i="2"/>
  <c r="J75" i="2"/>
  <c r="X75" i="2" s="1"/>
  <c r="S85" i="2"/>
  <c r="P107" i="2"/>
  <c r="P128" i="2"/>
  <c r="X132" i="2"/>
  <c r="P143" i="2"/>
  <c r="J155" i="2"/>
  <c r="V155" i="2"/>
  <c r="S169" i="2"/>
  <c r="G169" i="2"/>
  <c r="X31" i="2"/>
  <c r="P29" i="2"/>
  <c r="J39" i="2"/>
  <c r="W45" i="2"/>
  <c r="P53" i="2"/>
  <c r="W69" i="2"/>
  <c r="W70" i="2"/>
  <c r="P89" i="2"/>
  <c r="G103" i="2"/>
  <c r="X161" i="2"/>
  <c r="X162" i="2"/>
  <c r="P33" i="4"/>
  <c r="Q40" i="4"/>
  <c r="Q77" i="4"/>
  <c r="Q76" i="4" s="1"/>
  <c r="K80" i="4"/>
  <c r="K78" i="4" s="1"/>
  <c r="P63" i="2"/>
  <c r="P75" i="2"/>
  <c r="P79" i="2" s="1"/>
  <c r="W92" i="2"/>
  <c r="J165" i="2"/>
  <c r="X165" i="2" s="1"/>
  <c r="W174" i="2"/>
  <c r="W175" i="2"/>
  <c r="Q148" i="4"/>
  <c r="W18" i="2"/>
  <c r="M17" i="2"/>
  <c r="K27" i="2" s="1"/>
  <c r="M27" i="2" s="1"/>
  <c r="S17" i="2"/>
  <c r="Q27" i="2" s="1"/>
  <c r="S27" i="2" s="1"/>
  <c r="X24" i="2"/>
  <c r="P39" i="2"/>
  <c r="P47" i="2" s="1"/>
  <c r="V39" i="2"/>
  <c r="V49" i="2"/>
  <c r="V53" i="2"/>
  <c r="W74" i="2"/>
  <c r="J81" i="2"/>
  <c r="X81" i="2" s="1"/>
  <c r="J95" i="2"/>
  <c r="X95" i="2" s="1"/>
  <c r="V99" i="2"/>
  <c r="V107" i="2" s="1"/>
  <c r="X102" i="2"/>
  <c r="S103" i="2"/>
  <c r="W110" i="2"/>
  <c r="S153" i="2"/>
  <c r="S165" i="2"/>
  <c r="X171" i="2"/>
  <c r="X66" i="2"/>
  <c r="M95" i="2"/>
  <c r="W95" i="2" s="1"/>
  <c r="Y95" i="2" s="1"/>
  <c r="Z95" i="2" s="1"/>
  <c r="X145" i="2"/>
  <c r="X147" i="2" s="1"/>
  <c r="X146" i="2"/>
  <c r="P165" i="2"/>
  <c r="M33" i="4"/>
  <c r="T26" i="2"/>
  <c r="V26" i="2" s="1"/>
  <c r="S47" i="2"/>
  <c r="V93" i="2"/>
  <c r="M25" i="2"/>
  <c r="V79" i="2"/>
  <c r="M82" i="4"/>
  <c r="X15" i="2"/>
  <c r="X19" i="2"/>
  <c r="X23" i="2"/>
  <c r="X30" i="2"/>
  <c r="M39" i="2"/>
  <c r="W39" i="2" s="1"/>
  <c r="G43" i="2"/>
  <c r="G47" i="2" s="1"/>
  <c r="V43" i="2"/>
  <c r="V47" i="2" s="1"/>
  <c r="X51" i="2"/>
  <c r="Y51" i="2" s="1"/>
  <c r="Z51" i="2" s="1"/>
  <c r="S53" i="2"/>
  <c r="S57" i="2" s="1"/>
  <c r="X70" i="2"/>
  <c r="S75" i="2"/>
  <c r="X84" i="2"/>
  <c r="M85" i="2"/>
  <c r="X101" i="2"/>
  <c r="X104" i="2"/>
  <c r="X116" i="2"/>
  <c r="X119" i="2"/>
  <c r="W131" i="2"/>
  <c r="W132" i="2"/>
  <c r="W135" i="2"/>
  <c r="Y135" i="2" s="1"/>
  <c r="Z135" i="2" s="1"/>
  <c r="X142" i="2"/>
  <c r="P147" i="2"/>
  <c r="W150" i="2"/>
  <c r="Y150" i="2" s="1"/>
  <c r="Z150" i="2" s="1"/>
  <c r="W151" i="2"/>
  <c r="Y151" i="2" s="1"/>
  <c r="Z151" i="2" s="1"/>
  <c r="P155" i="2"/>
  <c r="X155" i="2" s="1"/>
  <c r="X159" i="2"/>
  <c r="W162" i="2"/>
  <c r="W171" i="2"/>
  <c r="Q113" i="4"/>
  <c r="Y18" i="2"/>
  <c r="Z18" i="2" s="1"/>
  <c r="P93" i="2"/>
  <c r="Y92" i="2"/>
  <c r="Z92" i="2" s="1"/>
  <c r="Q144" i="4"/>
  <c r="Q151" i="4"/>
  <c r="X14" i="2"/>
  <c r="Y14" i="2" s="1"/>
  <c r="Z14" i="2" s="1"/>
  <c r="X18" i="2"/>
  <c r="X22" i="2"/>
  <c r="Y22" i="2" s="1"/>
  <c r="Z22" i="2" s="1"/>
  <c r="W46" i="2"/>
  <c r="Y46" i="2" s="1"/>
  <c r="Z46" i="2" s="1"/>
  <c r="W55" i="2"/>
  <c r="J59" i="2"/>
  <c r="X62" i="2"/>
  <c r="X65" i="2"/>
  <c r="Y65" i="2" s="1"/>
  <c r="Z65" i="2" s="1"/>
  <c r="W66" i="2"/>
  <c r="Y66" i="2" s="1"/>
  <c r="Z66" i="2" s="1"/>
  <c r="X69" i="2"/>
  <c r="Y69" i="2" s="1"/>
  <c r="Z69" i="2" s="1"/>
  <c r="M71" i="2"/>
  <c r="S71" i="2"/>
  <c r="S79" i="2" s="1"/>
  <c r="X83" i="2"/>
  <c r="J89" i="2"/>
  <c r="X92" i="2"/>
  <c r="W97" i="2"/>
  <c r="W98" i="2"/>
  <c r="Y98" i="2" s="1"/>
  <c r="Z98" i="2" s="1"/>
  <c r="X100" i="2"/>
  <c r="X110" i="2"/>
  <c r="Y110" i="2" s="1"/>
  <c r="Z110" i="2" s="1"/>
  <c r="W113" i="2"/>
  <c r="Y113" i="2" s="1"/>
  <c r="Z113" i="2" s="1"/>
  <c r="W114" i="2"/>
  <c r="S128" i="2"/>
  <c r="W124" i="2"/>
  <c r="W125" i="2"/>
  <c r="Y125" i="2" s="1"/>
  <c r="Z125" i="2" s="1"/>
  <c r="G136" i="2"/>
  <c r="S143" i="2"/>
  <c r="W140" i="2"/>
  <c r="Y140" i="2" s="1"/>
  <c r="Z140" i="2" s="1"/>
  <c r="V147" i="2"/>
  <c r="G153" i="2"/>
  <c r="W167" i="2"/>
  <c r="Y167" i="2" s="1"/>
  <c r="Z167" i="2" s="1"/>
  <c r="W168" i="2"/>
  <c r="X172" i="2"/>
  <c r="Y172" i="2" s="1"/>
  <c r="Z172" i="2" s="1"/>
  <c r="X174" i="2"/>
  <c r="Y174" i="2" s="1"/>
  <c r="Z174" i="2" s="1"/>
  <c r="X175" i="2"/>
  <c r="Y175" i="2" s="1"/>
  <c r="Z175" i="2" s="1"/>
  <c r="P58" i="4"/>
  <c r="P46" i="4"/>
  <c r="P54" i="4" s="1"/>
  <c r="Q53" i="4"/>
  <c r="Q59" i="4"/>
  <c r="Q61" i="4"/>
  <c r="Q63" i="4"/>
  <c r="Q65" i="4"/>
  <c r="G76" i="4"/>
  <c r="G82" i="4" s="1"/>
  <c r="Q81" i="4"/>
  <c r="Q80" i="4" s="1"/>
  <c r="K99" i="4"/>
  <c r="Q94" i="4"/>
  <c r="Q116" i="4"/>
  <c r="Q137" i="4"/>
  <c r="G13" i="2"/>
  <c r="G17" i="2"/>
  <c r="E27" i="2" s="1"/>
  <c r="G27" i="2" s="1"/>
  <c r="W27" i="2" s="1"/>
  <c r="G21" i="2"/>
  <c r="E28" i="2" s="1"/>
  <c r="G28" i="2" s="1"/>
  <c r="W28" i="2" s="1"/>
  <c r="W32" i="2"/>
  <c r="Y32" i="2" s="1"/>
  <c r="Z32" i="2" s="1"/>
  <c r="X42" i="2"/>
  <c r="M53" i="2"/>
  <c r="X55" i="2"/>
  <c r="W61" i="2"/>
  <c r="W62" i="2"/>
  <c r="Y62" i="2" s="1"/>
  <c r="Z62" i="2" s="1"/>
  <c r="X78" i="2"/>
  <c r="W83" i="2"/>
  <c r="Y83" i="2" s="1"/>
  <c r="Z83" i="2" s="1"/>
  <c r="X97" i="2"/>
  <c r="Y97" i="2" s="1"/>
  <c r="Z97" i="2" s="1"/>
  <c r="M99" i="2"/>
  <c r="S99" i="2"/>
  <c r="M120" i="2"/>
  <c r="X113" i="2"/>
  <c r="X114" i="2"/>
  <c r="W117" i="2"/>
  <c r="W118" i="2"/>
  <c r="V128" i="2"/>
  <c r="X124" i="2"/>
  <c r="Y124" i="2" s="1"/>
  <c r="Z124" i="2" s="1"/>
  <c r="X125" i="2"/>
  <c r="J136" i="2"/>
  <c r="V143" i="2"/>
  <c r="X140" i="2"/>
  <c r="W141" i="2"/>
  <c r="J153" i="2"/>
  <c r="W157" i="2"/>
  <c r="W158" i="2"/>
  <c r="X167" i="2"/>
  <c r="X168" i="2"/>
  <c r="Q103" i="4"/>
  <c r="K44" i="4"/>
  <c r="Q146" i="4"/>
  <c r="J13" i="2"/>
  <c r="H26" i="2" s="1"/>
  <c r="J26" i="2" s="1"/>
  <c r="J17" i="2"/>
  <c r="J21" i="2"/>
  <c r="J29" i="2"/>
  <c r="X32" i="2"/>
  <c r="W37" i="2"/>
  <c r="X38" i="2"/>
  <c r="W41" i="2"/>
  <c r="W42" i="2"/>
  <c r="Y42" i="2" s="1"/>
  <c r="Z42" i="2" s="1"/>
  <c r="X44" i="2"/>
  <c r="X45" i="2"/>
  <c r="Y45" i="2" s="1"/>
  <c r="Z45" i="2" s="1"/>
  <c r="X50" i="2"/>
  <c r="X61" i="2"/>
  <c r="X64" i="2"/>
  <c r="X68" i="2"/>
  <c r="W77" i="2"/>
  <c r="Y77" i="2" s="1"/>
  <c r="Z77" i="2" s="1"/>
  <c r="W78" i="2"/>
  <c r="Y78" i="2" s="1"/>
  <c r="Z78" i="2" s="1"/>
  <c r="X82" i="2"/>
  <c r="W88" i="2"/>
  <c r="X91" i="2"/>
  <c r="J103" i="2"/>
  <c r="X103" i="2" s="1"/>
  <c r="X106" i="2"/>
  <c r="P120" i="2"/>
  <c r="X117" i="2"/>
  <c r="X118" i="2"/>
  <c r="M136" i="2"/>
  <c r="W133" i="2"/>
  <c r="W134" i="2"/>
  <c r="X141" i="2"/>
  <c r="M153" i="2"/>
  <c r="W152" i="2"/>
  <c r="X157" i="2"/>
  <c r="X158" i="2"/>
  <c r="S160" i="2"/>
  <c r="W163" i="2"/>
  <c r="P82" i="4"/>
  <c r="Q87" i="4"/>
  <c r="N24" i="1"/>
  <c r="Q79" i="4"/>
  <c r="Q78" i="4" s="1"/>
  <c r="Q82" i="4" s="1"/>
  <c r="Q88" i="4"/>
  <c r="Q91" i="4"/>
  <c r="Q96" i="4"/>
  <c r="Q98" i="4"/>
  <c r="N54" i="4"/>
  <c r="G84" i="4"/>
  <c r="P128" i="4"/>
  <c r="W16" i="2"/>
  <c r="Y16" i="2" s="1"/>
  <c r="Z16" i="2" s="1"/>
  <c r="W20" i="2"/>
  <c r="Y20" i="2" s="1"/>
  <c r="Z20" i="2" s="1"/>
  <c r="W24" i="2"/>
  <c r="X37" i="2"/>
  <c r="W38" i="2"/>
  <c r="Y38" i="2" s="1"/>
  <c r="Z38" i="2" s="1"/>
  <c r="S49" i="2"/>
  <c r="W52" i="2"/>
  <c r="M67" i="2"/>
  <c r="J71" i="2"/>
  <c r="X71" i="2" s="1"/>
  <c r="X74" i="2"/>
  <c r="X77" i="2"/>
  <c r="J85" i="2"/>
  <c r="X85" i="2" s="1"/>
  <c r="X88" i="2"/>
  <c r="W91" i="2"/>
  <c r="Y91" i="2" s="1"/>
  <c r="Z91" i="2" s="1"/>
  <c r="X96" i="2"/>
  <c r="W105" i="2"/>
  <c r="Y105" i="2" s="1"/>
  <c r="Z105" i="2" s="1"/>
  <c r="W106" i="2"/>
  <c r="W111" i="2"/>
  <c r="Y111" i="2" s="1"/>
  <c r="Z111" i="2" s="1"/>
  <c r="P136" i="2"/>
  <c r="X133" i="2"/>
  <c r="X134" i="2"/>
  <c r="W145" i="2"/>
  <c r="W146" i="2"/>
  <c r="Y146" i="2" s="1"/>
  <c r="Z146" i="2" s="1"/>
  <c r="P153" i="2"/>
  <c r="X152" i="2"/>
  <c r="V160" i="2"/>
  <c r="V178" i="2" s="1"/>
  <c r="X163" i="2"/>
  <c r="W164" i="2"/>
  <c r="Y164" i="2" s="1"/>
  <c r="Z164" i="2" s="1"/>
  <c r="P169" i="2"/>
  <c r="X169" i="2" s="1"/>
  <c r="W173" i="2"/>
  <c r="Y173" i="2" s="1"/>
  <c r="Z173" i="2" s="1"/>
  <c r="W176" i="2"/>
  <c r="Y176" i="2" s="1"/>
  <c r="Z176" i="2" s="1"/>
  <c r="W177" i="2"/>
  <c r="Y177" i="2" s="1"/>
  <c r="Z177" i="2" s="1"/>
  <c r="Q117" i="4"/>
  <c r="Q152" i="4"/>
  <c r="G67" i="2"/>
  <c r="V120" i="2"/>
  <c r="M143" i="2"/>
  <c r="W15" i="2"/>
  <c r="Y15" i="2" s="1"/>
  <c r="Z15" i="2" s="1"/>
  <c r="W19" i="2"/>
  <c r="Y19" i="2" s="1"/>
  <c r="Z19" i="2" s="1"/>
  <c r="W23" i="2"/>
  <c r="Y23" i="2" s="1"/>
  <c r="Z23" i="2" s="1"/>
  <c r="W31" i="2"/>
  <c r="X36" i="2"/>
  <c r="X40" i="2"/>
  <c r="X41" i="2"/>
  <c r="M49" i="2"/>
  <c r="M57" i="2" s="1"/>
  <c r="X54" i="2"/>
  <c r="Y54" i="2" s="1"/>
  <c r="Z54" i="2" s="1"/>
  <c r="X56" i="2"/>
  <c r="Y56" i="2" s="1"/>
  <c r="Z56" i="2" s="1"/>
  <c r="S59" i="2"/>
  <c r="J63" i="2"/>
  <c r="X67" i="2"/>
  <c r="X73" i="2"/>
  <c r="X76" i="2"/>
  <c r="W84" i="2"/>
  <c r="Y84" i="2" s="1"/>
  <c r="Z84" i="2" s="1"/>
  <c r="X87" i="2"/>
  <c r="W102" i="2"/>
  <c r="X112" i="2"/>
  <c r="X115" i="2"/>
  <c r="Y115" i="2" s="1"/>
  <c r="Z115" i="2" s="1"/>
  <c r="W116" i="2"/>
  <c r="W119" i="2"/>
  <c r="X122" i="2"/>
  <c r="X123" i="2"/>
  <c r="Y123" i="2" s="1"/>
  <c r="Z123" i="2" s="1"/>
  <c r="X126" i="2"/>
  <c r="Y126" i="2" s="1"/>
  <c r="Z126" i="2" s="1"/>
  <c r="X127" i="2"/>
  <c r="Y127" i="2" s="1"/>
  <c r="Z127" i="2" s="1"/>
  <c r="V136" i="2"/>
  <c r="X139" i="2"/>
  <c r="W142" i="2"/>
  <c r="Y142" i="2" s="1"/>
  <c r="Z142" i="2" s="1"/>
  <c r="V153" i="2"/>
  <c r="S155" i="2"/>
  <c r="W159" i="2"/>
  <c r="P160" i="2"/>
  <c r="P178" i="2" s="1"/>
  <c r="J169" i="2"/>
  <c r="K154" i="4"/>
  <c r="M143" i="4"/>
  <c r="Q149" i="4"/>
  <c r="E154" i="4"/>
  <c r="M134" i="4"/>
  <c r="Q136" i="4"/>
  <c r="N154" i="4"/>
  <c r="Q145" i="4"/>
  <c r="M128" i="4"/>
  <c r="M132" i="4"/>
  <c r="Q127" i="4"/>
  <c r="N131" i="4"/>
  <c r="P131" i="4" s="1"/>
  <c r="P132" i="4" s="1"/>
  <c r="G124" i="4"/>
  <c r="Q112" i="4"/>
  <c r="Q115" i="4"/>
  <c r="E109" i="4"/>
  <c r="G109" i="4" s="1"/>
  <c r="P106" i="4"/>
  <c r="N109" i="4" s="1"/>
  <c r="P109" i="4" s="1"/>
  <c r="P110" i="4" s="1"/>
  <c r="N118" i="4" s="1"/>
  <c r="P118" i="4" s="1"/>
  <c r="N123" i="4" s="1"/>
  <c r="P123" i="4" s="1"/>
  <c r="P124" i="4" s="1"/>
  <c r="Q101" i="4"/>
  <c r="G106" i="4"/>
  <c r="E99" i="4"/>
  <c r="Q89" i="4"/>
  <c r="Q93" i="4"/>
  <c r="Q85" i="4"/>
  <c r="E80" i="4"/>
  <c r="E78" i="4" s="1"/>
  <c r="M84" i="4"/>
  <c r="M99" i="4" s="1"/>
  <c r="Q92" i="4"/>
  <c r="N99" i="4"/>
  <c r="Q69" i="4"/>
  <c r="K74" i="4"/>
  <c r="Q57" i="4"/>
  <c r="G67" i="4"/>
  <c r="N74" i="4"/>
  <c r="Q70" i="4"/>
  <c r="E74" i="4"/>
  <c r="Q73" i="4"/>
  <c r="Q47" i="4"/>
  <c r="Q48" i="4"/>
  <c r="Q49" i="4"/>
  <c r="K54" i="4"/>
  <c r="M50" i="4"/>
  <c r="M54" i="4" s="1"/>
  <c r="M46" i="4"/>
  <c r="Q51" i="4"/>
  <c r="N44" i="4"/>
  <c r="M44" i="4"/>
  <c r="Q41" i="4"/>
  <c r="E44" i="4"/>
  <c r="Q21" i="4"/>
  <c r="Q23" i="4"/>
  <c r="Q24" i="4"/>
  <c r="Q25" i="4"/>
  <c r="Q26" i="4"/>
  <c r="Q27" i="4"/>
  <c r="Q28" i="4"/>
  <c r="Q34" i="4"/>
  <c r="Q35" i="4"/>
  <c r="K30" i="4"/>
  <c r="P44" i="4"/>
  <c r="N29" i="4"/>
  <c r="N36" i="4" s="1"/>
  <c r="P30" i="4"/>
  <c r="P29" i="4" s="1"/>
  <c r="Q42" i="4"/>
  <c r="G44" i="4"/>
  <c r="Q105" i="4"/>
  <c r="Q141" i="4"/>
  <c r="Q18" i="4"/>
  <c r="E30" i="4"/>
  <c r="Q72" i="4"/>
  <c r="M74" i="4"/>
  <c r="P138" i="4"/>
  <c r="M154" i="4"/>
  <c r="Q31" i="4"/>
  <c r="Q38" i="4"/>
  <c r="G132" i="4"/>
  <c r="Q140" i="4"/>
  <c r="G138" i="4"/>
  <c r="Q52" i="4"/>
  <c r="G95" i="4"/>
  <c r="Q95" i="4" s="1"/>
  <c r="G97" i="4"/>
  <c r="Q102" i="4"/>
  <c r="M106" i="4"/>
  <c r="K109" i="4" s="1"/>
  <c r="M109" i="4" s="1"/>
  <c r="Q121" i="4"/>
  <c r="G128" i="4"/>
  <c r="Q130" i="4"/>
  <c r="W40" i="2"/>
  <c r="Y40" i="2" s="1"/>
  <c r="Z40" i="2" s="1"/>
  <c r="W101" i="2"/>
  <c r="G99" i="2"/>
  <c r="Q19" i="4"/>
  <c r="Q20" i="4"/>
  <c r="Q39" i="4"/>
  <c r="N22" i="1"/>
  <c r="J25" i="1"/>
  <c r="N25" i="1" s="1"/>
  <c r="G33" i="4"/>
  <c r="Q33" i="4" s="1"/>
  <c r="G58" i="4"/>
  <c r="G119" i="4"/>
  <c r="Q126" i="4"/>
  <c r="Q135" i="4"/>
  <c r="Q139" i="4"/>
  <c r="Q142" i="4"/>
  <c r="E153" i="4"/>
  <c r="G153" i="4" s="1"/>
  <c r="Q153" i="4" s="1"/>
  <c r="P157" i="4"/>
  <c r="W17" i="2"/>
  <c r="W21" i="2"/>
  <c r="W35" i="2"/>
  <c r="M35" i="2"/>
  <c r="W36" i="2"/>
  <c r="Y36" i="2" s="1"/>
  <c r="Z36" i="2" s="1"/>
  <c r="M43" i="2"/>
  <c r="W43" i="2" s="1"/>
  <c r="W44" i="2"/>
  <c r="Y44" i="2" s="1"/>
  <c r="Z44" i="2" s="1"/>
  <c r="W73" i="2"/>
  <c r="Y73" i="2" s="1"/>
  <c r="Z73" i="2" s="1"/>
  <c r="G71" i="2"/>
  <c r="W87" i="2"/>
  <c r="W96" i="2"/>
  <c r="P36" i="4"/>
  <c r="Q71" i="4"/>
  <c r="N26" i="2"/>
  <c r="P26" i="2" s="1"/>
  <c r="P25" i="2" s="1"/>
  <c r="P33" i="2" s="1"/>
  <c r="M29" i="2"/>
  <c r="M33" i="2" s="1"/>
  <c r="W30" i="2"/>
  <c r="Y30" i="2" s="1"/>
  <c r="Z30" i="2" s="1"/>
  <c r="G29" i="2"/>
  <c r="S29" i="2"/>
  <c r="W68" i="2"/>
  <c r="Y68" i="2" s="1"/>
  <c r="Z68" i="2" s="1"/>
  <c r="S107" i="2"/>
  <c r="Q43" i="4"/>
  <c r="N23" i="1"/>
  <c r="G22" i="4"/>
  <c r="P56" i="4"/>
  <c r="Q56" i="4" s="1"/>
  <c r="P84" i="4"/>
  <c r="P134" i="4"/>
  <c r="Q134" i="4" s="1"/>
  <c r="E26" i="2"/>
  <c r="G26" i="2" s="1"/>
  <c r="Q26" i="2"/>
  <c r="S26" i="2" s="1"/>
  <c r="S25" i="2" s="1"/>
  <c r="W50" i="2"/>
  <c r="Y50" i="2" s="1"/>
  <c r="Z50" i="2" s="1"/>
  <c r="G49" i="2"/>
  <c r="Y61" i="2"/>
  <c r="Z61" i="2" s="1"/>
  <c r="J43" i="2"/>
  <c r="P49" i="2"/>
  <c r="P57" i="2" s="1"/>
  <c r="X49" i="2"/>
  <c r="X52" i="2"/>
  <c r="G59" i="2"/>
  <c r="W59" i="2" s="1"/>
  <c r="G63" i="2"/>
  <c r="M63" i="2"/>
  <c r="W64" i="2"/>
  <c r="Y64" i="2" s="1"/>
  <c r="Z64" i="2" s="1"/>
  <c r="M81" i="2"/>
  <c r="W82" i="2"/>
  <c r="Y82" i="2" s="1"/>
  <c r="Z82" i="2" s="1"/>
  <c r="G81" i="2"/>
  <c r="S81" i="2"/>
  <c r="M89" i="2"/>
  <c r="W90" i="2"/>
  <c r="Y90" i="2" s="1"/>
  <c r="Z90" i="2" s="1"/>
  <c r="G89" i="2"/>
  <c r="S89" i="2"/>
  <c r="W149" i="2"/>
  <c r="W60" i="2"/>
  <c r="Y60" i="2" s="1"/>
  <c r="Z60" i="2" s="1"/>
  <c r="M75" i="2"/>
  <c r="M79" i="2" s="1"/>
  <c r="W76" i="2"/>
  <c r="M103" i="2"/>
  <c r="W104" i="2"/>
  <c r="G143" i="2"/>
  <c r="W138" i="2"/>
  <c r="V57" i="2"/>
  <c r="W72" i="2"/>
  <c r="Y72" i="2" s="1"/>
  <c r="Z72" i="2" s="1"/>
  <c r="W86" i="2"/>
  <c r="Y86" i="2" s="1"/>
  <c r="Z86" i="2" s="1"/>
  <c r="G85" i="2"/>
  <c r="W100" i="2"/>
  <c r="Y112" i="2"/>
  <c r="Z112" i="2" s="1"/>
  <c r="Y122" i="2"/>
  <c r="Z122" i="2" s="1"/>
  <c r="Y131" i="2"/>
  <c r="Z131" i="2" s="1"/>
  <c r="Y141" i="2"/>
  <c r="Z141" i="2" s="1"/>
  <c r="W161" i="2"/>
  <c r="G160" i="2"/>
  <c r="W160" i="2" s="1"/>
  <c r="J107" i="2"/>
  <c r="M128" i="2"/>
  <c r="G128" i="2"/>
  <c r="W139" i="2"/>
  <c r="W147" i="2"/>
  <c r="Y147" i="2" s="1"/>
  <c r="Z147" i="2" s="1"/>
  <c r="M169" i="2"/>
  <c r="W170" i="2"/>
  <c r="G120" i="2"/>
  <c r="W109" i="2"/>
  <c r="S120" i="2"/>
  <c r="W130" i="2"/>
  <c r="J120" i="2"/>
  <c r="X109" i="2"/>
  <c r="M147" i="2"/>
  <c r="G147" i="2"/>
  <c r="M155" i="2"/>
  <c r="W155" i="2" s="1"/>
  <c r="W156" i="2"/>
  <c r="M165" i="2"/>
  <c r="W166" i="2"/>
  <c r="J128" i="2"/>
  <c r="X130" i="2"/>
  <c r="J147" i="2"/>
  <c r="X149" i="2"/>
  <c r="X153" i="2" s="1"/>
  <c r="X156" i="2"/>
  <c r="X166" i="2"/>
  <c r="X170" i="2"/>
  <c r="X138" i="2"/>
  <c r="J160" i="2"/>
  <c r="X39" i="2" l="1"/>
  <c r="Y39" i="2" s="1"/>
  <c r="Z39" i="2" s="1"/>
  <c r="X136" i="2"/>
  <c r="X143" i="2"/>
  <c r="W128" i="2"/>
  <c r="Y100" i="2"/>
  <c r="Z100" i="2" s="1"/>
  <c r="Y96" i="2"/>
  <c r="Z96" i="2" s="1"/>
  <c r="Q67" i="4"/>
  <c r="X63" i="2"/>
  <c r="Y31" i="2"/>
  <c r="Z31" i="2" s="1"/>
  <c r="Y24" i="2"/>
  <c r="Z24" i="2" s="1"/>
  <c r="X29" i="2"/>
  <c r="Y171" i="2"/>
  <c r="Z171" i="2" s="1"/>
  <c r="X13" i="2"/>
  <c r="Y13" i="2" s="1"/>
  <c r="Z13" i="2" s="1"/>
  <c r="X99" i="2"/>
  <c r="X107" i="2" s="1"/>
  <c r="W13" i="2"/>
  <c r="W85" i="2"/>
  <c r="Y85" i="2" s="1"/>
  <c r="Z85" i="2" s="1"/>
  <c r="M107" i="2"/>
  <c r="Y59" i="2"/>
  <c r="Z59" i="2" s="1"/>
  <c r="Y35" i="2"/>
  <c r="Z35" i="2" s="1"/>
  <c r="Y101" i="2"/>
  <c r="Z101" i="2" s="1"/>
  <c r="Y74" i="2"/>
  <c r="Z74" i="2" s="1"/>
  <c r="Y163" i="2"/>
  <c r="Z163" i="2" s="1"/>
  <c r="Y133" i="2"/>
  <c r="Z133" i="2" s="1"/>
  <c r="X89" i="2"/>
  <c r="X93" i="2" s="1"/>
  <c r="X59" i="2"/>
  <c r="Y162" i="2"/>
  <c r="Z162" i="2" s="1"/>
  <c r="Y132" i="2"/>
  <c r="Z132" i="2" s="1"/>
  <c r="X53" i="2"/>
  <c r="X57" i="2" s="1"/>
  <c r="Y145" i="2"/>
  <c r="Z145" i="2" s="1"/>
  <c r="Q50" i="4"/>
  <c r="Y119" i="2"/>
  <c r="Z119" i="2" s="1"/>
  <c r="V25" i="2"/>
  <c r="X160" i="2"/>
  <c r="Q58" i="4"/>
  <c r="V33" i="2"/>
  <c r="V179" i="2" s="1"/>
  <c r="V181" i="2" s="1"/>
  <c r="W165" i="2"/>
  <c r="Y165" i="2" s="1"/>
  <c r="Z165" i="2" s="1"/>
  <c r="Y161" i="2"/>
  <c r="Z161" i="2" s="1"/>
  <c r="Y76" i="2"/>
  <c r="Z76" i="2" s="1"/>
  <c r="Y52" i="2"/>
  <c r="Z52" i="2" s="1"/>
  <c r="Y102" i="2"/>
  <c r="Z102" i="2" s="1"/>
  <c r="S178" i="2"/>
  <c r="W53" i="2"/>
  <c r="Y70" i="2"/>
  <c r="Z70" i="2" s="1"/>
  <c r="Q132" i="4"/>
  <c r="X120" i="2"/>
  <c r="W29" i="2"/>
  <c r="Y87" i="2"/>
  <c r="Z87" i="2" s="1"/>
  <c r="W99" i="2"/>
  <c r="Q138" i="4"/>
  <c r="Q46" i="4"/>
  <c r="Q54" i="4" s="1"/>
  <c r="Y159" i="2"/>
  <c r="Z159" i="2" s="1"/>
  <c r="Y118" i="2"/>
  <c r="Z118" i="2" s="1"/>
  <c r="Q131" i="4"/>
  <c r="X128" i="2"/>
  <c r="Y41" i="2"/>
  <c r="Z41" i="2" s="1"/>
  <c r="W67" i="2"/>
  <c r="Y67" i="2" s="1"/>
  <c r="Z67" i="2" s="1"/>
  <c r="Y88" i="2"/>
  <c r="Z88" i="2" s="1"/>
  <c r="Y37" i="2"/>
  <c r="Z37" i="2" s="1"/>
  <c r="Y117" i="2"/>
  <c r="Z117" i="2" s="1"/>
  <c r="S33" i="2"/>
  <c r="W71" i="2"/>
  <c r="Y71" i="2" s="1"/>
  <c r="Z71" i="2" s="1"/>
  <c r="G110" i="4"/>
  <c r="Q109" i="4"/>
  <c r="Q110" i="4" s="1"/>
  <c r="Y157" i="2"/>
  <c r="Z157" i="2" s="1"/>
  <c r="J79" i="2"/>
  <c r="Y104" i="2"/>
  <c r="Z104" i="2" s="1"/>
  <c r="Y116" i="2"/>
  <c r="Z116" i="2" s="1"/>
  <c r="Y134" i="2"/>
  <c r="Z134" i="2" s="1"/>
  <c r="Y168" i="2"/>
  <c r="Z168" i="2" s="1"/>
  <c r="X21" i="2"/>
  <c r="Y21" i="2" s="1"/>
  <c r="Z21" i="2" s="1"/>
  <c r="H28" i="2"/>
  <c r="J28" i="2" s="1"/>
  <c r="X28" i="2" s="1"/>
  <c r="Y28" i="2" s="1"/>
  <c r="Z28" i="2" s="1"/>
  <c r="J93" i="2"/>
  <c r="Y139" i="2"/>
  <c r="Z139" i="2" s="1"/>
  <c r="W103" i="2"/>
  <c r="W107" i="2" s="1"/>
  <c r="Y107" i="2" s="1"/>
  <c r="Z107" i="2" s="1"/>
  <c r="Y152" i="2"/>
  <c r="Z152" i="2" s="1"/>
  <c r="Y106" i="2"/>
  <c r="Z106" i="2" s="1"/>
  <c r="X17" i="2"/>
  <c r="Y17" i="2" s="1"/>
  <c r="Z17" i="2" s="1"/>
  <c r="H27" i="2"/>
  <c r="J27" i="2" s="1"/>
  <c r="X27" i="2" s="1"/>
  <c r="Y27" i="2" s="1"/>
  <c r="Z27" i="2" s="1"/>
  <c r="Y114" i="2"/>
  <c r="Z114" i="2" s="1"/>
  <c r="Y55" i="2"/>
  <c r="Z55" i="2" s="1"/>
  <c r="Q106" i="4"/>
  <c r="Y158" i="2"/>
  <c r="Z158" i="2" s="1"/>
  <c r="Q128" i="4"/>
  <c r="P119" i="4"/>
  <c r="Q84" i="4"/>
  <c r="Y155" i="2"/>
  <c r="Z155" i="2" s="1"/>
  <c r="M178" i="2"/>
  <c r="Y160" i="2"/>
  <c r="Z160" i="2" s="1"/>
  <c r="S93" i="2"/>
  <c r="W49" i="2"/>
  <c r="G57" i="2"/>
  <c r="E32" i="4"/>
  <c r="G32" i="4" s="1"/>
  <c r="Q32" i="4" s="1"/>
  <c r="Q22" i="4"/>
  <c r="P179" i="2"/>
  <c r="P181" i="2" s="1"/>
  <c r="P154" i="4"/>
  <c r="Y156" i="2"/>
  <c r="Z156" i="2" s="1"/>
  <c r="W120" i="2"/>
  <c r="Y109" i="2"/>
  <c r="Z109" i="2" s="1"/>
  <c r="G178" i="2"/>
  <c r="W75" i="2"/>
  <c r="W89" i="2"/>
  <c r="Y89" i="2" s="1"/>
  <c r="Z89" i="2" s="1"/>
  <c r="G93" i="2"/>
  <c r="W81" i="2"/>
  <c r="M47" i="2"/>
  <c r="X26" i="2"/>
  <c r="G107" i="2"/>
  <c r="M110" i="4"/>
  <c r="K118" i="4" s="1"/>
  <c r="M118" i="4" s="1"/>
  <c r="Q74" i="4"/>
  <c r="G30" i="4"/>
  <c r="E29" i="4"/>
  <c r="E36" i="4" s="1"/>
  <c r="Q44" i="4"/>
  <c r="M30" i="4"/>
  <c r="M29" i="4" s="1"/>
  <c r="M36" i="4" s="1"/>
  <c r="K29" i="4"/>
  <c r="K36" i="4" s="1"/>
  <c r="J178" i="2"/>
  <c r="W169" i="2"/>
  <c r="Y169" i="2" s="1"/>
  <c r="Z169" i="2" s="1"/>
  <c r="Y138" i="2"/>
  <c r="Z138" i="2" s="1"/>
  <c r="W143" i="2"/>
  <c r="Y143" i="2" s="1"/>
  <c r="Z143" i="2" s="1"/>
  <c r="Y103" i="2"/>
  <c r="Z103" i="2" s="1"/>
  <c r="W63" i="2"/>
  <c r="Y63" i="2" s="1"/>
  <c r="Z63" i="2" s="1"/>
  <c r="W47" i="2"/>
  <c r="W26" i="2"/>
  <c r="Y26" i="2" s="1"/>
  <c r="Z26" i="2" s="1"/>
  <c r="G25" i="2"/>
  <c r="G79" i="2"/>
  <c r="Q97" i="4"/>
  <c r="Q99" i="4" s="1"/>
  <c r="G99" i="4"/>
  <c r="P99" i="4"/>
  <c r="P74" i="4"/>
  <c r="G74" i="4"/>
  <c r="Y166" i="2"/>
  <c r="Z166" i="2" s="1"/>
  <c r="Y130" i="2"/>
  <c r="Z130" i="2" s="1"/>
  <c r="W136" i="2"/>
  <c r="Y136" i="2" s="1"/>
  <c r="Z136" i="2" s="1"/>
  <c r="Y170" i="2"/>
  <c r="Z170" i="2" s="1"/>
  <c r="X178" i="2"/>
  <c r="Y149" i="2"/>
  <c r="Z149" i="2" s="1"/>
  <c r="W153" i="2"/>
  <c r="Y153" i="2" s="1"/>
  <c r="Z153" i="2" s="1"/>
  <c r="M93" i="2"/>
  <c r="X43" i="2"/>
  <c r="X47" i="2" s="1"/>
  <c r="J47" i="2"/>
  <c r="G143" i="4"/>
  <c r="Y53" i="2" l="1"/>
  <c r="Z53" i="2" s="1"/>
  <c r="Y128" i="2"/>
  <c r="Z128" i="2" s="1"/>
  <c r="Y99" i="2"/>
  <c r="Z99" i="2" s="1"/>
  <c r="J25" i="2"/>
  <c r="Y29" i="2"/>
  <c r="Z29" i="2" s="1"/>
  <c r="X79" i="2"/>
  <c r="M179" i="2"/>
  <c r="M181" i="2" s="1"/>
  <c r="S179" i="2"/>
  <c r="S181" i="2" s="1"/>
  <c r="Y120" i="2"/>
  <c r="Z120" i="2" s="1"/>
  <c r="J157" i="4"/>
  <c r="P155" i="4"/>
  <c r="W25" i="2"/>
  <c r="G33" i="2"/>
  <c r="G179" i="2" s="1"/>
  <c r="G181" i="2" s="1"/>
  <c r="G154" i="4"/>
  <c r="Q143" i="4"/>
  <c r="Q154" i="4" s="1"/>
  <c r="K123" i="4"/>
  <c r="M123" i="4" s="1"/>
  <c r="Q118" i="4"/>
  <c r="Q119" i="4" s="1"/>
  <c r="M119" i="4"/>
  <c r="W57" i="2"/>
  <c r="Y57" i="2" s="1"/>
  <c r="Z57" i="2" s="1"/>
  <c r="Y49" i="2"/>
  <c r="Z49" i="2" s="1"/>
  <c r="Y43" i="2"/>
  <c r="Z43" i="2" s="1"/>
  <c r="W79" i="2"/>
  <c r="Y79" i="2" s="1"/>
  <c r="Z79" i="2" s="1"/>
  <c r="Y75" i="2"/>
  <c r="Z75" i="2" s="1"/>
  <c r="W178" i="2"/>
  <c r="Y178" i="2" s="1"/>
  <c r="Z178" i="2" s="1"/>
  <c r="Y47" i="2"/>
  <c r="Z47" i="2" s="1"/>
  <c r="G29" i="4"/>
  <c r="Q30" i="4"/>
  <c r="X25" i="2"/>
  <c r="X33" i="2" s="1"/>
  <c r="J33" i="2"/>
  <c r="J179" i="2" s="1"/>
  <c r="J181" i="2" s="1"/>
  <c r="Y81" i="2"/>
  <c r="Z81" i="2" s="1"/>
  <c r="W93" i="2"/>
  <c r="Y93" i="2" s="1"/>
  <c r="Z93" i="2" s="1"/>
  <c r="X179" i="2" l="1"/>
  <c r="X181" i="2" s="1"/>
  <c r="Q29" i="4"/>
  <c r="Q36" i="4" s="1"/>
  <c r="G36" i="4"/>
  <c r="G155" i="4" s="1"/>
  <c r="G157" i="4" s="1"/>
  <c r="Q123" i="4"/>
  <c r="Q124" i="4" s="1"/>
  <c r="M124" i="4"/>
  <c r="M155" i="4" s="1"/>
  <c r="Y25" i="2"/>
  <c r="Z25" i="2" s="1"/>
  <c r="W33" i="2"/>
  <c r="W179" i="2" l="1"/>
  <c r="Y33" i="2"/>
  <c r="Z33" i="2" s="1"/>
  <c r="Q155" i="4"/>
  <c r="Q157" i="4" s="1"/>
  <c r="Y179" i="2" l="1"/>
  <c r="Z179" i="2" s="1"/>
  <c r="W181" i="2"/>
  <c r="Y181" i="2" s="1"/>
</calcChain>
</file>

<file path=xl/sharedStrings.xml><?xml version="1.0" encoding="utf-8"?>
<sst xmlns="http://schemas.openxmlformats.org/spreadsheetml/2006/main" count="2091" uniqueCount="697">
  <si>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</si>
  <si>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</si>
  <si>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</si>
  <si>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</si>
  <si>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</si>
  <si>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</si>
  <si>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</si>
  <si>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</si>
  <si>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</si>
  <si>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</si>
  <si>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</si>
  <si>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</si>
  <si>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</si>
  <si>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</si>
  <si>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</si>
  <si>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</si>
  <si>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</si>
  <si>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</si>
  <si>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</si>
  <si>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</si>
  <si>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</si>
  <si>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</si>
  <si>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</si>
  <si>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</si>
  <si>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</si>
  <si>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</si>
  <si>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</si>
  <si>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</si>
  <si>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</si>
  <si>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</si>
  <si>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</si>
  <si>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</si>
  <si>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</si>
  <si>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</si>
  <si>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</si>
  <si>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</si>
  <si>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</si>
  <si>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</si>
  <si>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</si>
  <si>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</si>
  <si>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</si>
  <si>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</si>
  <si>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</si>
  <si>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</si>
  <si>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</si>
  <si>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</si>
  <si>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</si>
  <si>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</si>
  <si>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</si>
  <si>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</si>
  <si>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</si>
  <si>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</si>
  <si>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</si>
  <si>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</si>
  <si>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</si>
  <si>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</si>
  <si>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</si>
  <si>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</si>
  <si>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</si>
  <si>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</si>
  <si>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</si>
  <si>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</si>
  <si>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</si>
  <si>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</si>
  <si>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</si>
  <si>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</si>
  <si>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</si>
  <si>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</si>
  <si>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</si>
  <si>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</si>
  <si>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</si>
  <si>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</si>
  <si>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</si>
  <si>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</si>
  <si>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</si>
  <si>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</si>
  <si>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</si>
  <si>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</si>
  <si>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</si>
  <si>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</si>
  <si>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</si>
  <si>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</si>
  <si>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</si>
  <si>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</si>
  <si>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</si>
  <si>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</si>
  <si>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</si>
  <si>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</si>
  <si>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</si>
  <si>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</si>
  <si>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</si>
  <si>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</si>
  <si>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</si>
  <si>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</si>
  <si>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</si>
  <si>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</si>
  <si>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</si>
  <si>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</si>
  <si>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</si>
  <si>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</si>
  <si>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</si>
  <si>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</si>
  <si>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</si>
  <si>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</si>
  <si>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</si>
  <si>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</si>
  <si>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</si>
  <si>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</si>
  <si>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</si>
  <si>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</si>
  <si>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</si>
  <si>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</si>
  <si>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</si>
  <si>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</si>
  <si>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</si>
  <si>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</si>
  <si>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</si>
  <si>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</si>
  <si>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</si>
  <si>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</si>
  <si>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</si>
  <si>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</si>
  <si>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</si>
  <si>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</si>
  <si>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</si>
  <si>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</si>
  <si>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</si>
  <si>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</si>
  <si>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</si>
  <si>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</si>
  <si>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</si>
  <si>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</si>
  <si>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</si>
  <si>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</si>
  <si>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</si>
  <si>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</si>
  <si>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</si>
  <si>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</si>
  <si>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</si>
  <si>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</si>
  <si>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</si>
  <si>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</si>
  <si>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</si>
  <si>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</si>
  <si>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</si>
  <si>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</si>
  <si>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</si>
  <si>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</si>
  <si>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</si>
  <si>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</si>
  <si>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</si>
  <si>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</si>
  <si>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</si>
  <si>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</si>
  <si>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</si>
  <si>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</si>
  <si>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</si>
  <si>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</si>
  <si>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</si>
  <si>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</si>
  <si>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</si>
  <si>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</si>
  <si>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</si>
  <si>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</si>
  <si>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</si>
  <si>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</si>
  <si>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</si>
  <si>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</si>
  <si>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</si>
  <si>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</si>
  <si>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</si>
  <si>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</si>
  <si>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</si>
  <si>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</si>
  <si>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</si>
  <si>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</si>
  <si>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</si>
  <si>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</si>
  <si>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</si>
  <si>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</si>
  <si>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</si>
  <si>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</si>
  <si>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</si>
  <si>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</si>
  <si>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</si>
  <si>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</si>
  <si>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</si>
  <si>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</si>
  <si>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</si>
  <si>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</si>
  <si>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</si>
  <si>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</si>
  <si>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</si>
  <si>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</si>
  <si>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</si>
  <si>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</si>
  <si>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</si>
  <si>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</si>
  <si>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</si>
  <si>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</si>
  <si>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</si>
  <si>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</si>
  <si>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</si>
  <si>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</si>
  <si>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</si>
  <si>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</si>
  <si>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</si>
  <si>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</si>
  <si>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</si>
  <si>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</si>
  <si>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</si>
  <si>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</si>
  <si>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</si>
  <si>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</si>
  <si>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</si>
  <si>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</si>
  <si>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</si>
  <si>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</si>
  <si>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</si>
  <si>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</si>
  <si>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</si>
  <si>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</si>
  <si>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</si>
  <si>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</si>
  <si>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</si>
  <si>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</si>
  <si>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</si>
  <si>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</si>
  <si>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</si>
  <si>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</si>
  <si>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</si>
  <si>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</si>
  <si>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</si>
  <si>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</si>
  <si>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</si>
  <si>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</si>
  <si>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</si>
  <si>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</si>
  <si>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</si>
  <si>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</si>
  <si>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</si>
  <si>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</si>
  <si>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</si>
  <si>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</si>
  <si>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</si>
  <si>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</si>
  <si>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</si>
  <si>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</si>
  <si>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</si>
  <si>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</si>
  <si>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</si>
  <si>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</si>
  <si>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</si>
  <si>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</si>
  <si>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</si>
  <si>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</si>
  <si>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</si>
  <si>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</si>
  <si>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</si>
  <si>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</si>
  <si>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</si>
  <si>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</si>
  <si>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</si>
  <si>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</si>
  <si>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</si>
  <si>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</si>
  <si>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</si>
  <si>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</si>
  <si>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</si>
  <si>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</si>
  <si>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</si>
  <si>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</si>
  <si>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</si>
  <si>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</si>
  <si>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</si>
  <si>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</si>
  <si>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</si>
  <si>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</si>
  <si>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</si>
  <si>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</si>
  <si>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</si>
  <si>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</si>
  <si>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</si>
  <si>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</si>
  <si>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</si>
  <si>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</si>
  <si>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</si>
  <si>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</si>
  <si>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</si>
  <si>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</si>
  <si>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</si>
  <si>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</si>
  <si>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</si>
  <si>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</si>
  <si>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</si>
  <si>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</si>
  <si>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</si>
  <si>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</si>
  <si>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</si>
  <si>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</si>
  <si>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</si>
  <si>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</si>
  <si>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</si>
  <si>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</si>
  <si>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</si>
  <si>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</si>
  <si>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</si>
  <si>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</si>
  <si>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</si>
  <si>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</si>
  <si>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</si>
  <si>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</si>
  <si>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</si>
  <si>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</si>
  <si>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</si>
  <si>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</si>
  <si>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</si>
  <si>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</si>
  <si>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</si>
  <si>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</si>
  <si>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</si>
  <si>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</si>
  <si>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</si>
  <si>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</si>
  <si>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</si>
  <si>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</si>
  <si>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</si>
  <si>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</si>
  <si>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</si>
  <si>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</si>
  <si>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</si>
  <si>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</si>
  <si>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</si>
  <si>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</si>
  <si>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</si>
  <si>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</si>
  <si>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</si>
  <si>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</si>
  <si>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</si>
  <si>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</si>
  <si>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</si>
  <si>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</si>
  <si>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</si>
  <si>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</si>
  <si>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</si>
  <si>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</si>
  <si>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</si>
  <si>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</si>
  <si>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</si>
  <si>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9.2</t>
  </si>
  <si>
    <t>9.1</t>
  </si>
  <si>
    <t>9.3</t>
  </si>
  <si>
    <t>рекламні витрати (оплата друку анонсів у рекламних агенства, ЗМІ, таргетинг реклама, пресконференція)</t>
  </si>
  <si>
    <t>Вервейко Анастасія Павлівна, режисер</t>
  </si>
  <si>
    <t>1.3.6</t>
  </si>
  <si>
    <t>Невінчаний Артур Валерійович, дизайнер</t>
  </si>
  <si>
    <t>Крутоголова Марія Євгенівна, сценограф</t>
  </si>
  <si>
    <t>1.3.4</t>
  </si>
  <si>
    <t>Бевзюк-Волошина Лілія Анатоліївна, піар-менеджер</t>
  </si>
  <si>
    <t>9.4</t>
  </si>
  <si>
    <t>Створення відео-ролику</t>
  </si>
  <si>
    <t xml:space="preserve">Оренда  приміщення  для  проведення кастингу та репетицій  (м. Київ, метро Либідська, репзал) </t>
  </si>
  <si>
    <t xml:space="preserve">ФОП Олексій Воронін, бухгалтерські послуги </t>
  </si>
  <si>
    <t xml:space="preserve">ФОП Анастасія Бастракова, адміністративні послуги </t>
  </si>
  <si>
    <t>9.5</t>
  </si>
  <si>
    <t>13.4.9</t>
  </si>
  <si>
    <t>Витрати за соціологічне кількісне онлайн-дослідження</t>
  </si>
  <si>
    <t>13.4.10</t>
  </si>
  <si>
    <t>Кадкаленко Руслана Олександрівна, вокалістка</t>
  </si>
  <si>
    <t>1.3.5</t>
  </si>
  <si>
    <t>Шпильова Діана Анатоліївна (інстурменталіст №1, арфа)</t>
  </si>
  <si>
    <t>6.1.4</t>
  </si>
  <si>
    <t xml:space="preserve">Сітка чорна полімерна 40м </t>
  </si>
  <si>
    <t>Тканина для Русалки</t>
  </si>
  <si>
    <t>Тканина для Принца</t>
  </si>
  <si>
    <t>6.1.7</t>
  </si>
  <si>
    <t>Трубка пвх 100м</t>
  </si>
  <si>
    <t>6.1.8</t>
  </si>
  <si>
    <t>Скотч буівельний</t>
  </si>
  <si>
    <t>6.1.9</t>
  </si>
  <si>
    <t xml:space="preserve">Клей пістолет </t>
  </si>
  <si>
    <t>6.1.10</t>
  </si>
  <si>
    <t xml:space="preserve">Силіконовий клей </t>
  </si>
  <si>
    <t xml:space="preserve">Іванов Ігор Вікторович, актор </t>
  </si>
  <si>
    <t xml:space="preserve">Зюркалова Анастасія Дмитрівна, актриса </t>
  </si>
  <si>
    <t xml:space="preserve">Оренда вантажного автомобіля для  перевезення декорацій   </t>
  </si>
  <si>
    <t>Оренда  мікроавтобуса  для перевезення акторів на місце перформансу</t>
  </si>
  <si>
    <t>6.1.5</t>
  </si>
  <si>
    <t xml:space="preserve">Плівка будівельна 100м </t>
  </si>
  <si>
    <t xml:space="preserve">Кавролін сірий </t>
  </si>
  <si>
    <t>Снісаренко-Кульчицька Поліна В'ячеславівна, інструменталіст №2</t>
  </si>
  <si>
    <t>Олексюк Світлана Борисівна, хореограф</t>
  </si>
  <si>
    <t>Шлябанська Яна Анатоліївна, композитор</t>
  </si>
  <si>
    <t>Бутко Світлана Михайлівна, послуги з пошиття костюмів (5 костюмів)</t>
  </si>
  <si>
    <t xml:space="preserve">Бударін Ілля Михайлович, послуги з виготовлення декорацій  </t>
  </si>
  <si>
    <t xml:space="preserve">Коток Наталія Григорівна, послуги з виготовлення аксесуарів </t>
  </si>
  <si>
    <t>Осадча Марина Олексіївна, коректор</t>
  </si>
  <si>
    <t>12.1</t>
  </si>
  <si>
    <t>Письмовий переклад підсумкового буклету  (з української на англійську)</t>
  </si>
  <si>
    <t>Світлодіодний  неон, лента  UKRled 15  м</t>
  </si>
  <si>
    <t xml:space="preserve">Пульт   MagicQ MQ40  </t>
  </si>
  <si>
    <t>Освітлювальний  прилад Color Imagination Led Par Multi SI - 028 R</t>
  </si>
  <si>
    <t>4.2.4</t>
  </si>
  <si>
    <t xml:space="preserve">Комплект комутації </t>
  </si>
  <si>
    <t>4.2.5</t>
  </si>
  <si>
    <t>Акустична система 2500 Вт (4*625 Вт) – 4 шт.</t>
  </si>
  <si>
    <t>4.2.6</t>
  </si>
  <si>
    <t>Стійки під акустичні системи – 4 шт.</t>
  </si>
  <si>
    <t>4.2.7</t>
  </si>
  <si>
    <t>Аудіомікшер на 3 входи</t>
  </si>
  <si>
    <t>4.2.8</t>
  </si>
  <si>
    <t>Мікрофон</t>
  </si>
  <si>
    <t xml:space="preserve">Друк  підсумкового буклету, 20 сторінок, скоба, меловка,  200 гр,  4+4 </t>
  </si>
  <si>
    <t>Друк плакатів А2</t>
  </si>
  <si>
    <t>Друк банеру (розмір 600*1600 мм. Фотоякість друку (1440 dpi).</t>
  </si>
  <si>
    <t xml:space="preserve">Друк екосумок брендованих для роздачі </t>
  </si>
  <si>
    <t>9.6</t>
  </si>
  <si>
    <t>Інші послуги (Онлайн-трансляція перформансу)</t>
  </si>
  <si>
    <t>ДОБРОЛЮБОВ М.С. ФОП (2850202276)</t>
  </si>
  <si>
    <t>Омельяненко Л.С. ФОП (2827112809)</t>
  </si>
  <si>
    <t>ЗАПОЛЬСЬКА ІРИНА ЮРІЇВНА (2386414407)</t>
  </si>
  <si>
    <t>Ф-Л, ГОЛОВНЕ УПРАВЛІННЯ ДПС У М.КИЄВІ (43141267)</t>
  </si>
  <si>
    <t>ОМС, ГУ ДКСУ У М. КИЄВІ ОДВ (37993783)</t>
  </si>
  <si>
    <t>ВЕРВЕЙКО АНАСТАСІЯ ПАВЛІВНА (3497803908)</t>
  </si>
  <si>
    <t>НЕВІНЧАНИЙ АРТУР ВАЛЕРІЙОВИЧ (3365717279)</t>
  </si>
  <si>
    <t>КРУТОГОЛОВА МАРІЯ ЄВГЕНІВНА (3414009522)</t>
  </si>
  <si>
    <t>БЕВЗЮК-ВОЛОШИНА ЛІЛІЯ АНАТОЛІЇВНА (3271303569)</t>
  </si>
  <si>
    <t>ЦЕНТР-ПРОФ-АУДИТ АФ, ПП (36133425)</t>
  </si>
  <si>
    <t>КІРШ РУСЛАН АНАТОЛІЙОВИЧ (3130214297)</t>
  </si>
  <si>
    <t>ШКОЛЬНИК ПЛЮС ПП (33888385)</t>
  </si>
  <si>
    <t>ВОРОНІН ОЛЕКСІЙ СЕРГІЙОВИЧ (3202219891)</t>
  </si>
  <si>
    <t>БАСТРАКОВА А.С. ФОП (3234621467)</t>
  </si>
  <si>
    <t>ЄЛІСЄЄВА Н.О. ФОП (3459703588)</t>
  </si>
  <si>
    <t>ГАЛЬЧЕНКО М.С. ФОП (3120616088)</t>
  </si>
  <si>
    <t>КАДКАЛЕНКО РУСЛАНА ОЛЕКСАНДРІВНА (3601910305)</t>
  </si>
  <si>
    <t>ШПИЛЬОВА ДІАНА АНАТОЛІЇВНА (3548101565)</t>
  </si>
  <si>
    <t>ТОВ, ЕПІЦЕНТР К (32490244)</t>
  </si>
  <si>
    <t>ТОВ, ТЕКСТИЛЬ-КОНТАКТ (32043747)</t>
  </si>
  <si>
    <t>ІВАНОВ ІГОР ВІКТОРОВИЧ (3241806793)</t>
  </si>
  <si>
    <t>Зюркалова Анастасія Дмитрівна (3353310261)</t>
  </si>
  <si>
    <t>ДЕМЕНКО Б.М. ФОП (3421804031)</t>
  </si>
  <si>
    <t>ЦОКУР В.М. ФОП (3155616317)</t>
  </si>
  <si>
    <t>СНІСАРЕНКО-КУЛЬЧИЦЬКА ПОЛІНА В'ЯЧЕСЛАВІВНА (3408310066)</t>
  </si>
  <si>
    <t>ОЛЕКСЮК СВІТЛАНА БОРИСІВНА (3198919602)</t>
  </si>
  <si>
    <t>ВОРОНІН ОЛЕКСІЙ СЕРГІЙОВИЧ ФОП (3202219891)</t>
  </si>
  <si>
    <t>ШЛЯБАНСЬКА ЯНА АНАТОЛІЇВНА (3452902882)</t>
  </si>
  <si>
    <t>ФОП СІНАЮК ОЛЕГ ЮРІЙОВИЧ (2907611851)</t>
  </si>
  <si>
    <t>КОСТЕНКО К.О. ФОП (3542808249)</t>
  </si>
  <si>
    <t>БУТКО СВІТЛАНА МИХАЙЛІВНА (2191808222)</t>
  </si>
  <si>
    <t>БУДАРІН ІЛЛЯ МИХАЙЛОВИЧ (3231302675)</t>
  </si>
  <si>
    <t>КОТОК НАТАЛІЯ ГРИГОРІВНА (2980018080)</t>
  </si>
  <si>
    <t>ОСАДЧА МАРИНА ОЛЕКСІЇВНА (3246607323)</t>
  </si>
  <si>
    <t>Белоусов В.Н. ФОП (2837112576)</t>
  </si>
  <si>
    <t>№ 431 від 28.12.20 р.</t>
  </si>
  <si>
    <t>№ 430 від 28.12.20 р.</t>
  </si>
  <si>
    <t>№ 432 від 28.12.20 р.</t>
  </si>
  <si>
    <t>№ 438 від 29.12.20 р.</t>
  </si>
  <si>
    <t>№ 437 від 29.12.20 р.</t>
  </si>
  <si>
    <t>№ 439 від 29.12.20 р.</t>
  </si>
  <si>
    <t>№ 442 від 29.12.20 р.</t>
  </si>
  <si>
    <t>№ 440 від 29.12.20 р.</t>
  </si>
  <si>
    <t>№ 441 від 29.12.20 р.</t>
  </si>
  <si>
    <t>№ 443 від 12.01.21 р.</t>
  </si>
  <si>
    <t>№ 446 від 19.01.21 р.</t>
  </si>
  <si>
    <t>№ 447 від 19.01.21 р.</t>
  </si>
  <si>
    <t>№ 449 від 19.01.21 р.</t>
  </si>
  <si>
    <t>№ 448 від 19.01.21 р.</t>
  </si>
  <si>
    <t>№ 451 від 21.01.21 р.</t>
  </si>
  <si>
    <t>№ 452 від 26.01.21 р.</t>
  </si>
  <si>
    <t>№ 469 від 04.02.21 р.</t>
  </si>
  <si>
    <t>№ 472 від 05.02.21 р.</t>
  </si>
  <si>
    <t>№ 473 від 05.02.21 р.</t>
  </si>
  <si>
    <t>№ 471 від 05.02.21 р.</t>
  </si>
  <si>
    <t>№ 474 від 05.02.21 р.</t>
  </si>
  <si>
    <t>№ 476 від 05.02.21 р.</t>
  </si>
  <si>
    <t>№ 475 від 05.02.21 р.</t>
  </si>
  <si>
    <t>№ 478 від 05.02.21 р.</t>
  </si>
  <si>
    <t>№ 477 від 05.02.21 р.</t>
  </si>
  <si>
    <t>№ 479 від 05.02.21 р.</t>
  </si>
  <si>
    <t>№ 480 від 09.02.21 р.</t>
  </si>
  <si>
    <t>№ 481 від 11.02.21 р.</t>
  </si>
  <si>
    <t>№ 483 від 11.02.21 р.</t>
  </si>
  <si>
    <t>№ 482 від 11.02.21 р.</t>
  </si>
  <si>
    <t>№ 488 від 15.02.21 р.</t>
  </si>
  <si>
    <t>№ 487 від 15.02.21 р.</t>
  </si>
  <si>
    <t>№ 486 від 15.02.21 р.</t>
  </si>
  <si>
    <t>№ 489 від 15.02.21 р.</t>
  </si>
  <si>
    <t>№ 490 від 15.02.21 р.</t>
  </si>
  <si>
    <t>№ 491 від 15.02.21 р.</t>
  </si>
  <si>
    <t>№ 492 від 15.02.21 р.</t>
  </si>
  <si>
    <t>№ 494 від 15.02.21 р.</t>
  </si>
  <si>
    <t>№ 493 від 15.02.21 р.</t>
  </si>
  <si>
    <t>№ 495 від 15.02.21 р.</t>
  </si>
  <si>
    <t>№ 496 від 15.02.21 р.</t>
  </si>
  <si>
    <t>№ 498 від 15.02.21 р.</t>
  </si>
  <si>
    <t>№ 497 від 15.02.21 р.</t>
  </si>
  <si>
    <t>№ 499 від 15.02.21 р.</t>
  </si>
  <si>
    <t>№ 501 від 15.02.21 р.</t>
  </si>
  <si>
    <t>№ 502 від 15.02.21 р.</t>
  </si>
  <si>
    <t>№ 500 від 15.02.21 р.</t>
  </si>
  <si>
    <t>№ 504 від 15.02.21 р.</t>
  </si>
  <si>
    <t>№ 508 від 26.02.21 р.</t>
  </si>
  <si>
    <t>№ 509 від 26.02.21 р.</t>
  </si>
  <si>
    <t>№ 506 від 26.02.21 р.</t>
  </si>
  <si>
    <t>№ 507 від 26.02.21 р.</t>
  </si>
  <si>
    <t>№ 516 від 26.02.21 р.</t>
  </si>
  <si>
    <t>№ 515 від 26.02.21 р.</t>
  </si>
  <si>
    <t>№ 514 від 26.02.21 р.</t>
  </si>
  <si>
    <t>№ 513 від 26.02.21 р.</t>
  </si>
  <si>
    <t>№ 512 від 26.02.21 р.</t>
  </si>
  <si>
    <t>№ 511 від 26.02.21 р.</t>
  </si>
  <si>
    <t>№ 510 від 26.02.21 р.</t>
  </si>
  <si>
    <t>№ 519 від 26.02.21 р.</t>
  </si>
  <si>
    <t>№ 523 від 26.02.21 р.</t>
  </si>
  <si>
    <t>№ 524 від 15.03.21 р.</t>
  </si>
  <si>
    <t>№ 584 від 14.06.21 р.</t>
  </si>
  <si>
    <t>№ 582 від 14.06.21 р.</t>
  </si>
  <si>
    <t>№ 591 від 14.06.21 р.</t>
  </si>
  <si>
    <t>№ 587 від 14.06.21 р.</t>
  </si>
  <si>
    <t>№ 585 від 14.06.21 р.</t>
  </si>
  <si>
    <t>№ 598 від 14.06.21 р.</t>
  </si>
  <si>
    <t>№ 597 від 14.06.21 р.</t>
  </si>
  <si>
    <t>№ 596 від 14.06.21 р.</t>
  </si>
  <si>
    <t>№ 594 від 14.06.21 р.</t>
  </si>
  <si>
    <t>№ 595 від 14.06.21 р.</t>
  </si>
  <si>
    <t>№ 592 від 14.06.21 р.</t>
  </si>
  <si>
    <t>№ 590 від 14.06.21 р.</t>
  </si>
  <si>
    <t>№ 593 від 14.06.21 р.</t>
  </si>
  <si>
    <t>№ 586 від 14.06.21 р.</t>
  </si>
  <si>
    <t>№ 589 від 14.06.21 р.</t>
  </si>
  <si>
    <t>№ 588 від 14.06.21 р.</t>
  </si>
  <si>
    <t>Оплата за оренду згiдно договору №RTO/9-19/01/21 вiд 19.01.21 р.</t>
  </si>
  <si>
    <t>инагорода за наданi послуги згiдно угоди ЦПХ №RTO/8-11/01/21, акту вiд 29.01.2021 р.</t>
  </si>
  <si>
    <t>Оплата послуг згiдно угоди №RTO/27-01/02/21 вiд 01.02.2021 року</t>
  </si>
  <si>
    <t>ОПЛАТА ПОСЛУГ ЗГIДНО УГОДИ №RTO/28-08/02/21 ВIД 08.02.21 Р.</t>
  </si>
  <si>
    <t>ВИНАГ. ЗА НАДАНI ПОСЛ. ЗГIДНО УГОДИ ЦПХ №RTO/16-11/01/21, АКУ ВIД 14.06.21</t>
  </si>
  <si>
    <t>№ 457 від 29.01.21 р.</t>
  </si>
  <si>
    <t>№ 456 від 29.01.21 р.</t>
  </si>
  <si>
    <t>№ 455 від 29.01.21 р.</t>
  </si>
  <si>
    <t>№ 463 від 29.01.21 р.</t>
  </si>
  <si>
    <t>№ 462 від 29.01.21 р.</t>
  </si>
  <si>
    <t>№ 458 від 29.01.21 р.</t>
  </si>
  <si>
    <t>№ 459 від 29.01.21 р.</t>
  </si>
  <si>
    <t>№ 460 від 29.01.21 р.</t>
  </si>
  <si>
    <t>№ 461 від 29.01.21 р.</t>
  </si>
  <si>
    <t>Штатні працівники</t>
  </si>
  <si>
    <t>За строковими трудовими договорами</t>
  </si>
  <si>
    <t>доба</t>
  </si>
  <si>
    <t>Всього по статті 2"Витрати пов'язані з відрядженнями":</t>
  </si>
  <si>
    <t>50 кв.м (30 годин)</t>
  </si>
  <si>
    <t xml:space="preserve">діб </t>
  </si>
  <si>
    <t>доб.</t>
  </si>
  <si>
    <t>6.1.6</t>
  </si>
  <si>
    <t>Склосітка 20м</t>
  </si>
  <si>
    <t>13.1</t>
  </si>
  <si>
    <t>Звіт про надходження та використання коштів для реалізації Проєкту</t>
  </si>
  <si>
    <t>Громадська організація "Центр "Соціальні індикатори"</t>
  </si>
  <si>
    <t>Витрати за рахунок гранту УКФ</t>
  </si>
  <si>
    <t>Витрати за рахунок  Співфінансування</t>
  </si>
  <si>
    <t>Витрати за рахунок  Реінвестиції</t>
  </si>
  <si>
    <t>Загальна планова сума витрат по проєкту, грн. (=6+9+12)</t>
  </si>
  <si>
    <t>Планові витрати відповідно до заявки</t>
  </si>
  <si>
    <t>Фактичні витрати відповідно до заявки</t>
  </si>
  <si>
    <t>Загальна сума, грн. (=4*5)</t>
  </si>
  <si>
    <t>Загальна сума, грн. (=7*8)</t>
  </si>
  <si>
    <t>Загальна сума, грн. (=10*11)</t>
  </si>
  <si>
    <t>Стовпці:</t>
  </si>
  <si>
    <t>Виплати на ФОП</t>
  </si>
  <si>
    <t>(ПІБ)</t>
  </si>
  <si>
    <t>ФОНД:</t>
  </si>
  <si>
    <t>ГРАНТООТРИМУВАЧ:</t>
  </si>
  <si>
    <t>9.7</t>
  </si>
  <si>
    <t>"Русалка ХХІ"</t>
  </si>
  <si>
    <t>за проєктом ____________________________Русалка ХХІ_____________________________</t>
  </si>
  <si>
    <t>12.2</t>
  </si>
  <si>
    <t>Відомість нарахування винагороди за угодами цивільно-правового характеру від 29 грудня 2020 року (ЄСВ)</t>
  </si>
  <si>
    <t>Відомість нарахування винагороди за угодами цивільно-правового характеру від 29 грудня 2020 року (ПДФО)</t>
  </si>
  <si>
    <t>Відомість нарахування винагороди за угодами цивільно-правового характеру від 29 грудня 2020 року (Військовий збір)</t>
  </si>
  <si>
    <t>Відомість нарахування винагороди за угодами цивільно-правового характеру від 29 січня 2021 року (Військовий збір)</t>
  </si>
  <si>
    <t>Відомість нарахування винагороди за угодами цивільно-правового характеру від 29 січня 2021 року (ПДФО)</t>
  </si>
  <si>
    <t>Відомість нарахування винагороди за угодами цивільно-правового характеру від 05 лютого 2021 року (ПДФО)</t>
  </si>
  <si>
    <t>Відомість нарахування винагороди за угодами цивільно-правового характеру від 05 лютого 2021 року (Військовий збір)</t>
  </si>
  <si>
    <t>Відомість нарахування винагороди за угодами цивільно-правового характеру від 15 лютого 2021 року (Військовий збір)</t>
  </si>
  <si>
    <t>Відомість нарахування винагороди за угодами цивільно-правового характеру від 15 лютого 2021 року (ПДФО)</t>
  </si>
  <si>
    <t>Відомість нарахування винагороди за угодами цивільно-правового характеру від 26 лютого 2021 року (Військовий збір)</t>
  </si>
  <si>
    <t>Відомість нарахування винагороди за угодами цивільно-правового характеру від 26 лютого 2021 року (ПДФО)</t>
  </si>
  <si>
    <t>Відомість нарахування винагороди за угодами цивільно-правового характеру від 14 червня 2021 року (Військовий збір)</t>
  </si>
  <si>
    <t>Відомість нарахування винагороди за угодами цивільно-правового характеру від 14 червня 2021 року (ПДФО)</t>
  </si>
  <si>
    <t>ОПЛАТА ЗГІДНО РАХУНКУ №3057 ВІД ''5'' ЛЮТОГО 2021 Р., ВН №2153 від 09 лютого 2021 р.</t>
  </si>
  <si>
    <t>Оплата згідно рахунку № 2630, 2641 від ''2'' лютого 2021 року. ВН №2148, 2154 від 09 лютого 2021 року</t>
  </si>
  <si>
    <t>Оплата послуг згiдно угоди №RTO/11-28/12/20, вiд 28.12.2020 р., акту від 14 червня 2021 р.</t>
  </si>
  <si>
    <t>Оплата послуг згiдно угоди №RTO/10-28/12/20 вiд 28.12.2020 року, акту від 14 червня 2021 р.</t>
  </si>
  <si>
    <t>Оплата послуг згiдно угоди №RTO/12-28/12/20, вiд 28.12.2020 р., акт від 16 березня 2021 р.</t>
  </si>
  <si>
    <t>Винагорода за наданi послуги згiдно угоди ЦПХ №RTO/1-01/12/20, акту вiд 29.12.2020 р.</t>
  </si>
  <si>
    <t>Винагорода за наданi послуги згiдно угоди ЦПХ №RTO/6-01/12/20, акту вiд 29.12.2020 р.</t>
  </si>
  <si>
    <t>Винагорода за наданi послуги згiдно угоди ЦПХ №RTO/2-01/12/20, акту вiд 29.12.2020 р.</t>
  </si>
  <si>
    <t>Винагорода за наданi послуги згiдно угоди ЦПХ №RTO/4-01/12/20, акту вiд 29.12.2020 р.</t>
  </si>
  <si>
    <t>Оплата за аудиторські послуги згідно рахунку на оплату № 2 від 11 січня 2021 р., договір №199/А від 11.01.21 р.</t>
  </si>
  <si>
    <t>Оплата "згідно рах №Счт/29003371252 від 03.02.2021 р., ВН №29000470138 від 06 лютого 2021 р.</t>
  </si>
  <si>
    <t>ОПЛАТА згідно рах №Счт/29003371137 від 03.02.2021 р., ВН №29000471173 від 06 лютого 2021 р.</t>
  </si>
  <si>
    <t>ОПЛАТА ЗГІДНО РАХ №Счт/29003430615 від 09.02.2021 р., ВН №2900599845 від 15 лютого 2021 року</t>
  </si>
  <si>
    <t>ОПЛАТА ЗГІДНО РАХ №Счт/29003445424 від 11.02.2021 р., ВН №29000599863 від 15 лютого 2021 р.</t>
  </si>
  <si>
    <t>Оплата послуг згiдно угоди RTO/13-18/01/21 вiд 18.01.21 р.  .</t>
  </si>
  <si>
    <t>ОПЛАТА ПОСЛУГ ЗГIДНО УГОДИ №RTO/29-01/12/20, АКТУ ВIД 19.01.2021 Р.,  .</t>
  </si>
  <si>
    <t>ОПЛАТА ПОСЛУГ ЗГIДНО УГОДИ №RTO/30-01/12/20, АКТУ ВIД 19.01.2021 Р.,  .</t>
  </si>
  <si>
    <t>ОПЛАТА ПОСЛУГ ЗГIДНО УГОДИ №RTO/14-20/01/21 ВIД 20.01.2021 Р.,  .</t>
  </si>
  <si>
    <t>ОПЛАТА ПОСЛУГ ЗГIДНО УГОДИ №RTO/30-01/12/20, АКТУ ВIД 15.02.2021 Р.,  .</t>
  </si>
  <si>
    <t>ОПЛАТА ПОСЛУГ ЗГIДНО УГОДИ №RTO/29-01/12/20, АКТУ ВIД 15.02.2021 Р.,  .</t>
  </si>
  <si>
    <t>ОПЛАТА ЗГІДНО РАХУНКУ №150221-1 ВІД 15.02.2021 р.,  .</t>
  </si>
  <si>
    <t>ОПЛАТА ПОСЛУГ ЗГIДНО УГОДИ №RTO/30-01/12/20, АКТУ ВIД 14.06.2021 Р.,  .</t>
  </si>
  <si>
    <t>ОПЛАТА ПОСЛУГ ЗГIДНО УГОДИ №RTO/29-01/12/20, АКТУ ВIД 14.06.2021 Р.,  .</t>
  </si>
  <si>
    <t>Винагорода за наданi послуги згiдно угоди ЦПХ №RTO/9-11/01/21, акту вiд 29.01.2021 р.</t>
  </si>
  <si>
    <t>Винагорода за наданi послуги згiдно угоди ЦПХ №RTO/2-01/12/20, акту вiд 29.01.2021 р.</t>
  </si>
  <si>
    <t>Винагорода за наданi послуги згiдно угоди ЦПХ №RTO/4-01/12/20, акту вiд 29.01.2021 р.</t>
  </si>
  <si>
    <t>Винагорода за наданi послуги згiдно угоди ЦПХ №RTO/1-01/12/20, акту вiд 29.01.2021 р.</t>
  </si>
  <si>
    <t>Винагорода за наданi послуги згiдно угоди ЦПХ №RTO/6-01/12/20, акту вiд 29.01.2021 р.</t>
  </si>
  <si>
    <t>Винагорода за наданi послуги згiдно угоди ЦПХ №RTO/5.2-11/01/21, акту вiд 05.02.2021 р.</t>
  </si>
  <si>
    <t>Винагорода за наданi послуги згiдно угоди ЦПХ №RTO/5.1-11/01/21, акту вiд 05.02.2021 р.</t>
  </si>
  <si>
    <t>#UA143052990000026207888926522 Поповнення рахунку ВЕРВЕЙКО АНАСТАСIЯ ПАВЛIВНА, Винагорода за наданi послуги згiдно угоди ЦПХ №RTO/1-01/12/20, акту вiд 15.02.2021 р.</t>
  </si>
  <si>
    <t>#UA313052990000026206731676834 Поповнення рахунку Невiнчаний Артур Валерiйович, Винагорода за наданi послуги згiдно угоди ЦПХ №RTO/6-01/12/20, акту вiд 15.02.2021 р.</t>
  </si>
  <si>
    <t>#UA503052990000026201696327825 Поповнення рахунку Крутоголова Марiя Євгенiвна, Винагорода за наданi послуги згiдно угоди ЦПХ №RTO/2-01/12/20, акту вiд 15.02.2021 р.</t>
  </si>
  <si>
    <t>#UA633052990000026204671232813 Поповнення рахунку Бевзюк-Волошина Лiлiя Анатолiївна, Винагорода за наданi послуги згiдно угоди ЦПХ №RTO/4-01/12/20, акту вiд 15.02.2021 р.</t>
  </si>
  <si>
    <t>#UA503052990000026201896102817 Поповнення рахунку Кадкаленко Руслана Олександрiвна, Винагорода за наданi послуги згiдно угоди ЦПХ №RTO/9-11/01/21, акту вiд 15.02.2021 р.</t>
  </si>
  <si>
    <t>#UA573052990000026200665049016 Поповнення рахунку Шпильова Дiана Анатолiївна, Винагорода за наданi послуги згiдно угоди ЦПХ №RTO/8-11/01/21, акту вiд 15.02.2021 р.</t>
  </si>
  <si>
    <t>#UA073052990000026209694220614 Поповнення рахунку Снiсаренко-Кульчицька Полiна В'ячеславiвна, Винагорода за наданi послуги згiдно угоди ЦПХ №RTO/16-11/01/21, акту вiд 15.02.2021 р.</t>
  </si>
  <si>
    <t>#UA943052990000026202762957366 Поповнення рахунку Олексюк Свiтлана Борисiвна, Винагорода за наданi послуги згiдно угоди ЦПХ №RTO/7-11/01/21, акту вiд 15.02.2021 р.</t>
  </si>
  <si>
    <t>Винагорода за наданi послуги згiдно угоди ЦПХ №RTO/3-11/01/21, акту вiд 15.02.2021 р.</t>
  </si>
  <si>
    <t>Винагорода за наданi послуги згiдно угоди ЦПХ №RTO/11.3-12/02/21, акту вiд 26.02.2021 р.</t>
  </si>
  <si>
    <t>Винагорода за наданi послуги згiдно угоди ЦПХ №RTO/11.2-12/02/21, акту вiд 26.02.2021 р.</t>
  </si>
  <si>
    <t>Винагорода за наданi послуги згiдно угоди ЦПХ №RTO/11.1-12/02/21, акту вiд 26.02.2021 р.</t>
  </si>
  <si>
    <t>Винагорода за наданi послуги згiдно угоди ЦПХ №RTO/10-12/02/21, акту вiд 26.02.2021 р.</t>
  </si>
  <si>
    <t>Винагорода за наданi послуги згiдно угоди ЦПХ №RTO/5.2-11/01/21, акту вiд 26.02.2021 р.</t>
  </si>
  <si>
    <t>Винагорода за наданi послуги згiдно угоди ЦПХ №RTO/5.1-11/01/21, акту вiд 26.02.2021 р.</t>
  </si>
  <si>
    <t>Винагорода за наданi послуги згiдно угоди ЦПХ №RTO/16-11/01/21, акту вiд 26.02.2021 р.</t>
  </si>
  <si>
    <t>Винагорода ЗА НАДАНI ПОСЛУГИ ЗГIДНО УГОДИ ЦПХ №RTO/5.2-11/01/21, АКТУ ВIД 14.06.2021 Р</t>
  </si>
  <si>
    <t>Винагорода ЗА НАДАНI ПОСЛУГИ ЗГIДНО УГОДИ ЦПХ №RTO/9-11/01/21, АКТУ ВIД 14.06.2021 р</t>
  </si>
  <si>
    <t>Винагорода ЗА НАДАНI ПОСЛУГИ ЗГIДНО УГОДИ ЦПХ №RTO/7-11/01/21, АКТУ ВIД 14.06.2021 р</t>
  </si>
  <si>
    <t>Винагорода ЗА НАДАНI ПОСЛУГИ ЗГIДНО УГОДИ ЦПХ №RTO/8-11/01/21, АКТУ ВIД 14.06.2021 р</t>
  </si>
  <si>
    <t>Винагорода ЗА НАДАНI ПОСЛУГИ ЗГIДНО УГОДИ ЦПХ №RTO/4-01/12/20, АКТУ ВIД 14.06.2021 р</t>
  </si>
  <si>
    <t>Винагорода ЗА НАДАНI ПОСЛУГИ ЗГIДНО УГОДИ ЦПХ №RTO/3-11/01/21, АКТУ ВIД 14.06.2021 р</t>
  </si>
  <si>
    <t>Винагорода ЗА НАДАНI ПОСЛУГИ ЗГIДНО УГОДИ ЦПХ №RTO/6-01/12/20, АКТУ ВIД 14.06.2021 р.</t>
  </si>
  <si>
    <t>Винагорода ЗА НАДАНI ПОСЛУГИ ЗГIДНО УГОДИ ЦПХ №RTO/1-01/12/20, АКТУ ВIД 14.06.2021 р</t>
  </si>
  <si>
    <t>Винагорода ЗА НАДАНI ПОСЛУГИ ЗГIДНО УГОДИ ЦПХ №RTO/2-01/12/20, АКТУ ВIД 14.06.2021 р.</t>
  </si>
  <si>
    <t>Винагорода за наданi послуги згiдно угоди ЦПХ №RTO/5.1-11/01/21, акту вiд 14.06.2021 р.</t>
  </si>
  <si>
    <t>ФОП КАЗАНЦЕВ П.В. (2752317576)</t>
  </si>
  <si>
    <t>ОПЛАТА ПОСЛУГ ЗГIДНО УГОДИ №RTO/16-19/02/21, АКТУ ВIД 26.02.2021 Р.</t>
  </si>
  <si>
    <t>ОПЛАТА ПОСЛУГ З ВИВЧЕННЯ ГРОМАДСЬКОЇ ДУМКИ ЗГIДНО УГОДИ №RTO/26-21/12/20, АКТУ ВIД 26.01.2021 Р.</t>
  </si>
  <si>
    <t>ФОП Данилейко Данило Володимирович (3109903035)</t>
  </si>
  <si>
    <t>Оплата послуг згiдно угоди №RTO30-03/03/21 вiд 03.03.2021 р., акту від 14 червня 2021 року</t>
  </si>
  <si>
    <t>Оплата послуг згiдно Рахунку №1-15.03.21 вiд 15.03.21 (угода №RTO/17-15/03/21)</t>
  </si>
  <si>
    <t>Індивідуальний</t>
  </si>
  <si>
    <t>до Договору про надання гранту № 3PLUS1-26355</t>
  </si>
  <si>
    <t>від "30" листопада 2020 року</t>
  </si>
  <si>
    <t>до Звіту незалежного аудитора</t>
  </si>
  <si>
    <t>у період з 30 листопада 2020 року по 14 червня 2021 року</t>
  </si>
  <si>
    <t>за період з 30 листопада 2020 року по 30 червня 2021 року</t>
  </si>
  <si>
    <t>1,3,1</t>
  </si>
  <si>
    <t>1,3,2</t>
  </si>
  <si>
    <t>1,3,3</t>
  </si>
  <si>
    <t>1,3,4</t>
  </si>
  <si>
    <t>1,3,5</t>
  </si>
  <si>
    <t>1,3,6</t>
  </si>
  <si>
    <t>1,4,3</t>
  </si>
  <si>
    <t>1,5,1</t>
  </si>
  <si>
    <t>1,5,2</t>
  </si>
  <si>
    <t>13,1,2</t>
  </si>
  <si>
    <t>13,4,1</t>
  </si>
  <si>
    <t>13,4,10</t>
  </si>
  <si>
    <t>13,4,2</t>
  </si>
  <si>
    <t>13,4,3</t>
  </si>
  <si>
    <t>13,4,4</t>
  </si>
  <si>
    <t>13,4,5</t>
  </si>
  <si>
    <t>13,4,6</t>
  </si>
  <si>
    <t>13,4,7</t>
  </si>
  <si>
    <t>13,4,8</t>
  </si>
  <si>
    <t>13,4,9</t>
  </si>
  <si>
    <t>4,1,1</t>
  </si>
  <si>
    <t>4,2,1</t>
  </si>
  <si>
    <t>4,2,2</t>
  </si>
  <si>
    <t>4,2,3</t>
  </si>
  <si>
    <t>4,2,4</t>
  </si>
  <si>
    <t>4,2,5</t>
  </si>
  <si>
    <t>4,2,6</t>
  </si>
  <si>
    <t>4,2,7</t>
  </si>
  <si>
    <t>4,2,8</t>
  </si>
  <si>
    <t>4,3,1</t>
  </si>
  <si>
    <t>4,3,2</t>
  </si>
  <si>
    <t>6,1,1</t>
  </si>
  <si>
    <t>6,1,10</t>
  </si>
  <si>
    <t>6,1,2</t>
  </si>
  <si>
    <t>6,1,3</t>
  </si>
  <si>
    <t>6,1,4</t>
  </si>
  <si>
    <t>6,1,5</t>
  </si>
  <si>
    <t>6,1,7</t>
  </si>
  <si>
    <t>6,1,8</t>
  </si>
  <si>
    <t>6,1,9</t>
  </si>
  <si>
    <t>Примітка: Заповнюється незалежним аудитором,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</si>
</sst>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color rgb="FF000000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b/>
      <sz val="10"/>
      <color theme="1"/>
      <name val="Arial"/>
    </font>
    <font>
      <b/>
      <sz val="11"/>
      <color rgb="FF000000"/>
      <name val="Times New Roman"/>
    </font>
    <font>
      <b/>
      <sz val="16"/>
      <color theme="1"/>
      <name val="Arial"/>
    </font>
    <font>
      <b/>
      <sz val="11"/>
      <color rgb="FFFF0000"/>
      <name val="Arial"/>
    </font>
    <font>
      <u/>
      <sz val="11"/>
      <color theme="10"/>
      <name val="Arial"/>
    </font>
    <font>
      <u/>
      <sz val="11"/>
      <color theme="1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rgb="FF000000"/>
      </patternFill>
    </fill>
    <fill>
      <patternFill patternType="solid">
        <fgColor rgb="FFF2F2F2"/>
        <bgColor rgb="FF000000"/>
      </patternFill>
    </fill>
  </fills>
  <borders count="1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748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10" fontId="0" fillId="0" borderId="0" xfId="0" applyNumberFormat="1" applyAlignment="1"/>
    <xf numFmtId="4" fontId="0" fillId="0" borderId="0" xfId="0" applyNumberFormat="1" applyAlignment="1"/>
    <xf numFmtId="0" fontId="2" fillId="0" borderId="0" xfId="0" applyFont="1" applyAlignment="1"/>
    <xf numFmtId="10" fontId="3" fillId="0" borderId="0" xfId="0" applyNumberFormat="1" applyFont="1" applyAlignment="1"/>
    <xf numFmtId="4" fontId="2" fillId="0" borderId="0" xfId="0" applyNumberFormat="1" applyFont="1" applyAlignment="1"/>
    <xf numFmtId="10" fontId="2" fillId="0" borderId="0" xfId="0" applyNumberFormat="1" applyFont="1" applyAlignment="1"/>
    <xf numFmtId="4" fontId="4" fillId="0" borderId="0" xfId="0" applyNumberFormat="1" applyFont="1" applyAlignment="1"/>
    <xf numFmtId="4" fontId="5" fillId="0" borderId="0" xfId="0" applyNumberFormat="1" applyFont="1" applyAlignment="1"/>
    <xf numFmtId="10" fontId="5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14" fontId="3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0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Border="1" applyAlignment="1"/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right" vertical="center"/>
    </xf>
    <xf numFmtId="4" fontId="11" fillId="5" borderId="6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3" xfId="0" applyNumberFormat="1" applyFont="1" applyFill="1" applyBorder="1" applyAlignment="1">
      <alignment vertical="top"/>
    </xf>
    <xf numFmtId="49" fontId="3" fillId="6" borderId="30" xfId="0" applyNumberFormat="1" applyFont="1" applyFill="1" applyBorder="1" applyAlignment="1">
      <alignment horizontal="center" vertical="top"/>
    </xf>
    <xf numFmtId="0" fontId="16" fillId="6" borderId="4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center" vertical="top"/>
    </xf>
    <xf numFmtId="4" fontId="3" fillId="6" borderId="31" xfId="0" applyNumberFormat="1" applyFont="1" applyFill="1" applyBorder="1" applyAlignment="1">
      <alignment horizontal="right" vertical="top"/>
    </xf>
    <xf numFmtId="4" fontId="3" fillId="6" borderId="32" xfId="0" applyNumberFormat="1" applyFont="1" applyFill="1" applyBorder="1" applyAlignment="1">
      <alignment horizontal="right" vertical="top"/>
    </xf>
    <xf numFmtId="4" fontId="3" fillId="6" borderId="33" xfId="0" applyNumberFormat="1" applyFont="1" applyFill="1" applyBorder="1" applyAlignment="1">
      <alignment horizontal="right" vertical="top"/>
    </xf>
    <xf numFmtId="4" fontId="3" fillId="6" borderId="34" xfId="0" applyNumberFormat="1" applyFont="1" applyFill="1" applyBorder="1" applyAlignment="1">
      <alignment horizontal="right" vertical="top"/>
    </xf>
    <xf numFmtId="4" fontId="11" fillId="6" borderId="30" xfId="0" applyNumberFormat="1" applyFont="1" applyFill="1" applyBorder="1" applyAlignment="1">
      <alignment horizontal="right" vertical="top"/>
    </xf>
    <xf numFmtId="4" fontId="11" fillId="6" borderId="4" xfId="0" applyNumberFormat="1" applyFont="1" applyFill="1" applyBorder="1" applyAlignment="1">
      <alignment horizontal="right" vertical="top"/>
    </xf>
    <xf numFmtId="10" fontId="11" fillId="6" borderId="4" xfId="0" applyNumberFormat="1" applyFont="1" applyFill="1" applyBorder="1" applyAlignment="1">
      <alignment horizontal="right" vertical="top"/>
    </xf>
    <xf numFmtId="0" fontId="3" fillId="6" borderId="3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35" xfId="0" applyNumberFormat="1" applyFont="1" applyBorder="1" applyAlignment="1">
      <alignment horizontal="center" vertical="top"/>
    </xf>
    <xf numFmtId="0" fontId="15" fillId="0" borderId="36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35" xfId="0" applyNumberFormat="1" applyFont="1" applyBorder="1" applyAlignment="1">
      <alignment horizontal="right" vertical="top"/>
    </xf>
    <xf numFmtId="4" fontId="11" fillId="0" borderId="36" xfId="0" applyNumberFormat="1" applyFont="1" applyBorder="1" applyAlignment="1">
      <alignment horizontal="right" vertical="top"/>
    </xf>
    <xf numFmtId="10" fontId="11" fillId="0" borderId="36" xfId="0" applyNumberFormat="1" applyFont="1" applyBorder="1" applyAlignment="1">
      <alignment horizontal="right" vertical="top"/>
    </xf>
    <xf numFmtId="0" fontId="5" fillId="0" borderId="35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37" xfId="0" applyNumberFormat="1" applyFont="1" applyBorder="1" applyAlignment="1">
      <alignment horizontal="center" vertical="top"/>
    </xf>
    <xf numFmtId="0" fontId="15" fillId="0" borderId="3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39" xfId="0" applyNumberFormat="1" applyFont="1" applyBorder="1" applyAlignment="1">
      <alignment horizontal="right" vertical="top"/>
    </xf>
    <xf numFmtId="4" fontId="11" fillId="0" borderId="37" xfId="0" applyNumberFormat="1" applyFont="1" applyBorder="1" applyAlignment="1">
      <alignment horizontal="right" vertical="top"/>
    </xf>
    <xf numFmtId="4" fontId="11" fillId="0" borderId="38" xfId="0" applyNumberFormat="1" applyFont="1" applyBorder="1" applyAlignment="1">
      <alignment horizontal="right" vertical="top"/>
    </xf>
    <xf numFmtId="0" fontId="5" fillId="0" borderId="37" xfId="0" applyFont="1" applyBorder="1" applyAlignment="1">
      <alignment vertical="top" wrapText="1"/>
    </xf>
    <xf numFmtId="49" fontId="14" fillId="0" borderId="40" xfId="0" applyNumberFormat="1" applyFont="1" applyBorder="1" applyAlignment="1">
      <alignment horizontal="center" vertical="top"/>
    </xf>
    <xf numFmtId="165" fontId="3" fillId="0" borderId="41" xfId="0" applyNumberFormat="1" applyFont="1" applyBorder="1" applyAlignment="1">
      <alignment vertical="top"/>
    </xf>
    <xf numFmtId="4" fontId="5" fillId="0" borderId="42" xfId="0" applyNumberFormat="1" applyFont="1" applyBorder="1" applyAlignment="1">
      <alignment horizontal="right" vertical="top"/>
    </xf>
    <xf numFmtId="4" fontId="5" fillId="0" borderId="43" xfId="0" applyNumberFormat="1" applyFont="1" applyBorder="1" applyAlignment="1">
      <alignment horizontal="right" vertical="top"/>
    </xf>
    <xf numFmtId="4" fontId="5" fillId="0" borderId="44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45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46" xfId="0" applyNumberFormat="1" applyFont="1" applyBorder="1" applyAlignment="1">
      <alignment horizontal="right" vertical="top"/>
    </xf>
    <xf numFmtId="4" fontId="5" fillId="0" borderId="47" xfId="0" applyNumberFormat="1" applyFont="1" applyBorder="1" applyAlignment="1">
      <alignment horizontal="right" vertical="top"/>
    </xf>
    <xf numFmtId="4" fontId="5" fillId="0" borderId="48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0" fontId="5" fillId="0" borderId="45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0" fontId="5" fillId="0" borderId="41" xfId="0" applyFont="1" applyBorder="1" applyAlignment="1">
      <alignment horizontal="center" vertical="top"/>
    </xf>
    <xf numFmtId="4" fontId="5" fillId="0" borderId="51" xfId="0" applyNumberFormat="1" applyFont="1" applyBorder="1" applyAlignment="1">
      <alignment horizontal="right" vertical="top"/>
    </xf>
    <xf numFmtId="0" fontId="5" fillId="0" borderId="40" xfId="0" applyFont="1" applyBorder="1" applyAlignment="1">
      <alignment vertical="top" wrapText="1"/>
    </xf>
    <xf numFmtId="4" fontId="11" fillId="0" borderId="40" xfId="0" applyNumberFormat="1" applyFont="1" applyBorder="1" applyAlignment="1">
      <alignment horizontal="right" vertical="top"/>
    </xf>
    <xf numFmtId="4" fontId="11" fillId="0" borderId="50" xfId="0" applyNumberFormat="1" applyFont="1" applyBorder="1" applyAlignment="1">
      <alignment horizontal="right" vertical="top"/>
    </xf>
    <xf numFmtId="165" fontId="16" fillId="7" borderId="52" xfId="0" applyNumberFormat="1" applyFont="1" applyFill="1" applyBorder="1" applyAlignment="1">
      <alignment vertical="center"/>
    </xf>
    <xf numFmtId="165" fontId="3" fillId="7" borderId="53" xfId="0" applyNumberFormat="1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vertical="center" wrapText="1"/>
    </xf>
    <xf numFmtId="0" fontId="3" fillId="7" borderId="52" xfId="0" applyFont="1" applyFill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right" vertical="center"/>
    </xf>
    <xf numFmtId="4" fontId="3" fillId="7" borderId="55" xfId="0" applyNumberFormat="1" applyFont="1" applyFill="1" applyBorder="1" applyAlignment="1">
      <alignment horizontal="right" vertical="center"/>
    </xf>
    <xf numFmtId="4" fontId="3" fillId="7" borderId="56" xfId="0" applyNumberFormat="1" applyFont="1" applyFill="1" applyBorder="1" applyAlignment="1">
      <alignment horizontal="right" vertical="center"/>
    </xf>
    <xf numFmtId="4" fontId="3" fillId="7" borderId="57" xfId="0" applyNumberFormat="1" applyFont="1" applyFill="1" applyBorder="1" applyAlignment="1">
      <alignment horizontal="right" vertical="center"/>
    </xf>
    <xf numFmtId="4" fontId="3" fillId="7" borderId="54" xfId="0" applyNumberFormat="1" applyFont="1" applyFill="1" applyBorder="1" applyAlignment="1">
      <alignment horizontal="right" vertical="center"/>
    </xf>
    <xf numFmtId="4" fontId="3" fillId="7" borderId="24" xfId="0" applyNumberFormat="1" applyFont="1" applyFill="1" applyBorder="1" applyAlignment="1">
      <alignment horizontal="right" vertical="center"/>
    </xf>
    <xf numFmtId="4" fontId="3" fillId="7" borderId="52" xfId="0" applyNumberFormat="1" applyFont="1" applyFill="1" applyBorder="1" applyAlignment="1">
      <alignment horizontal="right" vertical="center"/>
    </xf>
    <xf numFmtId="10" fontId="3" fillId="7" borderId="6" xfId="0" applyNumberFormat="1" applyFont="1" applyFill="1" applyBorder="1" applyAlignment="1">
      <alignment horizontal="right" vertical="center"/>
    </xf>
    <xf numFmtId="0" fontId="3" fillId="7" borderId="52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vertical="center"/>
    </xf>
    <xf numFmtId="0" fontId="14" fillId="5" borderId="5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5" fillId="5" borderId="58" xfId="0" applyFont="1" applyFill="1" applyBorder="1" applyAlignment="1">
      <alignment horizontal="center" vertical="center"/>
    </xf>
    <xf numFmtId="4" fontId="5" fillId="5" borderId="25" xfId="0" applyNumberFormat="1" applyFont="1" applyFill="1" applyBorder="1" applyAlignment="1">
      <alignment horizontal="right" vertical="center"/>
    </xf>
    <xf numFmtId="4" fontId="11" fillId="5" borderId="0" xfId="0" applyNumberFormat="1" applyFont="1" applyFill="1" applyBorder="1" applyAlignment="1">
      <alignment horizontal="right" vertical="center"/>
    </xf>
    <xf numFmtId="10" fontId="11" fillId="5" borderId="6" xfId="0" applyNumberFormat="1" applyFont="1" applyFill="1" applyBorder="1" applyAlignment="1">
      <alignment horizontal="right" vertical="center"/>
    </xf>
    <xf numFmtId="0" fontId="5" fillId="5" borderId="28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36" xfId="0" applyFont="1" applyBorder="1" applyAlignment="1">
      <alignment vertical="top" wrapText="1"/>
    </xf>
    <xf numFmtId="4" fontId="11" fillId="0" borderId="59" xfId="0" applyNumberFormat="1" applyFont="1" applyBorder="1" applyAlignment="1">
      <alignment horizontal="right" vertical="top"/>
    </xf>
    <xf numFmtId="165" fontId="16" fillId="7" borderId="23" xfId="0" applyNumberFormat="1" applyFont="1" applyFill="1" applyBorder="1" applyAlignment="1">
      <alignment vertical="center"/>
    </xf>
    <xf numFmtId="165" fontId="3" fillId="7" borderId="6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" fontId="3" fillId="7" borderId="26" xfId="0" applyNumberFormat="1" applyFont="1" applyFill="1" applyBorder="1" applyAlignment="1">
      <alignment horizontal="right" vertical="center"/>
    </xf>
    <xf numFmtId="10" fontId="11" fillId="7" borderId="26" xfId="0" applyNumberFormat="1" applyFont="1" applyFill="1" applyBorder="1" applyAlignment="1">
      <alignment horizontal="right" vertical="center"/>
    </xf>
    <xf numFmtId="0" fontId="3" fillId="7" borderId="28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/>
    </xf>
    <xf numFmtId="10" fontId="11" fillId="5" borderId="0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vertical="center" wrapText="1"/>
    </xf>
    <xf numFmtId="49" fontId="14" fillId="6" borderId="30" xfId="0" applyNumberFormat="1" applyFont="1" applyFill="1" applyBorder="1" applyAlignment="1">
      <alignment horizontal="center" vertical="top"/>
    </xf>
    <xf numFmtId="0" fontId="16" fillId="6" borderId="14" xfId="0" applyFont="1" applyFill="1" applyBorder="1" applyAlignment="1">
      <alignment vertical="top" wrapText="1"/>
    </xf>
    <xf numFmtId="0" fontId="3" fillId="6" borderId="8" xfId="0" applyFont="1" applyFill="1" applyBorder="1" applyAlignment="1">
      <alignment horizontal="center" vertical="top"/>
    </xf>
    <xf numFmtId="4" fontId="3" fillId="6" borderId="46" xfId="0" applyNumberFormat="1" applyFont="1" applyFill="1" applyBorder="1" applyAlignment="1">
      <alignment horizontal="right" vertical="top"/>
    </xf>
    <xf numFmtId="4" fontId="3" fillId="6" borderId="47" xfId="0" applyNumberFormat="1" applyFont="1" applyFill="1" applyBorder="1" applyAlignment="1">
      <alignment horizontal="right" vertical="top"/>
    </xf>
    <xf numFmtId="4" fontId="3" fillId="6" borderId="48" xfId="0" applyNumberFormat="1" applyFont="1" applyFill="1" applyBorder="1" applyAlignment="1">
      <alignment horizontal="right" vertical="top"/>
    </xf>
    <xf numFmtId="4" fontId="3" fillId="6" borderId="49" xfId="0" applyNumberFormat="1" applyFont="1" applyFill="1" applyBorder="1" applyAlignment="1">
      <alignment horizontal="right" vertical="top"/>
    </xf>
    <xf numFmtId="4" fontId="11" fillId="6" borderId="5" xfId="0" applyNumberFormat="1" applyFont="1" applyFill="1" applyBorder="1" applyAlignment="1">
      <alignment horizontal="right" vertical="top"/>
    </xf>
    <xf numFmtId="0" fontId="5" fillId="0" borderId="38" xfId="0" applyFont="1" applyBorder="1" applyAlignment="1">
      <alignment vertical="top" wrapText="1"/>
    </xf>
    <xf numFmtId="4" fontId="11" fillId="0" borderId="63" xfId="0" applyNumberFormat="1" applyFont="1" applyBorder="1" applyAlignment="1">
      <alignment horizontal="right" vertical="top"/>
    </xf>
    <xf numFmtId="0" fontId="3" fillId="7" borderId="64" xfId="0" applyFont="1" applyFill="1" applyBorder="1" applyAlignment="1">
      <alignment vertical="center" wrapText="1"/>
    </xf>
    <xf numFmtId="4" fontId="3" fillId="7" borderId="29" xfId="0" applyNumberFormat="1" applyFont="1" applyFill="1" applyBorder="1" applyAlignment="1">
      <alignment horizontal="right" vertical="center"/>
    </xf>
    <xf numFmtId="4" fontId="3" fillId="7" borderId="62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42" xfId="0" applyNumberFormat="1" applyFont="1" applyBorder="1" applyAlignment="1">
      <alignment horizontal="right" vertical="top" wrapText="1"/>
    </xf>
    <xf numFmtId="4" fontId="5" fillId="0" borderId="43" xfId="0" applyNumberFormat="1" applyFont="1" applyBorder="1" applyAlignment="1">
      <alignment horizontal="right" vertical="top" wrapText="1"/>
    </xf>
    <xf numFmtId="4" fontId="5" fillId="0" borderId="44" xfId="0" applyNumberFormat="1" applyFont="1" applyBorder="1" applyAlignment="1">
      <alignment horizontal="right" vertical="top" wrapText="1"/>
    </xf>
    <xf numFmtId="0" fontId="17" fillId="6" borderId="4" xfId="0" applyFont="1" applyFill="1" applyBorder="1" applyAlignment="1">
      <alignment vertical="top" wrapText="1"/>
    </xf>
    <xf numFmtId="0" fontId="5" fillId="0" borderId="3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50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center" vertical="top"/>
    </xf>
    <xf numFmtId="4" fontId="11" fillId="6" borderId="45" xfId="0" applyNumberFormat="1" applyFont="1" applyFill="1" applyBorder="1" applyAlignment="1">
      <alignment horizontal="right" vertical="top"/>
    </xf>
    <xf numFmtId="4" fontId="11" fillId="6" borderId="9" xfId="0" applyNumberFormat="1" applyFont="1" applyFill="1" applyBorder="1" applyAlignment="1">
      <alignment horizontal="right" vertical="top"/>
    </xf>
    <xf numFmtId="165" fontId="16" fillId="7" borderId="24" xfId="0" applyNumberFormat="1" applyFont="1" applyFill="1" applyBorder="1" applyAlignment="1">
      <alignment vertical="center"/>
    </xf>
    <xf numFmtId="165" fontId="3" fillId="7" borderId="25" xfId="0" applyNumberFormat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 wrapText="1"/>
    </xf>
    <xf numFmtId="0" fontId="3" fillId="7" borderId="26" xfId="0" applyFont="1" applyFill="1" applyBorder="1" applyAlignment="1">
      <alignment horizontal="center" vertical="center"/>
    </xf>
    <xf numFmtId="4" fontId="3" fillId="7" borderId="65" xfId="0" applyNumberFormat="1" applyFont="1" applyFill="1" applyBorder="1" applyAlignment="1">
      <alignment horizontal="right" vertical="center"/>
    </xf>
    <xf numFmtId="0" fontId="3" fillId="5" borderId="29" xfId="0" applyFont="1" applyFill="1" applyBorder="1" applyAlignment="1">
      <alignment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50" xfId="0" applyNumberFormat="1" applyFont="1" applyBorder="1" applyAlignment="1">
      <alignment horizontal="right" vertical="top"/>
    </xf>
    <xf numFmtId="0" fontId="3" fillId="5" borderId="61" xfId="0" applyFont="1" applyFill="1" applyBorder="1" applyAlignment="1">
      <alignment vertical="center"/>
    </xf>
    <xf numFmtId="0" fontId="14" fillId="5" borderId="29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vertical="center"/>
    </xf>
    <xf numFmtId="0" fontId="17" fillId="6" borderId="14" xfId="0" applyFont="1" applyFill="1" applyBorder="1" applyAlignment="1">
      <alignment horizontal="left" vertical="top" wrapText="1"/>
    </xf>
    <xf numFmtId="0" fontId="17" fillId="6" borderId="4" xfId="0" applyFont="1" applyFill="1" applyBorder="1" applyAlignment="1">
      <alignment horizontal="left" vertical="top" wrapText="1"/>
    </xf>
    <xf numFmtId="4" fontId="11" fillId="0" borderId="30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30" xfId="0" applyNumberFormat="1" applyFont="1" applyBorder="1" applyAlignment="1">
      <alignment horizontal="right" vertical="top"/>
    </xf>
    <xf numFmtId="0" fontId="5" fillId="0" borderId="30" xfId="0" applyFont="1" applyBorder="1" applyAlignment="1">
      <alignment vertical="top" wrapText="1"/>
    </xf>
    <xf numFmtId="10" fontId="11" fillId="0" borderId="35" xfId="0" applyNumberFormat="1" applyFont="1" applyBorder="1" applyAlignment="1">
      <alignment horizontal="right" vertical="top"/>
    </xf>
    <xf numFmtId="0" fontId="15" fillId="0" borderId="39" xfId="0" applyFont="1" applyBorder="1" applyAlignment="1">
      <alignment vertical="top" wrapText="1"/>
    </xf>
    <xf numFmtId="10" fontId="11" fillId="0" borderId="37" xfId="0" applyNumberFormat="1" applyFont="1" applyBorder="1" applyAlignment="1">
      <alignment horizontal="right" vertical="top"/>
    </xf>
    <xf numFmtId="165" fontId="3" fillId="7" borderId="6" xfId="0" applyNumberFormat="1" applyFont="1" applyFill="1" applyBorder="1" applyAlignment="1">
      <alignment horizontal="center" vertical="center"/>
    </xf>
    <xf numFmtId="4" fontId="3" fillId="7" borderId="28" xfId="0" applyNumberFormat="1" applyFont="1" applyFill="1" applyBorder="1" applyAlignment="1">
      <alignment horizontal="right" vertical="center"/>
    </xf>
    <xf numFmtId="10" fontId="11" fillId="7" borderId="28" xfId="0" applyNumberFormat="1" applyFont="1" applyFill="1" applyBorder="1" applyAlignment="1">
      <alignment horizontal="right" vertical="center"/>
    </xf>
    <xf numFmtId="0" fontId="3" fillId="7" borderId="27" xfId="0" applyFont="1" applyFill="1" applyBorder="1" applyAlignment="1">
      <alignment vertical="center" wrapText="1"/>
    </xf>
    <xf numFmtId="0" fontId="14" fillId="5" borderId="58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165" fontId="3" fillId="7" borderId="58" xfId="0" applyNumberFormat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4" fontId="3" fillId="7" borderId="66" xfId="0" applyNumberFormat="1" applyFont="1" applyFill="1" applyBorder="1" applyAlignment="1">
      <alignment horizontal="right" vertical="center"/>
    </xf>
    <xf numFmtId="4" fontId="3" fillId="7" borderId="67" xfId="0" applyNumberFormat="1" applyFont="1" applyFill="1" applyBorder="1" applyAlignment="1">
      <alignment horizontal="right" vertical="center"/>
    </xf>
    <xf numFmtId="4" fontId="3" fillId="7" borderId="6" xfId="0" applyNumberFormat="1" applyFont="1" applyFill="1" applyBorder="1" applyAlignment="1">
      <alignment horizontal="right" vertical="center"/>
    </xf>
    <xf numFmtId="0" fontId="3" fillId="7" borderId="23" xfId="0" applyFont="1" applyFill="1" applyBorder="1" applyAlignment="1">
      <alignment vertical="center" wrapText="1"/>
    </xf>
    <xf numFmtId="4" fontId="5" fillId="5" borderId="58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30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30" xfId="0" applyFont="1" applyBorder="1" applyAlignment="1">
      <alignment horizontal="center" vertical="top"/>
    </xf>
    <xf numFmtId="4" fontId="5" fillId="0" borderId="68" xfId="0" applyNumberFormat="1" applyFont="1" applyBorder="1" applyAlignment="1">
      <alignment horizontal="right" vertical="top"/>
    </xf>
    <xf numFmtId="4" fontId="5" fillId="0" borderId="32" xfId="0" applyNumberFormat="1" applyFont="1" applyBorder="1" applyAlignment="1">
      <alignment horizontal="right" vertical="top"/>
    </xf>
    <xf numFmtId="4" fontId="5" fillId="0" borderId="33" xfId="0" applyNumberFormat="1" applyFont="1" applyBorder="1" applyAlignment="1">
      <alignment horizontal="right" vertical="top"/>
    </xf>
    <xf numFmtId="4" fontId="5" fillId="0" borderId="31" xfId="0" applyNumberFormat="1" applyFont="1" applyBorder="1" applyAlignment="1">
      <alignment horizontal="right" vertical="top"/>
    </xf>
    <xf numFmtId="4" fontId="5" fillId="0" borderId="34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35" xfId="0" applyNumberFormat="1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40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9" xfId="0" applyFont="1" applyBorder="1" applyAlignment="1">
      <alignment vertical="top" wrapText="1"/>
    </xf>
    <xf numFmtId="4" fontId="3" fillId="7" borderId="70" xfId="0" applyNumberFormat="1" applyFont="1" applyFill="1" applyBorder="1" applyAlignment="1">
      <alignment horizontal="right" vertical="center"/>
    </xf>
    <xf numFmtId="4" fontId="3" fillId="7" borderId="71" xfId="0" applyNumberFormat="1" applyFont="1" applyFill="1" applyBorder="1" applyAlignment="1">
      <alignment horizontal="right" vertical="center"/>
    </xf>
    <xf numFmtId="10" fontId="11" fillId="7" borderId="52" xfId="0" applyNumberFormat="1" applyFont="1" applyFill="1" applyBorder="1" applyAlignment="1">
      <alignment horizontal="right" vertical="center"/>
    </xf>
    <xf numFmtId="0" fontId="3" fillId="7" borderId="2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72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40" xfId="0" applyNumberFormat="1" applyFont="1" applyBorder="1" applyAlignment="1">
      <alignment horizontal="center" vertical="top"/>
    </xf>
    <xf numFmtId="166" fontId="14" fillId="0" borderId="37" xfId="0" applyNumberFormat="1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165" fontId="3" fillId="0" borderId="35" xfId="0" applyNumberFormat="1" applyFont="1" applyBorder="1" applyAlignment="1">
      <alignment vertical="top"/>
    </xf>
    <xf numFmtId="165" fontId="3" fillId="0" borderId="40" xfId="0" applyNumberFormat="1" applyFont="1" applyBorder="1" applyAlignment="1">
      <alignment vertical="top"/>
    </xf>
    <xf numFmtId="166" fontId="14" fillId="0" borderId="45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6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left" vertical="top" wrapText="1"/>
    </xf>
    <xf numFmtId="10" fontId="11" fillId="6" borderId="30" xfId="0" applyNumberFormat="1" applyFont="1" applyFill="1" applyBorder="1" applyAlignment="1">
      <alignment horizontal="right" vertical="top"/>
    </xf>
    <xf numFmtId="0" fontId="3" fillId="6" borderId="5" xfId="0" applyFont="1" applyFill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" xfId="0" applyNumberFormat="1" applyFont="1" applyFill="1" applyBorder="1" applyAlignment="1">
      <alignment vertical="top"/>
    </xf>
    <xf numFmtId="49" fontId="14" fillId="6" borderId="45" xfId="0" applyNumberFormat="1" applyFont="1" applyFill="1" applyBorder="1" applyAlignment="1">
      <alignment horizontal="center" vertical="top"/>
    </xf>
    <xf numFmtId="10" fontId="11" fillId="6" borderId="14" xfId="0" applyNumberFormat="1" applyFont="1" applyFill="1" applyBorder="1" applyAlignment="1">
      <alignment horizontal="right" vertical="top"/>
    </xf>
    <xf numFmtId="0" fontId="3" fillId="6" borderId="45" xfId="0" applyFont="1" applyFill="1" applyBorder="1" applyAlignment="1">
      <alignment vertical="top" wrapText="1"/>
    </xf>
    <xf numFmtId="0" fontId="16" fillId="6" borderId="4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38" xfId="0" applyNumberFormat="1" applyFont="1" applyBorder="1" applyAlignment="1">
      <alignment horizontal="right" vertical="top"/>
    </xf>
    <xf numFmtId="165" fontId="16" fillId="7" borderId="1" xfId="0" applyNumberFormat="1" applyFont="1" applyFill="1" applyBorder="1" applyAlignment="1">
      <alignment vertical="center"/>
    </xf>
    <xf numFmtId="165" fontId="3" fillId="7" borderId="0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64" xfId="0" applyNumberFormat="1" applyFont="1" applyFill="1" applyBorder="1" applyAlignment="1">
      <alignment horizontal="right" vertical="center"/>
    </xf>
    <xf numFmtId="10" fontId="11" fillId="7" borderId="62" xfId="0" applyNumberFormat="1" applyFont="1" applyFill="1" applyBorder="1" applyAlignment="1">
      <alignment horizontal="right" vertical="center"/>
    </xf>
    <xf numFmtId="0" fontId="3" fillId="7" borderId="29" xfId="0" applyFont="1" applyFill="1" applyBorder="1" applyAlignment="1">
      <alignment vertical="center" wrapText="1"/>
    </xf>
    <xf numFmtId="165" fontId="3" fillId="4" borderId="24" xfId="0" applyNumberFormat="1" applyFont="1" applyFill="1" applyBorder="1" applyAlignment="1">
      <alignment vertical="center"/>
    </xf>
    <xf numFmtId="165" fontId="3" fillId="4" borderId="25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4" fontId="3" fillId="4" borderId="61" xfId="0" applyNumberFormat="1" applyFont="1" applyFill="1" applyBorder="1" applyAlignment="1">
      <alignment horizontal="right" vertical="center"/>
    </xf>
    <xf numFmtId="4" fontId="3" fillId="4" borderId="62" xfId="0" applyNumberFormat="1" applyFont="1" applyFill="1" applyBorder="1" applyAlignment="1">
      <alignment horizontal="right" vertical="center"/>
    </xf>
    <xf numFmtId="4" fontId="3" fillId="4" borderId="24" xfId="0" applyNumberFormat="1" applyFont="1" applyFill="1" applyBorder="1" applyAlignment="1">
      <alignment horizontal="right" vertical="center"/>
    </xf>
    <xf numFmtId="4" fontId="3" fillId="4" borderId="26" xfId="0" applyNumberFormat="1" applyFont="1" applyFill="1" applyBorder="1" applyAlignment="1">
      <alignment horizontal="right" vertical="center"/>
    </xf>
    <xf numFmtId="10" fontId="3" fillId="4" borderId="62" xfId="0" applyNumberFormat="1" applyFont="1" applyFill="1" applyBorder="1" applyAlignment="1">
      <alignment horizontal="right" vertical="center"/>
    </xf>
    <xf numFmtId="0" fontId="3" fillId="4" borderId="29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26" xfId="0" applyFont="1" applyFill="1" applyBorder="1" applyAlignment="1">
      <alignment horizontal="center" vertical="center"/>
    </xf>
    <xf numFmtId="4" fontId="3" fillId="4" borderId="66" xfId="0" applyNumberFormat="1" applyFont="1" applyFill="1" applyBorder="1" applyAlignment="1">
      <alignment horizontal="right" vertical="center"/>
    </xf>
    <xf numFmtId="4" fontId="11" fillId="4" borderId="66" xfId="0" applyNumberFormat="1" applyFont="1" applyFill="1" applyBorder="1" applyAlignment="1">
      <alignment horizontal="right" vertical="center"/>
    </xf>
    <xf numFmtId="10" fontId="11" fillId="4" borderId="66" xfId="0" applyNumberFormat="1" applyFont="1" applyFill="1" applyBorder="1" applyAlignment="1">
      <alignment horizontal="right" vertical="center"/>
    </xf>
    <xf numFmtId="0" fontId="3" fillId="4" borderId="52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18" fillId="0" borderId="0" xfId="0" applyFont="1" applyAlignment="1"/>
    <xf numFmtId="4" fontId="21" fillId="0" borderId="0" xfId="0" applyNumberFormat="1" applyFont="1" applyAlignment="1">
      <alignment horizontal="right"/>
    </xf>
    <xf numFmtId="10" fontId="2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wrapText="1"/>
    </xf>
    <xf numFmtId="0" fontId="25" fillId="0" borderId="0" xfId="0" applyFont="1" applyAlignment="1">
      <alignment wrapText="1"/>
    </xf>
    <xf numFmtId="0" fontId="25" fillId="0" borderId="11" xfId="0" applyFont="1" applyBorder="1" applyAlignment="1">
      <alignment wrapText="1"/>
    </xf>
    <xf numFmtId="49" fontId="0" fillId="0" borderId="0" xfId="0" applyNumberFormat="1" applyBorder="1" applyAlignment="1">
      <alignment horizontal="right" wrapText="1"/>
    </xf>
    <xf numFmtId="0" fontId="27" fillId="0" borderId="0" xfId="1" applyFont="1" applyAlignment="1"/>
    <xf numFmtId="0" fontId="5" fillId="0" borderId="0" xfId="1" applyFont="1" applyAlignment="1"/>
    <xf numFmtId="0" fontId="33" fillId="0" borderId="0" xfId="1" applyAlignment="1"/>
    <xf numFmtId="3" fontId="5" fillId="0" borderId="0" xfId="1" applyNumberFormat="1" applyFont="1" applyAlignment="1"/>
    <xf numFmtId="0" fontId="29" fillId="0" borderId="0" xfId="1" applyFont="1" applyAlignment="1"/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right" vertical="center"/>
    </xf>
    <xf numFmtId="4" fontId="12" fillId="0" borderId="0" xfId="1" applyNumberFormat="1" applyFont="1" applyAlignment="1">
      <alignment horizontal="right" wrapText="1"/>
    </xf>
    <xf numFmtId="4" fontId="13" fillId="0" borderId="0" xfId="1" applyNumberFormat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27" fillId="2" borderId="1" xfId="1" applyFont="1" applyFill="1" applyBorder="1" applyAlignment="1">
      <alignment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4" fontId="27" fillId="2" borderId="23" xfId="1" applyNumberFormat="1" applyFont="1" applyFill="1" applyBorder="1" applyAlignment="1">
      <alignment horizontal="center" vertical="center" wrapText="1"/>
    </xf>
    <xf numFmtId="4" fontId="27" fillId="2" borderId="2" xfId="1" applyNumberFormat="1" applyFont="1" applyFill="1" applyBorder="1" applyAlignment="1">
      <alignment horizontal="center" vertical="center" wrapText="1"/>
    </xf>
    <xf numFmtId="0" fontId="27" fillId="3" borderId="23" xfId="1" applyFont="1" applyFill="1" applyBorder="1" applyAlignment="1">
      <alignment vertical="center" wrapText="1"/>
    </xf>
    <xf numFmtId="0" fontId="27" fillId="3" borderId="23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1" fillId="4" borderId="24" xfId="1" applyFont="1" applyFill="1" applyBorder="1" applyAlignment="1">
      <alignment vertical="center"/>
    </xf>
    <xf numFmtId="0" fontId="1" fillId="4" borderId="25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vertical="center" wrapText="1"/>
    </xf>
    <xf numFmtId="0" fontId="33" fillId="4" borderId="6" xfId="1" applyFill="1" applyBorder="1" applyAlignment="1">
      <alignment horizontal="center" vertical="center"/>
    </xf>
    <xf numFmtId="4" fontId="33" fillId="4" borderId="6" xfId="1" applyNumberFormat="1" applyFill="1" applyBorder="1" applyAlignment="1">
      <alignment horizontal="right" vertical="center"/>
    </xf>
    <xf numFmtId="4" fontId="30" fillId="4" borderId="6" xfId="1" applyNumberFormat="1" applyFont="1" applyFill="1" applyBorder="1" applyAlignment="1">
      <alignment horizontal="right" vertical="center"/>
    </xf>
    <xf numFmtId="0" fontId="33" fillId="4" borderId="2" xfId="1" applyFill="1" applyBorder="1" applyAlignment="1">
      <alignment vertical="center" wrapText="1"/>
    </xf>
    <xf numFmtId="0" fontId="33" fillId="0" borderId="0" xfId="1" applyAlignment="1">
      <alignment vertical="center"/>
    </xf>
    <xf numFmtId="0" fontId="27" fillId="5" borderId="7" xfId="1" applyFont="1" applyFill="1" applyBorder="1" applyAlignment="1">
      <alignment vertical="center"/>
    </xf>
    <xf numFmtId="0" fontId="27" fillId="5" borderId="23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/>
    </xf>
    <xf numFmtId="4" fontId="5" fillId="5" borderId="25" xfId="1" applyNumberFormat="1" applyFont="1" applyFill="1" applyBorder="1" applyAlignment="1">
      <alignment horizontal="right" vertical="center"/>
    </xf>
    <xf numFmtId="0" fontId="5" fillId="5" borderId="26" xfId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165" fontId="27" fillId="6" borderId="3" xfId="1" applyNumberFormat="1" applyFont="1" applyFill="1" applyBorder="1" applyAlignment="1">
      <alignment vertical="top"/>
    </xf>
    <xf numFmtId="49" fontId="27" fillId="6" borderId="30" xfId="1" applyNumberFormat="1" applyFont="1" applyFill="1" applyBorder="1" applyAlignment="1">
      <alignment horizontal="center" vertical="top"/>
    </xf>
    <xf numFmtId="0" fontId="16" fillId="6" borderId="14" xfId="1" applyFont="1" applyFill="1" applyBorder="1" applyAlignment="1">
      <alignment vertical="top" wrapText="1"/>
    </xf>
    <xf numFmtId="0" fontId="27" fillId="6" borderId="8" xfId="1" applyFont="1" applyFill="1" applyBorder="1" applyAlignment="1">
      <alignment horizontal="center" vertical="top"/>
    </xf>
    <xf numFmtId="4" fontId="27" fillId="6" borderId="46" xfId="1" applyNumberFormat="1" applyFont="1" applyFill="1" applyBorder="1" applyAlignment="1">
      <alignment horizontal="right" vertical="top"/>
    </xf>
    <xf numFmtId="4" fontId="27" fillId="6" borderId="47" xfId="1" applyNumberFormat="1" applyFont="1" applyFill="1" applyBorder="1" applyAlignment="1">
      <alignment horizontal="right" vertical="top"/>
    </xf>
    <xf numFmtId="4" fontId="27" fillId="6" borderId="34" xfId="1" applyNumberFormat="1" applyFont="1" applyFill="1" applyBorder="1" applyAlignment="1">
      <alignment horizontal="right" vertical="top"/>
    </xf>
    <xf numFmtId="0" fontId="27" fillId="0" borderId="0" xfId="1" applyFont="1" applyAlignment="1">
      <alignment vertical="top"/>
    </xf>
    <xf numFmtId="165" fontId="27" fillId="0" borderId="17" xfId="1" applyNumberFormat="1" applyFont="1" applyBorder="1" applyAlignment="1">
      <alignment vertical="top"/>
    </xf>
    <xf numFmtId="49" fontId="14" fillId="0" borderId="35" xfId="1" applyNumberFormat="1" applyFont="1" applyBorder="1" applyAlignment="1">
      <alignment horizontal="center" vertical="top"/>
    </xf>
    <xf numFmtId="0" fontId="15" fillId="0" borderId="36" xfId="1" applyFont="1" applyBorder="1" applyAlignment="1">
      <alignment vertical="top" wrapText="1"/>
    </xf>
    <xf numFmtId="0" fontId="5" fillId="0" borderId="17" xfId="1" applyFont="1" applyBorder="1" applyAlignment="1">
      <alignment horizontal="center" vertical="top"/>
    </xf>
    <xf numFmtId="4" fontId="5" fillId="0" borderId="10" xfId="1" applyNumberFormat="1" applyFont="1" applyBorder="1" applyAlignment="1">
      <alignment horizontal="right" vertical="top"/>
    </xf>
    <xf numFmtId="4" fontId="5" fillId="0" borderId="11" xfId="1" applyNumberFormat="1" applyFont="1" applyBorder="1" applyAlignment="1">
      <alignment horizontal="right" vertical="top"/>
    </xf>
    <xf numFmtId="0" fontId="15" fillId="0" borderId="0" xfId="1" applyFont="1" applyAlignment="1">
      <alignment vertical="top"/>
    </xf>
    <xf numFmtId="0" fontId="16" fillId="6" borderId="4" xfId="1" applyFont="1" applyFill="1" applyBorder="1" applyAlignment="1">
      <alignment vertical="top" wrapText="1"/>
    </xf>
    <xf numFmtId="0" fontId="27" fillId="6" borderId="3" xfId="1" applyFont="1" applyFill="1" applyBorder="1" applyAlignment="1">
      <alignment horizontal="center" vertical="top"/>
    </xf>
    <xf numFmtId="4" fontId="27" fillId="6" borderId="31" xfId="1" applyNumberFormat="1" applyFont="1" applyFill="1" applyBorder="1" applyAlignment="1">
      <alignment horizontal="right" vertical="top"/>
    </xf>
    <xf numFmtId="4" fontId="27" fillId="6" borderId="32" xfId="1" applyNumberFormat="1" applyFont="1" applyFill="1" applyBorder="1" applyAlignment="1">
      <alignment horizontal="right" vertical="top"/>
    </xf>
    <xf numFmtId="4" fontId="5" fillId="0" borderId="42" xfId="1" applyNumberFormat="1" applyFont="1" applyBorder="1" applyAlignment="1">
      <alignment horizontal="right" vertical="top"/>
    </xf>
    <xf numFmtId="4" fontId="5" fillId="0" borderId="43" xfId="1" applyNumberFormat="1" applyFont="1" applyBorder="1" applyAlignment="1">
      <alignment horizontal="right" vertical="top"/>
    </xf>
    <xf numFmtId="0" fontId="5" fillId="0" borderId="0" xfId="1" applyFont="1" applyAlignment="1">
      <alignment vertical="top"/>
    </xf>
    <xf numFmtId="49" fontId="27" fillId="6" borderId="23" xfId="1" applyNumberFormat="1" applyFont="1" applyFill="1" applyBorder="1" applyAlignment="1">
      <alignment horizontal="center" vertical="top"/>
    </xf>
    <xf numFmtId="0" fontId="17" fillId="6" borderId="4" xfId="1" applyFont="1" applyFill="1" applyBorder="1" applyAlignment="1">
      <alignment vertical="top" wrapText="1"/>
    </xf>
    <xf numFmtId="4" fontId="27" fillId="6" borderId="74" xfId="1" applyNumberFormat="1" applyFont="1" applyFill="1" applyBorder="1" applyAlignment="1">
      <alignment horizontal="right" vertical="top"/>
    </xf>
    <xf numFmtId="4" fontId="27" fillId="6" borderId="75" xfId="1" applyNumberFormat="1" applyFont="1" applyFill="1" applyBorder="1" applyAlignment="1">
      <alignment horizontal="right" vertical="top"/>
    </xf>
    <xf numFmtId="4" fontId="27" fillId="6" borderId="111" xfId="1" applyNumberFormat="1" applyFont="1" applyFill="1" applyBorder="1" applyAlignment="1">
      <alignment horizontal="right" vertical="top"/>
    </xf>
    <xf numFmtId="49" fontId="14" fillId="0" borderId="76" xfId="1" applyNumberFormat="1" applyFont="1" applyBorder="1" applyAlignment="1">
      <alignment horizontal="center" vertical="top"/>
    </xf>
    <xf numFmtId="4" fontId="5" fillId="0" borderId="77" xfId="1" applyNumberFormat="1" applyFont="1" applyBorder="1" applyAlignment="1">
      <alignment horizontal="right" vertical="top"/>
    </xf>
    <xf numFmtId="4" fontId="5" fillId="0" borderId="78" xfId="1" applyNumberFormat="1" applyFont="1" applyBorder="1" applyAlignment="1">
      <alignment horizontal="right" vertical="top"/>
    </xf>
    <xf numFmtId="4" fontId="5" fillId="0" borderId="83" xfId="1" applyNumberFormat="1" applyFont="1" applyBorder="1" applyAlignment="1">
      <alignment horizontal="right" vertical="top"/>
    </xf>
    <xf numFmtId="49" fontId="14" fillId="0" borderId="79" xfId="1" applyNumberFormat="1" applyFont="1" applyBorder="1" applyAlignment="1">
      <alignment horizontal="center" vertical="top"/>
    </xf>
    <xf numFmtId="165" fontId="27" fillId="0" borderId="41" xfId="1" applyNumberFormat="1" applyFont="1" applyBorder="1" applyAlignment="1">
      <alignment vertical="top"/>
    </xf>
    <xf numFmtId="0" fontId="5" fillId="0" borderId="41" xfId="1" applyFont="1" applyBorder="1" applyAlignment="1">
      <alignment horizontal="center" vertical="top"/>
    </xf>
    <xf numFmtId="0" fontId="15" fillId="0" borderId="14" xfId="1" applyFont="1" applyBorder="1" applyAlignment="1">
      <alignment vertical="top" wrapText="1"/>
    </xf>
    <xf numFmtId="0" fontId="5" fillId="0" borderId="7" xfId="1" applyFont="1" applyBorder="1" applyAlignment="1">
      <alignment horizontal="center" vertical="top"/>
    </xf>
    <xf numFmtId="49" fontId="14" fillId="0" borderId="80" xfId="1" applyNumberFormat="1" applyFont="1" applyBorder="1" applyAlignment="1">
      <alignment horizontal="center" vertical="top"/>
    </xf>
    <xf numFmtId="0" fontId="5" fillId="0" borderId="14" xfId="1" applyFont="1" applyBorder="1" applyAlignment="1">
      <alignment vertical="top" wrapText="1"/>
    </xf>
    <xf numFmtId="4" fontId="5" fillId="0" borderId="81" xfId="1" applyNumberFormat="1" applyFont="1" applyBorder="1" applyAlignment="1">
      <alignment horizontal="right" vertical="top"/>
    </xf>
    <xf numFmtId="4" fontId="5" fillId="0" borderId="82" xfId="1" applyNumberFormat="1" applyFont="1" applyBorder="1" applyAlignment="1">
      <alignment horizontal="right" vertical="top"/>
    </xf>
    <xf numFmtId="49" fontId="14" fillId="6" borderId="45" xfId="1" applyNumberFormat="1" applyFont="1" applyFill="1" applyBorder="1" applyAlignment="1">
      <alignment horizontal="center" vertical="top"/>
    </xf>
    <xf numFmtId="0" fontId="5" fillId="0" borderId="0" xfId="1" applyFont="1" applyAlignment="1">
      <alignment vertical="center"/>
    </xf>
    <xf numFmtId="165" fontId="27" fillId="0" borderId="8" xfId="1" applyNumberFormat="1" applyFont="1" applyBorder="1" applyAlignment="1">
      <alignment vertical="top"/>
    </xf>
    <xf numFmtId="49" fontId="14" fillId="0" borderId="45" xfId="1" applyNumberFormat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4" fontId="5" fillId="0" borderId="46" xfId="1" applyNumberFormat="1" applyFont="1" applyBorder="1" applyAlignment="1">
      <alignment horizontal="right" vertical="top"/>
    </xf>
    <xf numFmtId="4" fontId="5" fillId="0" borderId="47" xfId="1" applyNumberFormat="1" applyFont="1" applyBorder="1" applyAlignment="1">
      <alignment horizontal="right" vertical="top"/>
    </xf>
    <xf numFmtId="49" fontId="14" fillId="0" borderId="37" xfId="1" applyNumberFormat="1" applyFont="1" applyBorder="1" applyAlignment="1">
      <alignment horizontal="center" vertical="top"/>
    </xf>
    <xf numFmtId="0" fontId="5" fillId="0" borderId="50" xfId="1" applyFont="1" applyBorder="1" applyAlignment="1">
      <alignment vertical="top" wrapText="1"/>
    </xf>
    <xf numFmtId="49" fontId="14" fillId="6" borderId="30" xfId="1" applyNumberFormat="1" applyFont="1" applyFill="1" applyBorder="1" applyAlignment="1">
      <alignment horizontal="center" vertical="top"/>
    </xf>
    <xf numFmtId="0" fontId="5" fillId="0" borderId="36" xfId="1" applyFont="1" applyBorder="1" applyAlignment="1">
      <alignment vertical="top" wrapText="1"/>
    </xf>
    <xf numFmtId="165" fontId="16" fillId="7" borderId="52" xfId="1" applyNumberFormat="1" applyFont="1" applyFill="1" applyBorder="1" applyAlignment="1">
      <alignment vertical="center"/>
    </xf>
    <xf numFmtId="165" fontId="27" fillId="7" borderId="53" xfId="1" applyNumberFormat="1" applyFont="1" applyFill="1" applyBorder="1" applyAlignment="1">
      <alignment horizontal="center" vertical="center"/>
    </xf>
    <xf numFmtId="0" fontId="27" fillId="7" borderId="54" xfId="1" applyFont="1" applyFill="1" applyBorder="1" applyAlignment="1">
      <alignment vertical="center" wrapText="1"/>
    </xf>
    <xf numFmtId="0" fontId="27" fillId="7" borderId="1" xfId="1" applyFont="1" applyFill="1" applyBorder="1" applyAlignment="1">
      <alignment horizontal="center" vertical="center"/>
    </xf>
    <xf numFmtId="4" fontId="27" fillId="7" borderId="56" xfId="1" applyNumberFormat="1" applyFont="1" applyFill="1" applyBorder="1" applyAlignment="1">
      <alignment horizontal="right" vertical="center"/>
    </xf>
    <xf numFmtId="4" fontId="27" fillId="7" borderId="55" xfId="1" applyNumberFormat="1" applyFont="1" applyFill="1" applyBorder="1" applyAlignment="1">
      <alignment horizontal="right" vertical="center"/>
    </xf>
    <xf numFmtId="4" fontId="27" fillId="7" borderId="57" xfId="1" applyNumberFormat="1" applyFont="1" applyFill="1" applyBorder="1" applyAlignment="1">
      <alignment horizontal="right" vertical="center"/>
    </xf>
    <xf numFmtId="0" fontId="27" fillId="5" borderId="24" xfId="1" applyFont="1" applyFill="1" applyBorder="1" applyAlignment="1">
      <alignment vertical="center"/>
    </xf>
    <xf numFmtId="0" fontId="14" fillId="5" borderId="52" xfId="1" applyFont="1" applyFill="1" applyBorder="1" applyAlignment="1">
      <alignment horizontal="center" vertical="center"/>
    </xf>
    <xf numFmtId="0" fontId="14" fillId="0" borderId="0" xfId="1" applyFont="1" applyAlignment="1">
      <alignment vertical="top"/>
    </xf>
    <xf numFmtId="165" fontId="16" fillId="7" borderId="23" xfId="1" applyNumberFormat="1" applyFont="1" applyFill="1" applyBorder="1" applyAlignment="1">
      <alignment vertical="center"/>
    </xf>
    <xf numFmtId="165" fontId="27" fillId="7" borderId="60" xfId="1" applyNumberFormat="1" applyFont="1" applyFill="1" applyBorder="1" applyAlignment="1">
      <alignment horizontal="center" vertical="center"/>
    </xf>
    <xf numFmtId="49" fontId="14" fillId="0" borderId="40" xfId="1" applyNumberFormat="1" applyFont="1" applyBorder="1" applyAlignment="1">
      <alignment horizontal="center" vertical="top"/>
    </xf>
    <xf numFmtId="4" fontId="5" fillId="0" borderId="10" xfId="1" applyNumberFormat="1" applyFont="1" applyBorder="1" applyAlignment="1">
      <alignment horizontal="left" vertical="top"/>
    </xf>
    <xf numFmtId="165" fontId="27" fillId="0" borderId="18" xfId="1" applyNumberFormat="1" applyFont="1" applyBorder="1" applyAlignment="1">
      <alignment vertical="top"/>
    </xf>
    <xf numFmtId="0" fontId="5" fillId="0" borderId="38" xfId="1" applyFont="1" applyBorder="1" applyAlignment="1">
      <alignment vertical="top" wrapText="1"/>
    </xf>
    <xf numFmtId="0" fontId="5" fillId="0" borderId="18" xfId="1" applyFont="1" applyBorder="1" applyAlignment="1">
      <alignment horizontal="center" vertical="top"/>
    </xf>
    <xf numFmtId="0" fontId="27" fillId="7" borderId="64" xfId="1" applyFont="1" applyFill="1" applyBorder="1" applyAlignment="1">
      <alignment vertical="center" wrapText="1"/>
    </xf>
    <xf numFmtId="0" fontId="27" fillId="7" borderId="52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vertical="top" wrapText="1"/>
    </xf>
    <xf numFmtId="0" fontId="15" fillId="0" borderId="17" xfId="1" applyFont="1" applyBorder="1" applyAlignment="1">
      <alignment horizontal="center" vertical="top" wrapText="1"/>
    </xf>
    <xf numFmtId="4" fontId="5" fillId="0" borderId="10" xfId="1" applyNumberFormat="1" applyFont="1" applyBorder="1" applyAlignment="1">
      <alignment horizontal="right" vertical="top" wrapText="1"/>
    </xf>
    <xf numFmtId="4" fontId="5" fillId="0" borderId="11" xfId="1" applyNumberFormat="1" applyFont="1" applyBorder="1" applyAlignment="1">
      <alignment horizontal="right" vertical="top" wrapText="1"/>
    </xf>
    <xf numFmtId="0" fontId="5" fillId="8" borderId="36" xfId="1" applyFont="1" applyFill="1" applyBorder="1" applyAlignment="1">
      <alignment horizontal="left" vertical="top" wrapText="1"/>
    </xf>
    <xf numFmtId="0" fontId="15" fillId="0" borderId="17" xfId="1" applyFont="1" applyBorder="1" applyAlignment="1">
      <alignment horizontal="center" vertical="top"/>
    </xf>
    <xf numFmtId="0" fontId="5" fillId="0" borderId="36" xfId="1" applyFont="1" applyBorder="1" applyAlignment="1">
      <alignment horizontal="left" vertical="top" wrapText="1"/>
    </xf>
    <xf numFmtId="0" fontId="5" fillId="0" borderId="50" xfId="1" applyFont="1" applyBorder="1" applyAlignment="1">
      <alignment horizontal="left" vertical="top" wrapText="1"/>
    </xf>
    <xf numFmtId="165" fontId="16" fillId="7" borderId="24" xfId="1" applyNumberFormat="1" applyFont="1" applyFill="1" applyBorder="1" applyAlignment="1">
      <alignment vertical="center"/>
    </xf>
    <xf numFmtId="165" fontId="27" fillId="7" borderId="25" xfId="1" applyNumberFormat="1" applyFont="1" applyFill="1" applyBorder="1" applyAlignment="1">
      <alignment horizontal="center" vertical="center"/>
    </xf>
    <xf numFmtId="0" fontId="27" fillId="7" borderId="25" xfId="1" applyFont="1" applyFill="1" applyBorder="1" applyAlignment="1">
      <alignment vertical="center" wrapText="1"/>
    </xf>
    <xf numFmtId="0" fontId="27" fillId="7" borderId="26" xfId="1" applyFont="1" applyFill="1" applyBorder="1" applyAlignment="1">
      <alignment horizontal="center" vertical="center"/>
    </xf>
    <xf numFmtId="4" fontId="27" fillId="7" borderId="65" xfId="1" applyNumberFormat="1" applyFont="1" applyFill="1" applyBorder="1" applyAlignment="1">
      <alignment horizontal="right" vertical="center"/>
    </xf>
    <xf numFmtId="0" fontId="27" fillId="5" borderId="29" xfId="1" applyFont="1" applyFill="1" applyBorder="1" applyAlignment="1">
      <alignment vertical="center"/>
    </xf>
    <xf numFmtId="0" fontId="14" fillId="5" borderId="61" xfId="1" applyFont="1" applyFill="1" applyBorder="1" applyAlignment="1">
      <alignment horizontal="center" vertical="center"/>
    </xf>
    <xf numFmtId="0" fontId="28" fillId="5" borderId="24" xfId="1" applyFont="1" applyFill="1" applyBorder="1" applyAlignment="1">
      <alignment vertical="center" wrapText="1"/>
    </xf>
    <xf numFmtId="0" fontId="28" fillId="5" borderId="25" xfId="1" applyFont="1" applyFill="1" applyBorder="1" applyAlignment="1">
      <alignment vertical="center" wrapText="1"/>
    </xf>
    <xf numFmtId="0" fontId="15" fillId="0" borderId="12" xfId="1" applyFont="1" applyBorder="1" applyAlignment="1">
      <alignment vertical="top" wrapText="1"/>
    </xf>
    <xf numFmtId="165" fontId="27" fillId="0" borderId="10" xfId="1" applyNumberFormat="1" applyFont="1" applyBorder="1" applyAlignment="1">
      <alignment vertical="top"/>
    </xf>
    <xf numFmtId="49" fontId="14" fillId="0" borderId="11" xfId="1" applyNumberFormat="1" applyFont="1" applyBorder="1" applyAlignment="1">
      <alignment horizontal="center" vertical="top"/>
    </xf>
    <xf numFmtId="0" fontId="27" fillId="5" borderId="61" xfId="1" applyFont="1" applyFill="1" applyBorder="1" applyAlignment="1">
      <alignment vertical="center"/>
    </xf>
    <xf numFmtId="0" fontId="14" fillId="5" borderId="29" xfId="1" applyFont="1" applyFill="1" applyBorder="1" applyAlignment="1">
      <alignment horizontal="center" vertical="center"/>
    </xf>
    <xf numFmtId="0" fontId="5" fillId="5" borderId="58" xfId="1" applyFont="1" applyFill="1" applyBorder="1" applyAlignment="1">
      <alignment horizontal="center" vertical="center"/>
    </xf>
    <xf numFmtId="49" fontId="14" fillId="6" borderId="23" xfId="1" applyNumberFormat="1" applyFont="1" applyFill="1" applyBorder="1" applyAlignment="1">
      <alignment horizontal="center" vertical="top"/>
    </xf>
    <xf numFmtId="0" fontId="17" fillId="6" borderId="0" xfId="1" applyFont="1" applyFill="1" applyAlignment="1">
      <alignment horizontal="left" vertical="top" wrapText="1"/>
    </xf>
    <xf numFmtId="0" fontId="27" fillId="6" borderId="7" xfId="1" applyFont="1" applyFill="1" applyBorder="1" applyAlignment="1">
      <alignment horizontal="center" vertical="top"/>
    </xf>
    <xf numFmtId="4" fontId="27" fillId="6" borderId="84" xfId="1" applyNumberFormat="1" applyFont="1" applyFill="1" applyBorder="1" applyAlignment="1">
      <alignment horizontal="right" vertical="top"/>
    </xf>
    <xf numFmtId="4" fontId="27" fillId="6" borderId="85" xfId="1" applyNumberFormat="1" applyFont="1" applyFill="1" applyBorder="1" applyAlignment="1">
      <alignment horizontal="right" vertical="top"/>
    </xf>
    <xf numFmtId="49" fontId="14" fillId="0" borderId="86" xfId="1" applyNumberFormat="1" applyFont="1" applyBorder="1" applyAlignment="1">
      <alignment horizontal="center" vertical="top"/>
    </xf>
    <xf numFmtId="0" fontId="5" fillId="0" borderId="87" xfId="1" applyFont="1" applyBorder="1" applyAlignment="1">
      <alignment vertical="top" wrapText="1"/>
    </xf>
    <xf numFmtId="0" fontId="5" fillId="0" borderId="88" xfId="1" applyFont="1" applyBorder="1" applyAlignment="1">
      <alignment horizontal="center" vertical="top"/>
    </xf>
    <xf numFmtId="4" fontId="5" fillId="0" borderId="89" xfId="1" applyNumberFormat="1" applyFont="1" applyBorder="1" applyAlignment="1">
      <alignment horizontal="right" vertical="top"/>
    </xf>
    <xf numFmtId="4" fontId="5" fillId="0" borderId="90" xfId="1" applyNumberFormat="1" applyFont="1" applyBorder="1" applyAlignment="1">
      <alignment horizontal="right" vertical="top"/>
    </xf>
    <xf numFmtId="4" fontId="5" fillId="0" borderId="16" xfId="1" applyNumberFormat="1" applyFont="1" applyBorder="1" applyAlignment="1">
      <alignment horizontal="right" vertical="top"/>
    </xf>
    <xf numFmtId="4" fontId="5" fillId="0" borderId="12" xfId="1" applyNumberFormat="1" applyFont="1" applyBorder="1" applyAlignment="1">
      <alignment horizontal="right" vertical="top"/>
    </xf>
    <xf numFmtId="0" fontId="5" fillId="0" borderId="13" xfId="1" applyFont="1" applyBorder="1" applyAlignment="1">
      <alignment vertical="top" wrapText="1"/>
    </xf>
    <xf numFmtId="49" fontId="14" fillId="0" borderId="91" xfId="1" applyNumberFormat="1" applyFont="1" applyBorder="1" applyAlignment="1">
      <alignment horizontal="center" vertical="top"/>
    </xf>
    <xf numFmtId="49" fontId="14" fillId="0" borderId="92" xfId="1" applyNumberFormat="1" applyFont="1" applyBorder="1" applyAlignment="1">
      <alignment horizontal="center" vertical="top"/>
    </xf>
    <xf numFmtId="0" fontId="5" fillId="0" borderId="93" xfId="1" applyFont="1" applyBorder="1" applyAlignment="1">
      <alignment vertical="top" wrapText="1"/>
    </xf>
    <xf numFmtId="0" fontId="5" fillId="0" borderId="94" xfId="1" applyFont="1" applyBorder="1" applyAlignment="1">
      <alignment horizontal="center" vertical="top"/>
    </xf>
    <xf numFmtId="4" fontId="5" fillId="0" borderId="95" xfId="1" applyNumberFormat="1" applyFont="1" applyBorder="1" applyAlignment="1">
      <alignment horizontal="right" vertical="top"/>
    </xf>
    <xf numFmtId="4" fontId="5" fillId="0" borderId="96" xfId="1" applyNumberFormat="1" applyFont="1" applyBorder="1" applyAlignment="1">
      <alignment horizontal="right" vertical="top"/>
    </xf>
    <xf numFmtId="4" fontId="5" fillId="0" borderId="69" xfId="1" applyNumberFormat="1" applyFont="1" applyBorder="1" applyAlignment="1">
      <alignment horizontal="right" vertical="top"/>
    </xf>
    <xf numFmtId="4" fontId="5" fillId="0" borderId="51" xfId="1" applyNumberFormat="1" applyFont="1" applyBorder="1" applyAlignment="1">
      <alignment horizontal="right" vertical="top"/>
    </xf>
    <xf numFmtId="0" fontId="5" fillId="0" borderId="59" xfId="1" applyFont="1" applyBorder="1" applyAlignment="1">
      <alignment vertical="top" wrapText="1"/>
    </xf>
    <xf numFmtId="49" fontId="14" fillId="6" borderId="27" xfId="1" applyNumberFormat="1" applyFont="1" applyFill="1" applyBorder="1" applyAlignment="1">
      <alignment horizontal="center" vertical="top"/>
    </xf>
    <xf numFmtId="49" fontId="14" fillId="0" borderId="97" xfId="1" applyNumberFormat="1" applyFont="1" applyBorder="1" applyAlignment="1">
      <alignment horizontal="center" vertical="top"/>
    </xf>
    <xf numFmtId="0" fontId="5" fillId="0" borderId="98" xfId="1" applyFont="1" applyBorder="1" applyAlignment="1">
      <alignment vertical="top" wrapText="1"/>
    </xf>
    <xf numFmtId="0" fontId="5" fillId="0" borderId="99" xfId="1" applyFont="1" applyBorder="1" applyAlignment="1">
      <alignment horizontal="center" vertical="top"/>
    </xf>
    <xf numFmtId="4" fontId="5" fillId="0" borderId="100" xfId="1" applyNumberFormat="1" applyFont="1" applyBorder="1" applyAlignment="1">
      <alignment horizontal="right" vertical="top"/>
    </xf>
    <xf numFmtId="4" fontId="5" fillId="0" borderId="101" xfId="1" applyNumberFormat="1" applyFont="1" applyBorder="1" applyAlignment="1">
      <alignment horizontal="right" vertical="top"/>
    </xf>
    <xf numFmtId="165" fontId="27" fillId="7" borderId="58" xfId="1" applyNumberFormat="1" applyFont="1" applyFill="1" applyBorder="1" applyAlignment="1">
      <alignment horizontal="center" vertical="center"/>
    </xf>
    <xf numFmtId="0" fontId="27" fillId="7" borderId="58" xfId="1" applyFont="1" applyFill="1" applyBorder="1" applyAlignment="1">
      <alignment vertical="center" wrapText="1"/>
    </xf>
    <xf numFmtId="0" fontId="27" fillId="7" borderId="62" xfId="1" applyFont="1" applyFill="1" applyBorder="1" applyAlignment="1">
      <alignment horizontal="center" vertical="center"/>
    </xf>
    <xf numFmtId="4" fontId="27" fillId="7" borderId="60" xfId="1" applyNumberFormat="1" applyFont="1" applyFill="1" applyBorder="1" applyAlignment="1">
      <alignment horizontal="right" vertical="center"/>
    </xf>
    <xf numFmtId="4" fontId="27" fillId="7" borderId="85" xfId="1" applyNumberFormat="1" applyFont="1" applyFill="1" applyBorder="1" applyAlignment="1">
      <alignment horizontal="right" vertical="center"/>
    </xf>
    <xf numFmtId="165" fontId="5" fillId="0" borderId="11" xfId="1" applyNumberFormat="1" applyFont="1" applyBorder="1" applyAlignment="1">
      <alignment horizontal="right" vertical="top"/>
    </xf>
    <xf numFmtId="4" fontId="5" fillId="0" borderId="10" xfId="1" applyNumberFormat="1" applyFont="1" applyBorder="1" applyAlignment="1">
      <alignment vertical="top"/>
    </xf>
    <xf numFmtId="4" fontId="5" fillId="0" borderId="11" xfId="1" applyNumberFormat="1" applyFont="1" applyBorder="1" applyAlignment="1">
      <alignment vertical="top"/>
    </xf>
    <xf numFmtId="0" fontId="15" fillId="0" borderId="39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165" fontId="27" fillId="0" borderId="19" xfId="1" applyNumberFormat="1" applyFont="1" applyBorder="1" applyAlignment="1">
      <alignment vertical="top"/>
    </xf>
    <xf numFmtId="0" fontId="5" fillId="5" borderId="0" xfId="1" applyFont="1" applyFill="1" applyAlignment="1">
      <alignment horizontal="center" vertical="center"/>
    </xf>
    <xf numFmtId="165" fontId="27" fillId="0" borderId="3" xfId="1" applyNumberFormat="1" applyFont="1" applyBorder="1" applyAlignment="1">
      <alignment vertical="top"/>
    </xf>
    <xf numFmtId="0" fontId="5" fillId="0" borderId="4" xfId="1" applyFont="1" applyBorder="1" applyAlignment="1">
      <alignment vertical="top" wrapText="1"/>
    </xf>
    <xf numFmtId="0" fontId="5" fillId="0" borderId="102" xfId="1" applyFont="1" applyBorder="1" applyAlignment="1">
      <alignment horizontal="center" vertical="top"/>
    </xf>
    <xf numFmtId="4" fontId="5" fillId="0" borderId="68" xfId="1" applyNumberFormat="1" applyFont="1" applyBorder="1" applyAlignment="1">
      <alignment horizontal="right" vertical="top"/>
    </xf>
    <xf numFmtId="4" fontId="5" fillId="0" borderId="32" xfId="1" applyNumberFormat="1" applyFont="1" applyBorder="1" applyAlignment="1">
      <alignment horizontal="right" vertical="top"/>
    </xf>
    <xf numFmtId="166" fontId="14" fillId="0" borderId="35" xfId="1" applyNumberFormat="1" applyFont="1" applyBorder="1" applyAlignment="1">
      <alignment horizontal="center" vertical="top"/>
    </xf>
    <xf numFmtId="0" fontId="5" fillId="0" borderId="103" xfId="1" applyFont="1" applyBorder="1" applyAlignment="1">
      <alignment horizontal="center" vertical="top"/>
    </xf>
    <xf numFmtId="0" fontId="5" fillId="0" borderId="104" xfId="1" applyFont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4" fontId="5" fillId="0" borderId="72" xfId="1" applyNumberFormat="1" applyFont="1" applyBorder="1" applyAlignment="1">
      <alignment horizontal="right" vertical="top"/>
    </xf>
    <xf numFmtId="166" fontId="14" fillId="0" borderId="40" xfId="1" applyNumberFormat="1" applyFont="1" applyBorder="1" applyAlignment="1">
      <alignment horizontal="center" vertical="top"/>
    </xf>
    <xf numFmtId="0" fontId="5" fillId="0" borderId="40" xfId="1" applyFont="1" applyBorder="1" applyAlignment="1">
      <alignment horizontal="center" vertical="top"/>
    </xf>
    <xf numFmtId="166" fontId="14" fillId="0" borderId="37" xfId="1" applyNumberFormat="1" applyFont="1" applyBorder="1" applyAlignment="1">
      <alignment horizontal="center" vertical="top"/>
    </xf>
    <xf numFmtId="0" fontId="5" fillId="0" borderId="37" xfId="1" applyFont="1" applyBorder="1" applyAlignment="1">
      <alignment horizontal="center" vertical="top"/>
    </xf>
    <xf numFmtId="165" fontId="27" fillId="0" borderId="35" xfId="1" applyNumberFormat="1" applyFont="1" applyBorder="1" applyAlignment="1">
      <alignment vertical="top"/>
    </xf>
    <xf numFmtId="165" fontId="27" fillId="0" borderId="40" xfId="1" applyNumberFormat="1" applyFont="1" applyBorder="1" applyAlignment="1">
      <alignment vertical="top"/>
    </xf>
    <xf numFmtId="165" fontId="16" fillId="7" borderId="1" xfId="1" applyNumberFormat="1" applyFont="1" applyFill="1" applyBorder="1" applyAlignment="1">
      <alignment vertical="center" wrapText="1"/>
    </xf>
    <xf numFmtId="0" fontId="8" fillId="0" borderId="6" xfId="1" applyFont="1" applyBorder="1" applyAlignment="1"/>
    <xf numFmtId="0" fontId="8" fillId="0" borderId="2" xfId="1" applyFont="1" applyBorder="1" applyAlignment="1"/>
    <xf numFmtId="0" fontId="5" fillId="0" borderId="16" xfId="1" applyFont="1" applyBorder="1" applyAlignment="1">
      <alignment vertical="top" wrapText="1"/>
    </xf>
    <xf numFmtId="0" fontId="5" fillId="0" borderId="12" xfId="1" applyFont="1" applyBorder="1" applyAlignment="1">
      <alignment horizontal="center" vertical="top"/>
    </xf>
    <xf numFmtId="0" fontId="14" fillId="5" borderId="23" xfId="1" applyFont="1" applyFill="1" applyBorder="1" applyAlignment="1">
      <alignment horizontal="center" vertical="center"/>
    </xf>
    <xf numFmtId="49" fontId="14" fillId="6" borderId="76" xfId="1" applyNumberFormat="1" applyFont="1" applyFill="1" applyBorder="1" applyAlignment="1">
      <alignment horizontal="center" vertical="top"/>
    </xf>
    <xf numFmtId="0" fontId="17" fillId="6" borderId="5" xfId="1" applyFont="1" applyFill="1" applyBorder="1" applyAlignment="1">
      <alignment horizontal="left" vertical="top" wrapText="1"/>
    </xf>
    <xf numFmtId="0" fontId="5" fillId="0" borderId="72" xfId="1" applyFont="1" applyBorder="1" applyAlignment="1">
      <alignment vertical="top" wrapText="1"/>
    </xf>
    <xf numFmtId="165" fontId="27" fillId="6" borderId="46" xfId="1" applyNumberFormat="1" applyFont="1" applyFill="1" applyBorder="1" applyAlignment="1">
      <alignment vertical="top"/>
    </xf>
    <xf numFmtId="49" fontId="14" fillId="6" borderId="47" xfId="1" applyNumberFormat="1" applyFont="1" applyFill="1" applyBorder="1" applyAlignment="1">
      <alignment horizontal="center" vertical="top"/>
    </xf>
    <xf numFmtId="0" fontId="17" fillId="6" borderId="34" xfId="1" applyFont="1" applyFill="1" applyBorder="1" applyAlignment="1">
      <alignment horizontal="left" vertical="top" wrapText="1"/>
    </xf>
    <xf numFmtId="4" fontId="27" fillId="6" borderId="105" xfId="1" applyNumberFormat="1" applyFont="1" applyFill="1" applyBorder="1" applyAlignment="1">
      <alignment horizontal="right" vertical="top"/>
    </xf>
    <xf numFmtId="4" fontId="27" fillId="6" borderId="90" xfId="1" applyNumberFormat="1" applyFont="1" applyFill="1" applyBorder="1" applyAlignment="1">
      <alignment horizontal="right" vertical="top"/>
    </xf>
    <xf numFmtId="4" fontId="5" fillId="0" borderId="106" xfId="1" applyNumberFormat="1" applyFont="1" applyBorder="1" applyAlignment="1">
      <alignment horizontal="right" vertical="top"/>
    </xf>
    <xf numFmtId="165" fontId="27" fillId="0" borderId="42" xfId="1" applyNumberFormat="1" applyFont="1" applyBorder="1" applyAlignment="1">
      <alignment vertical="top"/>
    </xf>
    <xf numFmtId="49" fontId="14" fillId="0" borderId="43" xfId="1" applyNumberFormat="1" applyFont="1" applyBorder="1" applyAlignment="1">
      <alignment horizontal="center" vertical="top"/>
    </xf>
    <xf numFmtId="4" fontId="5" fillId="0" borderId="107" xfId="1" applyNumberFormat="1" applyFont="1" applyBorder="1" applyAlignment="1">
      <alignment horizontal="right" vertical="top"/>
    </xf>
    <xf numFmtId="0" fontId="17" fillId="6" borderId="4" xfId="1" applyFont="1" applyFill="1" applyBorder="1" applyAlignment="1">
      <alignment horizontal="left" vertical="top" wrapText="1"/>
    </xf>
    <xf numFmtId="0" fontId="27" fillId="6" borderId="5" xfId="1" applyFont="1" applyFill="1" applyBorder="1" applyAlignment="1">
      <alignment vertical="top" wrapText="1"/>
    </xf>
    <xf numFmtId="49" fontId="14" fillId="6" borderId="108" xfId="1" applyNumberFormat="1" applyFont="1" applyFill="1" applyBorder="1" applyAlignment="1">
      <alignment horizontal="center" vertical="top"/>
    </xf>
    <xf numFmtId="0" fontId="16" fillId="6" borderId="109" xfId="1" applyFont="1" applyFill="1" applyBorder="1" applyAlignment="1">
      <alignment horizontal="left" vertical="top" wrapText="1"/>
    </xf>
    <xf numFmtId="0" fontId="27" fillId="6" borderId="102" xfId="1" applyFont="1" applyFill="1" applyBorder="1" applyAlignment="1">
      <alignment horizontal="center" vertical="top"/>
    </xf>
    <xf numFmtId="4" fontId="27" fillId="6" borderId="110" xfId="1" applyNumberFormat="1" applyFont="1" applyFill="1" applyBorder="1" applyAlignment="1">
      <alignment horizontal="right" vertical="top"/>
    </xf>
    <xf numFmtId="49" fontId="14" fillId="0" borderId="112" xfId="1" applyNumberFormat="1" applyFont="1" applyBorder="1" applyAlignment="1">
      <alignment horizontal="center" vertical="top"/>
    </xf>
    <xf numFmtId="0" fontId="5" fillId="0" borderId="113" xfId="1" applyFont="1" applyBorder="1" applyAlignment="1">
      <alignment vertical="top" wrapText="1"/>
    </xf>
    <xf numFmtId="4" fontId="5" fillId="0" borderId="114" xfId="1" applyNumberFormat="1" applyFont="1" applyBorder="1" applyAlignment="1">
      <alignment horizontal="right" vertical="top"/>
    </xf>
    <xf numFmtId="49" fontId="14" fillId="0" borderId="115" xfId="1" applyNumberFormat="1" applyFont="1" applyBorder="1" applyAlignment="1">
      <alignment horizontal="center" vertical="top"/>
    </xf>
    <xf numFmtId="0" fontId="15" fillId="0" borderId="116" xfId="1" applyFont="1" applyBorder="1" applyAlignment="1">
      <alignment vertical="top" wrapText="1"/>
    </xf>
    <xf numFmtId="0" fontId="5" fillId="0" borderId="117" xfId="1" applyFont="1" applyBorder="1" applyAlignment="1">
      <alignment horizontal="center" vertical="top"/>
    </xf>
    <xf numFmtId="4" fontId="5" fillId="0" borderId="118" xfId="1" applyNumberFormat="1" applyFont="1" applyBorder="1" applyAlignment="1">
      <alignment horizontal="right" vertical="top"/>
    </xf>
    <xf numFmtId="4" fontId="5" fillId="0" borderId="119" xfId="1" applyNumberFormat="1" applyFont="1" applyBorder="1" applyAlignment="1">
      <alignment horizontal="right" vertical="top"/>
    </xf>
    <xf numFmtId="165" fontId="16" fillId="7" borderId="120" xfId="1" applyNumberFormat="1" applyFont="1" applyFill="1" applyBorder="1" applyAlignment="1">
      <alignment vertical="center"/>
    </xf>
    <xf numFmtId="165" fontId="27" fillId="7" borderId="98" xfId="1" applyNumberFormat="1" applyFont="1" applyFill="1" applyBorder="1" applyAlignment="1">
      <alignment horizontal="center" vertical="center"/>
    </xf>
    <xf numFmtId="0" fontId="27" fillId="7" borderId="98" xfId="1" applyFont="1" applyFill="1" applyBorder="1" applyAlignment="1">
      <alignment vertical="center" wrapText="1"/>
    </xf>
    <xf numFmtId="0" fontId="27" fillId="7" borderId="121" xfId="1" applyFont="1" applyFill="1" applyBorder="1" applyAlignment="1">
      <alignment horizontal="center" vertical="center"/>
    </xf>
    <xf numFmtId="4" fontId="27" fillId="7" borderId="122" xfId="1" applyNumberFormat="1" applyFont="1" applyFill="1" applyBorder="1" applyAlignment="1">
      <alignment horizontal="right" vertical="center"/>
    </xf>
    <xf numFmtId="4" fontId="27" fillId="7" borderId="101" xfId="1" applyNumberFormat="1" applyFont="1" applyFill="1" applyBorder="1" applyAlignment="1">
      <alignment horizontal="right" vertical="center"/>
    </xf>
    <xf numFmtId="165" fontId="27" fillId="4" borderId="61" xfId="1" applyNumberFormat="1" applyFont="1" applyFill="1" applyBorder="1" applyAlignment="1">
      <alignment vertical="center"/>
    </xf>
    <xf numFmtId="165" fontId="27" fillId="4" borderId="58" xfId="1" applyNumberFormat="1" applyFont="1" applyFill="1" applyBorder="1" applyAlignment="1">
      <alignment horizontal="center" vertical="center"/>
    </xf>
    <xf numFmtId="0" fontId="27" fillId="4" borderId="58" xfId="1" applyFont="1" applyFill="1" applyBorder="1" applyAlignment="1">
      <alignment vertical="center" wrapText="1"/>
    </xf>
    <xf numFmtId="0" fontId="27" fillId="4" borderId="58" xfId="1" applyFont="1" applyFill="1" applyBorder="1" applyAlignment="1">
      <alignment horizontal="center" vertical="center"/>
    </xf>
    <xf numFmtId="4" fontId="27" fillId="4" borderId="61" xfId="1" applyNumberFormat="1" applyFont="1" applyFill="1" applyBorder="1" applyAlignment="1">
      <alignment horizontal="right" vertical="center"/>
    </xf>
    <xf numFmtId="4" fontId="27" fillId="4" borderId="62" xfId="1" applyNumberFormat="1" applyFont="1" applyFill="1" applyBorder="1" applyAlignment="1">
      <alignment horizontal="right" vertical="center"/>
    </xf>
    <xf numFmtId="0" fontId="27" fillId="4" borderId="29" xfId="1" applyFont="1" applyFill="1" applyBorder="1" applyAlignment="1">
      <alignment vertical="center" wrapText="1"/>
    </xf>
    <xf numFmtId="165" fontId="5" fillId="0" borderId="0" xfId="1" applyNumberFormat="1" applyFont="1" applyAlignment="1">
      <alignment vertical="center"/>
    </xf>
    <xf numFmtId="165" fontId="14" fillId="0" borderId="24" xfId="1" applyNumberFormat="1" applyFont="1" applyBorder="1" applyAlignment="1">
      <alignment vertical="center"/>
    </xf>
    <xf numFmtId="0" fontId="8" fillId="0" borderId="25" xfId="1" applyFont="1" applyBorder="1" applyAlignment="1"/>
    <xf numFmtId="0" fontId="27" fillId="0" borderId="26" xfId="1" applyFont="1" applyBorder="1" applyAlignment="1">
      <alignment horizontal="center" vertical="center"/>
    </xf>
    <xf numFmtId="4" fontId="27" fillId="0" borderId="24" xfId="1" applyNumberFormat="1" applyFont="1" applyBorder="1" applyAlignment="1">
      <alignment horizontal="right" vertical="center"/>
    </xf>
    <xf numFmtId="4" fontId="27" fillId="0" borderId="26" xfId="1" applyNumberFormat="1" applyFont="1" applyBorder="1" applyAlignment="1">
      <alignment horizontal="right" vertical="center"/>
    </xf>
    <xf numFmtId="4" fontId="27" fillId="0" borderId="66" xfId="1" applyNumberFormat="1" applyFont="1" applyBorder="1" applyAlignment="1">
      <alignment horizontal="right" vertical="center"/>
    </xf>
    <xf numFmtId="0" fontId="27" fillId="0" borderId="52" xfId="1" applyFont="1" applyBorder="1" applyAlignment="1">
      <alignment vertical="center" wrapText="1"/>
    </xf>
    <xf numFmtId="0" fontId="27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right"/>
    </xf>
    <xf numFmtId="4" fontId="11" fillId="0" borderId="0" xfId="1" applyNumberFormat="1" applyFont="1" applyAlignment="1">
      <alignment horizontal="right"/>
    </xf>
    <xf numFmtId="4" fontId="5" fillId="0" borderId="124" xfId="1" applyNumberFormat="1" applyFont="1" applyBorder="1" applyAlignment="1">
      <alignment horizontal="right"/>
    </xf>
    <xf numFmtId="4" fontId="27" fillId="0" borderId="0" xfId="1" applyNumberFormat="1" applyFont="1" applyAlignment="1">
      <alignment horizontal="right"/>
    </xf>
    <xf numFmtId="0" fontId="5" fillId="0" borderId="14" xfId="1" applyFont="1" applyBorder="1" applyAlignment="1">
      <alignment wrapText="1"/>
    </xf>
    <xf numFmtId="4" fontId="5" fillId="0" borderId="14" xfId="1" applyNumberFormat="1" applyFont="1" applyBorder="1" applyAlignment="1">
      <alignment horizontal="right"/>
    </xf>
    <xf numFmtId="0" fontId="18" fillId="0" borderId="0" xfId="1" applyFont="1" applyAlignment="1">
      <alignment wrapText="1"/>
    </xf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left" wrapText="1"/>
    </xf>
    <xf numFmtId="0" fontId="18" fillId="0" borderId="0" xfId="1" applyFont="1" applyAlignment="1">
      <alignment horizontal="center"/>
    </xf>
    <xf numFmtId="4" fontId="18" fillId="0" borderId="0" xfId="1" applyNumberFormat="1" applyFont="1" applyAlignment="1">
      <alignment horizontal="right"/>
    </xf>
    <xf numFmtId="4" fontId="18" fillId="0" borderId="0" xfId="1" applyNumberFormat="1" applyFont="1" applyAlignment="1">
      <alignment horizontal="left"/>
    </xf>
    <xf numFmtId="4" fontId="19" fillId="0" borderId="0" xfId="1" applyNumberFormat="1" applyFont="1" applyAlignment="1">
      <alignment horizontal="right"/>
    </xf>
    <xf numFmtId="0" fontId="18" fillId="0" borderId="0" xfId="1" applyFont="1" applyAlignment="1">
      <alignment horizontal="center" wrapText="1"/>
    </xf>
    <xf numFmtId="4" fontId="13" fillId="0" borderId="0" xfId="1" applyNumberFormat="1" applyFont="1" applyAlignment="1">
      <alignment horizontal="right"/>
    </xf>
    <xf numFmtId="0" fontId="20" fillId="0" borderId="0" xfId="1" applyFont="1" applyAlignment="1">
      <alignment wrapText="1"/>
    </xf>
    <xf numFmtId="0" fontId="18" fillId="0" borderId="0" xfId="1" applyFont="1" applyAlignment="1"/>
    <xf numFmtId="165" fontId="14" fillId="0" borderId="0" xfId="1" applyNumberFormat="1" applyFont="1" applyAlignment="1">
      <alignment vertical="center"/>
    </xf>
    <xf numFmtId="4" fontId="21" fillId="0" borderId="0" xfId="1" applyNumberFormat="1" applyFont="1" applyAlignment="1">
      <alignment horizontal="right"/>
    </xf>
    <xf numFmtId="4" fontId="27" fillId="6" borderId="49" xfId="1" applyNumberFormat="1" applyFont="1" applyFill="1" applyBorder="1" applyAlignment="1">
      <alignment horizontal="right" vertical="top"/>
    </xf>
    <xf numFmtId="4" fontId="5" fillId="0" borderId="49" xfId="1" applyNumberFormat="1" applyFont="1" applyBorder="1" applyAlignment="1">
      <alignment horizontal="right" vertical="top"/>
    </xf>
    <xf numFmtId="4" fontId="27" fillId="7" borderId="64" xfId="1" applyNumberFormat="1" applyFont="1" applyFill="1" applyBorder="1" applyAlignment="1">
      <alignment horizontal="right" vertical="center"/>
    </xf>
    <xf numFmtId="4" fontId="27" fillId="7" borderId="54" xfId="1" applyNumberFormat="1" applyFont="1" applyFill="1" applyBorder="1" applyAlignment="1">
      <alignment horizontal="right" vertical="center"/>
    </xf>
    <xf numFmtId="4" fontId="27" fillId="6" borderId="71" xfId="1" applyNumberFormat="1" applyFont="1" applyFill="1" applyBorder="1" applyAlignment="1">
      <alignment horizontal="right" vertical="top"/>
    </xf>
    <xf numFmtId="4" fontId="5" fillId="0" borderId="111" xfId="1" applyNumberFormat="1" applyFont="1" applyBorder="1" applyAlignment="1">
      <alignment horizontal="right" vertical="top"/>
    </xf>
    <xf numFmtId="4" fontId="5" fillId="0" borderId="125" xfId="1" applyNumberFormat="1" applyFont="1" applyBorder="1" applyAlignment="1">
      <alignment horizontal="right" vertical="top"/>
    </xf>
    <xf numFmtId="4" fontId="5" fillId="0" borderId="126" xfId="1" applyNumberFormat="1" applyFont="1" applyBorder="1" applyAlignment="1">
      <alignment horizontal="right" vertical="top"/>
    </xf>
    <xf numFmtId="4" fontId="27" fillId="7" borderId="71" xfId="1" applyNumberFormat="1" applyFont="1" applyFill="1" applyBorder="1" applyAlignment="1">
      <alignment horizontal="right" vertical="center"/>
    </xf>
    <xf numFmtId="4" fontId="27" fillId="7" borderId="6" xfId="1" applyNumberFormat="1" applyFont="1" applyFill="1" applyBorder="1" applyAlignment="1">
      <alignment horizontal="right" vertical="center"/>
    </xf>
    <xf numFmtId="4" fontId="27" fillId="6" borderId="127" xfId="1" applyNumberFormat="1" applyFont="1" applyFill="1" applyBorder="1" applyAlignment="1">
      <alignment horizontal="right" vertical="top"/>
    </xf>
    <xf numFmtId="4" fontId="5" fillId="0" borderId="128" xfId="1" applyNumberFormat="1" applyFont="1" applyBorder="1" applyAlignment="1">
      <alignment horizontal="right" vertical="top"/>
    </xf>
    <xf numFmtId="4" fontId="27" fillId="7" borderId="126" xfId="1" applyNumberFormat="1" applyFont="1" applyFill="1" applyBorder="1" applyAlignment="1">
      <alignment horizontal="right" vertical="center"/>
    </xf>
    <xf numFmtId="0" fontId="27" fillId="6" borderId="9" xfId="1" applyFont="1" applyFill="1" applyBorder="1" applyAlignment="1">
      <alignment vertical="top" wrapText="1"/>
    </xf>
    <xf numFmtId="0" fontId="27" fillId="6" borderId="129" xfId="1" applyFont="1" applyFill="1" applyBorder="1" applyAlignment="1">
      <alignment vertical="top" wrapText="1"/>
    </xf>
    <xf numFmtId="0" fontId="5" fillId="0" borderId="130" xfId="1" applyFont="1" applyBorder="1" applyAlignment="1">
      <alignment vertical="top" wrapText="1"/>
    </xf>
    <xf numFmtId="0" fontId="5" fillId="0" borderId="131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27" fillId="7" borderId="2" xfId="1" applyFont="1" applyFill="1" applyBorder="1" applyAlignment="1">
      <alignment vertical="center" wrapText="1"/>
    </xf>
    <xf numFmtId="0" fontId="5" fillId="0" borderId="63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0" borderId="132" xfId="1" applyFont="1" applyBorder="1" applyAlignment="1">
      <alignment vertical="top" wrapText="1"/>
    </xf>
    <xf numFmtId="0" fontId="27" fillId="7" borderId="123" xfId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27" fillId="0" borderId="0" xfId="1" applyNumberFormat="1" applyFont="1" applyAlignment="1">
      <alignment horizontal="left"/>
    </xf>
    <xf numFmtId="0" fontId="27" fillId="0" borderId="0" xfId="1" applyFont="1" applyAlignment="1">
      <alignment horizontal="left"/>
    </xf>
    <xf numFmtId="4" fontId="27" fillId="6" borderId="55" xfId="1" applyNumberFormat="1" applyFont="1" applyFill="1" applyBorder="1" applyAlignment="1">
      <alignment horizontal="right" vertical="top"/>
    </xf>
    <xf numFmtId="4" fontId="27" fillId="6" borderId="54" xfId="1" applyNumberFormat="1" applyFont="1" applyFill="1" applyBorder="1" applyAlignment="1">
      <alignment horizontal="right" vertical="top"/>
    </xf>
    <xf numFmtId="165" fontId="5" fillId="0" borderId="10" xfId="1" applyNumberFormat="1" applyFont="1" applyBorder="1" applyAlignment="1">
      <alignment vertical="top"/>
    </xf>
    <xf numFmtId="4" fontId="25" fillId="0" borderId="11" xfId="0" applyNumberFormat="1" applyFont="1" applyBorder="1" applyAlignment="1">
      <alignment wrapText="1"/>
    </xf>
    <xf numFmtId="0" fontId="27" fillId="0" borderId="0" xfId="1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2" fillId="0" borderId="0" xfId="0" applyFont="1" applyAlignment="1">
      <alignment horizontal="right" wrapText="1"/>
    </xf>
    <xf numFmtId="0" fontId="33" fillId="0" borderId="0" xfId="1" applyAlignment="1">
      <alignment wrapText="1"/>
    </xf>
    <xf numFmtId="0" fontId="8" fillId="9" borderId="7" xfId="1" applyFont="1" applyFill="1" applyBorder="1" applyAlignment="1">
      <alignment wrapText="1"/>
    </xf>
    <xf numFmtId="0" fontId="14" fillId="5" borderId="25" xfId="1" applyFont="1" applyFill="1" applyBorder="1" applyAlignment="1">
      <alignment vertical="center" wrapText="1"/>
    </xf>
    <xf numFmtId="0" fontId="27" fillId="5" borderId="25" xfId="1" applyFont="1" applyFill="1" applyBorder="1" applyAlignment="1">
      <alignment vertical="center" wrapText="1"/>
    </xf>
    <xf numFmtId="0" fontId="27" fillId="5" borderId="58" xfId="1" applyFont="1" applyFill="1" applyBorder="1" applyAlignment="1">
      <alignment vertical="center" wrapText="1"/>
    </xf>
    <xf numFmtId="0" fontId="14" fillId="5" borderId="58" xfId="1" applyFont="1" applyFill="1" applyBorder="1" applyAlignment="1">
      <alignment vertical="center" wrapText="1"/>
    </xf>
    <xf numFmtId="0" fontId="8" fillId="0" borderId="6" xfId="1" applyFont="1" applyBorder="1" applyAlignment="1">
      <alignment wrapText="1"/>
    </xf>
    <xf numFmtId="0" fontId="8" fillId="0" borderId="25" xfId="1" applyFont="1" applyBorder="1" applyAlignment="1">
      <alignment wrapText="1"/>
    </xf>
    <xf numFmtId="0" fontId="3" fillId="0" borderId="0" xfId="0" applyFont="1" applyFill="1" applyAlignment="1">
      <alignment horizontal="left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4" fontId="0" fillId="0" borderId="11" xfId="0" applyNumberFormat="1" applyBorder="1" applyAlignment="1">
      <alignment wrapText="1"/>
    </xf>
    <xf numFmtId="0" fontId="26" fillId="0" borderId="0" xfId="0" applyFont="1" applyAlignment="1">
      <alignment wrapText="1"/>
    </xf>
    <xf numFmtId="4" fontId="26" fillId="0" borderId="0" xfId="0" applyNumberFormat="1" applyFont="1" applyAlignment="1">
      <alignment wrapText="1"/>
    </xf>
    <xf numFmtId="0" fontId="25" fillId="5" borderId="12" xfId="0" applyFont="1" applyFill="1" applyBorder="1" applyAlignment="1">
      <alignment vertical="center" wrapText="1"/>
    </xf>
    <xf numFmtId="4" fontId="25" fillId="5" borderId="12" xfId="0" applyNumberFormat="1" applyFont="1" applyFill="1" applyBorder="1" applyAlignment="1">
      <alignment vertical="center" wrapText="1"/>
    </xf>
    <xf numFmtId="0" fontId="25" fillId="0" borderId="12" xfId="0" applyFont="1" applyBorder="1" applyAlignment="1">
      <alignment wrapText="1"/>
    </xf>
    <xf numFmtId="49" fontId="0" fillId="0" borderId="83" xfId="0" applyNumberFormat="1" applyBorder="1" applyAlignment="1">
      <alignment horizontal="right" wrapText="1"/>
    </xf>
    <xf numFmtId="0" fontId="25" fillId="0" borderId="119" xfId="0" applyFont="1" applyBorder="1" applyAlignment="1">
      <alignment horizontal="center" vertical="center" wrapText="1"/>
    </xf>
    <xf numFmtId="4" fontId="25" fillId="0" borderId="119" xfId="0" applyNumberFormat="1" applyFont="1" applyBorder="1" applyAlignment="1">
      <alignment horizontal="center" vertical="center" wrapText="1"/>
    </xf>
    <xf numFmtId="0" fontId="25" fillId="0" borderId="119" xfId="0" applyFont="1" applyBorder="1" applyAlignment="1">
      <alignment horizontal="left" vertical="top" wrapText="1"/>
    </xf>
    <xf numFmtId="0" fontId="25" fillId="0" borderId="49" xfId="0" applyFont="1" applyBorder="1" applyAlignment="1">
      <alignment wrapText="1"/>
    </xf>
    <xf numFmtId="0" fontId="8" fillId="0" borderId="124" xfId="0" applyFont="1" applyBorder="1" applyAlignment="1">
      <alignment wrapText="1"/>
    </xf>
    <xf numFmtId="4" fontId="25" fillId="0" borderId="47" xfId="0" applyNumberFormat="1" applyFont="1" applyBorder="1" applyAlignment="1">
      <alignment wrapText="1"/>
    </xf>
    <xf numFmtId="0" fontId="25" fillId="0" borderId="47" xfId="0" applyFont="1" applyBorder="1" applyAlignment="1">
      <alignment wrapText="1"/>
    </xf>
    <xf numFmtId="0" fontId="0" fillId="0" borderId="49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49" fontId="0" fillId="0" borderId="133" xfId="0" applyNumberFormat="1" applyBorder="1" applyAlignment="1">
      <alignment horizontal="right" wrapText="1"/>
    </xf>
    <xf numFmtId="0" fontId="0" fillId="0" borderId="133" xfId="0" applyBorder="1" applyAlignment="1">
      <alignment wrapText="1"/>
    </xf>
    <xf numFmtId="4" fontId="0" fillId="0" borderId="133" xfId="0" applyNumberFormat="1" applyBorder="1" applyAlignment="1">
      <alignment wrapText="1"/>
    </xf>
    <xf numFmtId="0" fontId="0" fillId="0" borderId="133" xfId="0" applyFill="1" applyBorder="1" applyAlignment="1">
      <alignment wrapText="1"/>
    </xf>
    <xf numFmtId="0" fontId="0" fillId="0" borderId="134" xfId="0" applyBorder="1" applyAlignment="1">
      <alignment vertical="top" wrapText="1"/>
    </xf>
    <xf numFmtId="0" fontId="0" fillId="0" borderId="135" xfId="0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2" xfId="0" applyFont="1" applyBorder="1" applyAlignment="1"/>
    <xf numFmtId="0" fontId="8" fillId="0" borderId="9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 applyAlignment="1"/>
    <xf numFmtId="10" fontId="0" fillId="0" borderId="12" xfId="0" applyNumberFormat="1" applyBorder="1" applyAlignment="1">
      <alignment horizontal="center" vertical="center"/>
    </xf>
    <xf numFmtId="0" fontId="8" fillId="0" borderId="13" xfId="0" applyFont="1" applyBorder="1" applyAlignment="1"/>
    <xf numFmtId="165" fontId="16" fillId="7" borderId="24" xfId="1" applyNumberFormat="1" applyFont="1" applyFill="1" applyBorder="1" applyAlignment="1">
      <alignment horizontal="left" vertical="center" wrapText="1"/>
    </xf>
    <xf numFmtId="165" fontId="16" fillId="7" borderId="25" xfId="1" applyNumberFormat="1" applyFont="1" applyFill="1" applyBorder="1" applyAlignment="1">
      <alignment horizontal="left" vertical="center" wrapText="1"/>
    </xf>
    <xf numFmtId="165" fontId="16" fillId="7" borderId="26" xfId="1" applyNumberFormat="1" applyFont="1" applyFill="1" applyBorder="1" applyAlignment="1">
      <alignment horizontal="left" vertical="center" wrapText="1"/>
    </xf>
    <xf numFmtId="4" fontId="27" fillId="2" borderId="24" xfId="1" applyNumberFormat="1" applyFont="1" applyFill="1" applyBorder="1" applyAlignment="1">
      <alignment horizontal="center" vertical="center"/>
    </xf>
    <xf numFmtId="0" fontId="8" fillId="0" borderId="25" xfId="1" applyFont="1" applyBorder="1" applyAlignment="1"/>
    <xf numFmtId="0" fontId="8" fillId="0" borderId="26" xfId="1" applyFont="1" applyBorder="1" applyAlignment="1"/>
    <xf numFmtId="4" fontId="27" fillId="2" borderId="2" xfId="1" applyNumberFormat="1" applyFont="1" applyFill="1" applyBorder="1" applyAlignment="1">
      <alignment horizontal="center" vertical="center" wrapText="1"/>
    </xf>
    <xf numFmtId="0" fontId="8" fillId="0" borderId="28" xfId="1" applyFont="1" applyBorder="1" applyAlignment="1"/>
    <xf numFmtId="164" fontId="14" fillId="2" borderId="23" xfId="1" applyNumberFormat="1" applyFont="1" applyFill="1" applyBorder="1" applyAlignment="1">
      <alignment horizontal="center" vertical="center" wrapText="1"/>
    </xf>
    <xf numFmtId="0" fontId="8" fillId="0" borderId="27" xfId="1" applyFont="1" applyBorder="1" applyAlignment="1"/>
    <xf numFmtId="4" fontId="27" fillId="2" borderId="24" xfId="1" applyNumberFormat="1" applyFont="1" applyFill="1" applyBorder="1" applyAlignment="1">
      <alignment horizontal="center" vertical="center" wrapText="1"/>
    </xf>
    <xf numFmtId="4" fontId="27" fillId="2" borderId="25" xfId="1" applyNumberFormat="1" applyFont="1" applyFill="1" applyBorder="1" applyAlignment="1">
      <alignment horizontal="center" vertical="center" wrapText="1"/>
    </xf>
    <xf numFmtId="4" fontId="27" fillId="2" borderId="26" xfId="1" applyNumberFormat="1" applyFont="1" applyFill="1" applyBorder="1" applyAlignment="1">
      <alignment horizontal="center" vertical="center" wrapText="1"/>
    </xf>
    <xf numFmtId="0" fontId="27" fillId="2" borderId="23" xfId="1" applyFont="1" applyFill="1" applyBorder="1" applyAlignment="1">
      <alignment horizontal="center" vertical="center" wrapText="1"/>
    </xf>
    <xf numFmtId="0" fontId="27" fillId="2" borderId="27" xfId="1" applyFont="1" applyFill="1" applyBorder="1" applyAlignment="1">
      <alignment horizontal="center" vertical="center" wrapText="1"/>
    </xf>
    <xf numFmtId="0" fontId="27" fillId="2" borderId="29" xfId="1" applyFont="1" applyFill="1" applyBorder="1" applyAlignment="1">
      <alignment horizontal="center" vertical="center" wrapText="1"/>
    </xf>
    <xf numFmtId="0" fontId="27" fillId="2" borderId="23" xfId="1" applyFont="1" applyFill="1" applyBorder="1" applyAlignment="1">
      <alignment horizontal="center" vertical="center"/>
    </xf>
    <xf numFmtId="0" fontId="27" fillId="2" borderId="27" xfId="1" applyFont="1" applyFill="1" applyBorder="1" applyAlignment="1">
      <alignment horizontal="center" vertical="center"/>
    </xf>
    <xf numFmtId="0" fontId="27" fillId="2" borderId="29" xfId="1" applyFont="1" applyFill="1" applyBorder="1" applyAlignment="1">
      <alignment horizontal="center" vertical="center"/>
    </xf>
    <xf numFmtId="4" fontId="27" fillId="2" borderId="25" xfId="1" applyNumberFormat="1" applyFont="1" applyFill="1" applyBorder="1" applyAlignment="1">
      <alignment horizontal="center" vertical="center"/>
    </xf>
    <xf numFmtId="4" fontId="27" fillId="2" borderId="26" xfId="1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8" fillId="0" borderId="27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8" fillId="0" borderId="28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/>
    </xf>
    <xf numFmtId="0" fontId="8" fillId="0" borderId="25" xfId="0" applyFont="1" applyBorder="1" applyAlignment="1"/>
    <xf numFmtId="0" fontId="8" fillId="0" borderId="26" xfId="0" applyFont="1" applyBorder="1" applyAlignment="1"/>
    <xf numFmtId="164" fontId="3" fillId="2" borderId="24" xfId="0" applyNumberFormat="1" applyFont="1" applyFill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/>
    <xf numFmtId="165" fontId="14" fillId="4" borderId="24" xfId="0" applyNumberFormat="1" applyFont="1" applyFill="1" applyBorder="1" applyAlignment="1">
      <alignment horizontal="left" vertical="center"/>
    </xf>
    <xf numFmtId="4" fontId="15" fillId="0" borderId="41" xfId="0" applyNumberFormat="1" applyFont="1" applyBorder="1" applyAlignment="1">
      <alignment horizontal="center" vertical="center"/>
    </xf>
    <xf numFmtId="4" fontId="15" fillId="0" borderId="50" xfId="0" applyNumberFormat="1" applyFont="1" applyBorder="1" applyAlignment="1">
      <alignment horizontal="center" vertical="center"/>
    </xf>
    <xf numFmtId="4" fontId="15" fillId="0" borderId="59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28" xfId="0" applyNumberFormat="1" applyFont="1" applyBorder="1" applyAlignment="1">
      <alignment horizontal="center" vertical="center"/>
    </xf>
    <xf numFmtId="4" fontId="15" fillId="0" borderId="61" xfId="0" applyNumberFormat="1" applyFont="1" applyBorder="1" applyAlignment="1">
      <alignment horizontal="center" vertical="center"/>
    </xf>
    <xf numFmtId="4" fontId="15" fillId="0" borderId="58" xfId="0" applyNumberFormat="1" applyFont="1" applyBorder="1" applyAlignment="1">
      <alignment horizontal="center" vertical="center"/>
    </xf>
    <xf numFmtId="4" fontId="15" fillId="0" borderId="62" xfId="0" applyNumberFormat="1" applyFont="1" applyBorder="1" applyAlignment="1">
      <alignment horizontal="center" vertical="center"/>
    </xf>
    <xf numFmtId="0" fontId="8" fillId="0" borderId="50" xfId="0" applyFont="1" applyBorder="1" applyAlignment="1"/>
    <xf numFmtId="0" fontId="8" fillId="0" borderId="59" xfId="0" applyFont="1" applyBorder="1" applyAlignment="1"/>
    <xf numFmtId="0" fontId="8" fillId="0" borderId="61" xfId="0" applyFont="1" applyBorder="1" applyAlignment="1"/>
    <xf numFmtId="0" fontId="8" fillId="0" borderId="58" xfId="0" applyFont="1" applyBorder="1" applyAlignment="1"/>
    <xf numFmtId="0" fontId="8" fillId="0" borderId="62" xfId="0" applyFont="1" applyBorder="1" applyAlignment="1"/>
    <xf numFmtId="165" fontId="16" fillId="7" borderId="24" xfId="0" applyNumberFormat="1" applyFont="1" applyFill="1" applyBorder="1" applyAlignment="1">
      <alignment vertical="center" wrapText="1"/>
    </xf>
    <xf numFmtId="165" fontId="16" fillId="7" borderId="25" xfId="0" applyNumberFormat="1" applyFont="1" applyFill="1" applyBorder="1" applyAlignment="1">
      <alignment vertical="center" wrapText="1"/>
    </xf>
    <xf numFmtId="165" fontId="16" fillId="7" borderId="26" xfId="0" applyNumberFormat="1" applyFont="1" applyFill="1" applyBorder="1" applyAlignment="1">
      <alignment vertical="center" wrapText="1"/>
    </xf>
    <xf numFmtId="165" fontId="16" fillId="7" borderId="24" xfId="0" applyNumberFormat="1" applyFont="1" applyFill="1" applyBorder="1" applyAlignment="1">
      <alignment horizontal="left" vertical="center" wrapText="1"/>
    </xf>
    <xf numFmtId="165" fontId="16" fillId="7" borderId="25" xfId="0" applyNumberFormat="1" applyFont="1" applyFill="1" applyBorder="1" applyAlignment="1">
      <alignment horizontal="left" vertical="center" wrapText="1"/>
    </xf>
    <xf numFmtId="165" fontId="16" fillId="7" borderId="26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0" fontId="0" fillId="0" borderId="134" xfId="0" applyBorder="1" applyAlignment="1">
      <alignment horizontal="center" vertical="top" wrapText="1"/>
    </xf>
    <xf numFmtId="0" fontId="0" fillId="0" borderId="135" xfId="0" applyBorder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</cellXfs>
  <cellStyles count="4">
    <cellStyle name="Гиперссылка" xfId="2" builtinId="8" hidden="1"/>
    <cellStyle name="Обычный" xfId="0" builtinId="0"/>
    <cellStyle name="Открывавшаяся гиперссылка" xfId="3" builtinId="9" hidden="1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9525</xdr:rowOff>
    </xdr:from>
    <xdr:to>
      <xdr:col>1</xdr:col>
      <xdr:colOff>600075</xdr:colOff>
      <xdr:row>10</xdr:row>
      <xdr:rowOff>19050</xdr:rowOff>
    </xdr:to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21920" y="339090"/>
          <a:ext cx="1857375" cy="1381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70" zoomScaleNormal="70" workbookViewId="0">
      <selection activeCell="B16" sqref="B16"/>
    </sheetView>
  </sheetViews>
  <sheetFormatPr baseColWidth="10" defaultColWidth="12.6640625" defaultRowHeight="15" customHeight="1" x14ac:dyDescent="0.15"/>
  <cols>
    <col min="1" max="1" width="18.33203125" customWidth="1"/>
    <col min="2" max="2" width="13.6640625" customWidth="1"/>
    <col min="3" max="3" width="31.5" customWidth="1"/>
    <col min="4" max="4" width="14.83203125" customWidth="1"/>
    <col min="5" max="14" width="13.6640625" customWidth="1"/>
    <col min="15" max="16" width="12" customWidth="1"/>
    <col min="17" max="26" width="7.83203125" customWidth="1"/>
  </cols>
  <sheetData>
    <row r="1" spans="1:26" ht="13.5" customHeight="1" x14ac:dyDescent="0.1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15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651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652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623" t="s">
        <v>2</v>
      </c>
      <c r="E5" s="12"/>
      <c r="F5" s="12"/>
      <c r="G5" s="12"/>
      <c r="H5" s="12"/>
      <c r="I5" s="12"/>
      <c r="J5" s="12"/>
      <c r="K5" s="14"/>
      <c r="L5" s="14"/>
      <c r="M5" s="12"/>
      <c r="N5" s="12"/>
      <c r="O5" s="12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ht="13.5" customHeight="1" x14ac:dyDescent="0.2">
      <c r="A6" s="5"/>
      <c r="B6" s="12"/>
      <c r="C6" s="12" t="s">
        <v>3</v>
      </c>
      <c r="D6" s="645" t="s">
        <v>650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6" ht="13.5" customHeight="1" x14ac:dyDescent="0.2">
      <c r="A7" s="5"/>
      <c r="B7" s="5"/>
      <c r="C7" s="12" t="s">
        <v>4</v>
      </c>
      <c r="D7" s="623" t="s">
        <v>556</v>
      </c>
      <c r="E7" s="12"/>
      <c r="F7" s="12"/>
      <c r="G7" s="12"/>
      <c r="H7" s="12"/>
      <c r="I7" s="12"/>
      <c r="J7" s="12"/>
      <c r="K7" s="15"/>
      <c r="L7" s="15"/>
      <c r="M7" s="12"/>
      <c r="N7" s="12"/>
      <c r="O7" s="12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13.5" customHeight="1" x14ac:dyDescent="0.2">
      <c r="A8" s="5"/>
      <c r="B8" s="5"/>
      <c r="C8" s="12" t="s">
        <v>5</v>
      </c>
      <c r="D8" s="623" t="s">
        <v>572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3.5" customHeight="1" x14ac:dyDescent="0.2">
      <c r="A9" s="5"/>
      <c r="B9" s="5"/>
      <c r="C9" s="12" t="s">
        <v>6</v>
      </c>
      <c r="D9" s="624">
        <v>44165</v>
      </c>
      <c r="E9" s="16"/>
      <c r="F9" s="16"/>
      <c r="G9" s="16"/>
      <c r="H9" s="16"/>
      <c r="I9" s="16"/>
      <c r="J9" s="16"/>
      <c r="K9" s="12"/>
      <c r="L9" s="12"/>
      <c r="M9" s="12"/>
      <c r="N9" s="12"/>
      <c r="O9" s="12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13.5" customHeight="1" x14ac:dyDescent="0.2">
      <c r="A10" s="5"/>
      <c r="B10" s="5"/>
      <c r="C10" s="12" t="s">
        <v>7</v>
      </c>
      <c r="D10" s="624">
        <v>44377</v>
      </c>
      <c r="E10" s="16"/>
      <c r="F10" s="16"/>
      <c r="G10" s="16"/>
      <c r="H10" s="16"/>
      <c r="I10" s="16"/>
      <c r="J10" s="16"/>
      <c r="K10" s="12"/>
      <c r="L10" s="12"/>
      <c r="M10" s="12"/>
      <c r="N10" s="12"/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">
      <c r="A13" s="5"/>
      <c r="B13" s="672" t="s">
        <v>8</v>
      </c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">
      <c r="A14" s="5"/>
      <c r="B14" s="672" t="s">
        <v>9</v>
      </c>
      <c r="C14" s="673"/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674" t="s">
        <v>655</v>
      </c>
      <c r="C15" s="673"/>
      <c r="D15" s="673"/>
      <c r="E15" s="673"/>
      <c r="F15" s="673"/>
      <c r="G15" s="673"/>
      <c r="H15" s="673"/>
      <c r="I15" s="673"/>
      <c r="J15" s="673"/>
      <c r="K15" s="673"/>
      <c r="L15" s="673"/>
      <c r="M15" s="673"/>
      <c r="N15" s="673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1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15">
      <c r="A18" s="675" t="s">
        <v>10</v>
      </c>
      <c r="B18" s="675" t="s">
        <v>11</v>
      </c>
      <c r="C18" s="678"/>
      <c r="D18" s="680" t="s">
        <v>12</v>
      </c>
      <c r="E18" s="681"/>
      <c r="F18" s="681"/>
      <c r="G18" s="681"/>
      <c r="H18" s="681"/>
      <c r="I18" s="681"/>
      <c r="J18" s="682"/>
      <c r="K18" s="675" t="s">
        <v>13</v>
      </c>
      <c r="L18" s="678"/>
      <c r="M18" s="683" t="s">
        <v>14</v>
      </c>
      <c r="N18" s="678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15">
      <c r="A19" s="676"/>
      <c r="B19" s="677"/>
      <c r="C19" s="679"/>
      <c r="D19" s="18" t="s">
        <v>15</v>
      </c>
      <c r="E19" s="19" t="s">
        <v>16</v>
      </c>
      <c r="F19" s="19" t="s">
        <v>17</v>
      </c>
      <c r="G19" s="19" t="s">
        <v>18</v>
      </c>
      <c r="H19" s="19" t="s">
        <v>19</v>
      </c>
      <c r="I19" s="685" t="s">
        <v>20</v>
      </c>
      <c r="J19" s="686"/>
      <c r="K19" s="677"/>
      <c r="L19" s="679"/>
      <c r="M19" s="684"/>
      <c r="N19" s="67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15">
      <c r="A20" s="677"/>
      <c r="B20" s="20" t="s">
        <v>21</v>
      </c>
      <c r="C20" s="21" t="s">
        <v>22</v>
      </c>
      <c r="D20" s="20" t="s">
        <v>22</v>
      </c>
      <c r="E20" s="22" t="s">
        <v>22</v>
      </c>
      <c r="F20" s="22" t="s">
        <v>22</v>
      </c>
      <c r="G20" s="22" t="s">
        <v>22</v>
      </c>
      <c r="H20" s="22" t="s">
        <v>22</v>
      </c>
      <c r="I20" s="22" t="s">
        <v>21</v>
      </c>
      <c r="J20" s="23" t="s">
        <v>23</v>
      </c>
      <c r="K20" s="20" t="s">
        <v>21</v>
      </c>
      <c r="L20" s="21" t="s">
        <v>22</v>
      </c>
      <c r="M20" s="24" t="s">
        <v>21</v>
      </c>
      <c r="N20" s="25" t="s">
        <v>22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15">
      <c r="A21" s="27" t="s">
        <v>24</v>
      </c>
      <c r="B21" s="28" t="s">
        <v>25</v>
      </c>
      <c r="C21" s="29" t="s">
        <v>26</v>
      </c>
      <c r="D21" s="28" t="s">
        <v>27</v>
      </c>
      <c r="E21" s="30" t="s">
        <v>28</v>
      </c>
      <c r="F21" s="30" t="s">
        <v>29</v>
      </c>
      <c r="G21" s="30" t="s">
        <v>30</v>
      </c>
      <c r="H21" s="30" t="s">
        <v>31</v>
      </c>
      <c r="I21" s="30" t="s">
        <v>32</v>
      </c>
      <c r="J21" s="29" t="s">
        <v>33</v>
      </c>
      <c r="K21" s="28" t="s">
        <v>34</v>
      </c>
      <c r="L21" s="29" t="s">
        <v>35</v>
      </c>
      <c r="M21" s="31" t="s">
        <v>36</v>
      </c>
      <c r="N21" s="29" t="s">
        <v>37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15">
      <c r="A22" s="33" t="s">
        <v>38</v>
      </c>
      <c r="B22" s="20"/>
      <c r="C22" s="21">
        <v>1036062</v>
      </c>
      <c r="D22" s="34"/>
      <c r="E22" s="35"/>
      <c r="F22" s="35"/>
      <c r="G22" s="35"/>
      <c r="H22" s="35"/>
      <c r="I22" s="22"/>
      <c r="J22" s="21">
        <f>SUM(D22:H22)</f>
        <v>0</v>
      </c>
      <c r="K22" s="20"/>
      <c r="L22" s="21"/>
      <c r="M22" s="24">
        <v>1</v>
      </c>
      <c r="N22" s="25">
        <f>C22+J22+L22</f>
        <v>1036062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15">
      <c r="A23" s="33" t="s">
        <v>39</v>
      </c>
      <c r="B23" s="20"/>
      <c r="C23" s="21">
        <v>1034473.18</v>
      </c>
      <c r="D23" s="34"/>
      <c r="E23" s="35"/>
      <c r="F23" s="35"/>
      <c r="G23" s="35"/>
      <c r="H23" s="35"/>
      <c r="I23" s="22"/>
      <c r="J23" s="21">
        <f>SUM(D23:H23)</f>
        <v>0</v>
      </c>
      <c r="K23" s="20"/>
      <c r="L23" s="21"/>
      <c r="M23" s="24">
        <v>1</v>
      </c>
      <c r="N23" s="25">
        <f>C23+J23+L23</f>
        <v>1034473.18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15">
      <c r="A24" s="33" t="s">
        <v>40</v>
      </c>
      <c r="B24" s="20"/>
      <c r="C24" s="21">
        <f>C22</f>
        <v>1036062</v>
      </c>
      <c r="D24" s="34"/>
      <c r="E24" s="35"/>
      <c r="F24" s="35"/>
      <c r="G24" s="35"/>
      <c r="H24" s="35"/>
      <c r="I24" s="22"/>
      <c r="J24" s="21">
        <f>SUM(D24:H24)</f>
        <v>0</v>
      </c>
      <c r="K24" s="20"/>
      <c r="L24" s="21"/>
      <c r="M24" s="24">
        <v>1</v>
      </c>
      <c r="N24" s="25">
        <f>C24+J24+L24</f>
        <v>1036062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15">
      <c r="A25" s="36" t="s">
        <v>41</v>
      </c>
      <c r="B25" s="37"/>
      <c r="C25" s="38">
        <f t="shared" ref="C25:H25" si="0">C23-C24</f>
        <v>-1588.8199999999488</v>
      </c>
      <c r="D25" s="39">
        <f t="shared" si="0"/>
        <v>0</v>
      </c>
      <c r="E25" s="40">
        <f t="shared" si="0"/>
        <v>0</v>
      </c>
      <c r="F25" s="40">
        <f t="shared" si="0"/>
        <v>0</v>
      </c>
      <c r="G25" s="40">
        <f t="shared" si="0"/>
        <v>0</v>
      </c>
      <c r="H25" s="40">
        <f t="shared" si="0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>C25+J25+L25</f>
        <v>-1588.8199999999488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1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1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15">
      <c r="A28" s="1"/>
      <c r="B28" s="1" t="s">
        <v>42</v>
      </c>
      <c r="C28" s="44"/>
      <c r="D28" s="44"/>
      <c r="E28" s="44"/>
      <c r="F28" s="1"/>
      <c r="G28" s="44"/>
      <c r="H28" s="44"/>
      <c r="I28" s="1"/>
      <c r="J28" s="44"/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15">
      <c r="A29" s="1"/>
      <c r="B29" s="1"/>
      <c r="C29" s="1"/>
      <c r="D29" s="45" t="s">
        <v>43</v>
      </c>
      <c r="E29" s="1"/>
      <c r="F29" s="1"/>
      <c r="G29" s="45" t="s">
        <v>44</v>
      </c>
      <c r="H29" s="1"/>
      <c r="I29" s="3"/>
      <c r="J29" s="1"/>
      <c r="K29" s="1" t="s">
        <v>45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1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1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1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1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1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1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1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1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1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1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1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1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1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1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1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1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1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1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1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1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1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1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1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1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1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1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1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1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1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1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1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1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1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1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1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1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1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1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1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1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1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1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1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1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1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1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1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1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1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1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1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1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1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1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1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1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1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1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1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1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1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1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1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1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1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1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1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1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1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1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1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1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1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1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1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1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1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1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1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1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1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1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1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1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1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1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1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1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1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1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1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1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1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1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1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1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1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1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1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1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1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1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1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1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1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1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1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1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1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1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1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1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1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1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1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1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1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1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1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1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1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1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1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1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1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1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1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1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1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1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1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1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1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1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1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1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1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1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1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1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1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1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1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1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1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1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1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1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1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1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1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1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1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1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1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1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1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1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1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1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1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1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1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1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1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1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1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1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1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1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1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1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1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1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1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1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1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1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1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1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1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1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1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1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1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1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1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1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1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1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1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1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1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1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1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1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1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1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1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1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1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1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1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1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1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1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1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1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1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1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1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1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1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1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1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1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1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1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1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1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1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1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1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1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1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1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1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1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1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1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1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1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1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1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1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1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1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1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1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1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1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1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1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1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1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1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1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1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1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1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1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1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1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1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1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1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1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1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1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1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1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1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1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1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1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1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1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1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1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1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1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1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1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1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1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1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1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1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1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1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1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1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1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1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1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1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1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1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1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1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1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1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1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1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1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1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1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1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1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1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1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1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1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1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1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1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1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1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1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1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1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1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1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1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1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1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1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1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1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1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1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1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1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1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1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1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1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1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1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1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1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1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1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1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1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1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1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1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1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1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1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1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1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1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1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1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1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1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1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1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1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1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1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1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1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1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1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1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1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1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1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1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1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1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1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1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1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1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1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1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1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1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1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1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1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1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1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1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1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1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1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1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1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1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1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1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1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1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1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1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1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1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1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1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1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1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1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1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1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1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1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1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1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1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1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1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1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1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1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1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1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1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1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1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1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1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1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1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1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1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1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1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1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1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1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1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1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1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1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1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1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1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1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1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1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1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1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1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1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1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1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1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1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1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1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1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1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1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1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1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1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1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1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1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1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1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1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1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1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1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1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1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1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1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1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1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1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1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1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1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1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1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1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1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1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1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1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1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1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1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1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1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1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1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1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1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1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1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1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1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1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1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1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1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1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1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1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1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1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1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1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1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1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1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1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1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1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1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1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1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1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1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1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1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1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1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1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1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1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1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1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1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1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1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1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1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1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1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1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1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1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1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1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1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1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1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1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1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1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1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1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1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1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1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1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1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1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1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1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1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1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1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1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1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1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1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1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1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1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1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1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1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1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1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1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1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1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1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1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1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1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1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1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1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1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1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1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1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1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1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1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1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1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1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1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1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1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1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1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1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1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1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1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1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1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1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1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1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1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1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1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1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1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1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1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1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1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1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1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1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1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1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1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1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1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1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1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1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1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1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1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1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1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1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1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1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1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1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1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1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1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1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1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1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1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1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1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1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1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1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1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1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1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1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1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1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1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1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1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1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1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1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1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1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1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1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1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1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1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1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1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1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1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1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1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1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1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1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1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1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1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1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1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1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1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1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1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1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1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1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1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1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1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1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1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1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1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1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1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1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1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1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1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1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1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1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1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1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1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1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1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1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1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1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1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1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1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1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1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1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1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1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1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1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1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1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1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1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1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1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1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1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1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1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1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1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1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1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1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1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1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1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1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1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1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1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1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1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1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1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1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1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1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1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1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1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1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1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1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1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1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1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1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1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1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1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1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1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1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1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1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1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1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1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1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1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1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1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1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1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1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1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1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1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1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1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1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1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1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1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1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1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1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1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1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1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1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1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1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1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1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1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1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1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1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1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1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1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1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1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1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1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1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1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1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1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1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1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1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1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1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1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1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1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1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1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1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1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1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1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1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1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1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1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1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1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1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1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1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1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1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1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1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1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1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1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1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1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1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1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1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1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1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1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1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1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1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1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1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1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1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1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1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1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1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1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1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1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1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1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1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1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1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1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1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1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1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1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1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1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1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1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1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1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1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1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1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1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1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1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1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1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1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1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1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1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1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1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1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1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1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1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1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1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1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1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1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1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1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1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1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1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1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1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1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1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1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1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1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1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1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1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1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1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1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1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1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1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1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1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1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1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1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1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1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1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1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1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1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1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1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1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1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1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1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1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1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1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1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1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1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1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1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1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1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1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1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1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1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1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1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1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1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1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1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1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1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1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1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1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1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1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1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honeticPr fontId="1" type="noConversion"/>
  <pageMargins left="0.71" right="0.71" top="0.75" bottom="0.75" header="0" footer="0"/>
  <pageSetup paperSize="9" scale="5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S362"/>
  <sheetViews>
    <sheetView tabSelected="1" zoomScale="86" zoomScaleNormal="55" workbookViewId="0">
      <selection activeCell="J161" sqref="J161"/>
    </sheetView>
  </sheetViews>
  <sheetFormatPr baseColWidth="10" defaultColWidth="12.6640625" defaultRowHeight="14" outlineLevelRow="1" outlineLevelCol="1" x14ac:dyDescent="0.15"/>
  <cols>
    <col min="1" max="1" width="29.33203125" style="345" customWidth="1"/>
    <col min="2" max="2" width="13.1640625" style="345" customWidth="1"/>
    <col min="3" max="3" width="23.6640625" style="637" customWidth="1"/>
    <col min="4" max="4" width="8.6640625" style="345" customWidth="1"/>
    <col min="5" max="5" width="13.5" style="345" customWidth="1"/>
    <col min="6" max="10" width="11.83203125" style="345" customWidth="1"/>
    <col min="11" max="11" width="12" style="345" customWidth="1" outlineLevel="1"/>
    <col min="12" max="13" width="11.6640625" style="345" customWidth="1" outlineLevel="1"/>
    <col min="14" max="14" width="16.83203125" style="345" customWidth="1" outlineLevel="1"/>
    <col min="15" max="16" width="11.83203125" style="345" customWidth="1" outlineLevel="1"/>
    <col min="17" max="17" width="18.33203125" style="345" customWidth="1"/>
    <col min="18" max="18" width="17.6640625" style="345" customWidth="1"/>
    <col min="19" max="19" width="3.83203125" style="345" customWidth="1"/>
    <col min="20" max="21" width="11" style="345" customWidth="1"/>
    <col min="22" max="22" width="12.6640625" style="345" customWidth="1"/>
    <col min="23" max="16384" width="12.6640625" style="345"/>
  </cols>
  <sheetData>
    <row r="1" spans="1:19" ht="20" x14ac:dyDescent="0.2">
      <c r="A1" s="343"/>
      <c r="B1" s="344"/>
      <c r="D1" s="346"/>
      <c r="E1" s="346"/>
      <c r="F1" s="346"/>
      <c r="G1" s="347" t="s">
        <v>555</v>
      </c>
      <c r="H1" s="346"/>
      <c r="I1" s="346"/>
      <c r="J1" s="346"/>
      <c r="K1" s="346"/>
      <c r="L1" s="344"/>
      <c r="M1" s="344"/>
      <c r="N1" s="344"/>
      <c r="O1" s="344"/>
      <c r="P1" s="344"/>
      <c r="Q1" s="344"/>
      <c r="R1" s="344"/>
      <c r="S1" s="344"/>
    </row>
    <row r="2" spans="1:19" x14ac:dyDescent="0.15">
      <c r="A2" s="343"/>
      <c r="B2" s="344"/>
      <c r="C2" s="579"/>
      <c r="D2" s="346"/>
      <c r="E2" s="346"/>
      <c r="F2" s="346"/>
      <c r="G2" s="346"/>
      <c r="H2" s="346"/>
      <c r="I2" s="346"/>
      <c r="J2" s="346"/>
      <c r="K2" s="346"/>
      <c r="L2" s="344"/>
      <c r="M2" s="344"/>
      <c r="N2" s="344"/>
      <c r="O2" s="344"/>
      <c r="P2" s="344"/>
      <c r="Q2" s="344"/>
      <c r="R2" s="344"/>
      <c r="S2" s="344"/>
    </row>
    <row r="3" spans="1:19" x14ac:dyDescent="0.15">
      <c r="A3" s="343" t="str">
        <f>Фінансування!C5</f>
        <v>Конкурсна програма:</v>
      </c>
      <c r="B3" s="626" t="str">
        <f>Фінансування!D5</f>
        <v>Культура плюс</v>
      </c>
      <c r="C3" s="579"/>
      <c r="D3" s="346"/>
      <c r="E3" s="346"/>
      <c r="F3" s="346"/>
      <c r="G3" s="346"/>
      <c r="H3" s="346"/>
      <c r="I3" s="346"/>
      <c r="J3" s="346"/>
      <c r="K3" s="346"/>
      <c r="L3" s="344"/>
      <c r="M3" s="344"/>
      <c r="N3" s="344"/>
      <c r="O3" s="344"/>
      <c r="P3" s="344"/>
      <c r="Q3" s="344"/>
      <c r="R3" s="344"/>
      <c r="S3" s="344"/>
    </row>
    <row r="4" spans="1:19" x14ac:dyDescent="0.15">
      <c r="A4" s="343" t="str">
        <f>Фінансування!C6</f>
        <v>ЛОТ:</v>
      </c>
      <c r="B4" s="631" t="str">
        <f>Фінансування!D6</f>
        <v>Індивідуальний</v>
      </c>
      <c r="C4" s="579"/>
      <c r="D4" s="346"/>
      <c r="E4" s="346"/>
      <c r="F4" s="346"/>
      <c r="G4" s="346"/>
      <c r="H4" s="346"/>
      <c r="I4" s="346"/>
      <c r="J4" s="346"/>
      <c r="K4" s="346"/>
      <c r="L4" s="344"/>
      <c r="M4" s="344"/>
      <c r="N4" s="344"/>
      <c r="O4" s="344"/>
      <c r="P4" s="344"/>
      <c r="Q4" s="344"/>
      <c r="R4" s="344"/>
      <c r="S4" s="344"/>
    </row>
    <row r="5" spans="1:19" x14ac:dyDescent="0.15">
      <c r="A5" s="343" t="str">
        <f>Фінансування!C7</f>
        <v>Повна назва Грантоотримувача:</v>
      </c>
      <c r="B5" s="626" t="str">
        <f>Фінансування!D7</f>
        <v>Громадська організація "Центр "Соціальні індикатори"</v>
      </c>
      <c r="C5" s="579"/>
      <c r="D5" s="346"/>
      <c r="E5" s="346"/>
      <c r="F5" s="346"/>
      <c r="G5" s="346"/>
      <c r="H5" s="346"/>
      <c r="I5" s="346"/>
      <c r="J5" s="346"/>
      <c r="K5" s="346"/>
      <c r="L5" s="344"/>
      <c r="M5" s="344"/>
      <c r="N5" s="344"/>
      <c r="O5" s="344"/>
      <c r="P5" s="344"/>
      <c r="Q5" s="344"/>
      <c r="R5" s="344"/>
      <c r="S5" s="344"/>
    </row>
    <row r="6" spans="1:19" x14ac:dyDescent="0.15">
      <c r="A6" s="343" t="str">
        <f>Фінансування!C8</f>
        <v>Назва проєкту:</v>
      </c>
      <c r="B6" s="626" t="str">
        <f>Фінансування!D8</f>
        <v>"Русалка ХХІ"</v>
      </c>
      <c r="C6" s="579"/>
      <c r="D6" s="346"/>
      <c r="E6" s="346"/>
      <c r="F6" s="346"/>
      <c r="G6" s="346"/>
      <c r="H6" s="346"/>
      <c r="I6" s="346"/>
      <c r="J6" s="346"/>
      <c r="K6" s="346"/>
      <c r="L6" s="344"/>
      <c r="M6" s="344"/>
      <c r="N6" s="344"/>
      <c r="O6" s="344"/>
      <c r="P6" s="344"/>
      <c r="Q6" s="344"/>
      <c r="R6" s="344"/>
      <c r="S6" s="344"/>
    </row>
    <row r="7" spans="1:19" x14ac:dyDescent="0.15">
      <c r="A7" s="343" t="str">
        <f>Фінансування!C9</f>
        <v>Дата початку проєкту:</v>
      </c>
      <c r="B7" s="625">
        <v>44165</v>
      </c>
      <c r="C7" s="579"/>
      <c r="D7" s="346"/>
      <c r="E7" s="346"/>
      <c r="F7" s="346"/>
      <c r="G7" s="346"/>
      <c r="H7" s="346"/>
      <c r="I7" s="346"/>
      <c r="J7" s="346"/>
      <c r="K7" s="346"/>
      <c r="L7" s="344"/>
      <c r="M7" s="344"/>
      <c r="N7" s="344"/>
      <c r="O7" s="344"/>
      <c r="P7" s="344"/>
      <c r="Q7" s="344"/>
      <c r="R7" s="344"/>
      <c r="S7" s="344"/>
    </row>
    <row r="8" spans="1:19" x14ac:dyDescent="0.15">
      <c r="A8" s="343" t="str">
        <f>Фінансування!C10</f>
        <v>Дата завершення проєкту:</v>
      </c>
      <c r="B8" s="625">
        <f>Фінансування!D10</f>
        <v>44377</v>
      </c>
      <c r="C8" s="579"/>
      <c r="D8" s="346"/>
      <c r="E8" s="346"/>
      <c r="F8" s="346"/>
      <c r="G8" s="346"/>
      <c r="H8" s="346"/>
      <c r="I8" s="346"/>
      <c r="J8" s="346"/>
      <c r="K8" s="346"/>
      <c r="L8" s="344"/>
      <c r="M8" s="344"/>
      <c r="N8" s="344"/>
      <c r="O8" s="344"/>
      <c r="P8" s="344"/>
      <c r="Q8" s="344"/>
      <c r="R8" s="344"/>
      <c r="S8" s="344"/>
    </row>
    <row r="9" spans="1:19" x14ac:dyDescent="0.15">
      <c r="A9" s="343"/>
      <c r="B9" s="343"/>
      <c r="C9" s="579"/>
      <c r="D9" s="346"/>
      <c r="E9" s="346"/>
      <c r="F9" s="346"/>
      <c r="G9" s="346"/>
      <c r="H9" s="346"/>
      <c r="I9" s="346"/>
      <c r="J9" s="346"/>
      <c r="K9" s="346"/>
      <c r="L9" s="344"/>
      <c r="M9" s="344"/>
      <c r="N9" s="344"/>
      <c r="O9" s="344"/>
      <c r="P9" s="344"/>
      <c r="Q9" s="344"/>
      <c r="R9" s="344"/>
      <c r="S9" s="344"/>
    </row>
    <row r="10" spans="1:19" x14ac:dyDescent="0.15">
      <c r="A10" s="343"/>
      <c r="B10" s="344"/>
      <c r="C10" s="579"/>
      <c r="D10" s="346"/>
      <c r="E10" s="346"/>
      <c r="F10" s="346"/>
      <c r="G10" s="346"/>
      <c r="H10" s="346"/>
      <c r="I10" s="346"/>
      <c r="J10" s="346"/>
      <c r="K10" s="346"/>
      <c r="L10" s="344"/>
      <c r="M10" s="344"/>
      <c r="N10" s="344"/>
      <c r="O10" s="344"/>
      <c r="P10" s="344"/>
      <c r="Q10" s="344"/>
      <c r="R10" s="344"/>
      <c r="S10" s="344"/>
    </row>
    <row r="11" spans="1:19" x14ac:dyDescent="0.15">
      <c r="A11" s="343"/>
      <c r="B11" s="348"/>
      <c r="C11" s="349"/>
      <c r="D11" s="350"/>
      <c r="E11" s="351"/>
      <c r="F11" s="351"/>
      <c r="G11" s="351"/>
      <c r="H11" s="351"/>
      <c r="I11" s="351"/>
      <c r="J11" s="351"/>
      <c r="K11" s="352"/>
      <c r="L11" s="352"/>
      <c r="M11" s="352"/>
      <c r="N11" s="352"/>
      <c r="O11" s="352"/>
      <c r="P11" s="352"/>
      <c r="Q11" s="353"/>
      <c r="R11" s="354"/>
      <c r="S11" s="344"/>
    </row>
    <row r="12" spans="1:19" x14ac:dyDescent="0.15">
      <c r="A12" s="700" t="s">
        <v>47</v>
      </c>
      <c r="B12" s="703" t="s">
        <v>48</v>
      </c>
      <c r="C12" s="355" t="s">
        <v>49</v>
      </c>
      <c r="D12" s="700" t="s">
        <v>50</v>
      </c>
      <c r="E12" s="690" t="s">
        <v>557</v>
      </c>
      <c r="F12" s="706"/>
      <c r="G12" s="706"/>
      <c r="H12" s="706"/>
      <c r="I12" s="706"/>
      <c r="J12" s="707"/>
      <c r="K12" s="690" t="s">
        <v>558</v>
      </c>
      <c r="L12" s="706"/>
      <c r="M12" s="707"/>
      <c r="N12" s="690" t="s">
        <v>559</v>
      </c>
      <c r="O12" s="691"/>
      <c r="P12" s="692"/>
      <c r="Q12" s="693" t="s">
        <v>560</v>
      </c>
      <c r="R12" s="695" t="s">
        <v>55</v>
      </c>
      <c r="S12" s="344"/>
    </row>
    <row r="13" spans="1:19" x14ac:dyDescent="0.15">
      <c r="A13" s="701"/>
      <c r="B13" s="704"/>
      <c r="C13" s="638"/>
      <c r="D13" s="701"/>
      <c r="E13" s="697" t="s">
        <v>561</v>
      </c>
      <c r="F13" s="698"/>
      <c r="G13" s="699"/>
      <c r="H13" s="697" t="s">
        <v>562</v>
      </c>
      <c r="I13" s="698"/>
      <c r="J13" s="699"/>
      <c r="K13" s="697" t="s">
        <v>561</v>
      </c>
      <c r="L13" s="698"/>
      <c r="M13" s="699"/>
      <c r="N13" s="697" t="s">
        <v>561</v>
      </c>
      <c r="O13" s="691"/>
      <c r="P13" s="692"/>
      <c r="Q13" s="694"/>
      <c r="R13" s="696"/>
      <c r="S13" s="344"/>
    </row>
    <row r="14" spans="1:19" ht="42" x14ac:dyDescent="0.15">
      <c r="A14" s="702"/>
      <c r="B14" s="705"/>
      <c r="C14" s="638"/>
      <c r="D14" s="702"/>
      <c r="E14" s="356" t="s">
        <v>61</v>
      </c>
      <c r="F14" s="357" t="s">
        <v>62</v>
      </c>
      <c r="G14" s="358" t="s">
        <v>563</v>
      </c>
      <c r="H14" s="356" t="s">
        <v>61</v>
      </c>
      <c r="I14" s="357" t="s">
        <v>62</v>
      </c>
      <c r="J14" s="358" t="s">
        <v>563</v>
      </c>
      <c r="K14" s="356" t="s">
        <v>61</v>
      </c>
      <c r="L14" s="357" t="s">
        <v>65</v>
      </c>
      <c r="M14" s="358" t="s">
        <v>564</v>
      </c>
      <c r="N14" s="356" t="s">
        <v>61</v>
      </c>
      <c r="O14" s="357" t="s">
        <v>65</v>
      </c>
      <c r="P14" s="358" t="s">
        <v>565</v>
      </c>
      <c r="Q14" s="694"/>
      <c r="R14" s="696"/>
      <c r="S14" s="344"/>
    </row>
    <row r="15" spans="1:19" x14ac:dyDescent="0.15">
      <c r="A15" s="359" t="s">
        <v>566</v>
      </c>
      <c r="B15" s="360">
        <v>1</v>
      </c>
      <c r="C15" s="361">
        <v>2</v>
      </c>
      <c r="D15" s="360">
        <v>3</v>
      </c>
      <c r="E15" s="361">
        <v>4</v>
      </c>
      <c r="F15" s="360">
        <v>5</v>
      </c>
      <c r="G15" s="361">
        <v>6</v>
      </c>
      <c r="H15" s="360">
        <v>7</v>
      </c>
      <c r="I15" s="361">
        <v>8</v>
      </c>
      <c r="J15" s="360">
        <v>9</v>
      </c>
      <c r="K15" s="361">
        <v>10</v>
      </c>
      <c r="L15" s="360">
        <v>11</v>
      </c>
      <c r="M15" s="361">
        <v>12</v>
      </c>
      <c r="N15" s="360">
        <v>13</v>
      </c>
      <c r="O15" s="361">
        <v>14</v>
      </c>
      <c r="P15" s="360">
        <v>15</v>
      </c>
      <c r="Q15" s="360">
        <v>16</v>
      </c>
      <c r="R15" s="361">
        <v>17</v>
      </c>
      <c r="S15" s="344"/>
    </row>
    <row r="16" spans="1:19" ht="15" x14ac:dyDescent="0.15">
      <c r="A16" s="362" t="s">
        <v>71</v>
      </c>
      <c r="B16" s="363" t="s">
        <v>72</v>
      </c>
      <c r="C16" s="364" t="s">
        <v>73</v>
      </c>
      <c r="D16" s="365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7"/>
      <c r="R16" s="368"/>
      <c r="S16" s="369"/>
    </row>
    <row r="17" spans="1:19" ht="28" x14ac:dyDescent="0.15">
      <c r="A17" s="370" t="s">
        <v>74</v>
      </c>
      <c r="B17" s="371">
        <v>1</v>
      </c>
      <c r="C17" s="639" t="s">
        <v>75</v>
      </c>
      <c r="D17" s="372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4"/>
      <c r="S17" s="375"/>
    </row>
    <row r="18" spans="1:19" ht="42" outlineLevel="1" x14ac:dyDescent="0.15">
      <c r="A18" s="376" t="s">
        <v>76</v>
      </c>
      <c r="B18" s="377" t="s">
        <v>77</v>
      </c>
      <c r="C18" s="378" t="s">
        <v>78</v>
      </c>
      <c r="D18" s="379"/>
      <c r="E18" s="380">
        <f>SUM(E19:E19)</f>
        <v>0</v>
      </c>
      <c r="F18" s="381"/>
      <c r="G18" s="382">
        <f>SUM(G19:G19)</f>
        <v>0</v>
      </c>
      <c r="H18" s="382"/>
      <c r="I18" s="382"/>
      <c r="J18" s="382">
        <v>0</v>
      </c>
      <c r="K18" s="382">
        <f>SUM(K19:K19)</f>
        <v>0</v>
      </c>
      <c r="L18" s="382"/>
      <c r="M18" s="382">
        <f>SUM(M19:M19)</f>
        <v>0</v>
      </c>
      <c r="N18" s="382">
        <f>SUM(N19:N19)</f>
        <v>0</v>
      </c>
      <c r="O18" s="382"/>
      <c r="P18" s="382">
        <f>SUM(P19:P19)</f>
        <v>0</v>
      </c>
      <c r="Q18" s="382">
        <f t="shared" ref="Q18:Q35" si="0">G18+M18+P18</f>
        <v>0</v>
      </c>
      <c r="R18" s="613"/>
      <c r="S18" s="383"/>
    </row>
    <row r="19" spans="1:19" outlineLevel="1" x14ac:dyDescent="0.15">
      <c r="A19" s="384" t="s">
        <v>79</v>
      </c>
      <c r="B19" s="385" t="s">
        <v>80</v>
      </c>
      <c r="C19" s="386" t="s">
        <v>81</v>
      </c>
      <c r="D19" s="387" t="s">
        <v>82</v>
      </c>
      <c r="E19" s="388"/>
      <c r="F19" s="389"/>
      <c r="G19" s="480">
        <f>E19*F19</f>
        <v>0</v>
      </c>
      <c r="H19" s="480"/>
      <c r="I19" s="480"/>
      <c r="J19" s="480">
        <v>0</v>
      </c>
      <c r="K19" s="480"/>
      <c r="L19" s="480"/>
      <c r="M19" s="480">
        <f>K19*L19</f>
        <v>0</v>
      </c>
      <c r="N19" s="480"/>
      <c r="O19" s="480"/>
      <c r="P19" s="480">
        <f>N19*O19</f>
        <v>0</v>
      </c>
      <c r="Q19" s="480">
        <f t="shared" si="0"/>
        <v>0</v>
      </c>
      <c r="R19" s="481"/>
      <c r="S19" s="390"/>
    </row>
    <row r="20" spans="1:19" ht="28" outlineLevel="1" x14ac:dyDescent="0.15">
      <c r="A20" s="376" t="s">
        <v>76</v>
      </c>
      <c r="B20" s="377" t="s">
        <v>85</v>
      </c>
      <c r="C20" s="391" t="s">
        <v>86</v>
      </c>
      <c r="D20" s="392"/>
      <c r="E20" s="393">
        <f>SUM(E21:E21)</f>
        <v>0</v>
      </c>
      <c r="F20" s="394"/>
      <c r="G20" s="382">
        <f>SUM(G21:G21)</f>
        <v>0</v>
      </c>
      <c r="H20" s="382"/>
      <c r="I20" s="382"/>
      <c r="J20" s="382">
        <v>0</v>
      </c>
      <c r="K20" s="382">
        <f>SUM(K21:K21)</f>
        <v>0</v>
      </c>
      <c r="L20" s="382"/>
      <c r="M20" s="382">
        <f>SUM(M21:M21)</f>
        <v>0</v>
      </c>
      <c r="N20" s="382">
        <f>SUM(N21:N21)</f>
        <v>0</v>
      </c>
      <c r="O20" s="382"/>
      <c r="P20" s="382">
        <f>SUM(P21:P21)</f>
        <v>0</v>
      </c>
      <c r="Q20" s="382">
        <f t="shared" si="0"/>
        <v>0</v>
      </c>
      <c r="R20" s="544"/>
      <c r="S20" s="383"/>
    </row>
    <row r="21" spans="1:19" ht="28" outlineLevel="1" x14ac:dyDescent="0.15">
      <c r="A21" s="384" t="s">
        <v>79</v>
      </c>
      <c r="B21" s="385" t="s">
        <v>87</v>
      </c>
      <c r="C21" s="386" t="s">
        <v>88</v>
      </c>
      <c r="D21" s="387" t="s">
        <v>82</v>
      </c>
      <c r="E21" s="395"/>
      <c r="F21" s="396"/>
      <c r="G21" s="489">
        <f>E21*F21</f>
        <v>0</v>
      </c>
      <c r="H21" s="489"/>
      <c r="I21" s="489"/>
      <c r="J21" s="489">
        <v>0</v>
      </c>
      <c r="K21" s="489"/>
      <c r="L21" s="489"/>
      <c r="M21" s="489">
        <f>K21*L21</f>
        <v>0</v>
      </c>
      <c r="N21" s="489"/>
      <c r="O21" s="489"/>
      <c r="P21" s="489">
        <f>N21*O21</f>
        <v>0</v>
      </c>
      <c r="Q21" s="489">
        <f t="shared" si="0"/>
        <v>0</v>
      </c>
      <c r="R21" s="490"/>
      <c r="S21" s="397"/>
    </row>
    <row r="22" spans="1:19" outlineLevel="1" x14ac:dyDescent="0.15">
      <c r="A22" s="376" t="s">
        <v>76</v>
      </c>
      <c r="B22" s="398" t="s">
        <v>91</v>
      </c>
      <c r="C22" s="399" t="s">
        <v>92</v>
      </c>
      <c r="D22" s="392"/>
      <c r="E22" s="400">
        <f>SUM(E23:E28)</f>
        <v>21</v>
      </c>
      <c r="F22" s="401"/>
      <c r="G22" s="402">
        <f>SUM(G23:G28)</f>
        <v>201000</v>
      </c>
      <c r="H22" s="402"/>
      <c r="I22" s="402"/>
      <c r="J22" s="402">
        <v>201000</v>
      </c>
      <c r="K22" s="402">
        <f>SUM(K23:K25)</f>
        <v>0</v>
      </c>
      <c r="L22" s="402"/>
      <c r="M22" s="402">
        <f>SUM(M23:M25)</f>
        <v>0</v>
      </c>
      <c r="N22" s="402">
        <f>SUM(N23:N25)</f>
        <v>0</v>
      </c>
      <c r="O22" s="402"/>
      <c r="P22" s="402">
        <f>SUM(P23:P25)</f>
        <v>0</v>
      </c>
      <c r="Q22" s="402">
        <f t="shared" si="0"/>
        <v>201000</v>
      </c>
      <c r="R22" s="614"/>
      <c r="S22" s="383"/>
    </row>
    <row r="23" spans="1:19" ht="28" outlineLevel="1" x14ac:dyDescent="0.15">
      <c r="A23" s="384" t="s">
        <v>79</v>
      </c>
      <c r="B23" s="403" t="s">
        <v>93</v>
      </c>
      <c r="C23" s="386" t="s">
        <v>353</v>
      </c>
      <c r="D23" s="387" t="s">
        <v>82</v>
      </c>
      <c r="E23" s="404">
        <v>4</v>
      </c>
      <c r="F23" s="405">
        <v>10000</v>
      </c>
      <c r="G23" s="406">
        <f t="shared" ref="G23:G28" si="1">E23*F23</f>
        <v>40000</v>
      </c>
      <c r="H23" s="406">
        <v>7</v>
      </c>
      <c r="I23" s="406">
        <v>5714.2857142857147</v>
      </c>
      <c r="J23" s="406">
        <v>40000</v>
      </c>
      <c r="K23" s="406"/>
      <c r="L23" s="406"/>
      <c r="M23" s="406">
        <f t="shared" ref="M23:M28" si="2">K23*L23</f>
        <v>0</v>
      </c>
      <c r="N23" s="406"/>
      <c r="O23" s="406"/>
      <c r="P23" s="406">
        <f t="shared" ref="P23:P28" si="3">N23*O23</f>
        <v>0</v>
      </c>
      <c r="Q23" s="406">
        <f t="shared" si="0"/>
        <v>40000</v>
      </c>
      <c r="R23" s="615"/>
      <c r="S23" s="397"/>
    </row>
    <row r="24" spans="1:19" ht="28" outlineLevel="1" x14ac:dyDescent="0.15">
      <c r="A24" s="384" t="s">
        <v>79</v>
      </c>
      <c r="B24" s="407" t="s">
        <v>95</v>
      </c>
      <c r="C24" s="386" t="s">
        <v>356</v>
      </c>
      <c r="D24" s="387" t="s">
        <v>82</v>
      </c>
      <c r="E24" s="404">
        <v>4</v>
      </c>
      <c r="F24" s="405">
        <v>10000</v>
      </c>
      <c r="G24" s="406">
        <f t="shared" si="1"/>
        <v>40000</v>
      </c>
      <c r="H24" s="406">
        <v>7</v>
      </c>
      <c r="I24" s="406">
        <v>5714.2857142857147</v>
      </c>
      <c r="J24" s="406">
        <v>40000</v>
      </c>
      <c r="K24" s="406"/>
      <c r="L24" s="406"/>
      <c r="M24" s="406">
        <f t="shared" si="2"/>
        <v>0</v>
      </c>
      <c r="N24" s="406"/>
      <c r="O24" s="406"/>
      <c r="P24" s="406">
        <f t="shared" si="3"/>
        <v>0</v>
      </c>
      <c r="Q24" s="406">
        <f t="shared" si="0"/>
        <v>40000</v>
      </c>
      <c r="R24" s="615"/>
      <c r="S24" s="397"/>
    </row>
    <row r="25" spans="1:19" ht="28" outlineLevel="1" x14ac:dyDescent="0.15">
      <c r="A25" s="408" t="s">
        <v>79</v>
      </c>
      <c r="B25" s="407" t="s">
        <v>96</v>
      </c>
      <c r="C25" s="386" t="s">
        <v>392</v>
      </c>
      <c r="D25" s="409" t="s">
        <v>82</v>
      </c>
      <c r="E25" s="404">
        <v>2</v>
      </c>
      <c r="F25" s="405">
        <v>10000</v>
      </c>
      <c r="G25" s="406">
        <f t="shared" si="1"/>
        <v>20000</v>
      </c>
      <c r="H25" s="406">
        <v>2</v>
      </c>
      <c r="I25" s="406">
        <v>10000</v>
      </c>
      <c r="J25" s="406">
        <v>20000</v>
      </c>
      <c r="K25" s="406"/>
      <c r="L25" s="406"/>
      <c r="M25" s="406">
        <f t="shared" si="2"/>
        <v>0</v>
      </c>
      <c r="N25" s="406"/>
      <c r="O25" s="406"/>
      <c r="P25" s="406">
        <f t="shared" si="3"/>
        <v>0</v>
      </c>
      <c r="Q25" s="406">
        <f t="shared" si="0"/>
        <v>20000</v>
      </c>
      <c r="R25" s="615"/>
      <c r="S25" s="397"/>
    </row>
    <row r="26" spans="1:19" ht="42" outlineLevel="1" x14ac:dyDescent="0.15">
      <c r="A26" s="408" t="s">
        <v>79</v>
      </c>
      <c r="B26" s="407" t="s">
        <v>357</v>
      </c>
      <c r="C26" s="410" t="s">
        <v>358</v>
      </c>
      <c r="D26" s="411" t="s">
        <v>82</v>
      </c>
      <c r="E26" s="404">
        <v>4</v>
      </c>
      <c r="F26" s="405">
        <v>10000</v>
      </c>
      <c r="G26" s="406">
        <f t="shared" si="1"/>
        <v>40000</v>
      </c>
      <c r="H26" s="406">
        <v>7</v>
      </c>
      <c r="I26" s="406">
        <v>5714.2857142857147</v>
      </c>
      <c r="J26" s="406">
        <v>40000</v>
      </c>
      <c r="K26" s="406"/>
      <c r="L26" s="406"/>
      <c r="M26" s="406">
        <f t="shared" si="2"/>
        <v>0</v>
      </c>
      <c r="N26" s="406"/>
      <c r="O26" s="406"/>
      <c r="P26" s="406">
        <f t="shared" si="3"/>
        <v>0</v>
      </c>
      <c r="Q26" s="406">
        <f t="shared" si="0"/>
        <v>40000</v>
      </c>
      <c r="R26" s="615"/>
      <c r="S26" s="397"/>
    </row>
    <row r="27" spans="1:19" ht="56" outlineLevel="1" x14ac:dyDescent="0.15">
      <c r="A27" s="408" t="s">
        <v>79</v>
      </c>
      <c r="B27" s="407" t="s">
        <v>369</v>
      </c>
      <c r="C27" s="410" t="s">
        <v>370</v>
      </c>
      <c r="D27" s="411" t="s">
        <v>82</v>
      </c>
      <c r="E27" s="404">
        <v>3</v>
      </c>
      <c r="F27" s="405">
        <v>7000</v>
      </c>
      <c r="G27" s="406">
        <f t="shared" si="1"/>
        <v>21000</v>
      </c>
      <c r="H27" s="406">
        <v>3</v>
      </c>
      <c r="I27" s="406">
        <v>7000</v>
      </c>
      <c r="J27" s="406">
        <v>21000</v>
      </c>
      <c r="K27" s="406"/>
      <c r="L27" s="406"/>
      <c r="M27" s="406">
        <f t="shared" si="2"/>
        <v>0</v>
      </c>
      <c r="N27" s="406"/>
      <c r="O27" s="406"/>
      <c r="P27" s="406">
        <f t="shared" si="3"/>
        <v>0</v>
      </c>
      <c r="Q27" s="406">
        <f t="shared" si="0"/>
        <v>21000</v>
      </c>
      <c r="R27" s="615"/>
      <c r="S27" s="397"/>
    </row>
    <row r="28" spans="1:19" ht="28" outlineLevel="1" x14ac:dyDescent="0.15">
      <c r="A28" s="408" t="s">
        <v>79</v>
      </c>
      <c r="B28" s="412" t="s">
        <v>354</v>
      </c>
      <c r="C28" s="413" t="s">
        <v>355</v>
      </c>
      <c r="D28" s="411" t="s">
        <v>82</v>
      </c>
      <c r="E28" s="414">
        <v>4</v>
      </c>
      <c r="F28" s="415">
        <v>10000</v>
      </c>
      <c r="G28" s="406">
        <f t="shared" si="1"/>
        <v>40000</v>
      </c>
      <c r="H28" s="406">
        <v>7</v>
      </c>
      <c r="I28" s="406">
        <v>5714.2857142857147</v>
      </c>
      <c r="J28" s="406">
        <v>40000</v>
      </c>
      <c r="K28" s="406"/>
      <c r="L28" s="406"/>
      <c r="M28" s="406">
        <f t="shared" si="2"/>
        <v>0</v>
      </c>
      <c r="N28" s="406"/>
      <c r="O28" s="406"/>
      <c r="P28" s="406">
        <f t="shared" si="3"/>
        <v>0</v>
      </c>
      <c r="Q28" s="406">
        <f t="shared" si="0"/>
        <v>40000</v>
      </c>
      <c r="R28" s="616"/>
      <c r="S28" s="397"/>
    </row>
    <row r="29" spans="1:19" ht="42" outlineLevel="1" x14ac:dyDescent="0.15">
      <c r="A29" s="376" t="s">
        <v>74</v>
      </c>
      <c r="B29" s="416" t="s">
        <v>97</v>
      </c>
      <c r="C29" s="391" t="s">
        <v>98</v>
      </c>
      <c r="D29" s="392"/>
      <c r="E29" s="380">
        <f>SUM(E30:E31)</f>
        <v>0</v>
      </c>
      <c r="F29" s="381"/>
      <c r="G29" s="600">
        <f>SUM(G30:G32)</f>
        <v>44220</v>
      </c>
      <c r="H29" s="600"/>
      <c r="I29" s="600"/>
      <c r="J29" s="600">
        <v>44220</v>
      </c>
      <c r="K29" s="600">
        <f>SUM(K30:K32)</f>
        <v>0</v>
      </c>
      <c r="L29" s="600"/>
      <c r="M29" s="600">
        <f>SUM(M30:M32)</f>
        <v>0</v>
      </c>
      <c r="N29" s="600">
        <f>SUM(N30:N32)</f>
        <v>0</v>
      </c>
      <c r="O29" s="600"/>
      <c r="P29" s="600">
        <f>SUM(P30:P32)</f>
        <v>0</v>
      </c>
      <c r="Q29" s="600">
        <f t="shared" si="0"/>
        <v>44220</v>
      </c>
      <c r="R29" s="613"/>
      <c r="S29" s="417"/>
    </row>
    <row r="30" spans="1:19" outlineLevel="1" x14ac:dyDescent="0.15">
      <c r="A30" s="418" t="s">
        <v>79</v>
      </c>
      <c r="B30" s="419" t="s">
        <v>99</v>
      </c>
      <c r="C30" s="386" t="s">
        <v>545</v>
      </c>
      <c r="D30" s="420"/>
      <c r="E30" s="421">
        <f>G18</f>
        <v>0</v>
      </c>
      <c r="F30" s="422">
        <v>0.22</v>
      </c>
      <c r="G30" s="601">
        <f>E30*F30</f>
        <v>0</v>
      </c>
      <c r="H30" s="601">
        <v>0</v>
      </c>
      <c r="I30" s="601">
        <v>0.22</v>
      </c>
      <c r="J30" s="601">
        <v>0</v>
      </c>
      <c r="K30" s="601">
        <f>M18</f>
        <v>0</v>
      </c>
      <c r="L30" s="601">
        <v>0.22</v>
      </c>
      <c r="M30" s="601">
        <f>K30*L30</f>
        <v>0</v>
      </c>
      <c r="N30" s="601">
        <f>P18</f>
        <v>0</v>
      </c>
      <c r="O30" s="601">
        <v>0.22</v>
      </c>
      <c r="P30" s="601">
        <f>N30*O30</f>
        <v>0</v>
      </c>
      <c r="Q30" s="601">
        <f t="shared" si="0"/>
        <v>0</v>
      </c>
      <c r="R30" s="617"/>
      <c r="S30" s="390"/>
    </row>
    <row r="31" spans="1:19" ht="28" outlineLevel="1" x14ac:dyDescent="0.15">
      <c r="A31" s="384" t="s">
        <v>79</v>
      </c>
      <c r="B31" s="385" t="s">
        <v>101</v>
      </c>
      <c r="C31" s="386" t="s">
        <v>546</v>
      </c>
      <c r="D31" s="387"/>
      <c r="E31" s="388">
        <f>G20</f>
        <v>0</v>
      </c>
      <c r="F31" s="389">
        <v>0.22</v>
      </c>
      <c r="G31" s="480">
        <f>E31*F31</f>
        <v>0</v>
      </c>
      <c r="H31" s="480">
        <v>0</v>
      </c>
      <c r="I31" s="480">
        <v>0.22</v>
      </c>
      <c r="J31" s="480">
        <v>0</v>
      </c>
      <c r="K31" s="480">
        <f>M20</f>
        <v>0</v>
      </c>
      <c r="L31" s="480">
        <v>0.22</v>
      </c>
      <c r="M31" s="480">
        <f>K31*L31</f>
        <v>0</v>
      </c>
      <c r="N31" s="480">
        <f>P20</f>
        <v>0</v>
      </c>
      <c r="O31" s="480">
        <v>0.22</v>
      </c>
      <c r="P31" s="480">
        <f>N31*O31</f>
        <v>0</v>
      </c>
      <c r="Q31" s="480">
        <f t="shared" si="0"/>
        <v>0</v>
      </c>
      <c r="R31" s="481"/>
      <c r="S31" s="397"/>
    </row>
    <row r="32" spans="1:19" outlineLevel="1" x14ac:dyDescent="0.15">
      <c r="A32" s="408" t="s">
        <v>79</v>
      </c>
      <c r="B32" s="423" t="s">
        <v>102</v>
      </c>
      <c r="C32" s="424" t="s">
        <v>92</v>
      </c>
      <c r="D32" s="409"/>
      <c r="E32" s="395">
        <f>G22</f>
        <v>201000</v>
      </c>
      <c r="F32" s="396">
        <v>0.22</v>
      </c>
      <c r="G32" s="406">
        <f>E32*F32</f>
        <v>44220</v>
      </c>
      <c r="H32" s="406">
        <v>201000</v>
      </c>
      <c r="I32" s="406">
        <v>0.22</v>
      </c>
      <c r="J32" s="406">
        <v>44220</v>
      </c>
      <c r="K32" s="406">
        <f>M22</f>
        <v>0</v>
      </c>
      <c r="L32" s="406">
        <v>0.22</v>
      </c>
      <c r="M32" s="406">
        <f>K32*L32</f>
        <v>0</v>
      </c>
      <c r="N32" s="406">
        <f>P22</f>
        <v>0</v>
      </c>
      <c r="O32" s="406">
        <v>0.22</v>
      </c>
      <c r="P32" s="406">
        <f>N32*O32</f>
        <v>0</v>
      </c>
      <c r="Q32" s="406">
        <f t="shared" si="0"/>
        <v>44220</v>
      </c>
      <c r="R32" s="490"/>
      <c r="S32" s="397"/>
    </row>
    <row r="33" spans="1:19" outlineLevel="1" x14ac:dyDescent="0.15">
      <c r="A33" s="376" t="s">
        <v>76</v>
      </c>
      <c r="B33" s="425" t="s">
        <v>103</v>
      </c>
      <c r="C33" s="399" t="s">
        <v>104</v>
      </c>
      <c r="D33" s="392"/>
      <c r="E33" s="393">
        <f>SUM(E34:E35)</f>
        <v>8</v>
      </c>
      <c r="F33" s="394"/>
      <c r="G33" s="382">
        <f>SUM(G34:G35)</f>
        <v>80000</v>
      </c>
      <c r="H33" s="382"/>
      <c r="I33" s="382"/>
      <c r="J33" s="382">
        <v>80000</v>
      </c>
      <c r="K33" s="382">
        <f>SUM(K34:K35)</f>
        <v>0</v>
      </c>
      <c r="L33" s="382"/>
      <c r="M33" s="382">
        <f>SUM(M34:M35)</f>
        <v>0</v>
      </c>
      <c r="N33" s="382">
        <f>SUM(N34:N35)</f>
        <v>0</v>
      </c>
      <c r="O33" s="382"/>
      <c r="P33" s="382">
        <f>SUM(P34:P35)</f>
        <v>0</v>
      </c>
      <c r="Q33" s="382">
        <f t="shared" si="0"/>
        <v>80000</v>
      </c>
      <c r="R33" s="544"/>
      <c r="S33" s="417"/>
    </row>
    <row r="34" spans="1:19" ht="28" outlineLevel="1" x14ac:dyDescent="0.15">
      <c r="A34" s="384" t="s">
        <v>79</v>
      </c>
      <c r="B34" s="419" t="s">
        <v>105</v>
      </c>
      <c r="C34" s="426" t="s">
        <v>362</v>
      </c>
      <c r="D34" s="387" t="s">
        <v>82</v>
      </c>
      <c r="E34" s="388">
        <v>4</v>
      </c>
      <c r="F34" s="389">
        <v>10000</v>
      </c>
      <c r="G34" s="406">
        <f>E34*F34</f>
        <v>40000</v>
      </c>
      <c r="H34" s="406">
        <v>7</v>
      </c>
      <c r="I34" s="406">
        <v>5714.2857142857147</v>
      </c>
      <c r="J34" s="406">
        <v>40000</v>
      </c>
      <c r="K34" s="406"/>
      <c r="L34" s="406"/>
      <c r="M34" s="406">
        <f>K34*L34</f>
        <v>0</v>
      </c>
      <c r="N34" s="406"/>
      <c r="O34" s="406"/>
      <c r="P34" s="406">
        <f>N34*O34</f>
        <v>0</v>
      </c>
      <c r="Q34" s="406">
        <f t="shared" si="0"/>
        <v>40000</v>
      </c>
      <c r="R34" s="481"/>
      <c r="S34" s="417"/>
    </row>
    <row r="35" spans="1:19" ht="42" outlineLevel="1" x14ac:dyDescent="0.15">
      <c r="A35" s="384" t="s">
        <v>79</v>
      </c>
      <c r="B35" s="385" t="s">
        <v>106</v>
      </c>
      <c r="C35" s="386" t="s">
        <v>363</v>
      </c>
      <c r="D35" s="387" t="s">
        <v>82</v>
      </c>
      <c r="E35" s="388">
        <v>4</v>
      </c>
      <c r="F35" s="389">
        <v>10000</v>
      </c>
      <c r="G35" s="406">
        <f>E35*F35</f>
        <v>40000</v>
      </c>
      <c r="H35" s="406">
        <v>7</v>
      </c>
      <c r="I35" s="406">
        <v>5714.2857142857147</v>
      </c>
      <c r="J35" s="406">
        <v>40000</v>
      </c>
      <c r="K35" s="406"/>
      <c r="L35" s="406"/>
      <c r="M35" s="406">
        <f>K35*L35</f>
        <v>0</v>
      </c>
      <c r="N35" s="406"/>
      <c r="O35" s="406"/>
      <c r="P35" s="406">
        <f>N35*O35</f>
        <v>0</v>
      </c>
      <c r="Q35" s="406">
        <f t="shared" si="0"/>
        <v>40000</v>
      </c>
      <c r="R35" s="481"/>
      <c r="S35" s="417"/>
    </row>
    <row r="36" spans="1:19" x14ac:dyDescent="0.15">
      <c r="A36" s="427" t="s">
        <v>108</v>
      </c>
      <c r="B36" s="428"/>
      <c r="C36" s="429"/>
      <c r="D36" s="430"/>
      <c r="E36" s="431">
        <f>E18+E20+E22+E29+E33</f>
        <v>29</v>
      </c>
      <c r="F36" s="432"/>
      <c r="G36" s="602">
        <f>G18+G20+G22+G29+G33</f>
        <v>325220</v>
      </c>
      <c r="H36" s="602"/>
      <c r="I36" s="602"/>
      <c r="J36" s="602">
        <v>325220</v>
      </c>
      <c r="K36" s="602">
        <f>K18+K20+K22+K29+K33</f>
        <v>0</v>
      </c>
      <c r="L36" s="602"/>
      <c r="M36" s="602">
        <f>M18+M20+M22+M29+M33</f>
        <v>0</v>
      </c>
      <c r="N36" s="602">
        <f>N18+N20+N22+N29+N33</f>
        <v>0</v>
      </c>
      <c r="O36" s="602"/>
      <c r="P36" s="602">
        <f>P18+P20+P22+P29+P33</f>
        <v>0</v>
      </c>
      <c r="Q36" s="602">
        <f>Q18+Q20+Q22+Q29+Q33</f>
        <v>325220</v>
      </c>
      <c r="R36" s="618"/>
      <c r="S36" s="375"/>
    </row>
    <row r="37" spans="1:19" ht="42" x14ac:dyDescent="0.15">
      <c r="A37" s="434" t="s">
        <v>74</v>
      </c>
      <c r="B37" s="435">
        <v>2</v>
      </c>
      <c r="C37" s="640" t="s">
        <v>109</v>
      </c>
      <c r="D37" s="372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4"/>
      <c r="S37" s="417"/>
    </row>
    <row r="38" spans="1:19" ht="28" outlineLevel="1" x14ac:dyDescent="0.15">
      <c r="A38" s="376" t="s">
        <v>76</v>
      </c>
      <c r="B38" s="425" t="s">
        <v>110</v>
      </c>
      <c r="C38" s="378" t="s">
        <v>111</v>
      </c>
      <c r="D38" s="379"/>
      <c r="E38" s="380">
        <f>SUM(E39:E39)</f>
        <v>0</v>
      </c>
      <c r="F38" s="381"/>
      <c r="G38" s="600">
        <f>SUM(G39:G39)</f>
        <v>0</v>
      </c>
      <c r="H38" s="600"/>
      <c r="I38" s="600"/>
      <c r="J38" s="600">
        <v>0</v>
      </c>
      <c r="K38" s="600">
        <f>SUM(K39:K39)</f>
        <v>0</v>
      </c>
      <c r="L38" s="600"/>
      <c r="M38" s="600">
        <f>SUM(M39:M39)</f>
        <v>0</v>
      </c>
      <c r="N38" s="600">
        <f>SUM(N39:N39)</f>
        <v>0</v>
      </c>
      <c r="O38" s="600"/>
      <c r="P38" s="600">
        <f>SUM(P39:P39)</f>
        <v>0</v>
      </c>
      <c r="Q38" s="600">
        <f t="shared" ref="Q38:Q43" si="4">G38+M38+P38</f>
        <v>0</v>
      </c>
      <c r="R38" s="613"/>
      <c r="S38" s="436"/>
    </row>
    <row r="39" spans="1:19" ht="56" outlineLevel="1" x14ac:dyDescent="0.15">
      <c r="A39" s="384" t="s">
        <v>79</v>
      </c>
      <c r="B39" s="385" t="s">
        <v>112</v>
      </c>
      <c r="C39" s="386" t="s">
        <v>113</v>
      </c>
      <c r="D39" s="387" t="s">
        <v>114</v>
      </c>
      <c r="E39" s="388"/>
      <c r="F39" s="389"/>
      <c r="G39" s="480">
        <f>E39*F39</f>
        <v>0</v>
      </c>
      <c r="H39" s="480"/>
      <c r="I39" s="480"/>
      <c r="J39" s="480">
        <v>0</v>
      </c>
      <c r="K39" s="480"/>
      <c r="L39" s="480"/>
      <c r="M39" s="480">
        <f>K39*L39</f>
        <v>0</v>
      </c>
      <c r="N39" s="480"/>
      <c r="O39" s="480"/>
      <c r="P39" s="480">
        <f>N39*O39</f>
        <v>0</v>
      </c>
      <c r="Q39" s="480">
        <f t="shared" si="4"/>
        <v>0</v>
      </c>
      <c r="R39" s="481"/>
      <c r="S39" s="397"/>
    </row>
    <row r="40" spans="1:19" ht="42" outlineLevel="1" x14ac:dyDescent="0.15">
      <c r="A40" s="376" t="s">
        <v>76</v>
      </c>
      <c r="B40" s="425" t="s">
        <v>117</v>
      </c>
      <c r="C40" s="399" t="s">
        <v>118</v>
      </c>
      <c r="D40" s="392"/>
      <c r="E40" s="393">
        <f>SUM(E41:E41)</f>
        <v>0</v>
      </c>
      <c r="F40" s="394"/>
      <c r="G40" s="382">
        <f>SUM(G41:G41)</f>
        <v>0</v>
      </c>
      <c r="H40" s="382"/>
      <c r="I40" s="382"/>
      <c r="J40" s="382">
        <v>0</v>
      </c>
      <c r="K40" s="382">
        <f>SUM(K41:K41)</f>
        <v>0</v>
      </c>
      <c r="L40" s="382"/>
      <c r="M40" s="382">
        <f>SUM(M41:M41)</f>
        <v>0</v>
      </c>
      <c r="N40" s="382">
        <f>SUM(N41:N41)</f>
        <v>0</v>
      </c>
      <c r="O40" s="382"/>
      <c r="P40" s="382">
        <f>SUM(P41:P41)</f>
        <v>0</v>
      </c>
      <c r="Q40" s="382">
        <f t="shared" si="4"/>
        <v>0</v>
      </c>
      <c r="R40" s="544"/>
      <c r="S40" s="383"/>
    </row>
    <row r="41" spans="1:19" ht="42" outlineLevel="1" x14ac:dyDescent="0.15">
      <c r="A41" s="384" t="s">
        <v>79</v>
      </c>
      <c r="B41" s="385" t="s">
        <v>119</v>
      </c>
      <c r="C41" s="386" t="s">
        <v>120</v>
      </c>
      <c r="D41" s="387" t="s">
        <v>547</v>
      </c>
      <c r="E41" s="388"/>
      <c r="F41" s="389"/>
      <c r="G41" s="480">
        <f>E41*F41</f>
        <v>0</v>
      </c>
      <c r="H41" s="480"/>
      <c r="I41" s="480"/>
      <c r="J41" s="480">
        <v>0</v>
      </c>
      <c r="K41" s="480"/>
      <c r="L41" s="480"/>
      <c r="M41" s="480">
        <f>K41*L41</f>
        <v>0</v>
      </c>
      <c r="N41" s="480"/>
      <c r="O41" s="480"/>
      <c r="P41" s="480">
        <f>N41*O41</f>
        <v>0</v>
      </c>
      <c r="Q41" s="480">
        <f t="shared" si="4"/>
        <v>0</v>
      </c>
      <c r="R41" s="481"/>
      <c r="S41" s="397"/>
    </row>
    <row r="42" spans="1:19" ht="28" outlineLevel="1" x14ac:dyDescent="0.15">
      <c r="A42" s="376" t="s">
        <v>76</v>
      </c>
      <c r="B42" s="425" t="s">
        <v>124</v>
      </c>
      <c r="C42" s="399" t="s">
        <v>125</v>
      </c>
      <c r="D42" s="392"/>
      <c r="E42" s="393">
        <f>SUM(E43:E43)</f>
        <v>0</v>
      </c>
      <c r="F42" s="394"/>
      <c r="G42" s="382">
        <f>SUM(G43:G43)</f>
        <v>0</v>
      </c>
      <c r="H42" s="382"/>
      <c r="I42" s="382"/>
      <c r="J42" s="382">
        <v>0</v>
      </c>
      <c r="K42" s="382">
        <f>SUM(K43:K43)</f>
        <v>0</v>
      </c>
      <c r="L42" s="382"/>
      <c r="M42" s="382">
        <f>SUM(M43:M43)</f>
        <v>0</v>
      </c>
      <c r="N42" s="382">
        <f>SUM(N43:N43)</f>
        <v>0</v>
      </c>
      <c r="O42" s="382"/>
      <c r="P42" s="382">
        <f>SUM(P43:P43)</f>
        <v>0</v>
      </c>
      <c r="Q42" s="382">
        <f t="shared" si="4"/>
        <v>0</v>
      </c>
      <c r="R42" s="544"/>
      <c r="S42" s="383"/>
    </row>
    <row r="43" spans="1:19" ht="42" outlineLevel="1" x14ac:dyDescent="0.15">
      <c r="A43" s="384" t="s">
        <v>79</v>
      </c>
      <c r="B43" s="385" t="s">
        <v>126</v>
      </c>
      <c r="C43" s="386" t="s">
        <v>127</v>
      </c>
      <c r="D43" s="387" t="s">
        <v>547</v>
      </c>
      <c r="E43" s="388"/>
      <c r="F43" s="389"/>
      <c r="G43" s="480">
        <f>E43*F43</f>
        <v>0</v>
      </c>
      <c r="H43" s="480"/>
      <c r="I43" s="480"/>
      <c r="J43" s="480">
        <v>0</v>
      </c>
      <c r="K43" s="480"/>
      <c r="L43" s="480"/>
      <c r="M43" s="480">
        <f>K43*L43</f>
        <v>0</v>
      </c>
      <c r="N43" s="480"/>
      <c r="O43" s="480"/>
      <c r="P43" s="480">
        <f>N43*O43</f>
        <v>0</v>
      </c>
      <c r="Q43" s="480">
        <f t="shared" si="4"/>
        <v>0</v>
      </c>
      <c r="R43" s="481"/>
      <c r="S43" s="390"/>
    </row>
    <row r="44" spans="1:19" x14ac:dyDescent="0.15">
      <c r="A44" s="437" t="s">
        <v>548</v>
      </c>
      <c r="B44" s="438"/>
      <c r="C44" s="429"/>
      <c r="D44" s="430"/>
      <c r="E44" s="433">
        <f>E42+E40+E38</f>
        <v>0</v>
      </c>
      <c r="F44" s="432"/>
      <c r="G44" s="603">
        <f>G42+G40+G38</f>
        <v>0</v>
      </c>
      <c r="H44" s="603"/>
      <c r="I44" s="603"/>
      <c r="J44" s="603">
        <v>0</v>
      </c>
      <c r="K44" s="603">
        <f>K42+K40+K38</f>
        <v>0</v>
      </c>
      <c r="L44" s="603"/>
      <c r="M44" s="603">
        <f>M42+M40+M38</f>
        <v>0</v>
      </c>
      <c r="N44" s="603">
        <f>N42+N40+N38</f>
        <v>0</v>
      </c>
      <c r="O44" s="603"/>
      <c r="P44" s="603">
        <f>P42+P40+P38</f>
        <v>0</v>
      </c>
      <c r="Q44" s="603">
        <f>Q42+Q40+Q38</f>
        <v>0</v>
      </c>
      <c r="R44" s="618"/>
      <c r="S44" s="417"/>
    </row>
    <row r="45" spans="1:19" ht="28" x14ac:dyDescent="0.15">
      <c r="A45" s="434" t="s">
        <v>74</v>
      </c>
      <c r="B45" s="435">
        <v>3</v>
      </c>
      <c r="C45" s="640" t="s">
        <v>132</v>
      </c>
      <c r="D45" s="372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4"/>
      <c r="S45" s="417"/>
    </row>
    <row r="46" spans="1:19" ht="84" outlineLevel="1" x14ac:dyDescent="0.15">
      <c r="A46" s="376" t="s">
        <v>76</v>
      </c>
      <c r="B46" s="425" t="s">
        <v>133</v>
      </c>
      <c r="C46" s="378" t="s">
        <v>134</v>
      </c>
      <c r="D46" s="379"/>
      <c r="E46" s="380">
        <f>SUM(E47:E49)</f>
        <v>0</v>
      </c>
      <c r="F46" s="381"/>
      <c r="G46" s="600">
        <f>SUM(G47:G49)</f>
        <v>0</v>
      </c>
      <c r="H46" s="600"/>
      <c r="I46" s="600"/>
      <c r="J46" s="600">
        <v>0</v>
      </c>
      <c r="K46" s="600">
        <f>SUM(K47:K49)</f>
        <v>0</v>
      </c>
      <c r="L46" s="600"/>
      <c r="M46" s="600">
        <f>SUM(M47:M49)</f>
        <v>0</v>
      </c>
      <c r="N46" s="600">
        <f>SUM(N47:N49)</f>
        <v>0</v>
      </c>
      <c r="O46" s="600"/>
      <c r="P46" s="600">
        <f>SUM(P47:P49)</f>
        <v>0</v>
      </c>
      <c r="Q46" s="600">
        <f t="shared" ref="Q46:Q53" si="5">G46+M46+P46</f>
        <v>0</v>
      </c>
      <c r="R46" s="613"/>
      <c r="S46" s="383"/>
    </row>
    <row r="47" spans="1:19" ht="56" outlineLevel="1" x14ac:dyDescent="0.15">
      <c r="A47" s="384" t="s">
        <v>79</v>
      </c>
      <c r="B47" s="385" t="s">
        <v>135</v>
      </c>
      <c r="C47" s="426" t="s">
        <v>136</v>
      </c>
      <c r="D47" s="387" t="s">
        <v>114</v>
      </c>
      <c r="E47" s="388"/>
      <c r="F47" s="389"/>
      <c r="G47" s="480">
        <f>E47*F47</f>
        <v>0</v>
      </c>
      <c r="H47" s="480"/>
      <c r="I47" s="480"/>
      <c r="J47" s="480">
        <v>0</v>
      </c>
      <c r="K47" s="480"/>
      <c r="L47" s="480"/>
      <c r="M47" s="480">
        <f>K47*L47</f>
        <v>0</v>
      </c>
      <c r="N47" s="480"/>
      <c r="O47" s="480"/>
      <c r="P47" s="480">
        <f>N47*O47</f>
        <v>0</v>
      </c>
      <c r="Q47" s="480">
        <f t="shared" si="5"/>
        <v>0</v>
      </c>
      <c r="R47" s="481"/>
      <c r="S47" s="397"/>
    </row>
    <row r="48" spans="1:19" ht="56" outlineLevel="1" x14ac:dyDescent="0.15">
      <c r="A48" s="384" t="s">
        <v>79</v>
      </c>
      <c r="B48" s="385" t="s">
        <v>137</v>
      </c>
      <c r="C48" s="426" t="s">
        <v>138</v>
      </c>
      <c r="D48" s="387" t="s">
        <v>114</v>
      </c>
      <c r="E48" s="388"/>
      <c r="F48" s="389"/>
      <c r="G48" s="480">
        <f>E48*F48</f>
        <v>0</v>
      </c>
      <c r="H48" s="480"/>
      <c r="I48" s="480"/>
      <c r="J48" s="480">
        <v>0</v>
      </c>
      <c r="K48" s="480"/>
      <c r="L48" s="480"/>
      <c r="M48" s="480">
        <f>K48*L48</f>
        <v>0</v>
      </c>
      <c r="N48" s="480"/>
      <c r="O48" s="480"/>
      <c r="P48" s="480">
        <f>N48*O48</f>
        <v>0</v>
      </c>
      <c r="Q48" s="480">
        <f t="shared" si="5"/>
        <v>0</v>
      </c>
      <c r="R48" s="481"/>
      <c r="S48" s="397"/>
    </row>
    <row r="49" spans="1:19" ht="42" outlineLevel="1" x14ac:dyDescent="0.15">
      <c r="A49" s="408" t="s">
        <v>79</v>
      </c>
      <c r="B49" s="439" t="s">
        <v>139</v>
      </c>
      <c r="C49" s="424" t="s">
        <v>140</v>
      </c>
      <c r="D49" s="409" t="s">
        <v>114</v>
      </c>
      <c r="E49" s="395"/>
      <c r="F49" s="396"/>
      <c r="G49" s="489">
        <f>E49*F49</f>
        <v>0</v>
      </c>
      <c r="H49" s="489"/>
      <c r="I49" s="489"/>
      <c r="J49" s="489">
        <v>0</v>
      </c>
      <c r="K49" s="489"/>
      <c r="L49" s="489"/>
      <c r="M49" s="489">
        <f>K49*L49</f>
        <v>0</v>
      </c>
      <c r="N49" s="489"/>
      <c r="O49" s="489"/>
      <c r="P49" s="489">
        <f>N49*O49</f>
        <v>0</v>
      </c>
      <c r="Q49" s="489">
        <f t="shared" si="5"/>
        <v>0</v>
      </c>
      <c r="R49" s="490"/>
      <c r="S49" s="397"/>
    </row>
    <row r="50" spans="1:19" ht="112" outlineLevel="1" x14ac:dyDescent="0.15">
      <c r="A50" s="376" t="s">
        <v>76</v>
      </c>
      <c r="B50" s="425" t="s">
        <v>141</v>
      </c>
      <c r="C50" s="391" t="s">
        <v>142</v>
      </c>
      <c r="D50" s="392"/>
      <c r="E50" s="393"/>
      <c r="F50" s="394"/>
      <c r="G50" s="382"/>
      <c r="H50" s="382"/>
      <c r="I50" s="382"/>
      <c r="J50" s="382"/>
      <c r="K50" s="382">
        <f>SUM(K51:K53)</f>
        <v>0</v>
      </c>
      <c r="L50" s="382"/>
      <c r="M50" s="382">
        <f>SUM(M51:M53)</f>
        <v>0</v>
      </c>
      <c r="N50" s="382">
        <f>SUM(N51:N53)</f>
        <v>0</v>
      </c>
      <c r="O50" s="382"/>
      <c r="P50" s="382">
        <f>SUM(P51:P53)</f>
        <v>0</v>
      </c>
      <c r="Q50" s="382">
        <f t="shared" si="5"/>
        <v>0</v>
      </c>
      <c r="R50" s="544"/>
      <c r="S50" s="383"/>
    </row>
    <row r="51" spans="1:19" ht="42" outlineLevel="1" x14ac:dyDescent="0.15">
      <c r="A51" s="384" t="s">
        <v>79</v>
      </c>
      <c r="B51" s="385" t="s">
        <v>143</v>
      </c>
      <c r="C51" s="426" t="s">
        <v>144</v>
      </c>
      <c r="D51" s="387" t="s">
        <v>145</v>
      </c>
      <c r="E51" s="388"/>
      <c r="F51" s="389"/>
      <c r="G51" s="480"/>
      <c r="H51" s="480"/>
      <c r="I51" s="480"/>
      <c r="J51" s="480"/>
      <c r="K51" s="480"/>
      <c r="L51" s="480"/>
      <c r="M51" s="480">
        <f>K51*L51</f>
        <v>0</v>
      </c>
      <c r="N51" s="480"/>
      <c r="O51" s="480"/>
      <c r="P51" s="480">
        <f>N51*O51</f>
        <v>0</v>
      </c>
      <c r="Q51" s="480">
        <f t="shared" si="5"/>
        <v>0</v>
      </c>
      <c r="R51" s="481"/>
      <c r="S51" s="397"/>
    </row>
    <row r="52" spans="1:19" ht="28" outlineLevel="1" x14ac:dyDescent="0.15">
      <c r="A52" s="384" t="s">
        <v>79</v>
      </c>
      <c r="B52" s="385" t="s">
        <v>147</v>
      </c>
      <c r="C52" s="426" t="s">
        <v>148</v>
      </c>
      <c r="D52" s="387" t="s">
        <v>145</v>
      </c>
      <c r="E52" s="440" t="s">
        <v>146</v>
      </c>
      <c r="F52" s="389"/>
      <c r="G52" s="480"/>
      <c r="H52" s="480" t="s">
        <v>146</v>
      </c>
      <c r="I52" s="480"/>
      <c r="J52" s="480"/>
      <c r="K52" s="480"/>
      <c r="L52" s="480"/>
      <c r="M52" s="480">
        <f>K52*L52</f>
        <v>0</v>
      </c>
      <c r="N52" s="480"/>
      <c r="O52" s="480"/>
      <c r="P52" s="480">
        <f>N52*O52</f>
        <v>0</v>
      </c>
      <c r="Q52" s="480">
        <f t="shared" si="5"/>
        <v>0</v>
      </c>
      <c r="R52" s="481"/>
      <c r="S52" s="397"/>
    </row>
    <row r="53" spans="1:19" outlineLevel="1" x14ac:dyDescent="0.15">
      <c r="A53" s="441" t="s">
        <v>79</v>
      </c>
      <c r="B53" s="423" t="s">
        <v>149</v>
      </c>
      <c r="C53" s="442" t="s">
        <v>150</v>
      </c>
      <c r="D53" s="443" t="s">
        <v>145</v>
      </c>
      <c r="E53" s="388"/>
      <c r="F53" s="389"/>
      <c r="G53" s="480"/>
      <c r="H53" s="480"/>
      <c r="I53" s="480"/>
      <c r="J53" s="480"/>
      <c r="K53" s="480"/>
      <c r="L53" s="480"/>
      <c r="M53" s="480">
        <f>K53*L53</f>
        <v>0</v>
      </c>
      <c r="N53" s="480"/>
      <c r="O53" s="480"/>
      <c r="P53" s="480">
        <f>N53*O53</f>
        <v>0</v>
      </c>
      <c r="Q53" s="480">
        <f t="shared" si="5"/>
        <v>0</v>
      </c>
      <c r="R53" s="619"/>
      <c r="S53" s="397"/>
    </row>
    <row r="54" spans="1:19" x14ac:dyDescent="0.15">
      <c r="A54" s="427" t="s">
        <v>151</v>
      </c>
      <c r="B54" s="428"/>
      <c r="C54" s="444"/>
      <c r="D54" s="445"/>
      <c r="E54" s="433">
        <f>E46</f>
        <v>0</v>
      </c>
      <c r="F54" s="432">
        <f>F46</f>
        <v>0</v>
      </c>
      <c r="G54" s="603">
        <f>G46</f>
        <v>0</v>
      </c>
      <c r="H54" s="603"/>
      <c r="I54" s="603"/>
      <c r="J54" s="603">
        <v>0</v>
      </c>
      <c r="K54" s="603">
        <f>K50+K46</f>
        <v>0</v>
      </c>
      <c r="L54" s="603"/>
      <c r="M54" s="603">
        <f>M50+M46</f>
        <v>0</v>
      </c>
      <c r="N54" s="603">
        <f>N50+N46</f>
        <v>0</v>
      </c>
      <c r="O54" s="603"/>
      <c r="P54" s="603">
        <f>P50+P46</f>
        <v>0</v>
      </c>
      <c r="Q54" s="603">
        <f>Q50+Q46</f>
        <v>0</v>
      </c>
      <c r="R54" s="618"/>
      <c r="S54" s="417"/>
    </row>
    <row r="55" spans="1:19" ht="28" x14ac:dyDescent="0.15">
      <c r="A55" s="434" t="s">
        <v>74</v>
      </c>
      <c r="B55" s="435">
        <v>4</v>
      </c>
      <c r="C55" s="640" t="s">
        <v>152</v>
      </c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4"/>
      <c r="S55" s="417"/>
    </row>
    <row r="56" spans="1:19" outlineLevel="1" x14ac:dyDescent="0.15">
      <c r="A56" s="376" t="s">
        <v>76</v>
      </c>
      <c r="B56" s="425" t="s">
        <v>153</v>
      </c>
      <c r="C56" s="446" t="s">
        <v>154</v>
      </c>
      <c r="D56" s="379"/>
      <c r="E56" s="380">
        <f>SUM(E57:E57)</f>
        <v>30</v>
      </c>
      <c r="F56" s="381"/>
      <c r="G56" s="600">
        <f>SUM(G57:G57)</f>
        <v>19500</v>
      </c>
      <c r="H56" s="600"/>
      <c r="I56" s="600"/>
      <c r="J56" s="600">
        <v>19500</v>
      </c>
      <c r="K56" s="600">
        <f>SUM(K57:K57)</f>
        <v>0</v>
      </c>
      <c r="L56" s="600"/>
      <c r="M56" s="600">
        <f>SUM(M57:M57)</f>
        <v>0</v>
      </c>
      <c r="N56" s="600">
        <f>SUM(N57:N57)</f>
        <v>0</v>
      </c>
      <c r="O56" s="600"/>
      <c r="P56" s="600">
        <f>SUM(P57:P57)</f>
        <v>0</v>
      </c>
      <c r="Q56" s="600">
        <f t="shared" ref="Q56:Q73" si="6">G56+M56+P56</f>
        <v>19500</v>
      </c>
      <c r="R56" s="613"/>
      <c r="S56" s="383"/>
    </row>
    <row r="57" spans="1:19" ht="56" outlineLevel="1" x14ac:dyDescent="0.15">
      <c r="A57" s="384" t="s">
        <v>79</v>
      </c>
      <c r="B57" s="385" t="s">
        <v>155</v>
      </c>
      <c r="C57" s="426" t="s">
        <v>361</v>
      </c>
      <c r="D57" s="447" t="s">
        <v>549</v>
      </c>
      <c r="E57" s="448">
        <v>30</v>
      </c>
      <c r="F57" s="449">
        <v>650</v>
      </c>
      <c r="G57" s="449">
        <f>E57*F57</f>
        <v>19500</v>
      </c>
      <c r="H57" s="406">
        <v>30</v>
      </c>
      <c r="I57" s="406">
        <v>650</v>
      </c>
      <c r="J57" s="406">
        <v>19500</v>
      </c>
      <c r="K57" s="406"/>
      <c r="L57" s="406"/>
      <c r="M57" s="406">
        <f>K57*L57</f>
        <v>0</v>
      </c>
      <c r="N57" s="406"/>
      <c r="O57" s="406"/>
      <c r="P57" s="406">
        <f>N57*O57</f>
        <v>0</v>
      </c>
      <c r="Q57" s="406">
        <f t="shared" si="6"/>
        <v>19500</v>
      </c>
      <c r="R57" s="481"/>
      <c r="S57" s="397"/>
    </row>
    <row r="58" spans="1:19" ht="42" outlineLevel="1" x14ac:dyDescent="0.15">
      <c r="A58" s="376" t="s">
        <v>76</v>
      </c>
      <c r="B58" s="425" t="s">
        <v>160</v>
      </c>
      <c r="C58" s="399" t="s">
        <v>161</v>
      </c>
      <c r="D58" s="392"/>
      <c r="E58" s="393">
        <f>SUM(E59:E66)</f>
        <v>120</v>
      </c>
      <c r="F58" s="394"/>
      <c r="G58" s="627">
        <f>SUM(G59:G66)</f>
        <v>198000</v>
      </c>
      <c r="H58" s="628"/>
      <c r="I58" s="382"/>
      <c r="J58" s="382">
        <v>197850</v>
      </c>
      <c r="K58" s="382">
        <f>SUM(K59:K66)</f>
        <v>0</v>
      </c>
      <c r="L58" s="382"/>
      <c r="M58" s="382">
        <f>SUM(M59:M66)</f>
        <v>0</v>
      </c>
      <c r="N58" s="382">
        <f>SUM(N59:N66)</f>
        <v>0</v>
      </c>
      <c r="O58" s="382"/>
      <c r="P58" s="382">
        <f>SUM(P59:P66)</f>
        <v>0</v>
      </c>
      <c r="Q58" s="382">
        <f t="shared" si="6"/>
        <v>198000</v>
      </c>
      <c r="R58" s="544"/>
      <c r="S58" s="383"/>
    </row>
    <row r="59" spans="1:19" ht="28" outlineLevel="1" x14ac:dyDescent="0.15">
      <c r="A59" s="384" t="s">
        <v>79</v>
      </c>
      <c r="B59" s="385" t="s">
        <v>162</v>
      </c>
      <c r="C59" s="450" t="s">
        <v>399</v>
      </c>
      <c r="D59" s="451" t="s">
        <v>121</v>
      </c>
      <c r="E59" s="388">
        <v>15</v>
      </c>
      <c r="F59" s="480">
        <v>1000</v>
      </c>
      <c r="G59" s="405">
        <f t="shared" ref="G59:G66" si="7">E59*F59</f>
        <v>15000</v>
      </c>
      <c r="H59" s="405">
        <v>15</v>
      </c>
      <c r="I59" s="406">
        <v>300</v>
      </c>
      <c r="J59" s="406">
        <v>4500</v>
      </c>
      <c r="K59" s="406"/>
      <c r="L59" s="406"/>
      <c r="M59" s="406">
        <f t="shared" ref="M59:M66" si="8">K59*L59</f>
        <v>0</v>
      </c>
      <c r="N59" s="406"/>
      <c r="O59" s="406"/>
      <c r="P59" s="406">
        <f t="shared" ref="P59:P66" si="9">N59*O59</f>
        <v>0</v>
      </c>
      <c r="Q59" s="406">
        <f t="shared" si="6"/>
        <v>15000</v>
      </c>
      <c r="R59" s="481"/>
      <c r="S59" s="397"/>
    </row>
    <row r="60" spans="1:19" outlineLevel="1" x14ac:dyDescent="0.15">
      <c r="A60" s="384" t="s">
        <v>79</v>
      </c>
      <c r="B60" s="385" t="s">
        <v>164</v>
      </c>
      <c r="C60" s="452" t="s">
        <v>400</v>
      </c>
      <c r="D60" s="451" t="s">
        <v>550</v>
      </c>
      <c r="E60" s="388">
        <v>15</v>
      </c>
      <c r="F60" s="480">
        <v>1000</v>
      </c>
      <c r="G60" s="405">
        <f t="shared" si="7"/>
        <v>15000</v>
      </c>
      <c r="H60" s="405">
        <v>15</v>
      </c>
      <c r="I60" s="406">
        <v>1140</v>
      </c>
      <c r="J60" s="406">
        <v>17100</v>
      </c>
      <c r="K60" s="406"/>
      <c r="L60" s="406"/>
      <c r="M60" s="406">
        <f t="shared" si="8"/>
        <v>0</v>
      </c>
      <c r="N60" s="406"/>
      <c r="O60" s="406"/>
      <c r="P60" s="406">
        <f t="shared" si="9"/>
        <v>0</v>
      </c>
      <c r="Q60" s="406">
        <f t="shared" si="6"/>
        <v>15000</v>
      </c>
      <c r="R60" s="481"/>
      <c r="S60" s="397"/>
    </row>
    <row r="61" spans="1:19" ht="42" outlineLevel="1" x14ac:dyDescent="0.15">
      <c r="A61" s="384" t="s">
        <v>79</v>
      </c>
      <c r="B61" s="385" t="s">
        <v>165</v>
      </c>
      <c r="C61" s="452" t="s">
        <v>401</v>
      </c>
      <c r="D61" s="451" t="s">
        <v>550</v>
      </c>
      <c r="E61" s="388">
        <v>15</v>
      </c>
      <c r="F61" s="480">
        <v>400</v>
      </c>
      <c r="G61" s="405">
        <f t="shared" si="7"/>
        <v>6000</v>
      </c>
      <c r="H61" s="405">
        <v>15</v>
      </c>
      <c r="I61" s="406">
        <v>2150</v>
      </c>
      <c r="J61" s="406">
        <v>32250</v>
      </c>
      <c r="K61" s="406"/>
      <c r="L61" s="406"/>
      <c r="M61" s="406">
        <f t="shared" si="8"/>
        <v>0</v>
      </c>
      <c r="N61" s="406"/>
      <c r="O61" s="406"/>
      <c r="P61" s="406">
        <f t="shared" si="9"/>
        <v>0</v>
      </c>
      <c r="Q61" s="406">
        <f t="shared" si="6"/>
        <v>6000</v>
      </c>
      <c r="R61" s="481"/>
      <c r="S61" s="397"/>
    </row>
    <row r="62" spans="1:19" outlineLevel="1" x14ac:dyDescent="0.15">
      <c r="A62" s="384" t="s">
        <v>79</v>
      </c>
      <c r="B62" s="385" t="s">
        <v>402</v>
      </c>
      <c r="C62" s="452" t="s">
        <v>403</v>
      </c>
      <c r="D62" s="451" t="s">
        <v>121</v>
      </c>
      <c r="E62" s="388">
        <v>15</v>
      </c>
      <c r="F62" s="480">
        <v>500</v>
      </c>
      <c r="G62" s="405">
        <f t="shared" si="7"/>
        <v>7500</v>
      </c>
      <c r="H62" s="405">
        <v>15</v>
      </c>
      <c r="I62" s="406">
        <v>450</v>
      </c>
      <c r="J62" s="406">
        <v>6750</v>
      </c>
      <c r="K62" s="406"/>
      <c r="L62" s="406"/>
      <c r="M62" s="406">
        <f t="shared" si="8"/>
        <v>0</v>
      </c>
      <c r="N62" s="406"/>
      <c r="O62" s="406"/>
      <c r="P62" s="406">
        <f t="shared" si="9"/>
        <v>0</v>
      </c>
      <c r="Q62" s="406">
        <f t="shared" si="6"/>
        <v>7500</v>
      </c>
      <c r="R62" s="481"/>
      <c r="S62" s="397"/>
    </row>
    <row r="63" spans="1:19" ht="28" outlineLevel="1" x14ac:dyDescent="0.15">
      <c r="A63" s="384" t="s">
        <v>79</v>
      </c>
      <c r="B63" s="385" t="s">
        <v>404</v>
      </c>
      <c r="C63" s="452" t="s">
        <v>405</v>
      </c>
      <c r="D63" s="451" t="s">
        <v>121</v>
      </c>
      <c r="E63" s="388">
        <v>15</v>
      </c>
      <c r="F63" s="480">
        <v>8000</v>
      </c>
      <c r="G63" s="405">
        <f t="shared" si="7"/>
        <v>120000</v>
      </c>
      <c r="H63" s="405">
        <v>15</v>
      </c>
      <c r="I63" s="406">
        <v>6700</v>
      </c>
      <c r="J63" s="406">
        <v>100500</v>
      </c>
      <c r="K63" s="406"/>
      <c r="L63" s="406"/>
      <c r="M63" s="406">
        <f t="shared" si="8"/>
        <v>0</v>
      </c>
      <c r="N63" s="406"/>
      <c r="O63" s="406"/>
      <c r="P63" s="406">
        <f t="shared" si="9"/>
        <v>0</v>
      </c>
      <c r="Q63" s="406">
        <f t="shared" si="6"/>
        <v>120000</v>
      </c>
      <c r="R63" s="481"/>
      <c r="S63" s="397"/>
    </row>
    <row r="64" spans="1:19" ht="28" outlineLevel="1" x14ac:dyDescent="0.15">
      <c r="A64" s="384" t="s">
        <v>79</v>
      </c>
      <c r="B64" s="385" t="s">
        <v>406</v>
      </c>
      <c r="C64" s="452" t="s">
        <v>407</v>
      </c>
      <c r="D64" s="451" t="s">
        <v>121</v>
      </c>
      <c r="E64" s="388">
        <v>15</v>
      </c>
      <c r="F64" s="480">
        <v>1000</v>
      </c>
      <c r="G64" s="405">
        <f t="shared" si="7"/>
        <v>15000</v>
      </c>
      <c r="H64" s="405">
        <v>15</v>
      </c>
      <c r="I64" s="406">
        <v>400</v>
      </c>
      <c r="J64" s="406">
        <v>6000</v>
      </c>
      <c r="K64" s="406"/>
      <c r="L64" s="406"/>
      <c r="M64" s="406">
        <f t="shared" si="8"/>
        <v>0</v>
      </c>
      <c r="N64" s="406"/>
      <c r="O64" s="406"/>
      <c r="P64" s="406">
        <f t="shared" si="9"/>
        <v>0</v>
      </c>
      <c r="Q64" s="406">
        <f t="shared" si="6"/>
        <v>15000</v>
      </c>
      <c r="R64" s="481"/>
      <c r="S64" s="397"/>
    </row>
    <row r="65" spans="1:19" outlineLevel="1" x14ac:dyDescent="0.15">
      <c r="A65" s="384" t="s">
        <v>79</v>
      </c>
      <c r="B65" s="385" t="s">
        <v>408</v>
      </c>
      <c r="C65" s="452" t="s">
        <v>409</v>
      </c>
      <c r="D65" s="451" t="s">
        <v>121</v>
      </c>
      <c r="E65" s="388">
        <v>15</v>
      </c>
      <c r="F65" s="480">
        <v>800</v>
      </c>
      <c r="G65" s="405">
        <f t="shared" si="7"/>
        <v>12000</v>
      </c>
      <c r="H65" s="405">
        <v>15</v>
      </c>
      <c r="I65" s="406">
        <v>550</v>
      </c>
      <c r="J65" s="406">
        <v>8250</v>
      </c>
      <c r="K65" s="406"/>
      <c r="L65" s="406"/>
      <c r="M65" s="406">
        <f t="shared" si="8"/>
        <v>0</v>
      </c>
      <c r="N65" s="406"/>
      <c r="O65" s="406"/>
      <c r="P65" s="406">
        <f t="shared" si="9"/>
        <v>0</v>
      </c>
      <c r="Q65" s="406">
        <f t="shared" si="6"/>
        <v>12000</v>
      </c>
      <c r="R65" s="481"/>
      <c r="S65" s="397"/>
    </row>
    <row r="66" spans="1:19" outlineLevel="1" x14ac:dyDescent="0.15">
      <c r="A66" s="408" t="s">
        <v>79</v>
      </c>
      <c r="B66" s="385" t="s">
        <v>410</v>
      </c>
      <c r="C66" s="453" t="s">
        <v>411</v>
      </c>
      <c r="D66" s="451" t="s">
        <v>550</v>
      </c>
      <c r="E66" s="395">
        <v>15</v>
      </c>
      <c r="F66" s="489">
        <v>500</v>
      </c>
      <c r="G66" s="405">
        <f t="shared" si="7"/>
        <v>7500</v>
      </c>
      <c r="H66" s="405">
        <v>15</v>
      </c>
      <c r="I66" s="406">
        <v>1500</v>
      </c>
      <c r="J66" s="406">
        <v>22500</v>
      </c>
      <c r="K66" s="406"/>
      <c r="L66" s="406"/>
      <c r="M66" s="406">
        <f t="shared" si="8"/>
        <v>0</v>
      </c>
      <c r="N66" s="406"/>
      <c r="O66" s="406"/>
      <c r="P66" s="406">
        <f t="shared" si="9"/>
        <v>0</v>
      </c>
      <c r="Q66" s="406">
        <f t="shared" si="6"/>
        <v>7500</v>
      </c>
      <c r="R66" s="490"/>
      <c r="S66" s="397"/>
    </row>
    <row r="67" spans="1:19" outlineLevel="1" x14ac:dyDescent="0.15">
      <c r="A67" s="376" t="s">
        <v>76</v>
      </c>
      <c r="B67" s="425" t="s">
        <v>166</v>
      </c>
      <c r="C67" s="399" t="s">
        <v>167</v>
      </c>
      <c r="D67" s="392"/>
      <c r="E67" s="393">
        <f>SUM(E68:E69)</f>
        <v>40</v>
      </c>
      <c r="F67" s="394"/>
      <c r="G67" s="382">
        <f>SUM(G68:G69)</f>
        <v>18000</v>
      </c>
      <c r="H67" s="382"/>
      <c r="I67" s="382"/>
      <c r="J67" s="382">
        <v>18000</v>
      </c>
      <c r="K67" s="382">
        <f>SUM(K68:K69)</f>
        <v>0</v>
      </c>
      <c r="L67" s="382"/>
      <c r="M67" s="382">
        <f>SUM(M68:M69)</f>
        <v>0</v>
      </c>
      <c r="N67" s="382">
        <f>SUM(N68:N69)</f>
        <v>0</v>
      </c>
      <c r="O67" s="382"/>
      <c r="P67" s="382">
        <f>SUM(P68:P69)</f>
        <v>0</v>
      </c>
      <c r="Q67" s="382">
        <f t="shared" si="6"/>
        <v>18000</v>
      </c>
      <c r="R67" s="544"/>
      <c r="S67" s="383"/>
    </row>
    <row r="68" spans="1:19" ht="42" outlineLevel="1" x14ac:dyDescent="0.15">
      <c r="A68" s="384" t="s">
        <v>79</v>
      </c>
      <c r="B68" s="385" t="s">
        <v>168</v>
      </c>
      <c r="C68" s="452" t="s">
        <v>385</v>
      </c>
      <c r="D68" s="451" t="s">
        <v>284</v>
      </c>
      <c r="E68" s="388">
        <v>20</v>
      </c>
      <c r="F68" s="389">
        <v>400</v>
      </c>
      <c r="G68" s="389">
        <f>E68*F68</f>
        <v>8000</v>
      </c>
      <c r="H68" s="406">
        <v>20</v>
      </c>
      <c r="I68" s="406">
        <v>400</v>
      </c>
      <c r="J68" s="406">
        <v>8000</v>
      </c>
      <c r="K68" s="406"/>
      <c r="L68" s="406"/>
      <c r="M68" s="406">
        <f>K68*L68</f>
        <v>0</v>
      </c>
      <c r="N68" s="406"/>
      <c r="O68" s="406"/>
      <c r="P68" s="406">
        <f>N68*O68</f>
        <v>0</v>
      </c>
      <c r="Q68" s="406">
        <f t="shared" si="6"/>
        <v>8000</v>
      </c>
      <c r="R68" s="481"/>
      <c r="S68" s="397"/>
    </row>
    <row r="69" spans="1:19" ht="42" outlineLevel="1" x14ac:dyDescent="0.15">
      <c r="A69" s="408" t="s">
        <v>79</v>
      </c>
      <c r="B69" s="385" t="s">
        <v>171</v>
      </c>
      <c r="C69" s="453" t="s">
        <v>386</v>
      </c>
      <c r="D69" s="451" t="s">
        <v>284</v>
      </c>
      <c r="E69" s="395">
        <v>20</v>
      </c>
      <c r="F69" s="396">
        <v>500</v>
      </c>
      <c r="G69" s="396">
        <f>E69*F69</f>
        <v>10000</v>
      </c>
      <c r="H69" s="406">
        <v>20</v>
      </c>
      <c r="I69" s="406">
        <v>500</v>
      </c>
      <c r="J69" s="406">
        <v>10000</v>
      </c>
      <c r="K69" s="406"/>
      <c r="L69" s="406"/>
      <c r="M69" s="406">
        <f>K69*L69</f>
        <v>0</v>
      </c>
      <c r="N69" s="406"/>
      <c r="O69" s="406"/>
      <c r="P69" s="406">
        <f>N69*O69</f>
        <v>0</v>
      </c>
      <c r="Q69" s="406">
        <f t="shared" si="6"/>
        <v>10000</v>
      </c>
      <c r="R69" s="490"/>
      <c r="S69" s="397"/>
    </row>
    <row r="70" spans="1:19" ht="28" outlineLevel="1" x14ac:dyDescent="0.15">
      <c r="A70" s="376" t="s">
        <v>76</v>
      </c>
      <c r="B70" s="425" t="s">
        <v>175</v>
      </c>
      <c r="C70" s="399" t="s">
        <v>176</v>
      </c>
      <c r="D70" s="392"/>
      <c r="E70" s="393">
        <f>SUM(E71:E71)</f>
        <v>0</v>
      </c>
      <c r="F70" s="394"/>
      <c r="G70" s="394">
        <f>SUM(G71:G71)</f>
        <v>0</v>
      </c>
      <c r="H70" s="382"/>
      <c r="I70" s="382"/>
      <c r="J70" s="382">
        <v>0</v>
      </c>
      <c r="K70" s="382">
        <f>SUM(K71:K71)</f>
        <v>0</v>
      </c>
      <c r="L70" s="382"/>
      <c r="M70" s="382">
        <f>SUM(M71:M71)</f>
        <v>0</v>
      </c>
      <c r="N70" s="382">
        <f>SUM(N71:N71)</f>
        <v>0</v>
      </c>
      <c r="O70" s="382"/>
      <c r="P70" s="382">
        <f>SUM(P71:P71)</f>
        <v>0</v>
      </c>
      <c r="Q70" s="382">
        <f t="shared" si="6"/>
        <v>0</v>
      </c>
      <c r="R70" s="544"/>
      <c r="S70" s="383"/>
    </row>
    <row r="71" spans="1:19" ht="42" outlineLevel="1" x14ac:dyDescent="0.15">
      <c r="A71" s="384" t="s">
        <v>79</v>
      </c>
      <c r="B71" s="385" t="s">
        <v>177</v>
      </c>
      <c r="C71" s="426" t="s">
        <v>178</v>
      </c>
      <c r="D71" s="451" t="s">
        <v>114</v>
      </c>
      <c r="E71" s="388"/>
      <c r="F71" s="389"/>
      <c r="G71" s="389">
        <f>E71*F71</f>
        <v>0</v>
      </c>
      <c r="H71" s="480"/>
      <c r="I71" s="480"/>
      <c r="J71" s="480">
        <v>0</v>
      </c>
      <c r="K71" s="480"/>
      <c r="L71" s="480"/>
      <c r="M71" s="480">
        <f>K71*L71</f>
        <v>0</v>
      </c>
      <c r="N71" s="480"/>
      <c r="O71" s="480"/>
      <c r="P71" s="480">
        <f>N71*O71</f>
        <v>0</v>
      </c>
      <c r="Q71" s="480">
        <f t="shared" si="6"/>
        <v>0</v>
      </c>
      <c r="R71" s="481"/>
      <c r="S71" s="397"/>
    </row>
    <row r="72" spans="1:19" outlineLevel="1" x14ac:dyDescent="0.15">
      <c r="A72" s="376" t="s">
        <v>76</v>
      </c>
      <c r="B72" s="425" t="s">
        <v>181</v>
      </c>
      <c r="C72" s="399" t="s">
        <v>182</v>
      </c>
      <c r="D72" s="392"/>
      <c r="E72" s="393">
        <f>SUM(E73:E73)</f>
        <v>0</v>
      </c>
      <c r="F72" s="394"/>
      <c r="G72" s="382">
        <f>SUM(G73:G73)</f>
        <v>0</v>
      </c>
      <c r="H72" s="382"/>
      <c r="I72" s="382"/>
      <c r="J72" s="382">
        <v>0</v>
      </c>
      <c r="K72" s="382">
        <f>SUM(K73:K73)</f>
        <v>0</v>
      </c>
      <c r="L72" s="382"/>
      <c r="M72" s="382">
        <f>SUM(M73:M73)</f>
        <v>0</v>
      </c>
      <c r="N72" s="382">
        <f>SUM(N73:N73)</f>
        <v>0</v>
      </c>
      <c r="O72" s="382"/>
      <c r="P72" s="382">
        <f>SUM(P73:P73)</f>
        <v>0</v>
      </c>
      <c r="Q72" s="382">
        <f t="shared" si="6"/>
        <v>0</v>
      </c>
      <c r="R72" s="544"/>
      <c r="S72" s="383"/>
    </row>
    <row r="73" spans="1:19" ht="42" outlineLevel="1" x14ac:dyDescent="0.15">
      <c r="A73" s="384" t="s">
        <v>79</v>
      </c>
      <c r="B73" s="385" t="s">
        <v>183</v>
      </c>
      <c r="C73" s="426" t="s">
        <v>178</v>
      </c>
      <c r="D73" s="451" t="s">
        <v>114</v>
      </c>
      <c r="E73" s="388"/>
      <c r="F73" s="389"/>
      <c r="G73" s="480">
        <f>E73*F73</f>
        <v>0</v>
      </c>
      <c r="H73" s="480"/>
      <c r="I73" s="480"/>
      <c r="J73" s="480">
        <v>0</v>
      </c>
      <c r="K73" s="480"/>
      <c r="L73" s="480"/>
      <c r="M73" s="480">
        <f>K73*L73</f>
        <v>0</v>
      </c>
      <c r="N73" s="480"/>
      <c r="O73" s="480"/>
      <c r="P73" s="480">
        <f>N73*O73</f>
        <v>0</v>
      </c>
      <c r="Q73" s="480">
        <f t="shared" si="6"/>
        <v>0</v>
      </c>
      <c r="R73" s="481"/>
      <c r="S73" s="397"/>
    </row>
    <row r="74" spans="1:19" x14ac:dyDescent="0.15">
      <c r="A74" s="454" t="s">
        <v>186</v>
      </c>
      <c r="B74" s="455"/>
      <c r="C74" s="456"/>
      <c r="D74" s="457"/>
      <c r="E74" s="458">
        <f>E72+E70+E67+E58+E56</f>
        <v>190</v>
      </c>
      <c r="F74" s="432"/>
      <c r="G74" s="603">
        <f>G72+G70+G67+G58+G56</f>
        <v>235500</v>
      </c>
      <c r="H74" s="603"/>
      <c r="I74" s="603"/>
      <c r="J74" s="603">
        <v>235350</v>
      </c>
      <c r="K74" s="603">
        <f>K72+K70+K67+K58+K56</f>
        <v>0</v>
      </c>
      <c r="L74" s="603"/>
      <c r="M74" s="603">
        <f>M72+M70+M67+M58+M56</f>
        <v>0</v>
      </c>
      <c r="N74" s="603">
        <f>N72+N70+N67+N58+N56</f>
        <v>0</v>
      </c>
      <c r="O74" s="603"/>
      <c r="P74" s="603">
        <f>P72+P70+P67+P58+P56</f>
        <v>0</v>
      </c>
      <c r="Q74" s="603">
        <f>Q72+Q70+Q67+Q58+Q56</f>
        <v>235500</v>
      </c>
      <c r="R74" s="618"/>
      <c r="S74" s="417"/>
    </row>
    <row r="75" spans="1:19" ht="105" x14ac:dyDescent="0.15">
      <c r="A75" s="459" t="s">
        <v>74</v>
      </c>
      <c r="B75" s="460">
        <v>5</v>
      </c>
      <c r="C75" s="461" t="s">
        <v>187</v>
      </c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374"/>
      <c r="S75" s="417"/>
    </row>
    <row r="76" spans="1:19" outlineLevel="1" x14ac:dyDescent="0.15">
      <c r="A76" s="376" t="s">
        <v>76</v>
      </c>
      <c r="B76" s="425" t="s">
        <v>188</v>
      </c>
      <c r="C76" s="391" t="s">
        <v>189</v>
      </c>
      <c r="D76" s="392"/>
      <c r="E76" s="393">
        <f>SUM(E77:E77)</f>
        <v>0</v>
      </c>
      <c r="F76" s="394"/>
      <c r="G76" s="382">
        <f>SUM(G77:G77)</f>
        <v>0</v>
      </c>
      <c r="H76" s="382"/>
      <c r="I76" s="382"/>
      <c r="J76" s="382"/>
      <c r="K76" s="382">
        <f>SUM(K77:K77)</f>
        <v>0</v>
      </c>
      <c r="L76" s="382"/>
      <c r="M76" s="382">
        <f>SUM(M77:M77)</f>
        <v>0</v>
      </c>
      <c r="N76" s="382">
        <f>SUM(N77:N77)</f>
        <v>0</v>
      </c>
      <c r="O76" s="382"/>
      <c r="P76" s="382">
        <f>SUM(P77:P77)</f>
        <v>0</v>
      </c>
      <c r="Q76" s="382">
        <f>SUM(Q77:Q77)</f>
        <v>0</v>
      </c>
      <c r="R76" s="544"/>
      <c r="S76" s="397"/>
    </row>
    <row r="77" spans="1:19" ht="42" outlineLevel="1" x14ac:dyDescent="0.15">
      <c r="A77" s="384" t="s">
        <v>79</v>
      </c>
      <c r="B77" s="385" t="s">
        <v>190</v>
      </c>
      <c r="C77" s="463" t="s">
        <v>191</v>
      </c>
      <c r="D77" s="451" t="s">
        <v>192</v>
      </c>
      <c r="E77" s="388"/>
      <c r="F77" s="389"/>
      <c r="G77" s="480">
        <f>E77*F77</f>
        <v>0</v>
      </c>
      <c r="H77" s="480"/>
      <c r="I77" s="480"/>
      <c r="J77" s="480">
        <v>0</v>
      </c>
      <c r="K77" s="480"/>
      <c r="L77" s="480"/>
      <c r="M77" s="480">
        <f>K77*L77</f>
        <v>0</v>
      </c>
      <c r="N77" s="480"/>
      <c r="O77" s="480"/>
      <c r="P77" s="480">
        <f>N77*O77</f>
        <v>0</v>
      </c>
      <c r="Q77" s="480">
        <f>G77+M77+P77</f>
        <v>0</v>
      </c>
      <c r="R77" s="481"/>
      <c r="S77" s="397"/>
    </row>
    <row r="78" spans="1:19" ht="28" outlineLevel="1" x14ac:dyDescent="0.15">
      <c r="A78" s="376" t="s">
        <v>76</v>
      </c>
      <c r="B78" s="425" t="s">
        <v>195</v>
      </c>
      <c r="C78" s="391" t="s">
        <v>196</v>
      </c>
      <c r="D78" s="392"/>
      <c r="E78" s="393">
        <f>SUM(E79:E81)</f>
        <v>15</v>
      </c>
      <c r="F78" s="394"/>
      <c r="G78" s="382">
        <f>SUM(G79:G79)</f>
        <v>0</v>
      </c>
      <c r="H78" s="382"/>
      <c r="I78" s="382"/>
      <c r="J78" s="382">
        <v>0</v>
      </c>
      <c r="K78" s="382">
        <f>SUM(K79:K81)</f>
        <v>0</v>
      </c>
      <c r="L78" s="382"/>
      <c r="M78" s="382">
        <f>SUM(M79:M79)</f>
        <v>0</v>
      </c>
      <c r="N78" s="382">
        <f>SUM(N79:N81)</f>
        <v>0</v>
      </c>
      <c r="O78" s="382"/>
      <c r="P78" s="382">
        <f>SUM(P79:P79)</f>
        <v>0</v>
      </c>
      <c r="Q78" s="382">
        <f>SUM(Q79:Q79)</f>
        <v>0</v>
      </c>
      <c r="R78" s="544"/>
      <c r="S78" s="397"/>
    </row>
    <row r="79" spans="1:19" ht="56" outlineLevel="1" x14ac:dyDescent="0.15">
      <c r="A79" s="384" t="s">
        <v>79</v>
      </c>
      <c r="B79" s="385" t="s">
        <v>197</v>
      </c>
      <c r="C79" s="386" t="s">
        <v>198</v>
      </c>
      <c r="D79" s="451" t="s">
        <v>114</v>
      </c>
      <c r="E79" s="388"/>
      <c r="F79" s="389"/>
      <c r="G79" s="480">
        <f>E79*F79</f>
        <v>0</v>
      </c>
      <c r="H79" s="480"/>
      <c r="I79" s="480"/>
      <c r="J79" s="480">
        <v>0</v>
      </c>
      <c r="K79" s="480"/>
      <c r="L79" s="480"/>
      <c r="M79" s="480">
        <f>K79*L79</f>
        <v>0</v>
      </c>
      <c r="N79" s="480"/>
      <c r="O79" s="480"/>
      <c r="P79" s="480">
        <f>N79*O79</f>
        <v>0</v>
      </c>
      <c r="Q79" s="480">
        <f>G79+M79+P79</f>
        <v>0</v>
      </c>
      <c r="R79" s="481"/>
      <c r="S79" s="397"/>
    </row>
    <row r="80" spans="1:19" ht="28" outlineLevel="1" x14ac:dyDescent="0.15">
      <c r="A80" s="376" t="s">
        <v>76</v>
      </c>
      <c r="B80" s="425" t="s">
        <v>201</v>
      </c>
      <c r="C80" s="391" t="s">
        <v>202</v>
      </c>
      <c r="D80" s="392"/>
      <c r="E80" s="393">
        <f>SUM(E81:E84)</f>
        <v>15</v>
      </c>
      <c r="F80" s="394"/>
      <c r="G80" s="382">
        <f>SUM(G81:G81)</f>
        <v>0</v>
      </c>
      <c r="H80" s="382"/>
      <c r="I80" s="382"/>
      <c r="J80" s="382">
        <v>0</v>
      </c>
      <c r="K80" s="382">
        <f>SUM(K81:K84)</f>
        <v>0</v>
      </c>
      <c r="L80" s="382"/>
      <c r="M80" s="382">
        <f>SUM(M81:M81)</f>
        <v>0</v>
      </c>
      <c r="N80" s="382">
        <f>SUM(N81:N84)</f>
        <v>0</v>
      </c>
      <c r="O80" s="382"/>
      <c r="P80" s="382">
        <f>SUM(P81:P81)</f>
        <v>0</v>
      </c>
      <c r="Q80" s="382">
        <f>SUM(Q81:Q81)</f>
        <v>0</v>
      </c>
      <c r="R80" s="544"/>
      <c r="S80" s="397"/>
    </row>
    <row r="81" spans="1:19" ht="42" outlineLevel="1" x14ac:dyDescent="0.15">
      <c r="A81" s="464" t="s">
        <v>79</v>
      </c>
      <c r="B81" s="465" t="s">
        <v>203</v>
      </c>
      <c r="C81" s="426" t="s">
        <v>120</v>
      </c>
      <c r="D81" s="451" t="s">
        <v>551</v>
      </c>
      <c r="E81" s="388"/>
      <c r="F81" s="389"/>
      <c r="G81" s="480">
        <f>E81*F81</f>
        <v>0</v>
      </c>
      <c r="H81" s="480"/>
      <c r="I81" s="480"/>
      <c r="J81" s="480">
        <v>0</v>
      </c>
      <c r="K81" s="480"/>
      <c r="L81" s="480"/>
      <c r="M81" s="480">
        <f>K81*L81</f>
        <v>0</v>
      </c>
      <c r="N81" s="480"/>
      <c r="O81" s="480"/>
      <c r="P81" s="480">
        <f>N81*O81</f>
        <v>0</v>
      </c>
      <c r="Q81" s="480">
        <f>G81+M81+P81</f>
        <v>0</v>
      </c>
      <c r="R81" s="481"/>
      <c r="S81" s="390"/>
    </row>
    <row r="82" spans="1:19" x14ac:dyDescent="0.15">
      <c r="A82" s="687" t="s">
        <v>206</v>
      </c>
      <c r="B82" s="688"/>
      <c r="C82" s="689"/>
      <c r="D82" s="445"/>
      <c r="E82" s="433">
        <f>SUM(E81:E81)</f>
        <v>0</v>
      </c>
      <c r="F82" s="432"/>
      <c r="G82" s="603">
        <f>G76+G78+G80</f>
        <v>0</v>
      </c>
      <c r="H82" s="603"/>
      <c r="I82" s="603"/>
      <c r="J82" s="603"/>
      <c r="K82" s="603">
        <f>SUM(K81:K81)</f>
        <v>0</v>
      </c>
      <c r="L82" s="603"/>
      <c r="M82" s="603">
        <f>M76+M78+M80</f>
        <v>0</v>
      </c>
      <c r="N82" s="603">
        <f>SUM(N81:N81)</f>
        <v>0</v>
      </c>
      <c r="O82" s="603"/>
      <c r="P82" s="603">
        <f>P76+P78+P80</f>
        <v>0</v>
      </c>
      <c r="Q82" s="603">
        <f>Q76+Q78+Q80</f>
        <v>0</v>
      </c>
      <c r="R82" s="618"/>
      <c r="S82" s="417"/>
    </row>
    <row r="83" spans="1:19" x14ac:dyDescent="0.15">
      <c r="A83" s="466" t="s">
        <v>74</v>
      </c>
      <c r="B83" s="467">
        <v>6</v>
      </c>
      <c r="C83" s="641" t="s">
        <v>207</v>
      </c>
      <c r="D83" s="468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4"/>
      <c r="S83" s="417"/>
    </row>
    <row r="84" spans="1:19" ht="28" outlineLevel="1" x14ac:dyDescent="0.15">
      <c r="A84" s="376" t="s">
        <v>76</v>
      </c>
      <c r="B84" s="469" t="s">
        <v>208</v>
      </c>
      <c r="C84" s="470" t="s">
        <v>209</v>
      </c>
      <c r="D84" s="471"/>
      <c r="E84" s="472">
        <f>SUM(E85:E94)</f>
        <v>15</v>
      </c>
      <c r="F84" s="473"/>
      <c r="G84" s="604">
        <f>SUM(G85:G94)</f>
        <v>30800</v>
      </c>
      <c r="H84" s="604"/>
      <c r="I84" s="604"/>
      <c r="J84" s="604">
        <v>30161.18</v>
      </c>
      <c r="K84" s="604">
        <f>SUM(K85:K94)</f>
        <v>0</v>
      </c>
      <c r="L84" s="604"/>
      <c r="M84" s="604">
        <f>SUM(M85:M94)</f>
        <v>0</v>
      </c>
      <c r="N84" s="604">
        <f>SUM(N85:N94)</f>
        <v>0</v>
      </c>
      <c r="O84" s="604"/>
      <c r="P84" s="604">
        <f>SUM(P85:P94)</f>
        <v>0</v>
      </c>
      <c r="Q84" s="604">
        <f t="shared" ref="Q84:Q98" si="10">G84+M84+P84</f>
        <v>30800</v>
      </c>
      <c r="R84" s="613"/>
      <c r="S84" s="383"/>
    </row>
    <row r="85" spans="1:19" outlineLevel="1" x14ac:dyDescent="0.15">
      <c r="A85" s="384" t="s">
        <v>79</v>
      </c>
      <c r="B85" s="474" t="s">
        <v>210</v>
      </c>
      <c r="C85" s="475" t="s">
        <v>373</v>
      </c>
      <c r="D85" s="476" t="s">
        <v>114</v>
      </c>
      <c r="E85" s="477">
        <v>1</v>
      </c>
      <c r="F85" s="478">
        <v>5000</v>
      </c>
      <c r="G85" s="605">
        <f t="shared" ref="G85:G94" si="11">E85*F85</f>
        <v>5000</v>
      </c>
      <c r="H85" s="405">
        <v>1</v>
      </c>
      <c r="I85" s="405">
        <v>2336.54</v>
      </c>
      <c r="J85" s="405">
        <v>2336.54</v>
      </c>
      <c r="K85" s="605"/>
      <c r="L85" s="605"/>
      <c r="M85" s="605">
        <f t="shared" ref="M85:M94" si="12">K85*L85</f>
        <v>0</v>
      </c>
      <c r="N85" s="605"/>
      <c r="O85" s="605"/>
      <c r="P85" s="605">
        <f t="shared" ref="P85:P94" si="13">N85*O85</f>
        <v>0</v>
      </c>
      <c r="Q85" s="605">
        <f t="shared" si="10"/>
        <v>5000</v>
      </c>
      <c r="R85" s="481"/>
      <c r="S85" s="397"/>
    </row>
    <row r="86" spans="1:19" outlineLevel="1" x14ac:dyDescent="0.15">
      <c r="A86" s="384" t="s">
        <v>79</v>
      </c>
      <c r="B86" s="482" t="s">
        <v>212</v>
      </c>
      <c r="C86" s="426" t="s">
        <v>374</v>
      </c>
      <c r="D86" s="387" t="s">
        <v>114</v>
      </c>
      <c r="E86" s="388">
        <v>1</v>
      </c>
      <c r="F86" s="389">
        <v>6000</v>
      </c>
      <c r="G86" s="406">
        <f t="shared" si="11"/>
        <v>6000</v>
      </c>
      <c r="H86" s="405">
        <v>1</v>
      </c>
      <c r="I86" s="405">
        <v>2336.54</v>
      </c>
      <c r="J86" s="405">
        <v>2336.54</v>
      </c>
      <c r="K86" s="406"/>
      <c r="L86" s="406"/>
      <c r="M86" s="406">
        <f t="shared" si="12"/>
        <v>0</v>
      </c>
      <c r="N86" s="406"/>
      <c r="O86" s="406"/>
      <c r="P86" s="406">
        <f t="shared" si="13"/>
        <v>0</v>
      </c>
      <c r="Q86" s="406">
        <f t="shared" si="10"/>
        <v>6000</v>
      </c>
      <c r="R86" s="481"/>
      <c r="S86" s="397"/>
    </row>
    <row r="87" spans="1:19" outlineLevel="1" x14ac:dyDescent="0.15">
      <c r="A87" s="384" t="s">
        <v>79</v>
      </c>
      <c r="B87" s="482" t="s">
        <v>213</v>
      </c>
      <c r="C87" s="426" t="s">
        <v>389</v>
      </c>
      <c r="D87" s="387" t="s">
        <v>114</v>
      </c>
      <c r="E87" s="388">
        <v>2</v>
      </c>
      <c r="F87" s="389">
        <v>5000</v>
      </c>
      <c r="G87" s="406">
        <f t="shared" si="11"/>
        <v>10000</v>
      </c>
      <c r="H87" s="405">
        <v>2</v>
      </c>
      <c r="I87" s="405">
        <v>3858.6</v>
      </c>
      <c r="J87" s="405">
        <v>7717.2</v>
      </c>
      <c r="K87" s="406"/>
      <c r="L87" s="406"/>
      <c r="M87" s="406">
        <f t="shared" si="12"/>
        <v>0</v>
      </c>
      <c r="N87" s="406"/>
      <c r="O87" s="406"/>
      <c r="P87" s="406">
        <f t="shared" si="13"/>
        <v>0</v>
      </c>
      <c r="Q87" s="406">
        <f t="shared" si="10"/>
        <v>10000</v>
      </c>
      <c r="R87" s="481"/>
      <c r="S87" s="397"/>
    </row>
    <row r="88" spans="1:19" outlineLevel="1" x14ac:dyDescent="0.15">
      <c r="A88" s="384" t="s">
        <v>79</v>
      </c>
      <c r="B88" s="482" t="s">
        <v>371</v>
      </c>
      <c r="C88" s="426" t="s">
        <v>372</v>
      </c>
      <c r="D88" s="387" t="s">
        <v>114</v>
      </c>
      <c r="E88" s="388">
        <v>1</v>
      </c>
      <c r="F88" s="389">
        <v>2000</v>
      </c>
      <c r="G88" s="406">
        <f t="shared" si="11"/>
        <v>2000</v>
      </c>
      <c r="H88" s="405">
        <v>1</v>
      </c>
      <c r="I88" s="405">
        <v>5275</v>
      </c>
      <c r="J88" s="405">
        <v>5275</v>
      </c>
      <c r="K88" s="406"/>
      <c r="L88" s="406"/>
      <c r="M88" s="406">
        <f t="shared" si="12"/>
        <v>0</v>
      </c>
      <c r="N88" s="406"/>
      <c r="O88" s="406"/>
      <c r="P88" s="406">
        <f t="shared" si="13"/>
        <v>0</v>
      </c>
      <c r="Q88" s="406">
        <f t="shared" si="10"/>
        <v>2000</v>
      </c>
      <c r="R88" s="481"/>
      <c r="S88" s="397"/>
    </row>
    <row r="89" spans="1:19" outlineLevel="1" x14ac:dyDescent="0.15">
      <c r="A89" s="384" t="s">
        <v>79</v>
      </c>
      <c r="B89" s="482" t="s">
        <v>387</v>
      </c>
      <c r="C89" s="426" t="s">
        <v>388</v>
      </c>
      <c r="D89" s="387" t="s">
        <v>114</v>
      </c>
      <c r="E89" s="388">
        <v>1</v>
      </c>
      <c r="F89" s="389">
        <v>4000</v>
      </c>
      <c r="G89" s="406">
        <f t="shared" si="11"/>
        <v>4000</v>
      </c>
      <c r="H89" s="405">
        <v>1</v>
      </c>
      <c r="I89" s="405">
        <v>6390</v>
      </c>
      <c r="J89" s="405">
        <v>6390</v>
      </c>
      <c r="K89" s="406"/>
      <c r="L89" s="406"/>
      <c r="M89" s="406">
        <f t="shared" si="12"/>
        <v>0</v>
      </c>
      <c r="N89" s="406"/>
      <c r="O89" s="406"/>
      <c r="P89" s="406">
        <f t="shared" si="13"/>
        <v>0</v>
      </c>
      <c r="Q89" s="406">
        <f t="shared" si="10"/>
        <v>4000</v>
      </c>
      <c r="R89" s="481"/>
      <c r="S89" s="397"/>
    </row>
    <row r="90" spans="1:19" outlineLevel="1" x14ac:dyDescent="0.15">
      <c r="A90" s="384" t="s">
        <v>79</v>
      </c>
      <c r="B90" s="482" t="s">
        <v>552</v>
      </c>
      <c r="C90" s="426" t="s">
        <v>553</v>
      </c>
      <c r="D90" s="387" t="s">
        <v>114</v>
      </c>
      <c r="E90" s="388">
        <v>1</v>
      </c>
      <c r="F90" s="389">
        <v>500</v>
      </c>
      <c r="G90" s="406">
        <f t="shared" si="11"/>
        <v>500</v>
      </c>
      <c r="H90" s="405">
        <v>1</v>
      </c>
      <c r="I90" s="405">
        <v>0</v>
      </c>
      <c r="J90" s="405">
        <v>0</v>
      </c>
      <c r="K90" s="406"/>
      <c r="L90" s="406"/>
      <c r="M90" s="406">
        <f t="shared" si="12"/>
        <v>0</v>
      </c>
      <c r="N90" s="406"/>
      <c r="O90" s="406"/>
      <c r="P90" s="406">
        <f t="shared" si="13"/>
        <v>0</v>
      </c>
      <c r="Q90" s="406">
        <f t="shared" si="10"/>
        <v>500</v>
      </c>
      <c r="R90" s="481"/>
      <c r="S90" s="397"/>
    </row>
    <row r="91" spans="1:19" outlineLevel="1" x14ac:dyDescent="0.15">
      <c r="A91" s="384" t="s">
        <v>79</v>
      </c>
      <c r="B91" s="482" t="s">
        <v>375</v>
      </c>
      <c r="C91" s="426" t="s">
        <v>376</v>
      </c>
      <c r="D91" s="387" t="s">
        <v>114</v>
      </c>
      <c r="E91" s="388">
        <v>1</v>
      </c>
      <c r="F91" s="389">
        <v>800</v>
      </c>
      <c r="G91" s="406">
        <f t="shared" si="11"/>
        <v>800</v>
      </c>
      <c r="H91" s="405">
        <v>1</v>
      </c>
      <c r="I91" s="405">
        <v>3236</v>
      </c>
      <c r="J91" s="405">
        <v>3236</v>
      </c>
      <c r="K91" s="406"/>
      <c r="L91" s="406"/>
      <c r="M91" s="406">
        <f t="shared" si="12"/>
        <v>0</v>
      </c>
      <c r="N91" s="406"/>
      <c r="O91" s="406"/>
      <c r="P91" s="406">
        <f t="shared" si="13"/>
        <v>0</v>
      </c>
      <c r="Q91" s="406">
        <f t="shared" si="10"/>
        <v>800</v>
      </c>
      <c r="R91" s="481"/>
      <c r="S91" s="397"/>
    </row>
    <row r="92" spans="1:19" outlineLevel="1" x14ac:dyDescent="0.15">
      <c r="A92" s="384" t="s">
        <v>79</v>
      </c>
      <c r="B92" s="482" t="s">
        <v>377</v>
      </c>
      <c r="C92" s="426" t="s">
        <v>378</v>
      </c>
      <c r="D92" s="387" t="s">
        <v>114</v>
      </c>
      <c r="E92" s="388">
        <v>5</v>
      </c>
      <c r="F92" s="389">
        <v>200</v>
      </c>
      <c r="G92" s="406">
        <f t="shared" si="11"/>
        <v>1000</v>
      </c>
      <c r="H92" s="405">
        <v>5</v>
      </c>
      <c r="I92" s="405">
        <v>172.38000000000019</v>
      </c>
      <c r="J92" s="405">
        <v>861.900000000001</v>
      </c>
      <c r="K92" s="406"/>
      <c r="L92" s="406"/>
      <c r="M92" s="406">
        <f t="shared" si="12"/>
        <v>0</v>
      </c>
      <c r="N92" s="406"/>
      <c r="O92" s="406"/>
      <c r="P92" s="406">
        <f t="shared" si="13"/>
        <v>0</v>
      </c>
      <c r="Q92" s="406">
        <f t="shared" si="10"/>
        <v>1000</v>
      </c>
      <c r="R92" s="481"/>
      <c r="S92" s="397"/>
    </row>
    <row r="93" spans="1:19" outlineLevel="1" x14ac:dyDescent="0.15">
      <c r="A93" s="384" t="s">
        <v>79</v>
      </c>
      <c r="B93" s="482" t="s">
        <v>379</v>
      </c>
      <c r="C93" s="426" t="s">
        <v>380</v>
      </c>
      <c r="D93" s="387" t="s">
        <v>114</v>
      </c>
      <c r="E93" s="388">
        <v>1</v>
      </c>
      <c r="F93" s="389">
        <v>500</v>
      </c>
      <c r="G93" s="406">
        <f t="shared" si="11"/>
        <v>500</v>
      </c>
      <c r="H93" s="405">
        <v>1</v>
      </c>
      <c r="I93" s="405">
        <v>1108</v>
      </c>
      <c r="J93" s="405">
        <v>1108</v>
      </c>
      <c r="K93" s="406"/>
      <c r="L93" s="406"/>
      <c r="M93" s="406">
        <f t="shared" si="12"/>
        <v>0</v>
      </c>
      <c r="N93" s="406"/>
      <c r="O93" s="406"/>
      <c r="P93" s="406">
        <f t="shared" si="13"/>
        <v>0</v>
      </c>
      <c r="Q93" s="406">
        <f t="shared" si="10"/>
        <v>500</v>
      </c>
      <c r="R93" s="481"/>
      <c r="S93" s="397"/>
    </row>
    <row r="94" spans="1:19" outlineLevel="1" x14ac:dyDescent="0.15">
      <c r="A94" s="408" t="s">
        <v>79</v>
      </c>
      <c r="B94" s="483" t="s">
        <v>381</v>
      </c>
      <c r="C94" s="484" t="s">
        <v>382</v>
      </c>
      <c r="D94" s="485" t="s">
        <v>114</v>
      </c>
      <c r="E94" s="486">
        <v>1</v>
      </c>
      <c r="F94" s="487">
        <v>1000</v>
      </c>
      <c r="G94" s="606">
        <f t="shared" si="11"/>
        <v>1000</v>
      </c>
      <c r="H94" s="405">
        <v>1</v>
      </c>
      <c r="I94" s="405">
        <v>900</v>
      </c>
      <c r="J94" s="405">
        <v>900</v>
      </c>
      <c r="K94" s="606"/>
      <c r="L94" s="606"/>
      <c r="M94" s="606">
        <f t="shared" si="12"/>
        <v>0</v>
      </c>
      <c r="N94" s="606"/>
      <c r="O94" s="606"/>
      <c r="P94" s="606">
        <f t="shared" si="13"/>
        <v>0</v>
      </c>
      <c r="Q94" s="606">
        <f t="shared" si="10"/>
        <v>1000</v>
      </c>
      <c r="R94" s="490"/>
      <c r="S94" s="397"/>
    </row>
    <row r="95" spans="1:19" outlineLevel="1" x14ac:dyDescent="0.15">
      <c r="A95" s="376" t="s">
        <v>74</v>
      </c>
      <c r="B95" s="491" t="s">
        <v>214</v>
      </c>
      <c r="C95" s="470" t="s">
        <v>215</v>
      </c>
      <c r="D95" s="471"/>
      <c r="E95" s="472">
        <f>SUM(E96:E96)</f>
        <v>0</v>
      </c>
      <c r="F95" s="473"/>
      <c r="G95" s="604">
        <f>SUM(G96:G96)</f>
        <v>0</v>
      </c>
      <c r="H95" s="604"/>
      <c r="I95" s="604"/>
      <c r="J95" s="604"/>
      <c r="K95" s="604">
        <f>SUM(K96:K96)</f>
        <v>0</v>
      </c>
      <c r="L95" s="604"/>
      <c r="M95" s="604">
        <f>SUM(M96:M96)</f>
        <v>0</v>
      </c>
      <c r="N95" s="604">
        <f>SUM(N96:N96)</f>
        <v>0</v>
      </c>
      <c r="O95" s="604"/>
      <c r="P95" s="604">
        <f>SUM(P96:P96)</f>
        <v>0</v>
      </c>
      <c r="Q95" s="604">
        <f t="shared" si="10"/>
        <v>0</v>
      </c>
      <c r="R95" s="544"/>
      <c r="S95" s="383"/>
    </row>
    <row r="96" spans="1:19" outlineLevel="1" x14ac:dyDescent="0.15">
      <c r="A96" s="384" t="s">
        <v>79</v>
      </c>
      <c r="B96" s="492" t="s">
        <v>216</v>
      </c>
      <c r="C96" s="493" t="s">
        <v>211</v>
      </c>
      <c r="D96" s="494" t="s">
        <v>114</v>
      </c>
      <c r="E96" s="495"/>
      <c r="F96" s="496"/>
      <c r="G96" s="607">
        <f>E96*F96</f>
        <v>0</v>
      </c>
      <c r="H96" s="607"/>
      <c r="I96" s="607"/>
      <c r="J96" s="607">
        <v>0</v>
      </c>
      <c r="K96" s="607"/>
      <c r="L96" s="607"/>
      <c r="M96" s="607">
        <f>K96*L96</f>
        <v>0</v>
      </c>
      <c r="N96" s="607"/>
      <c r="O96" s="607"/>
      <c r="P96" s="607">
        <f>N96*O96</f>
        <v>0</v>
      </c>
      <c r="Q96" s="607">
        <f t="shared" si="10"/>
        <v>0</v>
      </c>
      <c r="R96" s="481"/>
      <c r="S96" s="397"/>
    </row>
    <row r="97" spans="1:19" ht="28" outlineLevel="1" x14ac:dyDescent="0.15">
      <c r="A97" s="376" t="s">
        <v>74</v>
      </c>
      <c r="B97" s="491" t="s">
        <v>219</v>
      </c>
      <c r="C97" s="470" t="s">
        <v>220</v>
      </c>
      <c r="D97" s="471"/>
      <c r="E97" s="472">
        <f>SUM(E98:E98)</f>
        <v>0</v>
      </c>
      <c r="F97" s="473"/>
      <c r="G97" s="604">
        <f>SUM(G98:G98)</f>
        <v>0</v>
      </c>
      <c r="H97" s="604"/>
      <c r="I97" s="604"/>
      <c r="J97" s="604"/>
      <c r="K97" s="604">
        <f>SUM(K98:K98)</f>
        <v>0</v>
      </c>
      <c r="L97" s="604"/>
      <c r="M97" s="604">
        <f>SUM(M98:M98)</f>
        <v>0</v>
      </c>
      <c r="N97" s="604">
        <f>SUM(N98:N98)</f>
        <v>0</v>
      </c>
      <c r="O97" s="604"/>
      <c r="P97" s="604">
        <f>SUM(P98:P98)</f>
        <v>0</v>
      </c>
      <c r="Q97" s="604">
        <f t="shared" si="10"/>
        <v>0</v>
      </c>
      <c r="R97" s="544"/>
      <c r="S97" s="383"/>
    </row>
    <row r="98" spans="1:19" outlineLevel="1" x14ac:dyDescent="0.15">
      <c r="A98" s="384" t="s">
        <v>79</v>
      </c>
      <c r="B98" s="492" t="s">
        <v>221</v>
      </c>
      <c r="C98" s="493" t="s">
        <v>211</v>
      </c>
      <c r="D98" s="494" t="s">
        <v>114</v>
      </c>
      <c r="E98" s="495"/>
      <c r="F98" s="496"/>
      <c r="G98" s="607">
        <f>E98*F98</f>
        <v>0</v>
      </c>
      <c r="H98" s="607"/>
      <c r="I98" s="607"/>
      <c r="J98" s="607">
        <v>0</v>
      </c>
      <c r="K98" s="607"/>
      <c r="L98" s="607"/>
      <c r="M98" s="607">
        <f>K98*L98</f>
        <v>0</v>
      </c>
      <c r="N98" s="607"/>
      <c r="O98" s="607"/>
      <c r="P98" s="607">
        <f>N98*O98</f>
        <v>0</v>
      </c>
      <c r="Q98" s="607">
        <f t="shared" si="10"/>
        <v>0</v>
      </c>
      <c r="R98" s="481"/>
      <c r="S98" s="397"/>
    </row>
    <row r="99" spans="1:19" x14ac:dyDescent="0.15">
      <c r="A99" s="454" t="s">
        <v>224</v>
      </c>
      <c r="B99" s="497"/>
      <c r="C99" s="498"/>
      <c r="D99" s="499"/>
      <c r="E99" s="500">
        <f>E97+E95+E84</f>
        <v>15</v>
      </c>
      <c r="F99" s="501"/>
      <c r="G99" s="608">
        <f>G97+G95+G84</f>
        <v>30800</v>
      </c>
      <c r="H99" s="608"/>
      <c r="I99" s="608"/>
      <c r="J99" s="608">
        <v>30161.18</v>
      </c>
      <c r="K99" s="608">
        <f>K97+K95+K84</f>
        <v>0</v>
      </c>
      <c r="L99" s="608"/>
      <c r="M99" s="608">
        <f>M97+M95+M84</f>
        <v>0</v>
      </c>
      <c r="N99" s="608">
        <f>N97+N95+N84</f>
        <v>0</v>
      </c>
      <c r="O99" s="608"/>
      <c r="P99" s="608">
        <f>P97+P95+P84</f>
        <v>0</v>
      </c>
      <c r="Q99" s="608">
        <f>Q97+Q95+Q84</f>
        <v>30800</v>
      </c>
      <c r="R99" s="618"/>
      <c r="S99" s="417"/>
    </row>
    <row r="100" spans="1:19" x14ac:dyDescent="0.15">
      <c r="A100" s="466" t="s">
        <v>74</v>
      </c>
      <c r="B100" s="435">
        <v>7</v>
      </c>
      <c r="C100" s="641" t="s">
        <v>225</v>
      </c>
      <c r="D100" s="468"/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4"/>
      <c r="S100" s="417"/>
    </row>
    <row r="101" spans="1:19" ht="56" outlineLevel="1" x14ac:dyDescent="0.15">
      <c r="A101" s="384" t="s">
        <v>79</v>
      </c>
      <c r="B101" s="385" t="s">
        <v>226</v>
      </c>
      <c r="C101" s="426" t="s">
        <v>412</v>
      </c>
      <c r="D101" s="387" t="s">
        <v>114</v>
      </c>
      <c r="E101" s="629">
        <v>50</v>
      </c>
      <c r="F101" s="502">
        <v>45</v>
      </c>
      <c r="G101" s="406">
        <f>E101*F101</f>
        <v>2250</v>
      </c>
      <c r="H101" s="406">
        <v>50</v>
      </c>
      <c r="I101" s="406">
        <v>45</v>
      </c>
      <c r="J101" s="406">
        <v>2250</v>
      </c>
      <c r="K101" s="406"/>
      <c r="L101" s="406"/>
      <c r="M101" s="406">
        <f>K101*L101</f>
        <v>0</v>
      </c>
      <c r="N101" s="406"/>
      <c r="O101" s="406"/>
      <c r="P101" s="406">
        <f>N101*O101</f>
        <v>0</v>
      </c>
      <c r="Q101" s="406">
        <f>G101+M101+P101</f>
        <v>2250</v>
      </c>
      <c r="R101" s="481"/>
      <c r="S101" s="397"/>
    </row>
    <row r="102" spans="1:19" outlineLevel="1" x14ac:dyDescent="0.15">
      <c r="A102" s="384" t="s">
        <v>79</v>
      </c>
      <c r="B102" s="385" t="s">
        <v>228</v>
      </c>
      <c r="C102" s="426" t="s">
        <v>413</v>
      </c>
      <c r="D102" s="387" t="s">
        <v>114</v>
      </c>
      <c r="E102" s="503">
        <v>5</v>
      </c>
      <c r="F102" s="504">
        <v>100</v>
      </c>
      <c r="G102" s="406">
        <f>E102*F102</f>
        <v>500</v>
      </c>
      <c r="H102" s="406">
        <v>5</v>
      </c>
      <c r="I102" s="406">
        <v>100</v>
      </c>
      <c r="J102" s="406">
        <v>500</v>
      </c>
      <c r="K102" s="406"/>
      <c r="L102" s="406"/>
      <c r="M102" s="406">
        <f>K102*L102</f>
        <v>0</v>
      </c>
      <c r="N102" s="406"/>
      <c r="O102" s="406"/>
      <c r="P102" s="406">
        <f>N102*O102</f>
        <v>0</v>
      </c>
      <c r="Q102" s="406">
        <f>G102+M102+P102</f>
        <v>500</v>
      </c>
      <c r="R102" s="481"/>
      <c r="S102" s="397"/>
    </row>
    <row r="103" spans="1:19" ht="42" outlineLevel="1" x14ac:dyDescent="0.15">
      <c r="A103" s="384" t="s">
        <v>79</v>
      </c>
      <c r="B103" s="385" t="s">
        <v>230</v>
      </c>
      <c r="C103" s="426" t="s">
        <v>414</v>
      </c>
      <c r="D103" s="387" t="s">
        <v>114</v>
      </c>
      <c r="E103" s="503">
        <v>1</v>
      </c>
      <c r="F103" s="504">
        <v>650</v>
      </c>
      <c r="G103" s="406">
        <f>E103*F103</f>
        <v>650</v>
      </c>
      <c r="H103" s="406">
        <v>1</v>
      </c>
      <c r="I103" s="406">
        <v>750</v>
      </c>
      <c r="J103" s="406">
        <v>750</v>
      </c>
      <c r="K103" s="406"/>
      <c r="L103" s="406"/>
      <c r="M103" s="406">
        <f>K103*L103</f>
        <v>0</v>
      </c>
      <c r="N103" s="406"/>
      <c r="O103" s="406"/>
      <c r="P103" s="406">
        <f>N103*O103</f>
        <v>0</v>
      </c>
      <c r="Q103" s="406">
        <f>G103+M103+P103</f>
        <v>650</v>
      </c>
      <c r="R103" s="481"/>
      <c r="S103" s="397"/>
    </row>
    <row r="104" spans="1:19" ht="28" outlineLevel="1" x14ac:dyDescent="0.15">
      <c r="A104" s="408" t="s">
        <v>79</v>
      </c>
      <c r="B104" s="385" t="s">
        <v>232</v>
      </c>
      <c r="C104" s="424" t="s">
        <v>415</v>
      </c>
      <c r="D104" s="409" t="s">
        <v>114</v>
      </c>
      <c r="E104" s="503">
        <v>100</v>
      </c>
      <c r="F104" s="389">
        <v>90</v>
      </c>
      <c r="G104" s="406">
        <f>E104*F104</f>
        <v>9000</v>
      </c>
      <c r="H104" s="406">
        <v>100</v>
      </c>
      <c r="I104" s="406">
        <v>98</v>
      </c>
      <c r="J104" s="406">
        <v>9800</v>
      </c>
      <c r="K104" s="406"/>
      <c r="L104" s="406"/>
      <c r="M104" s="406">
        <f>K104*L104</f>
        <v>0</v>
      </c>
      <c r="N104" s="406"/>
      <c r="O104" s="406"/>
      <c r="P104" s="406">
        <f>N104*O104</f>
        <v>0</v>
      </c>
      <c r="Q104" s="406">
        <f>G104+M104+P104</f>
        <v>9000</v>
      </c>
      <c r="R104" s="481"/>
      <c r="S104" s="397"/>
    </row>
    <row r="105" spans="1:19" ht="70" outlineLevel="1" x14ac:dyDescent="0.15">
      <c r="A105" s="408" t="s">
        <v>79</v>
      </c>
      <c r="B105" s="385" t="s">
        <v>234</v>
      </c>
      <c r="C105" s="505" t="s">
        <v>247</v>
      </c>
      <c r="D105" s="409" t="s">
        <v>114</v>
      </c>
      <c r="E105" s="395"/>
      <c r="F105" s="396">
        <v>0.22</v>
      </c>
      <c r="G105" s="489">
        <f>E105*F105</f>
        <v>0</v>
      </c>
      <c r="H105" s="406">
        <v>0</v>
      </c>
      <c r="I105" s="406">
        <v>0.22</v>
      </c>
      <c r="J105" s="489">
        <v>0</v>
      </c>
      <c r="K105" s="489">
        <f>M101</f>
        <v>0</v>
      </c>
      <c r="L105" s="489">
        <v>0.22</v>
      </c>
      <c r="M105" s="489">
        <f>K105*L105</f>
        <v>0</v>
      </c>
      <c r="N105" s="489">
        <f>P101</f>
        <v>0</v>
      </c>
      <c r="O105" s="489">
        <v>0.22</v>
      </c>
      <c r="P105" s="489">
        <f>N105*O105</f>
        <v>0</v>
      </c>
      <c r="Q105" s="489">
        <f>G105+M105+P105</f>
        <v>0</v>
      </c>
      <c r="R105" s="619"/>
      <c r="S105" s="417"/>
    </row>
    <row r="106" spans="1:19" x14ac:dyDescent="0.15">
      <c r="A106" s="454" t="s">
        <v>248</v>
      </c>
      <c r="B106" s="455"/>
      <c r="C106" s="456"/>
      <c r="D106" s="457"/>
      <c r="E106" s="458">
        <f>SUM(E101:E104)</f>
        <v>156</v>
      </c>
      <c r="F106" s="432"/>
      <c r="G106" s="603">
        <f>SUM(G101:G105)</f>
        <v>12400</v>
      </c>
      <c r="H106" s="603"/>
      <c r="I106" s="603"/>
      <c r="J106" s="603">
        <v>13300</v>
      </c>
      <c r="K106" s="603">
        <f>SUM(K101:K104)</f>
        <v>0</v>
      </c>
      <c r="L106" s="603"/>
      <c r="M106" s="603">
        <f>SUM(M101:M105)</f>
        <v>0</v>
      </c>
      <c r="N106" s="603">
        <f>SUM(N101:N104)</f>
        <v>0</v>
      </c>
      <c r="O106" s="603"/>
      <c r="P106" s="603">
        <f>SUM(P101:P105)</f>
        <v>0</v>
      </c>
      <c r="Q106" s="603">
        <f>SUM(Q101:Q105)</f>
        <v>12400</v>
      </c>
      <c r="R106" s="618"/>
      <c r="S106" s="417"/>
    </row>
    <row r="107" spans="1:19" x14ac:dyDescent="0.15">
      <c r="A107" s="466" t="s">
        <v>74</v>
      </c>
      <c r="B107" s="435">
        <v>8</v>
      </c>
      <c r="C107" s="642" t="s">
        <v>249</v>
      </c>
      <c r="D107" s="468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4"/>
      <c r="S107" s="383"/>
    </row>
    <row r="108" spans="1:19" ht="28" outlineLevel="1" x14ac:dyDescent="0.15">
      <c r="A108" s="464" t="s">
        <v>79</v>
      </c>
      <c r="B108" s="465" t="s">
        <v>250</v>
      </c>
      <c r="C108" s="506" t="s">
        <v>396</v>
      </c>
      <c r="D108" s="387" t="s">
        <v>252</v>
      </c>
      <c r="E108" s="388">
        <v>20</v>
      </c>
      <c r="F108" s="389">
        <v>30</v>
      </c>
      <c r="G108" s="406">
        <f>E108*F108</f>
        <v>600</v>
      </c>
      <c r="H108" s="406"/>
      <c r="I108" s="406"/>
      <c r="J108" s="406">
        <v>600</v>
      </c>
      <c r="K108" s="406"/>
      <c r="L108" s="406"/>
      <c r="M108" s="406">
        <f>K108*L108</f>
        <v>0</v>
      </c>
      <c r="N108" s="406"/>
      <c r="O108" s="406"/>
      <c r="P108" s="406">
        <f>N108*O108</f>
        <v>0</v>
      </c>
      <c r="Q108" s="406">
        <f>G108+M108+P108</f>
        <v>600</v>
      </c>
      <c r="R108" s="481"/>
      <c r="S108" s="397"/>
    </row>
    <row r="109" spans="1:19" ht="70" outlineLevel="1" x14ac:dyDescent="0.15">
      <c r="A109" s="507" t="s">
        <v>79</v>
      </c>
      <c r="B109" s="465" t="s">
        <v>253</v>
      </c>
      <c r="C109" s="505" t="s">
        <v>263</v>
      </c>
      <c r="D109" s="443"/>
      <c r="E109" s="395">
        <f>SUM(G108:G108)</f>
        <v>600</v>
      </c>
      <c r="F109" s="396">
        <v>0.22</v>
      </c>
      <c r="G109" s="406">
        <f>E109*F109</f>
        <v>132</v>
      </c>
      <c r="H109" s="406"/>
      <c r="I109" s="406"/>
      <c r="J109" s="406">
        <v>132</v>
      </c>
      <c r="K109" s="406">
        <f>M106</f>
        <v>0</v>
      </c>
      <c r="L109" s="406">
        <v>0.22</v>
      </c>
      <c r="M109" s="406">
        <f>K109*L109</f>
        <v>0</v>
      </c>
      <c r="N109" s="406">
        <f>P106</f>
        <v>0</v>
      </c>
      <c r="O109" s="406">
        <v>0.22</v>
      </c>
      <c r="P109" s="406">
        <f>N109*O109</f>
        <v>0</v>
      </c>
      <c r="Q109" s="406">
        <f>G109+M109+P109</f>
        <v>132</v>
      </c>
      <c r="R109" s="619"/>
      <c r="S109" s="417"/>
    </row>
    <row r="110" spans="1:19" x14ac:dyDescent="0.15">
      <c r="A110" s="454" t="s">
        <v>264</v>
      </c>
      <c r="B110" s="455"/>
      <c r="C110" s="456"/>
      <c r="D110" s="457"/>
      <c r="E110" s="458">
        <f>SUM(E108:E108)</f>
        <v>20</v>
      </c>
      <c r="F110" s="432"/>
      <c r="G110" s="609">
        <f>SUM(G108:G109)</f>
        <v>732</v>
      </c>
      <c r="H110" s="609"/>
      <c r="I110" s="609"/>
      <c r="J110" s="609">
        <v>732</v>
      </c>
      <c r="K110" s="609">
        <f>SUM(K108:K108)</f>
        <v>0</v>
      </c>
      <c r="L110" s="609"/>
      <c r="M110" s="609">
        <f>SUM(M108:M109)</f>
        <v>0</v>
      </c>
      <c r="N110" s="609">
        <f>SUM(N108:N108)</f>
        <v>0</v>
      </c>
      <c r="O110" s="609"/>
      <c r="P110" s="609">
        <f>SUM(P108:P109)</f>
        <v>0</v>
      </c>
      <c r="Q110" s="609">
        <f>SUM(Q108:Q109)</f>
        <v>732</v>
      </c>
      <c r="R110" s="618"/>
      <c r="S110" s="417"/>
    </row>
    <row r="111" spans="1:19" x14ac:dyDescent="0.15">
      <c r="A111" s="466" t="s">
        <v>74</v>
      </c>
      <c r="B111" s="435">
        <v>9</v>
      </c>
      <c r="C111" s="641" t="s">
        <v>265</v>
      </c>
      <c r="D111" s="508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4"/>
      <c r="S111" s="417"/>
    </row>
    <row r="112" spans="1:19" outlineLevel="1" x14ac:dyDescent="0.15">
      <c r="A112" s="509" t="s">
        <v>79</v>
      </c>
      <c r="B112" s="465" t="s">
        <v>350</v>
      </c>
      <c r="C112" s="510" t="s">
        <v>266</v>
      </c>
      <c r="D112" s="511" t="s">
        <v>145</v>
      </c>
      <c r="E112" s="512">
        <v>1</v>
      </c>
      <c r="F112" s="513">
        <v>10000</v>
      </c>
      <c r="G112" s="480">
        <f t="shared" ref="G112:G118" si="14">E112*F112</f>
        <v>10000</v>
      </c>
      <c r="H112" s="480">
        <v>1</v>
      </c>
      <c r="I112" s="480">
        <v>10000</v>
      </c>
      <c r="J112" s="480">
        <v>10000</v>
      </c>
      <c r="K112" s="480"/>
      <c r="L112" s="480"/>
      <c r="M112" s="480">
        <f t="shared" ref="M112:M118" si="15">K112*L112</f>
        <v>0</v>
      </c>
      <c r="N112" s="480"/>
      <c r="O112" s="480"/>
      <c r="P112" s="480">
        <f t="shared" ref="P112:P118" si="16">N112*O112</f>
        <v>0</v>
      </c>
      <c r="Q112" s="480">
        <f t="shared" ref="Q112:Q118" si="17">G112+M112+P112</f>
        <v>10000</v>
      </c>
      <c r="R112" s="620"/>
      <c r="S112" s="390"/>
    </row>
    <row r="113" spans="1:19" outlineLevel="1" x14ac:dyDescent="0.15">
      <c r="A113" s="384" t="s">
        <v>79</v>
      </c>
      <c r="B113" s="465" t="s">
        <v>349</v>
      </c>
      <c r="C113" s="426" t="s">
        <v>267</v>
      </c>
      <c r="D113" s="515" t="s">
        <v>145</v>
      </c>
      <c r="E113" s="479">
        <v>1</v>
      </c>
      <c r="F113" s="389">
        <v>10000</v>
      </c>
      <c r="G113" s="480">
        <f t="shared" si="14"/>
        <v>10000</v>
      </c>
      <c r="H113" s="480">
        <v>1</v>
      </c>
      <c r="I113" s="480">
        <v>10000</v>
      </c>
      <c r="J113" s="480">
        <v>10000</v>
      </c>
      <c r="K113" s="480"/>
      <c r="L113" s="480"/>
      <c r="M113" s="480">
        <f t="shared" si="15"/>
        <v>0</v>
      </c>
      <c r="N113" s="480"/>
      <c r="O113" s="480"/>
      <c r="P113" s="480">
        <f t="shared" si="16"/>
        <v>0</v>
      </c>
      <c r="Q113" s="480">
        <f t="shared" si="17"/>
        <v>10000</v>
      </c>
      <c r="R113" s="481"/>
      <c r="S113" s="397"/>
    </row>
    <row r="114" spans="1:19" ht="70" outlineLevel="1" x14ac:dyDescent="0.15">
      <c r="A114" s="384" t="s">
        <v>79</v>
      </c>
      <c r="B114" s="465" t="s">
        <v>351</v>
      </c>
      <c r="C114" s="426" t="s">
        <v>352</v>
      </c>
      <c r="D114" s="515" t="s">
        <v>145</v>
      </c>
      <c r="E114" s="479">
        <v>1</v>
      </c>
      <c r="F114" s="389">
        <v>30000</v>
      </c>
      <c r="G114" s="480">
        <f t="shared" si="14"/>
        <v>30000</v>
      </c>
      <c r="H114" s="480">
        <v>1</v>
      </c>
      <c r="I114" s="480">
        <v>30000</v>
      </c>
      <c r="J114" s="480">
        <v>30000</v>
      </c>
      <c r="K114" s="480"/>
      <c r="L114" s="480"/>
      <c r="M114" s="480">
        <f t="shared" si="15"/>
        <v>0</v>
      </c>
      <c r="N114" s="480"/>
      <c r="O114" s="480"/>
      <c r="P114" s="480">
        <f t="shared" si="16"/>
        <v>0</v>
      </c>
      <c r="Q114" s="480">
        <f t="shared" si="17"/>
        <v>30000</v>
      </c>
      <c r="R114" s="481"/>
      <c r="S114" s="397"/>
    </row>
    <row r="115" spans="1:19" outlineLevel="1" x14ac:dyDescent="0.15">
      <c r="A115" s="384" t="s">
        <v>79</v>
      </c>
      <c r="B115" s="465" t="s">
        <v>359</v>
      </c>
      <c r="C115" s="426" t="s">
        <v>360</v>
      </c>
      <c r="D115" s="515" t="s">
        <v>145</v>
      </c>
      <c r="E115" s="479">
        <v>1</v>
      </c>
      <c r="F115" s="389">
        <v>30000</v>
      </c>
      <c r="G115" s="480">
        <f t="shared" si="14"/>
        <v>30000</v>
      </c>
      <c r="H115" s="480">
        <v>1</v>
      </c>
      <c r="I115" s="480">
        <v>30000</v>
      </c>
      <c r="J115" s="480">
        <v>30000</v>
      </c>
      <c r="K115" s="480"/>
      <c r="L115" s="480"/>
      <c r="M115" s="480">
        <f t="shared" si="15"/>
        <v>0</v>
      </c>
      <c r="N115" s="480"/>
      <c r="O115" s="480"/>
      <c r="P115" s="480">
        <f t="shared" si="16"/>
        <v>0</v>
      </c>
      <c r="Q115" s="480">
        <f t="shared" si="17"/>
        <v>30000</v>
      </c>
      <c r="R115" s="481"/>
      <c r="S115" s="397"/>
    </row>
    <row r="116" spans="1:19" outlineLevel="1" x14ac:dyDescent="0.15">
      <c r="A116" s="384" t="s">
        <v>79</v>
      </c>
      <c r="B116" s="465" t="s">
        <v>364</v>
      </c>
      <c r="C116" s="426" t="s">
        <v>269</v>
      </c>
      <c r="D116" s="515" t="s">
        <v>145</v>
      </c>
      <c r="E116" s="479">
        <v>1</v>
      </c>
      <c r="F116" s="389">
        <v>15000</v>
      </c>
      <c r="G116" s="480">
        <f t="shared" si="14"/>
        <v>15000</v>
      </c>
      <c r="H116" s="480">
        <v>1</v>
      </c>
      <c r="I116" s="480">
        <v>15000</v>
      </c>
      <c r="J116" s="480">
        <v>15000</v>
      </c>
      <c r="K116" s="480"/>
      <c r="L116" s="480"/>
      <c r="M116" s="480">
        <f t="shared" si="15"/>
        <v>0</v>
      </c>
      <c r="N116" s="480"/>
      <c r="O116" s="480"/>
      <c r="P116" s="480">
        <f t="shared" si="16"/>
        <v>0</v>
      </c>
      <c r="Q116" s="480">
        <f t="shared" si="17"/>
        <v>15000</v>
      </c>
      <c r="R116" s="481"/>
      <c r="S116" s="397"/>
    </row>
    <row r="117" spans="1:19" ht="28" outlineLevel="1" x14ac:dyDescent="0.15">
      <c r="A117" s="408" t="s">
        <v>79</v>
      </c>
      <c r="B117" s="465" t="s">
        <v>416</v>
      </c>
      <c r="C117" s="424" t="s">
        <v>417</v>
      </c>
      <c r="D117" s="515" t="s">
        <v>145</v>
      </c>
      <c r="E117" s="488">
        <v>1</v>
      </c>
      <c r="F117" s="396">
        <v>10000</v>
      </c>
      <c r="G117" s="480">
        <f t="shared" si="14"/>
        <v>10000</v>
      </c>
      <c r="H117" s="480">
        <v>1</v>
      </c>
      <c r="I117" s="480">
        <v>10000</v>
      </c>
      <c r="J117" s="480">
        <v>10000</v>
      </c>
      <c r="K117" s="480"/>
      <c r="L117" s="480"/>
      <c r="M117" s="480">
        <f t="shared" si="15"/>
        <v>0</v>
      </c>
      <c r="N117" s="480"/>
      <c r="O117" s="480"/>
      <c r="P117" s="480">
        <f t="shared" si="16"/>
        <v>0</v>
      </c>
      <c r="Q117" s="480">
        <f t="shared" si="17"/>
        <v>10000</v>
      </c>
      <c r="R117" s="490"/>
      <c r="S117" s="397"/>
    </row>
    <row r="118" spans="1:19" ht="70" outlineLevel="1" x14ac:dyDescent="0.15">
      <c r="A118" s="408" t="s">
        <v>79</v>
      </c>
      <c r="B118" s="465" t="s">
        <v>571</v>
      </c>
      <c r="C118" s="505" t="s">
        <v>271</v>
      </c>
      <c r="D118" s="516"/>
      <c r="E118" s="488"/>
      <c r="F118" s="396">
        <v>0.22</v>
      </c>
      <c r="G118" s="489">
        <f t="shared" si="14"/>
        <v>0</v>
      </c>
      <c r="H118" s="480">
        <v>0</v>
      </c>
      <c r="I118" s="480">
        <v>0.22</v>
      </c>
      <c r="J118" s="489">
        <v>0</v>
      </c>
      <c r="K118" s="489">
        <f>M110</f>
        <v>0</v>
      </c>
      <c r="L118" s="489">
        <v>0.22</v>
      </c>
      <c r="M118" s="489">
        <f t="shared" si="15"/>
        <v>0</v>
      </c>
      <c r="N118" s="489">
        <f>P110</f>
        <v>0</v>
      </c>
      <c r="O118" s="489">
        <v>0.22</v>
      </c>
      <c r="P118" s="489">
        <f t="shared" si="16"/>
        <v>0</v>
      </c>
      <c r="Q118" s="489">
        <f t="shared" si="17"/>
        <v>0</v>
      </c>
      <c r="R118" s="619" t="s">
        <v>567</v>
      </c>
      <c r="S118" s="417"/>
    </row>
    <row r="119" spans="1:19" x14ac:dyDescent="0.15">
      <c r="A119" s="454" t="s">
        <v>272</v>
      </c>
      <c r="B119" s="455"/>
      <c r="C119" s="456"/>
      <c r="D119" s="499"/>
      <c r="E119" s="458">
        <f>SUM(E112:E117)</f>
        <v>6</v>
      </c>
      <c r="F119" s="432"/>
      <c r="G119" s="603">
        <f>SUM(G112:G118)</f>
        <v>105000</v>
      </c>
      <c r="H119" s="603"/>
      <c r="I119" s="603"/>
      <c r="J119" s="603">
        <v>105000</v>
      </c>
      <c r="K119" s="603">
        <f>SUM(K112:K117)</f>
        <v>0</v>
      </c>
      <c r="L119" s="603"/>
      <c r="M119" s="603">
        <f>SUM(M112:M118)</f>
        <v>0</v>
      </c>
      <c r="N119" s="603">
        <f>SUM(N112:N117)</f>
        <v>0</v>
      </c>
      <c r="O119" s="603"/>
      <c r="P119" s="603">
        <f>SUM(P112:P118)</f>
        <v>0</v>
      </c>
      <c r="Q119" s="603">
        <f>SUM(Q112:Q118)</f>
        <v>105000</v>
      </c>
      <c r="R119" s="618"/>
      <c r="S119" s="417"/>
    </row>
    <row r="120" spans="1:19" x14ac:dyDescent="0.15">
      <c r="A120" s="466" t="s">
        <v>74</v>
      </c>
      <c r="B120" s="435">
        <v>10</v>
      </c>
      <c r="C120" s="642" t="s">
        <v>273</v>
      </c>
      <c r="D120" s="468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4"/>
      <c r="S120" s="417"/>
    </row>
    <row r="121" spans="1:19" ht="70" outlineLevel="1" x14ac:dyDescent="0.15">
      <c r="A121" s="384" t="s">
        <v>79</v>
      </c>
      <c r="B121" s="514">
        <v>43840</v>
      </c>
      <c r="C121" s="413" t="s">
        <v>274</v>
      </c>
      <c r="D121" s="517"/>
      <c r="E121" s="518"/>
      <c r="F121" s="422"/>
      <c r="G121" s="601">
        <f>E121*F121</f>
        <v>0</v>
      </c>
      <c r="H121" s="601"/>
      <c r="I121" s="601"/>
      <c r="J121" s="601">
        <v>0</v>
      </c>
      <c r="K121" s="601"/>
      <c r="L121" s="601"/>
      <c r="M121" s="601">
        <f>K121*L121</f>
        <v>0</v>
      </c>
      <c r="N121" s="601"/>
      <c r="O121" s="601"/>
      <c r="P121" s="601">
        <f>N121*O121</f>
        <v>0</v>
      </c>
      <c r="Q121" s="601">
        <f>G121+M121+P121</f>
        <v>0</v>
      </c>
      <c r="R121" s="617"/>
      <c r="S121" s="397"/>
    </row>
    <row r="122" spans="1:19" ht="28" outlineLevel="1" x14ac:dyDescent="0.15">
      <c r="A122" s="408" t="s">
        <v>79</v>
      </c>
      <c r="B122" s="519">
        <v>43871</v>
      </c>
      <c r="C122" s="424" t="s">
        <v>275</v>
      </c>
      <c r="D122" s="520" t="s">
        <v>82</v>
      </c>
      <c r="E122" s="488"/>
      <c r="F122" s="396"/>
      <c r="G122" s="480">
        <f>E122*F122</f>
        <v>0</v>
      </c>
      <c r="H122" s="480"/>
      <c r="I122" s="480"/>
      <c r="J122" s="480">
        <v>0</v>
      </c>
      <c r="K122" s="480"/>
      <c r="L122" s="480"/>
      <c r="M122" s="480">
        <f>K122*L122</f>
        <v>0</v>
      </c>
      <c r="N122" s="480"/>
      <c r="O122" s="480"/>
      <c r="P122" s="480">
        <f>N122*O122</f>
        <v>0</v>
      </c>
      <c r="Q122" s="480">
        <f>G122+M122+P122</f>
        <v>0</v>
      </c>
      <c r="R122" s="490"/>
      <c r="S122" s="397"/>
    </row>
    <row r="123" spans="1:19" ht="70" outlineLevel="1" x14ac:dyDescent="0.15">
      <c r="A123" s="408" t="s">
        <v>79</v>
      </c>
      <c r="B123" s="521">
        <v>43900</v>
      </c>
      <c r="C123" s="505" t="s">
        <v>276</v>
      </c>
      <c r="D123" s="522" t="s">
        <v>82</v>
      </c>
      <c r="E123" s="395">
        <f>G118</f>
        <v>0</v>
      </c>
      <c r="F123" s="396">
        <v>0.22</v>
      </c>
      <c r="G123" s="489">
        <f>E123*F123</f>
        <v>0</v>
      </c>
      <c r="H123" s="489"/>
      <c r="I123" s="489"/>
      <c r="J123" s="489">
        <v>0</v>
      </c>
      <c r="K123" s="489">
        <f>M118</f>
        <v>0</v>
      </c>
      <c r="L123" s="489">
        <v>0.22</v>
      </c>
      <c r="M123" s="489">
        <f>K123*L123</f>
        <v>0</v>
      </c>
      <c r="N123" s="489">
        <f>P118</f>
        <v>0</v>
      </c>
      <c r="O123" s="489">
        <v>0.22</v>
      </c>
      <c r="P123" s="489">
        <f>N123*O123</f>
        <v>0</v>
      </c>
      <c r="Q123" s="489">
        <f>G123+M123+P123</f>
        <v>0</v>
      </c>
      <c r="R123" s="490"/>
      <c r="S123" s="417"/>
    </row>
    <row r="124" spans="1:19" x14ac:dyDescent="0.15">
      <c r="A124" s="454" t="s">
        <v>277</v>
      </c>
      <c r="B124" s="455"/>
      <c r="C124" s="456"/>
      <c r="D124" s="457"/>
      <c r="E124" s="458">
        <f>SUM(E121:E122)</f>
        <v>0</v>
      </c>
      <c r="F124" s="432"/>
      <c r="G124" s="603">
        <f>SUM(G121:G123)</f>
        <v>0</v>
      </c>
      <c r="H124" s="603"/>
      <c r="I124" s="603"/>
      <c r="J124" s="603"/>
      <c r="K124" s="603">
        <f>SUM(K121:K122)</f>
        <v>0</v>
      </c>
      <c r="L124" s="603"/>
      <c r="M124" s="603">
        <f>SUM(M121:M123)</f>
        <v>0</v>
      </c>
      <c r="N124" s="603">
        <f>SUM(N121:N122)</f>
        <v>0</v>
      </c>
      <c r="O124" s="603"/>
      <c r="P124" s="603">
        <f>SUM(P121:P123)</f>
        <v>0</v>
      </c>
      <c r="Q124" s="603">
        <f>SUM(Q121:Q123)</f>
        <v>0</v>
      </c>
      <c r="R124" s="618"/>
      <c r="S124" s="417"/>
    </row>
    <row r="125" spans="1:19" ht="84" x14ac:dyDescent="0.15">
      <c r="A125" s="466" t="s">
        <v>74</v>
      </c>
      <c r="B125" s="435">
        <v>11</v>
      </c>
      <c r="C125" s="641" t="s">
        <v>278</v>
      </c>
      <c r="D125" s="468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4"/>
      <c r="S125" s="417"/>
    </row>
    <row r="126" spans="1:19" ht="42" outlineLevel="1" x14ac:dyDescent="0.15">
      <c r="A126" s="523" t="s">
        <v>79</v>
      </c>
      <c r="B126" s="514">
        <v>43841</v>
      </c>
      <c r="C126" s="413" t="s">
        <v>279</v>
      </c>
      <c r="D126" s="420" t="s">
        <v>280</v>
      </c>
      <c r="E126" s="421"/>
      <c r="F126" s="422"/>
      <c r="G126" s="601">
        <f>E126*F126</f>
        <v>0</v>
      </c>
      <c r="H126" s="601"/>
      <c r="I126" s="601"/>
      <c r="J126" s="601">
        <v>0</v>
      </c>
      <c r="K126" s="601"/>
      <c r="L126" s="601"/>
      <c r="M126" s="601">
        <f>K126*L126</f>
        <v>0</v>
      </c>
      <c r="N126" s="601"/>
      <c r="O126" s="601"/>
      <c r="P126" s="601">
        <f>N126*O126</f>
        <v>0</v>
      </c>
      <c r="Q126" s="601">
        <f>G126+M126+P126</f>
        <v>0</v>
      </c>
      <c r="R126" s="617"/>
      <c r="S126" s="397"/>
    </row>
    <row r="127" spans="1:19" ht="42" outlineLevel="1" x14ac:dyDescent="0.15">
      <c r="A127" s="524" t="s">
        <v>79</v>
      </c>
      <c r="B127" s="514">
        <v>43872</v>
      </c>
      <c r="C127" s="424" t="s">
        <v>279</v>
      </c>
      <c r="D127" s="409" t="s">
        <v>280</v>
      </c>
      <c r="E127" s="395"/>
      <c r="F127" s="396"/>
      <c r="G127" s="480">
        <f>E127*F127</f>
        <v>0</v>
      </c>
      <c r="H127" s="480"/>
      <c r="I127" s="480"/>
      <c r="J127" s="480">
        <v>0</v>
      </c>
      <c r="K127" s="480"/>
      <c r="L127" s="480"/>
      <c r="M127" s="480">
        <f>K127*L127</f>
        <v>0</v>
      </c>
      <c r="N127" s="480"/>
      <c r="O127" s="480"/>
      <c r="P127" s="480">
        <f>N127*O127</f>
        <v>0</v>
      </c>
      <c r="Q127" s="480">
        <f>G127+M127+P127</f>
        <v>0</v>
      </c>
      <c r="R127" s="490"/>
      <c r="S127" s="390"/>
    </row>
    <row r="128" spans="1:19" ht="70" x14ac:dyDescent="0.15">
      <c r="A128" s="525" t="s">
        <v>281</v>
      </c>
      <c r="B128" s="526"/>
      <c r="C128" s="643"/>
      <c r="D128" s="527"/>
      <c r="E128" s="458">
        <f>SUM(E126:E127)</f>
        <v>0</v>
      </c>
      <c r="F128" s="432"/>
      <c r="G128" s="603">
        <f>SUM(G126:G127)</f>
        <v>0</v>
      </c>
      <c r="H128" s="603"/>
      <c r="I128" s="603"/>
      <c r="J128" s="603"/>
      <c r="K128" s="603">
        <f>SUM(K126:K127)</f>
        <v>0</v>
      </c>
      <c r="L128" s="603"/>
      <c r="M128" s="603">
        <f>SUM(M126:M127)</f>
        <v>0</v>
      </c>
      <c r="N128" s="603">
        <f>SUM(N126:N127)</f>
        <v>0</v>
      </c>
      <c r="O128" s="603"/>
      <c r="P128" s="603">
        <f>SUM(P126:P127)</f>
        <v>0</v>
      </c>
      <c r="Q128" s="603">
        <f>SUM(Q126:Q127)</f>
        <v>0</v>
      </c>
      <c r="R128" s="618"/>
      <c r="S128" s="417"/>
    </row>
    <row r="129" spans="1:19" x14ac:dyDescent="0.15">
      <c r="A129" s="434" t="s">
        <v>74</v>
      </c>
      <c r="B129" s="435">
        <v>12</v>
      </c>
      <c r="C129" s="640" t="s">
        <v>282</v>
      </c>
      <c r="D129" s="372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4"/>
      <c r="S129" s="417"/>
    </row>
    <row r="130" spans="1:19" ht="42" outlineLevel="1" x14ac:dyDescent="0.15">
      <c r="A130" s="384" t="s">
        <v>79</v>
      </c>
      <c r="B130" s="465" t="s">
        <v>397</v>
      </c>
      <c r="C130" s="528" t="s">
        <v>398</v>
      </c>
      <c r="D130" s="529" t="s">
        <v>252</v>
      </c>
      <c r="E130" s="388">
        <v>20</v>
      </c>
      <c r="F130" s="389">
        <v>65</v>
      </c>
      <c r="G130" s="406">
        <f>E130*F130</f>
        <v>1300</v>
      </c>
      <c r="H130" s="406">
        <v>20</v>
      </c>
      <c r="I130" s="406">
        <v>65</v>
      </c>
      <c r="J130" s="406">
        <v>1300</v>
      </c>
      <c r="K130" s="406"/>
      <c r="L130" s="406"/>
      <c r="M130" s="406">
        <f>K130*L130</f>
        <v>0</v>
      </c>
      <c r="N130" s="406"/>
      <c r="O130" s="406"/>
      <c r="P130" s="406">
        <f>N130*O130</f>
        <v>0</v>
      </c>
      <c r="Q130" s="406">
        <f>G130+M130+P130</f>
        <v>1300</v>
      </c>
      <c r="R130" s="481"/>
      <c r="S130" s="397"/>
    </row>
    <row r="131" spans="1:19" ht="70" outlineLevel="1" x14ac:dyDescent="0.15">
      <c r="A131" s="408" t="s">
        <v>79</v>
      </c>
      <c r="B131" s="465" t="s">
        <v>574</v>
      </c>
      <c r="C131" s="505" t="s">
        <v>271</v>
      </c>
      <c r="D131" s="443"/>
      <c r="E131" s="395">
        <f>G126</f>
        <v>0</v>
      </c>
      <c r="F131" s="396">
        <v>0.22</v>
      </c>
      <c r="G131" s="489">
        <f>E131*F131</f>
        <v>0</v>
      </c>
      <c r="H131" s="489"/>
      <c r="I131" s="489"/>
      <c r="J131" s="489">
        <v>0</v>
      </c>
      <c r="K131" s="489">
        <f>M126</f>
        <v>0</v>
      </c>
      <c r="L131" s="489">
        <v>0.22</v>
      </c>
      <c r="M131" s="489">
        <f>K131*L131</f>
        <v>0</v>
      </c>
      <c r="N131" s="489">
        <f>P126</f>
        <v>0</v>
      </c>
      <c r="O131" s="489">
        <v>0.22</v>
      </c>
      <c r="P131" s="489">
        <f>N131*O131</f>
        <v>0</v>
      </c>
      <c r="Q131" s="489">
        <f>G131+M131+P131</f>
        <v>0</v>
      </c>
      <c r="R131" s="619"/>
      <c r="S131" s="417"/>
    </row>
    <row r="132" spans="1:19" x14ac:dyDescent="0.15">
      <c r="A132" s="454" t="s">
        <v>288</v>
      </c>
      <c r="B132" s="455"/>
      <c r="C132" s="456"/>
      <c r="D132" s="457"/>
      <c r="E132" s="458">
        <f>SUM(E130:E130)</f>
        <v>20</v>
      </c>
      <c r="F132" s="432"/>
      <c r="G132" s="603">
        <f>SUM(G130:G131)</f>
        <v>1300</v>
      </c>
      <c r="H132" s="603"/>
      <c r="I132" s="603"/>
      <c r="J132" s="603">
        <v>1300</v>
      </c>
      <c r="K132" s="603">
        <f>SUM(K130:K130)</f>
        <v>0</v>
      </c>
      <c r="L132" s="603"/>
      <c r="M132" s="603">
        <f>SUM(M130:M131)</f>
        <v>0</v>
      </c>
      <c r="N132" s="603">
        <f>SUM(N130:N130)</f>
        <v>0</v>
      </c>
      <c r="O132" s="603"/>
      <c r="P132" s="603">
        <f>SUM(P130:P131)</f>
        <v>0</v>
      </c>
      <c r="Q132" s="603">
        <f>SUM(Q130:Q131)</f>
        <v>1300</v>
      </c>
      <c r="R132" s="618"/>
      <c r="S132" s="417"/>
    </row>
    <row r="133" spans="1:19" x14ac:dyDescent="0.15">
      <c r="A133" s="434" t="s">
        <v>74</v>
      </c>
      <c r="B133" s="530">
        <v>13</v>
      </c>
      <c r="C133" s="640" t="s">
        <v>289</v>
      </c>
      <c r="D133" s="372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4"/>
      <c r="S133" s="375"/>
    </row>
    <row r="134" spans="1:19" ht="28" outlineLevel="1" x14ac:dyDescent="0.15">
      <c r="A134" s="376" t="s">
        <v>76</v>
      </c>
      <c r="B134" s="531" t="s">
        <v>554</v>
      </c>
      <c r="C134" s="532" t="s">
        <v>291</v>
      </c>
      <c r="D134" s="392"/>
      <c r="E134" s="393">
        <f>SUM(E135:E136)</f>
        <v>1</v>
      </c>
      <c r="F134" s="394"/>
      <c r="G134" s="382">
        <f>SUM(G135:G137)</f>
        <v>30000</v>
      </c>
      <c r="H134" s="382"/>
      <c r="I134" s="382"/>
      <c r="J134" s="382">
        <v>29000</v>
      </c>
      <c r="K134" s="382">
        <f>SUM(K135:K136)</f>
        <v>0</v>
      </c>
      <c r="L134" s="382"/>
      <c r="M134" s="382">
        <f>SUM(M135:M137)</f>
        <v>0</v>
      </c>
      <c r="N134" s="382">
        <f>SUM(N135:N136)</f>
        <v>0</v>
      </c>
      <c r="O134" s="382"/>
      <c r="P134" s="382">
        <f>SUM(P135:P137)</f>
        <v>0</v>
      </c>
      <c r="Q134" s="382">
        <f t="shared" ref="Q134:Q153" si="18">G134+M134+P134</f>
        <v>30000</v>
      </c>
      <c r="R134" s="544"/>
      <c r="S134" s="383"/>
    </row>
    <row r="135" spans="1:19" outlineLevel="1" x14ac:dyDescent="0.15">
      <c r="A135" s="384" t="s">
        <v>79</v>
      </c>
      <c r="B135" s="407" t="s">
        <v>292</v>
      </c>
      <c r="C135" s="533" t="s">
        <v>293</v>
      </c>
      <c r="D135" s="387" t="s">
        <v>82</v>
      </c>
      <c r="E135" s="388"/>
      <c r="F135" s="389"/>
      <c r="G135" s="480">
        <f>E135*F135</f>
        <v>0</v>
      </c>
      <c r="H135" s="480"/>
      <c r="I135" s="480"/>
      <c r="J135" s="480">
        <v>0</v>
      </c>
      <c r="K135" s="480"/>
      <c r="L135" s="480"/>
      <c r="M135" s="480">
        <f>K135*L135</f>
        <v>0</v>
      </c>
      <c r="N135" s="480"/>
      <c r="O135" s="480"/>
      <c r="P135" s="480">
        <f>N135*O135</f>
        <v>0</v>
      </c>
      <c r="Q135" s="480">
        <f t="shared" si="18"/>
        <v>0</v>
      </c>
      <c r="R135" s="481"/>
      <c r="S135" s="397"/>
    </row>
    <row r="136" spans="1:19" outlineLevel="1" x14ac:dyDescent="0.15">
      <c r="A136" s="384" t="s">
        <v>79</v>
      </c>
      <c r="B136" s="407" t="s">
        <v>294</v>
      </c>
      <c r="C136" s="528" t="s">
        <v>297</v>
      </c>
      <c r="D136" s="387" t="s">
        <v>145</v>
      </c>
      <c r="E136" s="388">
        <v>1</v>
      </c>
      <c r="F136" s="389">
        <v>30000</v>
      </c>
      <c r="G136" s="406">
        <f>E136*F136</f>
        <v>30000</v>
      </c>
      <c r="H136" s="406">
        <v>1</v>
      </c>
      <c r="I136" s="406">
        <v>29000</v>
      </c>
      <c r="J136" s="406">
        <v>29000</v>
      </c>
      <c r="K136" s="406"/>
      <c r="L136" s="406"/>
      <c r="M136" s="406">
        <f>K136*L136</f>
        <v>0</v>
      </c>
      <c r="N136" s="406"/>
      <c r="O136" s="406"/>
      <c r="P136" s="406">
        <f>N136*O136</f>
        <v>0</v>
      </c>
      <c r="Q136" s="406">
        <f t="shared" si="18"/>
        <v>30000</v>
      </c>
      <c r="R136" s="481"/>
      <c r="S136" s="397"/>
    </row>
    <row r="137" spans="1:19" ht="70" outlineLevel="1" x14ac:dyDescent="0.15">
      <c r="A137" s="441" t="s">
        <v>79</v>
      </c>
      <c r="B137" s="407" t="s">
        <v>296</v>
      </c>
      <c r="C137" s="528" t="s">
        <v>299</v>
      </c>
      <c r="D137" s="443" t="s">
        <v>145</v>
      </c>
      <c r="E137" s="395"/>
      <c r="F137" s="396">
        <v>0.22</v>
      </c>
      <c r="G137" s="489">
        <f>E137*F137</f>
        <v>0</v>
      </c>
      <c r="H137" s="489"/>
      <c r="I137" s="489"/>
      <c r="J137" s="489">
        <v>0</v>
      </c>
      <c r="K137" s="489"/>
      <c r="L137" s="489"/>
      <c r="M137" s="489">
        <f>K137*L137</f>
        <v>0</v>
      </c>
      <c r="N137" s="489"/>
      <c r="O137" s="489"/>
      <c r="P137" s="489">
        <f>N137*O137</f>
        <v>0</v>
      </c>
      <c r="Q137" s="489">
        <f t="shared" si="18"/>
        <v>0</v>
      </c>
      <c r="R137" s="619"/>
      <c r="S137" s="397"/>
    </row>
    <row r="138" spans="1:19" ht="42" outlineLevel="1" x14ac:dyDescent="0.15">
      <c r="A138" s="534" t="s">
        <v>76</v>
      </c>
      <c r="B138" s="535" t="s">
        <v>290</v>
      </c>
      <c r="C138" s="536" t="s">
        <v>300</v>
      </c>
      <c r="D138" s="379"/>
      <c r="E138" s="537">
        <f>SUM(E139:E139)</f>
        <v>0</v>
      </c>
      <c r="F138" s="538"/>
      <c r="G138" s="610">
        <f>SUM(G139:G140)</f>
        <v>0</v>
      </c>
      <c r="H138" s="610"/>
      <c r="I138" s="610"/>
      <c r="J138" s="610"/>
      <c r="K138" s="610">
        <f>SUM(K139:K139)</f>
        <v>0</v>
      </c>
      <c r="L138" s="610"/>
      <c r="M138" s="610">
        <f>SUM(M139:M140)</f>
        <v>0</v>
      </c>
      <c r="N138" s="610">
        <f>SUM(N139:N139)</f>
        <v>0</v>
      </c>
      <c r="O138" s="610"/>
      <c r="P138" s="610">
        <f>SUM(P139:P140)</f>
        <v>0</v>
      </c>
      <c r="Q138" s="610">
        <f t="shared" si="18"/>
        <v>0</v>
      </c>
      <c r="R138" s="613"/>
      <c r="S138" s="383"/>
    </row>
    <row r="139" spans="1:19" ht="42" outlineLevel="1" x14ac:dyDescent="0.15">
      <c r="A139" s="464" t="s">
        <v>79</v>
      </c>
      <c r="B139" s="465" t="s">
        <v>301</v>
      </c>
      <c r="C139" s="506" t="s">
        <v>302</v>
      </c>
      <c r="D139" s="387"/>
      <c r="E139" s="539"/>
      <c r="F139" s="389"/>
      <c r="G139" s="480">
        <f>E139*F139</f>
        <v>0</v>
      </c>
      <c r="H139" s="480"/>
      <c r="I139" s="480"/>
      <c r="J139" s="480">
        <v>0</v>
      </c>
      <c r="K139" s="480"/>
      <c r="L139" s="480"/>
      <c r="M139" s="480">
        <f>K139*L139</f>
        <v>0</v>
      </c>
      <c r="N139" s="480"/>
      <c r="O139" s="480"/>
      <c r="P139" s="480">
        <f>N139*O139</f>
        <v>0</v>
      </c>
      <c r="Q139" s="480">
        <f t="shared" si="18"/>
        <v>0</v>
      </c>
      <c r="R139" s="481"/>
      <c r="S139" s="397"/>
    </row>
    <row r="140" spans="1:19" ht="84" outlineLevel="1" x14ac:dyDescent="0.15">
      <c r="A140" s="540" t="s">
        <v>79</v>
      </c>
      <c r="B140" s="541" t="s">
        <v>303</v>
      </c>
      <c r="C140" s="505" t="s">
        <v>306</v>
      </c>
      <c r="D140" s="443"/>
      <c r="E140" s="542">
        <f>G135</f>
        <v>0</v>
      </c>
      <c r="F140" s="487">
        <v>0.22</v>
      </c>
      <c r="G140" s="611">
        <f>E140*F140</f>
        <v>0</v>
      </c>
      <c r="H140" s="611"/>
      <c r="I140" s="611"/>
      <c r="J140" s="611">
        <v>0</v>
      </c>
      <c r="K140" s="611">
        <f>M135</f>
        <v>0</v>
      </c>
      <c r="L140" s="611">
        <v>0.22</v>
      </c>
      <c r="M140" s="611">
        <f>K140*L140</f>
        <v>0</v>
      </c>
      <c r="N140" s="611">
        <f>P135</f>
        <v>0</v>
      </c>
      <c r="O140" s="611">
        <v>0.22</v>
      </c>
      <c r="P140" s="611">
        <f>N140*O140</f>
        <v>0</v>
      </c>
      <c r="Q140" s="611">
        <f t="shared" si="18"/>
        <v>0</v>
      </c>
      <c r="R140" s="619"/>
      <c r="S140" s="397"/>
    </row>
    <row r="141" spans="1:19" ht="28" outlineLevel="1" x14ac:dyDescent="0.15">
      <c r="A141" s="376" t="s">
        <v>76</v>
      </c>
      <c r="B141" s="531" t="s">
        <v>307</v>
      </c>
      <c r="C141" s="543" t="s">
        <v>308</v>
      </c>
      <c r="D141" s="392"/>
      <c r="E141" s="380">
        <f>SUM(E142:E142)</f>
        <v>0</v>
      </c>
      <c r="F141" s="381"/>
      <c r="G141" s="600">
        <f>SUM(G142:G142)</f>
        <v>0</v>
      </c>
      <c r="H141" s="600"/>
      <c r="I141" s="600"/>
      <c r="J141" s="600"/>
      <c r="K141" s="600">
        <f>SUM(K142:K142)</f>
        <v>0</v>
      </c>
      <c r="L141" s="600"/>
      <c r="M141" s="600">
        <f>SUM(M142:M142)</f>
        <v>0</v>
      </c>
      <c r="N141" s="600">
        <f>SUM(N142:N142)</f>
        <v>0</v>
      </c>
      <c r="O141" s="600"/>
      <c r="P141" s="600">
        <f>SUM(P142:P142)</f>
        <v>0</v>
      </c>
      <c r="Q141" s="600">
        <f t="shared" si="18"/>
        <v>0</v>
      </c>
      <c r="R141" s="544"/>
      <c r="S141" s="383"/>
    </row>
    <row r="142" spans="1:19" ht="28" outlineLevel="1" x14ac:dyDescent="0.15">
      <c r="A142" s="384" t="s">
        <v>79</v>
      </c>
      <c r="B142" s="412" t="s">
        <v>309</v>
      </c>
      <c r="C142" s="424" t="s">
        <v>310</v>
      </c>
      <c r="D142" s="409"/>
      <c r="E142" s="395"/>
      <c r="F142" s="396"/>
      <c r="G142" s="489">
        <f>E142*F142</f>
        <v>0</v>
      </c>
      <c r="H142" s="489"/>
      <c r="I142" s="489"/>
      <c r="J142" s="489">
        <v>0</v>
      </c>
      <c r="K142" s="489"/>
      <c r="L142" s="489"/>
      <c r="M142" s="489">
        <f>K142*L142</f>
        <v>0</v>
      </c>
      <c r="N142" s="489"/>
      <c r="O142" s="489"/>
      <c r="P142" s="489">
        <f>N142*O142</f>
        <v>0</v>
      </c>
      <c r="Q142" s="489">
        <f t="shared" si="18"/>
        <v>0</v>
      </c>
      <c r="R142" s="490"/>
      <c r="S142" s="397"/>
    </row>
    <row r="143" spans="1:19" outlineLevel="1" x14ac:dyDescent="0.15">
      <c r="A143" s="376" t="s">
        <v>76</v>
      </c>
      <c r="B143" s="545" t="s">
        <v>313</v>
      </c>
      <c r="C143" s="546" t="s">
        <v>289</v>
      </c>
      <c r="D143" s="547"/>
      <c r="E143" s="548">
        <f>SUM(E144:E146)</f>
        <v>8</v>
      </c>
      <c r="F143" s="401"/>
      <c r="G143" s="402">
        <f>SUM(G144:G153)</f>
        <v>295110</v>
      </c>
      <c r="H143" s="402"/>
      <c r="I143" s="402"/>
      <c r="J143" s="402">
        <v>294410</v>
      </c>
      <c r="K143" s="402">
        <f>SUM(K144:K146)</f>
        <v>0</v>
      </c>
      <c r="L143" s="402"/>
      <c r="M143" s="402">
        <f>SUM(M144:M153)</f>
        <v>0</v>
      </c>
      <c r="N143" s="402">
        <f>SUM(N144:N146)</f>
        <v>0</v>
      </c>
      <c r="O143" s="402"/>
      <c r="P143" s="402">
        <f>SUM(P144:P153)</f>
        <v>0</v>
      </c>
      <c r="Q143" s="402">
        <f t="shared" si="18"/>
        <v>295110</v>
      </c>
      <c r="R143" s="614"/>
      <c r="S143" s="383"/>
    </row>
    <row r="144" spans="1:19" ht="42" outlineLevel="1" x14ac:dyDescent="0.15">
      <c r="A144" s="384" t="s">
        <v>79</v>
      </c>
      <c r="B144" s="549" t="s">
        <v>314</v>
      </c>
      <c r="C144" s="550" t="s">
        <v>394</v>
      </c>
      <c r="D144" s="515" t="s">
        <v>145</v>
      </c>
      <c r="E144" s="551">
        <v>1</v>
      </c>
      <c r="F144" s="405">
        <v>9000</v>
      </c>
      <c r="G144" s="480">
        <f t="shared" ref="G144:G153" si="19">E144*F144</f>
        <v>9000</v>
      </c>
      <c r="H144" s="480">
        <v>1</v>
      </c>
      <c r="I144" s="480">
        <v>9000</v>
      </c>
      <c r="J144" s="480">
        <v>9000</v>
      </c>
      <c r="K144" s="480"/>
      <c r="L144" s="480"/>
      <c r="M144" s="480">
        <f t="shared" ref="M144:M153" si="20">K144*L144</f>
        <v>0</v>
      </c>
      <c r="N144" s="480"/>
      <c r="O144" s="480"/>
      <c r="P144" s="480">
        <f t="shared" ref="P144:P153" si="21">N144*O144</f>
        <v>0</v>
      </c>
      <c r="Q144" s="480">
        <f t="shared" si="18"/>
        <v>9000</v>
      </c>
      <c r="R144" s="615"/>
      <c r="S144" s="397"/>
    </row>
    <row r="145" spans="1:19" ht="42" outlineLevel="1" x14ac:dyDescent="0.15">
      <c r="A145" s="384" t="s">
        <v>79</v>
      </c>
      <c r="B145" s="549" t="s">
        <v>316</v>
      </c>
      <c r="C145" s="550" t="s">
        <v>395</v>
      </c>
      <c r="D145" s="515" t="s">
        <v>145</v>
      </c>
      <c r="E145" s="551">
        <v>2</v>
      </c>
      <c r="F145" s="405">
        <v>1000</v>
      </c>
      <c r="G145" s="480">
        <f t="shared" si="19"/>
        <v>2000</v>
      </c>
      <c r="H145" s="480">
        <v>2</v>
      </c>
      <c r="I145" s="480">
        <v>1000</v>
      </c>
      <c r="J145" s="480">
        <v>2000</v>
      </c>
      <c r="K145" s="480"/>
      <c r="L145" s="480"/>
      <c r="M145" s="480">
        <f t="shared" si="20"/>
        <v>0</v>
      </c>
      <c r="N145" s="480"/>
      <c r="O145" s="480"/>
      <c r="P145" s="480">
        <f t="shared" si="21"/>
        <v>0</v>
      </c>
      <c r="Q145" s="480">
        <f t="shared" si="18"/>
        <v>2000</v>
      </c>
      <c r="R145" s="615"/>
      <c r="S145" s="390"/>
    </row>
    <row r="146" spans="1:19" ht="56" outlineLevel="1" x14ac:dyDescent="0.15">
      <c r="A146" s="384" t="s">
        <v>79</v>
      </c>
      <c r="B146" s="549" t="s">
        <v>318</v>
      </c>
      <c r="C146" s="550" t="s">
        <v>393</v>
      </c>
      <c r="D146" s="515" t="s">
        <v>145</v>
      </c>
      <c r="E146" s="551">
        <v>5</v>
      </c>
      <c r="F146" s="405">
        <v>1900</v>
      </c>
      <c r="G146" s="480">
        <f t="shared" si="19"/>
        <v>9500</v>
      </c>
      <c r="H146" s="480">
        <v>5</v>
      </c>
      <c r="I146" s="480">
        <v>1900</v>
      </c>
      <c r="J146" s="480">
        <v>9500</v>
      </c>
      <c r="K146" s="480"/>
      <c r="L146" s="480"/>
      <c r="M146" s="480">
        <f t="shared" si="20"/>
        <v>0</v>
      </c>
      <c r="N146" s="480"/>
      <c r="O146" s="480"/>
      <c r="P146" s="480">
        <f t="shared" si="21"/>
        <v>0</v>
      </c>
      <c r="Q146" s="480">
        <f t="shared" si="18"/>
        <v>9500</v>
      </c>
      <c r="R146" s="615"/>
      <c r="S146" s="397"/>
    </row>
    <row r="147" spans="1:19" ht="28" outlineLevel="1" x14ac:dyDescent="0.15">
      <c r="A147" s="408" t="s">
        <v>79</v>
      </c>
      <c r="B147" s="549" t="s">
        <v>320</v>
      </c>
      <c r="C147" s="550" t="s">
        <v>391</v>
      </c>
      <c r="D147" s="515" t="s">
        <v>82</v>
      </c>
      <c r="E147" s="551">
        <v>2</v>
      </c>
      <c r="F147" s="405">
        <v>7000</v>
      </c>
      <c r="G147" s="480">
        <f t="shared" si="19"/>
        <v>14000</v>
      </c>
      <c r="H147" s="480">
        <v>2</v>
      </c>
      <c r="I147" s="480">
        <v>7000</v>
      </c>
      <c r="J147" s="480">
        <v>14000</v>
      </c>
      <c r="K147" s="480"/>
      <c r="L147" s="480"/>
      <c r="M147" s="480">
        <f t="shared" si="20"/>
        <v>0</v>
      </c>
      <c r="N147" s="480"/>
      <c r="O147" s="480"/>
      <c r="P147" s="480">
        <f t="shared" si="21"/>
        <v>0</v>
      </c>
      <c r="Q147" s="480">
        <f t="shared" si="18"/>
        <v>14000</v>
      </c>
      <c r="R147" s="615"/>
      <c r="S147" s="397"/>
    </row>
    <row r="148" spans="1:19" ht="28" outlineLevel="1" x14ac:dyDescent="0.15">
      <c r="A148" s="408" t="s">
        <v>79</v>
      </c>
      <c r="B148" s="549" t="s">
        <v>322</v>
      </c>
      <c r="C148" s="550" t="s">
        <v>384</v>
      </c>
      <c r="D148" s="515" t="s">
        <v>82</v>
      </c>
      <c r="E148" s="551">
        <v>3</v>
      </c>
      <c r="F148" s="405">
        <v>7000</v>
      </c>
      <c r="G148" s="480">
        <f t="shared" si="19"/>
        <v>21000</v>
      </c>
      <c r="H148" s="480">
        <v>3</v>
      </c>
      <c r="I148" s="480">
        <v>7000</v>
      </c>
      <c r="J148" s="480">
        <v>21000</v>
      </c>
      <c r="K148" s="480"/>
      <c r="L148" s="480"/>
      <c r="M148" s="480">
        <f t="shared" si="20"/>
        <v>0</v>
      </c>
      <c r="N148" s="480"/>
      <c r="O148" s="480"/>
      <c r="P148" s="480">
        <f t="shared" si="21"/>
        <v>0</v>
      </c>
      <c r="Q148" s="480">
        <f t="shared" si="18"/>
        <v>21000</v>
      </c>
      <c r="R148" s="615"/>
      <c r="S148" s="397"/>
    </row>
    <row r="149" spans="1:19" ht="28" outlineLevel="1" x14ac:dyDescent="0.15">
      <c r="A149" s="408" t="s">
        <v>79</v>
      </c>
      <c r="B149" s="549" t="s">
        <v>324</v>
      </c>
      <c r="C149" s="550" t="s">
        <v>383</v>
      </c>
      <c r="D149" s="515" t="s">
        <v>82</v>
      </c>
      <c r="E149" s="551">
        <v>3</v>
      </c>
      <c r="F149" s="405">
        <v>7000</v>
      </c>
      <c r="G149" s="480">
        <f t="shared" si="19"/>
        <v>21000</v>
      </c>
      <c r="H149" s="480">
        <v>3</v>
      </c>
      <c r="I149" s="480">
        <v>7000</v>
      </c>
      <c r="J149" s="480">
        <v>21000</v>
      </c>
      <c r="K149" s="480"/>
      <c r="L149" s="480"/>
      <c r="M149" s="480">
        <f t="shared" si="20"/>
        <v>0</v>
      </c>
      <c r="N149" s="480"/>
      <c r="O149" s="480"/>
      <c r="P149" s="480">
        <f t="shared" si="21"/>
        <v>0</v>
      </c>
      <c r="Q149" s="480">
        <f t="shared" si="18"/>
        <v>21000</v>
      </c>
      <c r="R149" s="615"/>
      <c r="S149" s="397"/>
    </row>
    <row r="150" spans="1:19" ht="42" outlineLevel="1" x14ac:dyDescent="0.15">
      <c r="A150" s="408" t="s">
        <v>79</v>
      </c>
      <c r="B150" s="549" t="s">
        <v>325</v>
      </c>
      <c r="C150" s="550" t="s">
        <v>390</v>
      </c>
      <c r="D150" s="515" t="s">
        <v>82</v>
      </c>
      <c r="E150" s="551">
        <v>3</v>
      </c>
      <c r="F150" s="405">
        <v>7000</v>
      </c>
      <c r="G150" s="480">
        <f t="shared" si="19"/>
        <v>21000</v>
      </c>
      <c r="H150" s="480">
        <v>3</v>
      </c>
      <c r="I150" s="480">
        <v>7000</v>
      </c>
      <c r="J150" s="480">
        <v>21000</v>
      </c>
      <c r="K150" s="480"/>
      <c r="L150" s="480"/>
      <c r="M150" s="480">
        <f t="shared" si="20"/>
        <v>0</v>
      </c>
      <c r="N150" s="480"/>
      <c r="O150" s="480"/>
      <c r="P150" s="480">
        <f t="shared" si="21"/>
        <v>0</v>
      </c>
      <c r="Q150" s="480">
        <f t="shared" si="18"/>
        <v>21000</v>
      </c>
      <c r="R150" s="615"/>
      <c r="S150" s="397"/>
    </row>
    <row r="151" spans="1:19" ht="28" outlineLevel="1" x14ac:dyDescent="0.15">
      <c r="A151" s="408" t="s">
        <v>79</v>
      </c>
      <c r="B151" s="549" t="s">
        <v>326</v>
      </c>
      <c r="C151" s="550" t="s">
        <v>368</v>
      </c>
      <c r="D151" s="515" t="s">
        <v>82</v>
      </c>
      <c r="E151" s="551">
        <v>3</v>
      </c>
      <c r="F151" s="405">
        <v>7000</v>
      </c>
      <c r="G151" s="480">
        <f t="shared" si="19"/>
        <v>21000</v>
      </c>
      <c r="H151" s="480">
        <v>3</v>
      </c>
      <c r="I151" s="480">
        <v>7000</v>
      </c>
      <c r="J151" s="480">
        <v>21000</v>
      </c>
      <c r="K151" s="480"/>
      <c r="L151" s="480"/>
      <c r="M151" s="480">
        <f t="shared" si="20"/>
        <v>0</v>
      </c>
      <c r="N151" s="480"/>
      <c r="O151" s="480"/>
      <c r="P151" s="480">
        <f t="shared" si="21"/>
        <v>0</v>
      </c>
      <c r="Q151" s="480">
        <f t="shared" si="18"/>
        <v>21000</v>
      </c>
      <c r="R151" s="615"/>
      <c r="S151" s="397"/>
    </row>
    <row r="152" spans="1:19" ht="42" outlineLevel="1" x14ac:dyDescent="0.15">
      <c r="A152" s="408" t="s">
        <v>79</v>
      </c>
      <c r="B152" s="549" t="s">
        <v>365</v>
      </c>
      <c r="C152" s="550" t="s">
        <v>366</v>
      </c>
      <c r="D152" s="515" t="s">
        <v>145</v>
      </c>
      <c r="E152" s="551">
        <v>1</v>
      </c>
      <c r="F152" s="389">
        <v>150540</v>
      </c>
      <c r="G152" s="480">
        <f t="shared" si="19"/>
        <v>150540</v>
      </c>
      <c r="H152" s="480">
        <v>1</v>
      </c>
      <c r="I152" s="480">
        <v>149840</v>
      </c>
      <c r="J152" s="480">
        <v>149840</v>
      </c>
      <c r="K152" s="480"/>
      <c r="L152" s="480"/>
      <c r="M152" s="480">
        <f t="shared" si="20"/>
        <v>0</v>
      </c>
      <c r="N152" s="480"/>
      <c r="O152" s="480"/>
      <c r="P152" s="480">
        <f t="shared" si="21"/>
        <v>0</v>
      </c>
      <c r="Q152" s="480">
        <f t="shared" si="18"/>
        <v>150540</v>
      </c>
      <c r="R152" s="481"/>
      <c r="S152" s="397"/>
    </row>
    <row r="153" spans="1:19" ht="70" outlineLevel="1" x14ac:dyDescent="0.15">
      <c r="A153" s="408" t="s">
        <v>79</v>
      </c>
      <c r="B153" s="552" t="s">
        <v>367</v>
      </c>
      <c r="C153" s="553" t="s">
        <v>327</v>
      </c>
      <c r="D153" s="554"/>
      <c r="E153" s="555">
        <f>SUM(G144:G151)</f>
        <v>118500</v>
      </c>
      <c r="F153" s="556">
        <v>0.22</v>
      </c>
      <c r="G153" s="480">
        <f t="shared" si="19"/>
        <v>26070</v>
      </c>
      <c r="H153" s="555">
        <v>118500</v>
      </c>
      <c r="I153" s="480">
        <v>0.22</v>
      </c>
      <c r="J153" s="480">
        <v>26070</v>
      </c>
      <c r="K153" s="480"/>
      <c r="L153" s="480">
        <v>0.22</v>
      </c>
      <c r="M153" s="480">
        <f t="shared" si="20"/>
        <v>0</v>
      </c>
      <c r="N153" s="480"/>
      <c r="O153" s="480">
        <v>0.22</v>
      </c>
      <c r="P153" s="480">
        <f t="shared" si="21"/>
        <v>0</v>
      </c>
      <c r="Q153" s="480">
        <f t="shared" si="18"/>
        <v>26070</v>
      </c>
      <c r="R153" s="621"/>
      <c r="S153" s="417"/>
    </row>
    <row r="154" spans="1:19" x14ac:dyDescent="0.15">
      <c r="A154" s="557" t="s">
        <v>328</v>
      </c>
      <c r="B154" s="558"/>
      <c r="C154" s="559"/>
      <c r="D154" s="560"/>
      <c r="E154" s="561">
        <f>E143+E107+E141+E138+E134</f>
        <v>9</v>
      </c>
      <c r="F154" s="562"/>
      <c r="G154" s="612">
        <f>G143+G141+G138+G134</f>
        <v>325110</v>
      </c>
      <c r="H154" s="612"/>
      <c r="I154" s="612"/>
      <c r="J154" s="612">
        <v>323410</v>
      </c>
      <c r="K154" s="612">
        <f>K143+K107+K141+K138+K134</f>
        <v>0</v>
      </c>
      <c r="L154" s="612"/>
      <c r="M154" s="612">
        <f>M143+M107+M141+M138+M134</f>
        <v>0</v>
      </c>
      <c r="N154" s="612">
        <f>N143+N107+N141+N138+N134</f>
        <v>0</v>
      </c>
      <c r="O154" s="612"/>
      <c r="P154" s="612">
        <f>P143+P107+P141+P138+P134</f>
        <v>0</v>
      </c>
      <c r="Q154" s="612">
        <f>Q143+Q141+Q138+Q134</f>
        <v>325110</v>
      </c>
      <c r="R154" s="622"/>
      <c r="S154" s="417"/>
    </row>
    <row r="155" spans="1:19" x14ac:dyDescent="0.15">
      <c r="A155" s="563" t="s">
        <v>329</v>
      </c>
      <c r="B155" s="564"/>
      <c r="C155" s="565"/>
      <c r="D155" s="566"/>
      <c r="E155" s="567"/>
      <c r="F155" s="568"/>
      <c r="G155" s="568">
        <f>G36+G44+G54+G74+G82+G99+G106+G110+G119+G124+G128+G132+G154</f>
        <v>1036062</v>
      </c>
      <c r="H155" s="568"/>
      <c r="I155" s="568"/>
      <c r="J155" s="568">
        <f t="shared" ref="H155:J155" si="22">J36+J44+J54+J74+J82+J99+J106+J110+J119+J124+J128+J132+J154</f>
        <v>1034473.18</v>
      </c>
      <c r="K155" s="568"/>
      <c r="L155" s="568"/>
      <c r="M155" s="568">
        <f>M36+M44+M54+M74+M82+M99+M106+M110+M119+M124+M128+M132+M154</f>
        <v>0</v>
      </c>
      <c r="N155" s="568"/>
      <c r="O155" s="568"/>
      <c r="P155" s="568">
        <f>P36+P44+P54+P74+P82+P99+P106+P110+P119+P124+P128+P132+P154</f>
        <v>0</v>
      </c>
      <c r="Q155" s="568">
        <f>Q36+Q44+Q54+Q74+Q82+Q99+Q106+Q110+Q119+Q124+Q128+Q132+Q154</f>
        <v>1036062</v>
      </c>
      <c r="R155" s="569"/>
      <c r="S155" s="417"/>
    </row>
    <row r="156" spans="1:19" x14ac:dyDescent="0.15">
      <c r="A156" s="570"/>
      <c r="D156" s="350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  <c r="O156" s="351"/>
      <c r="P156" s="351"/>
      <c r="Q156" s="351"/>
      <c r="R156" s="354"/>
      <c r="S156" s="417"/>
    </row>
    <row r="157" spans="1:19" x14ac:dyDescent="0.15">
      <c r="A157" s="571" t="s">
        <v>330</v>
      </c>
      <c r="B157" s="572"/>
      <c r="C157" s="644"/>
      <c r="D157" s="573"/>
      <c r="E157" s="574"/>
      <c r="F157" s="575"/>
      <c r="G157" s="576">
        <f>Фінансування!C22-Витрати!G155</f>
        <v>0</v>
      </c>
      <c r="H157" s="576"/>
      <c r="I157" s="576"/>
      <c r="J157" s="576">
        <f>Фінансування!C23-J155</f>
        <v>0</v>
      </c>
      <c r="K157" s="576"/>
      <c r="L157" s="576"/>
      <c r="M157" s="576">
        <f>Фінансування!J22</f>
        <v>0</v>
      </c>
      <c r="N157" s="576"/>
      <c r="O157" s="576"/>
      <c r="P157" s="576">
        <f>Фінансування!J23</f>
        <v>0</v>
      </c>
      <c r="Q157" s="576">
        <f>Фінансування!N22-Q155</f>
        <v>0</v>
      </c>
      <c r="R157" s="577"/>
      <c r="S157" s="417"/>
    </row>
    <row r="158" spans="1:19" x14ac:dyDescent="0.15">
      <c r="A158" s="344"/>
      <c r="B158" s="578"/>
      <c r="C158" s="579"/>
      <c r="D158" s="580"/>
      <c r="E158" s="581"/>
      <c r="F158" s="581"/>
      <c r="G158" s="581"/>
      <c r="H158" s="581"/>
      <c r="I158" s="581"/>
      <c r="J158" s="581"/>
      <c r="K158" s="581"/>
      <c r="L158" s="581"/>
      <c r="M158" s="581"/>
      <c r="N158" s="581"/>
      <c r="O158" s="581"/>
      <c r="P158" s="581"/>
      <c r="Q158" s="582"/>
      <c r="R158" s="579"/>
      <c r="S158" s="344"/>
    </row>
    <row r="159" spans="1:19" x14ac:dyDescent="0.15">
      <c r="A159" s="344"/>
      <c r="B159" s="578"/>
      <c r="C159" s="579"/>
      <c r="D159" s="580"/>
      <c r="E159" s="581"/>
      <c r="F159" s="581"/>
      <c r="G159" s="581"/>
      <c r="H159" s="581"/>
      <c r="I159" s="581"/>
      <c r="J159" s="581"/>
      <c r="K159" s="581"/>
      <c r="L159" s="581"/>
      <c r="M159" s="581"/>
      <c r="N159" s="581"/>
      <c r="O159" s="581"/>
      <c r="P159" s="581"/>
      <c r="Q159" s="582"/>
      <c r="R159" s="579"/>
      <c r="S159" s="344"/>
    </row>
    <row r="160" spans="1:19" x14ac:dyDescent="0.15">
      <c r="A160" s="344"/>
      <c r="B160" s="578"/>
      <c r="C160" s="579"/>
      <c r="D160" s="580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2"/>
      <c r="R160" s="579"/>
      <c r="S160" s="344"/>
    </row>
    <row r="161" spans="1:19" x14ac:dyDescent="0.15">
      <c r="A161" s="344" t="s">
        <v>42</v>
      </c>
      <c r="B161" s="578"/>
      <c r="C161" s="585"/>
      <c r="D161" s="580"/>
      <c r="E161" s="581"/>
      <c r="F161" s="583"/>
      <c r="G161" s="583"/>
      <c r="H161" s="581"/>
      <c r="I161" s="581"/>
      <c r="J161" s="581"/>
      <c r="K161" s="584"/>
      <c r="L161" s="585"/>
      <c r="M161" s="586"/>
      <c r="N161" s="581"/>
      <c r="O161" s="581"/>
      <c r="P161" s="581"/>
      <c r="Q161" s="582"/>
      <c r="R161" s="579"/>
      <c r="S161" s="344"/>
    </row>
    <row r="162" spans="1:19" ht="16" x14ac:dyDescent="0.15">
      <c r="A162" s="587"/>
      <c r="B162" s="588"/>
      <c r="C162" s="589" t="s">
        <v>331</v>
      </c>
      <c r="D162" s="590"/>
      <c r="E162" s="591"/>
      <c r="F162" s="592" t="s">
        <v>332</v>
      </c>
      <c r="G162" s="591"/>
      <c r="H162" s="591"/>
      <c r="I162" s="591"/>
      <c r="J162" s="591"/>
      <c r="K162" s="593"/>
      <c r="L162" s="594" t="s">
        <v>568</v>
      </c>
      <c r="M162" s="591"/>
      <c r="N162" s="591"/>
      <c r="O162" s="591"/>
      <c r="P162" s="591"/>
      <c r="Q162" s="595"/>
      <c r="R162" s="596"/>
      <c r="S162" s="597"/>
    </row>
    <row r="163" spans="1:19" x14ac:dyDescent="0.15">
      <c r="A163" s="344"/>
      <c r="B163" s="578"/>
      <c r="C163" s="579"/>
      <c r="D163" s="580"/>
      <c r="E163" s="581"/>
      <c r="F163" s="581"/>
      <c r="G163" s="581"/>
      <c r="H163" s="581"/>
      <c r="I163" s="581"/>
      <c r="J163" s="581"/>
      <c r="K163" s="581"/>
      <c r="L163" s="581"/>
      <c r="M163" s="581"/>
      <c r="N163" s="581"/>
      <c r="O163" s="581"/>
      <c r="P163" s="581"/>
      <c r="Q163" s="582"/>
      <c r="R163" s="579"/>
      <c r="S163" s="344"/>
    </row>
    <row r="164" spans="1:19" x14ac:dyDescent="0.15">
      <c r="A164" s="344"/>
      <c r="B164" s="578"/>
      <c r="C164" s="579"/>
      <c r="D164" s="580"/>
      <c r="E164" s="581"/>
      <c r="F164" s="581"/>
      <c r="G164" s="581"/>
      <c r="H164" s="581"/>
      <c r="I164" s="581"/>
      <c r="J164" s="581"/>
      <c r="K164" s="581"/>
      <c r="L164" s="581"/>
      <c r="M164" s="581"/>
      <c r="N164" s="581"/>
      <c r="O164" s="581"/>
      <c r="P164" s="581"/>
      <c r="Q164" s="582"/>
      <c r="R164" s="579"/>
      <c r="S164" s="344"/>
    </row>
    <row r="165" spans="1:19" x14ac:dyDescent="0.15">
      <c r="A165" s="598" t="s">
        <v>569</v>
      </c>
      <c r="B165" s="578"/>
      <c r="C165" s="579"/>
      <c r="D165" s="580"/>
      <c r="E165" s="581"/>
      <c r="F165" s="581"/>
      <c r="G165" s="581"/>
      <c r="H165" s="581"/>
      <c r="I165" s="598" t="s">
        <v>570</v>
      </c>
      <c r="J165" s="581"/>
      <c r="K165" s="581"/>
      <c r="L165" s="581"/>
      <c r="M165" s="581"/>
      <c r="N165" s="581"/>
      <c r="O165" s="581"/>
      <c r="P165" s="581"/>
      <c r="Q165" s="582"/>
      <c r="R165" s="579"/>
      <c r="S165" s="344"/>
    </row>
    <row r="166" spans="1:19" x14ac:dyDescent="0.15">
      <c r="A166" s="344"/>
      <c r="B166" s="578"/>
      <c r="C166" s="579"/>
      <c r="D166" s="580"/>
      <c r="E166" s="581"/>
      <c r="F166" s="581"/>
      <c r="G166" s="581"/>
      <c r="H166" s="581"/>
      <c r="I166" s="581"/>
      <c r="J166" s="581"/>
      <c r="K166" s="581"/>
      <c r="L166" s="581"/>
      <c r="M166" s="581"/>
      <c r="N166" s="581"/>
      <c r="O166" s="581"/>
      <c r="P166" s="581"/>
      <c r="Q166" s="599"/>
      <c r="R166" s="579"/>
      <c r="S166" s="344"/>
    </row>
    <row r="167" spans="1:19" x14ac:dyDescent="0.15">
      <c r="A167" s="344"/>
      <c r="B167" s="578"/>
      <c r="C167" s="579"/>
      <c r="D167" s="580"/>
      <c r="E167" s="581"/>
      <c r="F167" s="581"/>
      <c r="G167" s="581"/>
      <c r="H167" s="581"/>
      <c r="I167" s="581"/>
      <c r="J167" s="581"/>
      <c r="K167" s="581"/>
      <c r="L167" s="581"/>
      <c r="M167" s="581"/>
      <c r="N167" s="581"/>
      <c r="O167" s="581"/>
      <c r="P167" s="581"/>
      <c r="Q167" s="599"/>
      <c r="R167" s="579"/>
      <c r="S167" s="344"/>
    </row>
    <row r="168" spans="1:19" x14ac:dyDescent="0.15">
      <c r="A168" s="344"/>
      <c r="B168" s="578"/>
      <c r="C168" s="579"/>
      <c r="D168" s="580"/>
      <c r="E168" s="581"/>
      <c r="F168" s="581"/>
      <c r="G168" s="581"/>
      <c r="H168" s="581"/>
      <c r="I168" s="581"/>
      <c r="J168" s="581"/>
      <c r="K168" s="581"/>
      <c r="L168" s="581"/>
      <c r="M168" s="581"/>
      <c r="N168" s="581"/>
      <c r="O168" s="581"/>
      <c r="P168" s="581"/>
      <c r="Q168" s="599"/>
      <c r="R168" s="579"/>
      <c r="S168" s="344"/>
    </row>
    <row r="169" spans="1:19" x14ac:dyDescent="0.15">
      <c r="A169" s="344"/>
      <c r="B169" s="578"/>
      <c r="C169" s="579"/>
      <c r="D169" s="580"/>
      <c r="E169" s="581"/>
      <c r="F169" s="581"/>
      <c r="G169" s="581"/>
      <c r="H169" s="581"/>
      <c r="I169" s="581"/>
      <c r="J169" s="581"/>
      <c r="K169" s="581"/>
      <c r="L169" s="581"/>
      <c r="M169" s="581"/>
      <c r="N169" s="581"/>
      <c r="O169" s="581"/>
      <c r="P169" s="581"/>
      <c r="Q169" s="599"/>
      <c r="R169" s="579"/>
      <c r="S169" s="344"/>
    </row>
    <row r="170" spans="1:19" x14ac:dyDescent="0.15">
      <c r="A170" s="344"/>
      <c r="B170" s="578"/>
      <c r="C170" s="579"/>
      <c r="D170" s="580"/>
      <c r="E170" s="581"/>
      <c r="F170" s="581"/>
      <c r="G170" s="581"/>
      <c r="H170" s="581"/>
      <c r="I170" s="581"/>
      <c r="J170" s="581"/>
      <c r="K170" s="581"/>
      <c r="L170" s="581"/>
      <c r="M170" s="581"/>
      <c r="N170" s="581"/>
      <c r="O170" s="581"/>
      <c r="P170" s="581"/>
      <c r="Q170" s="599"/>
      <c r="R170" s="579"/>
      <c r="S170" s="344"/>
    </row>
    <row r="171" spans="1:19" x14ac:dyDescent="0.15">
      <c r="A171" s="344"/>
      <c r="B171" s="578"/>
      <c r="C171" s="579"/>
      <c r="D171" s="580"/>
      <c r="E171" s="581"/>
      <c r="F171" s="581"/>
      <c r="G171" s="581"/>
      <c r="H171" s="581"/>
      <c r="I171" s="581"/>
      <c r="J171" s="581"/>
      <c r="K171" s="581"/>
      <c r="L171" s="581"/>
      <c r="M171" s="581"/>
      <c r="N171" s="581"/>
      <c r="O171" s="581"/>
      <c r="P171" s="581"/>
      <c r="Q171" s="599"/>
      <c r="R171" s="579"/>
      <c r="S171" s="344"/>
    </row>
    <row r="172" spans="1:19" x14ac:dyDescent="0.15">
      <c r="A172" s="344"/>
      <c r="B172" s="578"/>
      <c r="C172" s="579"/>
      <c r="D172" s="580"/>
      <c r="E172" s="581"/>
      <c r="F172" s="581"/>
      <c r="G172" s="581"/>
      <c r="H172" s="581"/>
      <c r="I172" s="581"/>
      <c r="J172" s="581"/>
      <c r="K172" s="581"/>
      <c r="L172" s="581"/>
      <c r="M172" s="581"/>
      <c r="N172" s="581"/>
      <c r="O172" s="581"/>
      <c r="P172" s="581"/>
      <c r="Q172" s="599"/>
      <c r="R172" s="579"/>
      <c r="S172" s="344"/>
    </row>
    <row r="173" spans="1:19" x14ac:dyDescent="0.15">
      <c r="A173" s="344"/>
      <c r="B173" s="578"/>
      <c r="C173" s="579"/>
      <c r="D173" s="580"/>
      <c r="E173" s="581"/>
      <c r="F173" s="581"/>
      <c r="G173" s="581"/>
      <c r="H173" s="581"/>
      <c r="I173" s="581"/>
      <c r="J173" s="581"/>
      <c r="K173" s="581"/>
      <c r="L173" s="581"/>
      <c r="M173" s="581"/>
      <c r="N173" s="581"/>
      <c r="O173" s="581"/>
      <c r="P173" s="581"/>
      <c r="Q173" s="599"/>
      <c r="R173" s="579"/>
      <c r="S173" s="344"/>
    </row>
    <row r="174" spans="1:19" x14ac:dyDescent="0.15">
      <c r="A174" s="344"/>
      <c r="B174" s="578"/>
      <c r="C174" s="579"/>
      <c r="D174" s="580"/>
      <c r="E174" s="581"/>
      <c r="F174" s="581"/>
      <c r="G174" s="581"/>
      <c r="H174" s="581"/>
      <c r="I174" s="581"/>
      <c r="J174" s="581"/>
      <c r="K174" s="581"/>
      <c r="L174" s="581"/>
      <c r="M174" s="581"/>
      <c r="N174" s="581"/>
      <c r="O174" s="581"/>
      <c r="P174" s="581"/>
      <c r="Q174" s="599"/>
      <c r="R174" s="579"/>
      <c r="S174" s="344"/>
    </row>
    <row r="175" spans="1:19" x14ac:dyDescent="0.15">
      <c r="A175" s="344"/>
      <c r="B175" s="578"/>
      <c r="C175" s="579"/>
      <c r="D175" s="580"/>
      <c r="E175" s="581"/>
      <c r="F175" s="581"/>
      <c r="G175" s="581"/>
      <c r="H175" s="581"/>
      <c r="I175" s="581"/>
      <c r="J175" s="581"/>
      <c r="K175" s="581"/>
      <c r="L175" s="581"/>
      <c r="M175" s="581"/>
      <c r="N175" s="581"/>
      <c r="O175" s="581"/>
      <c r="P175" s="581"/>
      <c r="Q175" s="599"/>
      <c r="R175" s="579"/>
      <c r="S175" s="344"/>
    </row>
    <row r="176" spans="1:19" x14ac:dyDescent="0.15">
      <c r="A176" s="344"/>
      <c r="B176" s="578"/>
      <c r="C176" s="579"/>
      <c r="D176" s="580"/>
      <c r="E176" s="581"/>
      <c r="F176" s="581"/>
      <c r="G176" s="581"/>
      <c r="H176" s="581"/>
      <c r="I176" s="581"/>
      <c r="J176" s="581"/>
      <c r="K176" s="581"/>
      <c r="L176" s="581"/>
      <c r="M176" s="581"/>
      <c r="N176" s="581"/>
      <c r="O176" s="581"/>
      <c r="P176" s="581"/>
      <c r="Q176" s="599"/>
      <c r="R176" s="579"/>
      <c r="S176" s="344"/>
    </row>
    <row r="177" spans="1:19" x14ac:dyDescent="0.15">
      <c r="A177" s="344"/>
      <c r="B177" s="578"/>
      <c r="C177" s="579"/>
      <c r="D177" s="580"/>
      <c r="E177" s="581"/>
      <c r="F177" s="581"/>
      <c r="G177" s="581"/>
      <c r="H177" s="581"/>
      <c r="I177" s="581"/>
      <c r="J177" s="581"/>
      <c r="K177" s="581"/>
      <c r="L177" s="581"/>
      <c r="M177" s="581"/>
      <c r="N177" s="581"/>
      <c r="O177" s="581"/>
      <c r="P177" s="581"/>
      <c r="Q177" s="599"/>
      <c r="R177" s="579"/>
      <c r="S177" s="344"/>
    </row>
    <row r="178" spans="1:19" x14ac:dyDescent="0.15">
      <c r="A178" s="344"/>
      <c r="B178" s="578"/>
      <c r="C178" s="579"/>
      <c r="D178" s="580"/>
      <c r="E178" s="581"/>
      <c r="F178" s="581"/>
      <c r="G178" s="581"/>
      <c r="H178" s="581"/>
      <c r="I178" s="581"/>
      <c r="J178" s="581"/>
      <c r="K178" s="581"/>
      <c r="L178" s="581"/>
      <c r="M178" s="581"/>
      <c r="N178" s="581"/>
      <c r="O178" s="581"/>
      <c r="P178" s="581"/>
      <c r="Q178" s="599"/>
      <c r="R178" s="579"/>
      <c r="S178" s="344"/>
    </row>
    <row r="179" spans="1:19" x14ac:dyDescent="0.15">
      <c r="A179" s="344"/>
      <c r="B179" s="578"/>
      <c r="C179" s="579"/>
      <c r="D179" s="580"/>
      <c r="E179" s="581"/>
      <c r="F179" s="581"/>
      <c r="G179" s="581"/>
      <c r="H179" s="581"/>
      <c r="I179" s="581"/>
      <c r="J179" s="581"/>
      <c r="K179" s="581"/>
      <c r="L179" s="581"/>
      <c r="M179" s="581"/>
      <c r="N179" s="581"/>
      <c r="O179" s="581"/>
      <c r="P179" s="581"/>
      <c r="Q179" s="599"/>
      <c r="R179" s="579"/>
      <c r="S179" s="344"/>
    </row>
    <row r="180" spans="1:19" x14ac:dyDescent="0.15">
      <c r="A180" s="344"/>
      <c r="B180" s="578"/>
      <c r="C180" s="579"/>
      <c r="D180" s="580"/>
      <c r="E180" s="581"/>
      <c r="F180" s="581"/>
      <c r="G180" s="581"/>
      <c r="H180" s="581"/>
      <c r="I180" s="581"/>
      <c r="J180" s="581"/>
      <c r="K180" s="581"/>
      <c r="L180" s="581"/>
      <c r="M180" s="581"/>
      <c r="N180" s="581"/>
      <c r="O180" s="581"/>
      <c r="P180" s="581"/>
      <c r="Q180" s="599"/>
      <c r="R180" s="579"/>
      <c r="S180" s="344"/>
    </row>
    <row r="181" spans="1:19" x14ac:dyDescent="0.15">
      <c r="A181" s="344"/>
      <c r="B181" s="578"/>
      <c r="C181" s="579"/>
      <c r="D181" s="580"/>
      <c r="E181" s="581"/>
      <c r="F181" s="581"/>
      <c r="G181" s="581"/>
      <c r="H181" s="581"/>
      <c r="I181" s="581"/>
      <c r="J181" s="581"/>
      <c r="K181" s="581"/>
      <c r="L181" s="581"/>
      <c r="M181" s="581"/>
      <c r="N181" s="581"/>
      <c r="O181" s="581"/>
      <c r="P181" s="581"/>
      <c r="Q181" s="599"/>
      <c r="R181" s="579"/>
      <c r="S181" s="344"/>
    </row>
    <row r="182" spans="1:19" x14ac:dyDescent="0.15">
      <c r="A182" s="344"/>
      <c r="B182" s="578"/>
      <c r="C182" s="579"/>
      <c r="D182" s="580"/>
      <c r="E182" s="581"/>
      <c r="F182" s="581"/>
      <c r="G182" s="581"/>
      <c r="H182" s="581"/>
      <c r="I182" s="581"/>
      <c r="J182" s="581"/>
      <c r="K182" s="581"/>
      <c r="L182" s="581"/>
      <c r="M182" s="581"/>
      <c r="N182" s="581"/>
      <c r="O182" s="581"/>
      <c r="P182" s="581"/>
      <c r="Q182" s="599"/>
      <c r="R182" s="579"/>
      <c r="S182" s="344"/>
    </row>
    <row r="183" spans="1:19" x14ac:dyDescent="0.15">
      <c r="A183" s="344"/>
      <c r="B183" s="578"/>
      <c r="C183" s="579"/>
      <c r="D183" s="580"/>
      <c r="E183" s="581"/>
      <c r="F183" s="581"/>
      <c r="G183" s="581"/>
      <c r="H183" s="581"/>
      <c r="I183" s="581"/>
      <c r="J183" s="581"/>
      <c r="K183" s="581"/>
      <c r="L183" s="581"/>
      <c r="M183" s="581"/>
      <c r="N183" s="581"/>
      <c r="O183" s="581"/>
      <c r="P183" s="581"/>
      <c r="Q183" s="599"/>
      <c r="R183" s="579"/>
      <c r="S183" s="344"/>
    </row>
    <row r="184" spans="1:19" x14ac:dyDescent="0.15">
      <c r="A184" s="344"/>
      <c r="B184" s="578"/>
      <c r="C184" s="579"/>
      <c r="D184" s="580"/>
      <c r="E184" s="581"/>
      <c r="F184" s="581"/>
      <c r="G184" s="581"/>
      <c r="H184" s="581"/>
      <c r="I184" s="581"/>
      <c r="J184" s="581"/>
      <c r="K184" s="581"/>
      <c r="L184" s="581"/>
      <c r="M184" s="581"/>
      <c r="N184" s="581"/>
      <c r="O184" s="581"/>
      <c r="P184" s="581"/>
      <c r="Q184" s="599"/>
      <c r="R184" s="579"/>
      <c r="S184" s="344"/>
    </row>
    <row r="185" spans="1:19" x14ac:dyDescent="0.15">
      <c r="A185" s="344"/>
      <c r="B185" s="578"/>
      <c r="C185" s="579"/>
      <c r="D185" s="580"/>
      <c r="E185" s="581"/>
      <c r="F185" s="581"/>
      <c r="G185" s="581"/>
      <c r="H185" s="581"/>
      <c r="I185" s="581"/>
      <c r="J185" s="581"/>
      <c r="K185" s="581"/>
      <c r="L185" s="581"/>
      <c r="M185" s="581"/>
      <c r="N185" s="581"/>
      <c r="O185" s="581"/>
      <c r="P185" s="581"/>
      <c r="Q185" s="599"/>
      <c r="R185" s="579"/>
      <c r="S185" s="344"/>
    </row>
    <row r="186" spans="1:19" x14ac:dyDescent="0.15">
      <c r="A186" s="344"/>
      <c r="B186" s="578"/>
      <c r="C186" s="579"/>
      <c r="D186" s="580"/>
      <c r="E186" s="581"/>
      <c r="F186" s="581"/>
      <c r="G186" s="581"/>
      <c r="H186" s="581"/>
      <c r="I186" s="581"/>
      <c r="J186" s="581"/>
      <c r="K186" s="581"/>
      <c r="L186" s="581"/>
      <c r="M186" s="581"/>
      <c r="N186" s="581"/>
      <c r="O186" s="581"/>
      <c r="P186" s="581"/>
      <c r="Q186" s="599"/>
      <c r="R186" s="579"/>
      <c r="S186" s="344"/>
    </row>
    <row r="187" spans="1:19" x14ac:dyDescent="0.15">
      <c r="A187" s="344"/>
      <c r="B187" s="578"/>
      <c r="C187" s="579"/>
      <c r="D187" s="580"/>
      <c r="E187" s="581"/>
      <c r="F187" s="581"/>
      <c r="G187" s="581"/>
      <c r="H187" s="581"/>
      <c r="I187" s="581"/>
      <c r="J187" s="581"/>
      <c r="K187" s="581"/>
      <c r="L187" s="581"/>
      <c r="M187" s="581"/>
      <c r="N187" s="581"/>
      <c r="O187" s="581"/>
      <c r="P187" s="581"/>
      <c r="Q187" s="599"/>
      <c r="R187" s="579"/>
      <c r="S187" s="344"/>
    </row>
    <row r="188" spans="1:19" x14ac:dyDescent="0.15">
      <c r="A188" s="344"/>
      <c r="B188" s="578"/>
      <c r="C188" s="579"/>
      <c r="D188" s="580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1"/>
      <c r="Q188" s="599"/>
      <c r="R188" s="579"/>
      <c r="S188" s="344"/>
    </row>
    <row r="189" spans="1:19" x14ac:dyDescent="0.15">
      <c r="A189" s="344"/>
      <c r="B189" s="578"/>
      <c r="C189" s="579"/>
      <c r="D189" s="580"/>
      <c r="E189" s="581"/>
      <c r="F189" s="581"/>
      <c r="G189" s="581"/>
      <c r="H189" s="581"/>
      <c r="I189" s="581"/>
      <c r="J189" s="581"/>
      <c r="K189" s="581"/>
      <c r="L189" s="581"/>
      <c r="M189" s="581"/>
      <c r="N189" s="581"/>
      <c r="O189" s="581"/>
      <c r="P189" s="581"/>
      <c r="Q189" s="599"/>
      <c r="R189" s="579"/>
      <c r="S189" s="344"/>
    </row>
    <row r="190" spans="1:19" x14ac:dyDescent="0.15">
      <c r="A190" s="344"/>
      <c r="B190" s="578"/>
      <c r="C190" s="579"/>
      <c r="D190" s="580"/>
      <c r="E190" s="581"/>
      <c r="F190" s="581"/>
      <c r="G190" s="581"/>
      <c r="H190" s="581"/>
      <c r="I190" s="581"/>
      <c r="J190" s="581"/>
      <c r="K190" s="581"/>
      <c r="L190" s="581"/>
      <c r="M190" s="581"/>
      <c r="N190" s="581"/>
      <c r="O190" s="581"/>
      <c r="P190" s="581"/>
      <c r="Q190" s="599"/>
      <c r="R190" s="579"/>
      <c r="S190" s="344"/>
    </row>
    <row r="191" spans="1:19" x14ac:dyDescent="0.15">
      <c r="A191" s="344"/>
      <c r="B191" s="578"/>
      <c r="C191" s="579"/>
      <c r="D191" s="580"/>
      <c r="E191" s="581"/>
      <c r="F191" s="581"/>
      <c r="G191" s="581"/>
      <c r="H191" s="581"/>
      <c r="I191" s="581"/>
      <c r="J191" s="581"/>
      <c r="K191" s="581"/>
      <c r="L191" s="581"/>
      <c r="M191" s="581"/>
      <c r="N191" s="581"/>
      <c r="O191" s="581"/>
      <c r="P191" s="581"/>
      <c r="Q191" s="599"/>
      <c r="R191" s="579"/>
      <c r="S191" s="344"/>
    </row>
    <row r="192" spans="1:19" x14ac:dyDescent="0.15">
      <c r="A192" s="344"/>
      <c r="B192" s="578"/>
      <c r="C192" s="579"/>
      <c r="D192" s="580"/>
      <c r="E192" s="581"/>
      <c r="F192" s="581"/>
      <c r="G192" s="581"/>
      <c r="H192" s="581"/>
      <c r="I192" s="581"/>
      <c r="J192" s="581"/>
      <c r="K192" s="581"/>
      <c r="L192" s="581"/>
      <c r="M192" s="581"/>
      <c r="N192" s="581"/>
      <c r="O192" s="581"/>
      <c r="P192" s="581"/>
      <c r="Q192" s="599"/>
      <c r="R192" s="579"/>
      <c r="S192" s="344"/>
    </row>
    <row r="193" spans="1:19" x14ac:dyDescent="0.15">
      <c r="A193" s="344"/>
      <c r="B193" s="578"/>
      <c r="C193" s="579"/>
      <c r="D193" s="580"/>
      <c r="E193" s="581"/>
      <c r="F193" s="581"/>
      <c r="G193" s="581"/>
      <c r="H193" s="581"/>
      <c r="I193" s="581"/>
      <c r="J193" s="581"/>
      <c r="K193" s="581"/>
      <c r="L193" s="581"/>
      <c r="M193" s="581"/>
      <c r="N193" s="581"/>
      <c r="O193" s="581"/>
      <c r="P193" s="581"/>
      <c r="Q193" s="599"/>
      <c r="R193" s="579"/>
      <c r="S193" s="344"/>
    </row>
    <row r="194" spans="1:19" x14ac:dyDescent="0.15">
      <c r="A194" s="344"/>
      <c r="B194" s="578"/>
      <c r="C194" s="579"/>
      <c r="D194" s="580"/>
      <c r="E194" s="581"/>
      <c r="F194" s="581"/>
      <c r="G194" s="581"/>
      <c r="H194" s="581"/>
      <c r="I194" s="581"/>
      <c r="J194" s="581"/>
      <c r="K194" s="581"/>
      <c r="L194" s="581"/>
      <c r="M194" s="581"/>
      <c r="N194" s="581"/>
      <c r="O194" s="581"/>
      <c r="P194" s="581"/>
      <c r="Q194" s="599"/>
      <c r="R194" s="579"/>
      <c r="S194" s="344"/>
    </row>
    <row r="195" spans="1:19" x14ac:dyDescent="0.15">
      <c r="A195" s="344"/>
      <c r="B195" s="578"/>
      <c r="C195" s="579"/>
      <c r="D195" s="580"/>
      <c r="E195" s="581"/>
      <c r="F195" s="581"/>
      <c r="G195" s="581"/>
      <c r="H195" s="581"/>
      <c r="I195" s="581"/>
      <c r="J195" s="581"/>
      <c r="K195" s="581"/>
      <c r="L195" s="581"/>
      <c r="M195" s="581"/>
      <c r="N195" s="581"/>
      <c r="O195" s="581"/>
      <c r="P195" s="581"/>
      <c r="Q195" s="599"/>
      <c r="R195" s="579"/>
      <c r="S195" s="344"/>
    </row>
    <row r="196" spans="1:19" x14ac:dyDescent="0.15">
      <c r="A196" s="344"/>
      <c r="B196" s="578"/>
      <c r="C196" s="579"/>
      <c r="D196" s="580"/>
      <c r="E196" s="581"/>
      <c r="F196" s="581"/>
      <c r="G196" s="581"/>
      <c r="H196" s="581"/>
      <c r="I196" s="581"/>
      <c r="J196" s="581"/>
      <c r="K196" s="581"/>
      <c r="L196" s="581"/>
      <c r="M196" s="581"/>
      <c r="N196" s="581"/>
      <c r="O196" s="581"/>
      <c r="P196" s="581"/>
      <c r="Q196" s="599"/>
      <c r="R196" s="579"/>
      <c r="S196" s="344"/>
    </row>
    <row r="197" spans="1:19" x14ac:dyDescent="0.15">
      <c r="A197" s="344"/>
      <c r="B197" s="578"/>
      <c r="C197" s="579"/>
      <c r="D197" s="580"/>
      <c r="E197" s="581"/>
      <c r="F197" s="581"/>
      <c r="G197" s="581"/>
      <c r="H197" s="581"/>
      <c r="I197" s="581"/>
      <c r="J197" s="581"/>
      <c r="K197" s="581"/>
      <c r="L197" s="581"/>
      <c r="M197" s="581"/>
      <c r="N197" s="581"/>
      <c r="O197" s="581"/>
      <c r="P197" s="581"/>
      <c r="Q197" s="599"/>
      <c r="R197" s="579"/>
      <c r="S197" s="344"/>
    </row>
    <row r="198" spans="1:19" x14ac:dyDescent="0.15">
      <c r="A198" s="344"/>
      <c r="B198" s="578"/>
      <c r="C198" s="579"/>
      <c r="D198" s="580"/>
      <c r="E198" s="581"/>
      <c r="F198" s="581"/>
      <c r="G198" s="581"/>
      <c r="H198" s="581"/>
      <c r="I198" s="581"/>
      <c r="J198" s="581"/>
      <c r="K198" s="581"/>
      <c r="L198" s="581"/>
      <c r="M198" s="581"/>
      <c r="N198" s="581"/>
      <c r="O198" s="581"/>
      <c r="P198" s="581"/>
      <c r="Q198" s="599"/>
      <c r="R198" s="579"/>
      <c r="S198" s="344"/>
    </row>
    <row r="199" spans="1:19" x14ac:dyDescent="0.15">
      <c r="A199" s="344"/>
      <c r="B199" s="578"/>
      <c r="C199" s="579"/>
      <c r="D199" s="580"/>
      <c r="E199" s="581"/>
      <c r="F199" s="581"/>
      <c r="G199" s="581"/>
      <c r="H199" s="581"/>
      <c r="I199" s="581"/>
      <c r="J199" s="581"/>
      <c r="K199" s="581"/>
      <c r="L199" s="581"/>
      <c r="M199" s="581"/>
      <c r="N199" s="581"/>
      <c r="O199" s="581"/>
      <c r="P199" s="581"/>
      <c r="Q199" s="599"/>
      <c r="R199" s="579"/>
      <c r="S199" s="344"/>
    </row>
    <row r="200" spans="1:19" x14ac:dyDescent="0.15">
      <c r="A200" s="344"/>
      <c r="B200" s="578"/>
      <c r="C200" s="579"/>
      <c r="D200" s="580"/>
      <c r="E200" s="581"/>
      <c r="F200" s="581"/>
      <c r="G200" s="581"/>
      <c r="H200" s="581"/>
      <c r="I200" s="581"/>
      <c r="J200" s="581"/>
      <c r="K200" s="581"/>
      <c r="L200" s="581"/>
      <c r="M200" s="581"/>
      <c r="N200" s="581"/>
      <c r="O200" s="581"/>
      <c r="P200" s="581"/>
      <c r="Q200" s="599"/>
      <c r="R200" s="579"/>
      <c r="S200" s="344"/>
    </row>
    <row r="201" spans="1:19" x14ac:dyDescent="0.15">
      <c r="A201" s="344"/>
      <c r="B201" s="578"/>
      <c r="C201" s="579"/>
      <c r="D201" s="580"/>
      <c r="E201" s="581"/>
      <c r="F201" s="581"/>
      <c r="G201" s="581"/>
      <c r="H201" s="581"/>
      <c r="I201" s="581"/>
      <c r="J201" s="581"/>
      <c r="K201" s="581"/>
      <c r="L201" s="581"/>
      <c r="M201" s="581"/>
      <c r="N201" s="581"/>
      <c r="O201" s="581"/>
      <c r="P201" s="581"/>
      <c r="Q201" s="599"/>
      <c r="R201" s="579"/>
      <c r="S201" s="344"/>
    </row>
    <row r="202" spans="1:19" x14ac:dyDescent="0.15">
      <c r="A202" s="344"/>
      <c r="B202" s="578"/>
      <c r="C202" s="579"/>
      <c r="D202" s="580"/>
      <c r="E202" s="581"/>
      <c r="F202" s="581"/>
      <c r="G202" s="581"/>
      <c r="H202" s="581"/>
      <c r="I202" s="581"/>
      <c r="J202" s="581"/>
      <c r="K202" s="581"/>
      <c r="L202" s="581"/>
      <c r="M202" s="581"/>
      <c r="N202" s="581"/>
      <c r="O202" s="581"/>
      <c r="P202" s="581"/>
      <c r="Q202" s="599"/>
      <c r="R202" s="579"/>
      <c r="S202" s="344"/>
    </row>
    <row r="203" spans="1:19" x14ac:dyDescent="0.15">
      <c r="A203" s="344"/>
      <c r="B203" s="578"/>
      <c r="C203" s="579"/>
      <c r="D203" s="580"/>
      <c r="E203" s="581"/>
      <c r="F203" s="581"/>
      <c r="G203" s="581"/>
      <c r="H203" s="581"/>
      <c r="I203" s="581"/>
      <c r="J203" s="581"/>
      <c r="K203" s="581"/>
      <c r="L203" s="581"/>
      <c r="M203" s="581"/>
      <c r="N203" s="581"/>
      <c r="O203" s="581"/>
      <c r="P203" s="581"/>
      <c r="Q203" s="599"/>
      <c r="R203" s="579"/>
      <c r="S203" s="344"/>
    </row>
    <row r="204" spans="1:19" x14ac:dyDescent="0.15">
      <c r="A204" s="344"/>
      <c r="B204" s="578"/>
      <c r="C204" s="579"/>
      <c r="D204" s="580"/>
      <c r="E204" s="581"/>
      <c r="F204" s="581"/>
      <c r="G204" s="581"/>
      <c r="H204" s="581"/>
      <c r="I204" s="581"/>
      <c r="J204" s="581"/>
      <c r="K204" s="581"/>
      <c r="L204" s="581"/>
      <c r="M204" s="581"/>
      <c r="N204" s="581"/>
      <c r="O204" s="581"/>
      <c r="P204" s="581"/>
      <c r="Q204" s="599"/>
      <c r="R204" s="579"/>
      <c r="S204" s="344"/>
    </row>
    <row r="205" spans="1:19" x14ac:dyDescent="0.15">
      <c r="A205" s="344"/>
      <c r="B205" s="578"/>
      <c r="C205" s="579"/>
      <c r="D205" s="580"/>
      <c r="E205" s="581"/>
      <c r="F205" s="581"/>
      <c r="G205" s="581"/>
      <c r="H205" s="581"/>
      <c r="I205" s="581"/>
      <c r="J205" s="581"/>
      <c r="K205" s="581"/>
      <c r="L205" s="581"/>
      <c r="M205" s="581"/>
      <c r="N205" s="581"/>
      <c r="O205" s="581"/>
      <c r="P205" s="581"/>
      <c r="Q205" s="599"/>
      <c r="R205" s="579"/>
      <c r="S205" s="344"/>
    </row>
    <row r="206" spans="1:19" x14ac:dyDescent="0.15">
      <c r="A206" s="344"/>
      <c r="B206" s="578"/>
      <c r="C206" s="579"/>
      <c r="D206" s="580"/>
      <c r="E206" s="581"/>
      <c r="F206" s="581"/>
      <c r="G206" s="581"/>
      <c r="H206" s="581"/>
      <c r="I206" s="581"/>
      <c r="J206" s="581"/>
      <c r="K206" s="581"/>
      <c r="L206" s="581"/>
      <c r="M206" s="581"/>
      <c r="N206" s="581"/>
      <c r="O206" s="581"/>
      <c r="P206" s="581"/>
      <c r="Q206" s="599"/>
      <c r="R206" s="579"/>
      <c r="S206" s="344"/>
    </row>
    <row r="207" spans="1:19" x14ac:dyDescent="0.15">
      <c r="A207" s="344"/>
      <c r="B207" s="578"/>
      <c r="C207" s="579"/>
      <c r="D207" s="580"/>
      <c r="E207" s="581"/>
      <c r="F207" s="581"/>
      <c r="G207" s="581"/>
      <c r="H207" s="581"/>
      <c r="I207" s="581"/>
      <c r="J207" s="581"/>
      <c r="K207" s="581"/>
      <c r="L207" s="581"/>
      <c r="M207" s="581"/>
      <c r="N207" s="581"/>
      <c r="O207" s="581"/>
      <c r="P207" s="581"/>
      <c r="Q207" s="599"/>
      <c r="R207" s="579"/>
      <c r="S207" s="344"/>
    </row>
    <row r="208" spans="1:19" x14ac:dyDescent="0.15">
      <c r="A208" s="344"/>
      <c r="B208" s="578"/>
      <c r="C208" s="579"/>
      <c r="D208" s="580"/>
      <c r="E208" s="581"/>
      <c r="F208" s="581"/>
      <c r="G208" s="581"/>
      <c r="H208" s="581"/>
      <c r="I208" s="581"/>
      <c r="J208" s="581"/>
      <c r="K208" s="581"/>
      <c r="L208" s="581"/>
      <c r="M208" s="581"/>
      <c r="N208" s="581"/>
      <c r="O208" s="581"/>
      <c r="P208" s="581"/>
      <c r="Q208" s="599"/>
      <c r="R208" s="579"/>
      <c r="S208" s="344"/>
    </row>
    <row r="209" spans="1:19" x14ac:dyDescent="0.15">
      <c r="A209" s="344"/>
      <c r="B209" s="578"/>
      <c r="C209" s="579"/>
      <c r="D209" s="580"/>
      <c r="E209" s="581"/>
      <c r="F209" s="581"/>
      <c r="G209" s="581"/>
      <c r="H209" s="581"/>
      <c r="I209" s="581"/>
      <c r="J209" s="581"/>
      <c r="K209" s="581"/>
      <c r="L209" s="581"/>
      <c r="M209" s="581"/>
      <c r="N209" s="581"/>
      <c r="O209" s="581"/>
      <c r="P209" s="581"/>
      <c r="Q209" s="599"/>
      <c r="R209" s="579"/>
      <c r="S209" s="344"/>
    </row>
    <row r="210" spans="1:19" x14ac:dyDescent="0.15">
      <c r="A210" s="344"/>
      <c r="B210" s="578"/>
      <c r="C210" s="579"/>
      <c r="D210" s="580"/>
      <c r="E210" s="581"/>
      <c r="F210" s="581"/>
      <c r="G210" s="581"/>
      <c r="H210" s="581"/>
      <c r="I210" s="581"/>
      <c r="J210" s="581"/>
      <c r="K210" s="581"/>
      <c r="L210" s="581"/>
      <c r="M210" s="581"/>
      <c r="N210" s="581"/>
      <c r="O210" s="581"/>
      <c r="P210" s="581"/>
      <c r="Q210" s="599"/>
      <c r="R210" s="579"/>
      <c r="S210" s="344"/>
    </row>
    <row r="211" spans="1:19" x14ac:dyDescent="0.15">
      <c r="A211" s="344"/>
      <c r="B211" s="578"/>
      <c r="C211" s="579"/>
      <c r="D211" s="580"/>
      <c r="E211" s="581"/>
      <c r="F211" s="581"/>
      <c r="G211" s="581"/>
      <c r="H211" s="581"/>
      <c r="I211" s="581"/>
      <c r="J211" s="581"/>
      <c r="K211" s="581"/>
      <c r="L211" s="581"/>
      <c r="M211" s="581"/>
      <c r="N211" s="581"/>
      <c r="O211" s="581"/>
      <c r="P211" s="581"/>
      <c r="Q211" s="599"/>
      <c r="R211" s="579"/>
      <c r="S211" s="344"/>
    </row>
    <row r="212" spans="1:19" x14ac:dyDescent="0.15">
      <c r="A212" s="344"/>
      <c r="B212" s="578"/>
      <c r="C212" s="579"/>
      <c r="D212" s="580"/>
      <c r="E212" s="581"/>
      <c r="F212" s="581"/>
      <c r="G212" s="581"/>
      <c r="H212" s="581"/>
      <c r="I212" s="581"/>
      <c r="J212" s="581"/>
      <c r="K212" s="581"/>
      <c r="L212" s="581"/>
      <c r="M212" s="581"/>
      <c r="N212" s="581"/>
      <c r="O212" s="581"/>
      <c r="P212" s="581"/>
      <c r="Q212" s="599"/>
      <c r="R212" s="579"/>
      <c r="S212" s="344"/>
    </row>
    <row r="213" spans="1:19" x14ac:dyDescent="0.15">
      <c r="A213" s="344"/>
      <c r="B213" s="578"/>
      <c r="C213" s="579"/>
      <c r="D213" s="580"/>
      <c r="E213" s="581"/>
      <c r="F213" s="581"/>
      <c r="G213" s="581"/>
      <c r="H213" s="581"/>
      <c r="I213" s="581"/>
      <c r="J213" s="581"/>
      <c r="K213" s="581"/>
      <c r="L213" s="581"/>
      <c r="M213" s="581"/>
      <c r="N213" s="581"/>
      <c r="O213" s="581"/>
      <c r="P213" s="581"/>
      <c r="Q213" s="599"/>
      <c r="R213" s="579"/>
      <c r="S213" s="344"/>
    </row>
    <row r="214" spans="1:19" x14ac:dyDescent="0.15">
      <c r="A214" s="344"/>
      <c r="B214" s="578"/>
      <c r="C214" s="579"/>
      <c r="D214" s="580"/>
      <c r="E214" s="581"/>
      <c r="F214" s="581"/>
      <c r="G214" s="581"/>
      <c r="H214" s="581"/>
      <c r="I214" s="581"/>
      <c r="J214" s="581"/>
      <c r="K214" s="581"/>
      <c r="L214" s="581"/>
      <c r="M214" s="581"/>
      <c r="N214" s="581"/>
      <c r="O214" s="581"/>
      <c r="P214" s="581"/>
      <c r="Q214" s="599"/>
      <c r="R214" s="579"/>
      <c r="S214" s="344"/>
    </row>
    <row r="215" spans="1:19" x14ac:dyDescent="0.15">
      <c r="A215" s="344"/>
      <c r="B215" s="578"/>
      <c r="C215" s="579"/>
      <c r="D215" s="580"/>
      <c r="E215" s="581"/>
      <c r="F215" s="581"/>
      <c r="G215" s="581"/>
      <c r="H215" s="581"/>
      <c r="I215" s="581"/>
      <c r="J215" s="581"/>
      <c r="K215" s="581"/>
      <c r="L215" s="581"/>
      <c r="M215" s="581"/>
      <c r="N215" s="581"/>
      <c r="O215" s="581"/>
      <c r="P215" s="581"/>
      <c r="Q215" s="599"/>
      <c r="R215" s="579"/>
      <c r="S215" s="344"/>
    </row>
    <row r="216" spans="1:19" x14ac:dyDescent="0.15">
      <c r="A216" s="344"/>
      <c r="B216" s="578"/>
      <c r="C216" s="579"/>
      <c r="D216" s="580"/>
      <c r="E216" s="581"/>
      <c r="F216" s="581"/>
      <c r="G216" s="581"/>
      <c r="H216" s="581"/>
      <c r="I216" s="581"/>
      <c r="J216" s="581"/>
      <c r="K216" s="581"/>
      <c r="L216" s="581"/>
      <c r="M216" s="581"/>
      <c r="N216" s="581"/>
      <c r="O216" s="581"/>
      <c r="P216" s="581"/>
      <c r="Q216" s="599"/>
      <c r="R216" s="579"/>
      <c r="S216" s="344"/>
    </row>
    <row r="217" spans="1:19" x14ac:dyDescent="0.15">
      <c r="A217" s="344"/>
      <c r="B217" s="578"/>
      <c r="C217" s="579"/>
      <c r="D217" s="580"/>
      <c r="E217" s="581"/>
      <c r="F217" s="581"/>
      <c r="G217" s="581"/>
      <c r="H217" s="581"/>
      <c r="I217" s="581"/>
      <c r="J217" s="581"/>
      <c r="K217" s="581"/>
      <c r="L217" s="581"/>
      <c r="M217" s="581"/>
      <c r="N217" s="581"/>
      <c r="O217" s="581"/>
      <c r="P217" s="581"/>
      <c r="Q217" s="599"/>
      <c r="R217" s="579"/>
      <c r="S217" s="344"/>
    </row>
    <row r="218" spans="1:19" x14ac:dyDescent="0.15">
      <c r="A218" s="344"/>
      <c r="B218" s="578"/>
      <c r="C218" s="579"/>
      <c r="D218" s="580"/>
      <c r="E218" s="581"/>
      <c r="F218" s="581"/>
      <c r="G218" s="581"/>
      <c r="H218" s="581"/>
      <c r="I218" s="581"/>
      <c r="J218" s="581"/>
      <c r="K218" s="581"/>
      <c r="L218" s="581"/>
      <c r="M218" s="581"/>
      <c r="N218" s="581"/>
      <c r="O218" s="581"/>
      <c r="P218" s="581"/>
      <c r="Q218" s="599"/>
      <c r="R218" s="579"/>
      <c r="S218" s="344"/>
    </row>
    <row r="219" spans="1:19" x14ac:dyDescent="0.15">
      <c r="A219" s="344"/>
      <c r="B219" s="578"/>
      <c r="C219" s="579"/>
      <c r="D219" s="580"/>
      <c r="E219" s="581"/>
      <c r="F219" s="581"/>
      <c r="G219" s="581"/>
      <c r="H219" s="581"/>
      <c r="I219" s="581"/>
      <c r="J219" s="581"/>
      <c r="K219" s="581"/>
      <c r="L219" s="581"/>
      <c r="M219" s="581"/>
      <c r="N219" s="581"/>
      <c r="O219" s="581"/>
      <c r="P219" s="581"/>
      <c r="Q219" s="599"/>
      <c r="R219" s="579"/>
      <c r="S219" s="344"/>
    </row>
    <row r="220" spans="1:19" x14ac:dyDescent="0.15">
      <c r="A220" s="344"/>
      <c r="B220" s="578"/>
      <c r="C220" s="579"/>
      <c r="D220" s="580"/>
      <c r="E220" s="581"/>
      <c r="F220" s="581"/>
      <c r="G220" s="581"/>
      <c r="H220" s="581"/>
      <c r="I220" s="581"/>
      <c r="J220" s="581"/>
      <c r="K220" s="581"/>
      <c r="L220" s="581"/>
      <c r="M220" s="581"/>
      <c r="N220" s="581"/>
      <c r="O220" s="581"/>
      <c r="P220" s="581"/>
      <c r="Q220" s="599"/>
      <c r="R220" s="579"/>
      <c r="S220" s="344"/>
    </row>
    <row r="221" spans="1:19" x14ac:dyDescent="0.15">
      <c r="A221" s="344"/>
      <c r="B221" s="578"/>
      <c r="C221" s="579"/>
      <c r="D221" s="580"/>
      <c r="E221" s="581"/>
      <c r="F221" s="581"/>
      <c r="G221" s="581"/>
      <c r="H221" s="581"/>
      <c r="I221" s="581"/>
      <c r="J221" s="581"/>
      <c r="K221" s="581"/>
      <c r="L221" s="581"/>
      <c r="M221" s="581"/>
      <c r="N221" s="581"/>
      <c r="O221" s="581"/>
      <c r="P221" s="581"/>
      <c r="Q221" s="599"/>
      <c r="R221" s="579"/>
      <c r="S221" s="344"/>
    </row>
    <row r="222" spans="1:19" x14ac:dyDescent="0.15">
      <c r="A222" s="344"/>
      <c r="B222" s="578"/>
      <c r="C222" s="579"/>
      <c r="D222" s="580"/>
      <c r="E222" s="581"/>
      <c r="F222" s="581"/>
      <c r="G222" s="581"/>
      <c r="H222" s="581"/>
      <c r="I222" s="581"/>
      <c r="J222" s="581"/>
      <c r="K222" s="581"/>
      <c r="L222" s="581"/>
      <c r="M222" s="581"/>
      <c r="N222" s="581"/>
      <c r="O222" s="581"/>
      <c r="P222" s="581"/>
      <c r="Q222" s="599"/>
      <c r="R222" s="579"/>
      <c r="S222" s="344"/>
    </row>
    <row r="223" spans="1:19" x14ac:dyDescent="0.15">
      <c r="A223" s="344"/>
      <c r="B223" s="578"/>
      <c r="C223" s="579"/>
      <c r="D223" s="580"/>
      <c r="E223" s="581"/>
      <c r="F223" s="581"/>
      <c r="G223" s="581"/>
      <c r="H223" s="581"/>
      <c r="I223" s="581"/>
      <c r="J223" s="581"/>
      <c r="K223" s="581"/>
      <c r="L223" s="581"/>
      <c r="M223" s="581"/>
      <c r="N223" s="581"/>
      <c r="O223" s="581"/>
      <c r="P223" s="581"/>
      <c r="Q223" s="599"/>
      <c r="R223" s="579"/>
      <c r="S223" s="344"/>
    </row>
    <row r="224" spans="1:19" x14ac:dyDescent="0.15">
      <c r="A224" s="344"/>
      <c r="B224" s="578"/>
      <c r="C224" s="579"/>
      <c r="D224" s="580"/>
      <c r="E224" s="581"/>
      <c r="F224" s="581"/>
      <c r="G224" s="581"/>
      <c r="H224" s="581"/>
      <c r="I224" s="581"/>
      <c r="J224" s="581"/>
      <c r="K224" s="581"/>
      <c r="L224" s="581"/>
      <c r="M224" s="581"/>
      <c r="N224" s="581"/>
      <c r="O224" s="581"/>
      <c r="P224" s="581"/>
      <c r="Q224" s="599"/>
      <c r="R224" s="579"/>
      <c r="S224" s="344"/>
    </row>
    <row r="225" spans="1:19" x14ac:dyDescent="0.15">
      <c r="A225" s="344"/>
      <c r="B225" s="578"/>
      <c r="C225" s="579"/>
      <c r="D225" s="580"/>
      <c r="E225" s="581"/>
      <c r="F225" s="581"/>
      <c r="G225" s="581"/>
      <c r="H225" s="581"/>
      <c r="I225" s="581"/>
      <c r="J225" s="581"/>
      <c r="K225" s="581"/>
      <c r="L225" s="581"/>
      <c r="M225" s="581"/>
      <c r="N225" s="581"/>
      <c r="O225" s="581"/>
      <c r="P225" s="581"/>
      <c r="Q225" s="599"/>
      <c r="R225" s="579"/>
      <c r="S225" s="344"/>
    </row>
    <row r="226" spans="1:19" x14ac:dyDescent="0.15">
      <c r="A226" s="344"/>
      <c r="B226" s="578"/>
      <c r="C226" s="579"/>
      <c r="D226" s="580"/>
      <c r="E226" s="581"/>
      <c r="F226" s="581"/>
      <c r="G226" s="581"/>
      <c r="H226" s="581"/>
      <c r="I226" s="581"/>
      <c r="J226" s="581"/>
      <c r="K226" s="581"/>
      <c r="L226" s="581"/>
      <c r="M226" s="581"/>
      <c r="N226" s="581"/>
      <c r="O226" s="581"/>
      <c r="P226" s="581"/>
      <c r="Q226" s="599"/>
      <c r="R226" s="579"/>
      <c r="S226" s="344"/>
    </row>
    <row r="227" spans="1:19" x14ac:dyDescent="0.15">
      <c r="A227" s="344"/>
      <c r="B227" s="578"/>
      <c r="C227" s="579"/>
      <c r="D227" s="580"/>
      <c r="E227" s="581"/>
      <c r="F227" s="581"/>
      <c r="G227" s="581"/>
      <c r="H227" s="581"/>
      <c r="I227" s="581"/>
      <c r="J227" s="581"/>
      <c r="K227" s="581"/>
      <c r="L227" s="581"/>
      <c r="M227" s="581"/>
      <c r="N227" s="581"/>
      <c r="O227" s="581"/>
      <c r="P227" s="581"/>
      <c r="Q227" s="599"/>
      <c r="R227" s="579"/>
      <c r="S227" s="344"/>
    </row>
    <row r="228" spans="1:19" x14ac:dyDescent="0.15">
      <c r="A228" s="344"/>
      <c r="B228" s="578"/>
      <c r="C228" s="579"/>
      <c r="D228" s="580"/>
      <c r="E228" s="581"/>
      <c r="F228" s="581"/>
      <c r="G228" s="581"/>
      <c r="H228" s="581"/>
      <c r="I228" s="581"/>
      <c r="J228" s="581"/>
      <c r="K228" s="581"/>
      <c r="L228" s="581"/>
      <c r="M228" s="581"/>
      <c r="N228" s="581"/>
      <c r="O228" s="581"/>
      <c r="P228" s="581"/>
      <c r="Q228" s="599"/>
      <c r="R228" s="579"/>
      <c r="S228" s="344"/>
    </row>
    <row r="229" spans="1:19" x14ac:dyDescent="0.15">
      <c r="A229" s="344"/>
      <c r="B229" s="578"/>
      <c r="C229" s="579"/>
      <c r="D229" s="580"/>
      <c r="E229" s="581"/>
      <c r="F229" s="581"/>
      <c r="G229" s="581"/>
      <c r="H229" s="581"/>
      <c r="I229" s="581"/>
      <c r="J229" s="581"/>
      <c r="K229" s="581"/>
      <c r="L229" s="581"/>
      <c r="M229" s="581"/>
      <c r="N229" s="581"/>
      <c r="O229" s="581"/>
      <c r="P229" s="581"/>
      <c r="Q229" s="599"/>
      <c r="R229" s="579"/>
      <c r="S229" s="344"/>
    </row>
    <row r="230" spans="1:19" x14ac:dyDescent="0.15">
      <c r="A230" s="344"/>
      <c r="B230" s="578"/>
      <c r="C230" s="579"/>
      <c r="D230" s="580"/>
      <c r="E230" s="581"/>
      <c r="F230" s="581"/>
      <c r="G230" s="581"/>
      <c r="H230" s="581"/>
      <c r="I230" s="581"/>
      <c r="J230" s="581"/>
      <c r="K230" s="581"/>
      <c r="L230" s="581"/>
      <c r="M230" s="581"/>
      <c r="N230" s="581"/>
      <c r="O230" s="581"/>
      <c r="P230" s="581"/>
      <c r="Q230" s="599"/>
      <c r="R230" s="579"/>
      <c r="S230" s="344"/>
    </row>
    <row r="231" spans="1:19" x14ac:dyDescent="0.15">
      <c r="A231" s="344"/>
      <c r="B231" s="578"/>
      <c r="C231" s="579"/>
      <c r="D231" s="580"/>
      <c r="E231" s="581"/>
      <c r="F231" s="581"/>
      <c r="G231" s="581"/>
      <c r="H231" s="581"/>
      <c r="I231" s="581"/>
      <c r="J231" s="581"/>
      <c r="K231" s="581"/>
      <c r="L231" s="581"/>
      <c r="M231" s="581"/>
      <c r="N231" s="581"/>
      <c r="O231" s="581"/>
      <c r="P231" s="581"/>
      <c r="Q231" s="599"/>
      <c r="R231" s="579"/>
      <c r="S231" s="344"/>
    </row>
    <row r="232" spans="1:19" x14ac:dyDescent="0.15">
      <c r="A232" s="344"/>
      <c r="B232" s="578"/>
      <c r="C232" s="579"/>
      <c r="D232" s="580"/>
      <c r="E232" s="581"/>
      <c r="F232" s="581"/>
      <c r="G232" s="581"/>
      <c r="H232" s="581"/>
      <c r="I232" s="581"/>
      <c r="J232" s="581"/>
      <c r="K232" s="581"/>
      <c r="L232" s="581"/>
      <c r="M232" s="581"/>
      <c r="N232" s="581"/>
      <c r="O232" s="581"/>
      <c r="P232" s="581"/>
      <c r="Q232" s="599"/>
      <c r="R232" s="579"/>
      <c r="S232" s="344"/>
    </row>
    <row r="233" spans="1:19" x14ac:dyDescent="0.15">
      <c r="A233" s="344"/>
      <c r="B233" s="578"/>
      <c r="C233" s="579"/>
      <c r="D233" s="580"/>
      <c r="E233" s="581"/>
      <c r="F233" s="581"/>
      <c r="G233" s="581"/>
      <c r="H233" s="581"/>
      <c r="I233" s="581"/>
      <c r="J233" s="581"/>
      <c r="K233" s="581"/>
      <c r="L233" s="581"/>
      <c r="M233" s="581"/>
      <c r="N233" s="581"/>
      <c r="O233" s="581"/>
      <c r="P233" s="581"/>
      <c r="Q233" s="599"/>
      <c r="R233" s="579"/>
      <c r="S233" s="344"/>
    </row>
    <row r="234" spans="1:19" x14ac:dyDescent="0.15">
      <c r="A234" s="344"/>
      <c r="B234" s="578"/>
      <c r="C234" s="579"/>
      <c r="D234" s="580"/>
      <c r="E234" s="581"/>
      <c r="F234" s="581"/>
      <c r="G234" s="581"/>
      <c r="H234" s="581"/>
      <c r="I234" s="581"/>
      <c r="J234" s="581"/>
      <c r="K234" s="581"/>
      <c r="L234" s="581"/>
      <c r="M234" s="581"/>
      <c r="N234" s="581"/>
      <c r="O234" s="581"/>
      <c r="P234" s="581"/>
      <c r="Q234" s="599"/>
      <c r="R234" s="579"/>
      <c r="S234" s="344"/>
    </row>
    <row r="235" spans="1:19" x14ac:dyDescent="0.15">
      <c r="A235" s="344"/>
      <c r="B235" s="578"/>
      <c r="C235" s="579"/>
      <c r="D235" s="580"/>
      <c r="E235" s="581"/>
      <c r="F235" s="581"/>
      <c r="G235" s="581"/>
      <c r="H235" s="581"/>
      <c r="I235" s="581"/>
      <c r="J235" s="581"/>
      <c r="K235" s="581"/>
      <c r="L235" s="581"/>
      <c r="M235" s="581"/>
      <c r="N235" s="581"/>
      <c r="O235" s="581"/>
      <c r="P235" s="581"/>
      <c r="Q235" s="599"/>
      <c r="R235" s="579"/>
      <c r="S235" s="344"/>
    </row>
    <row r="236" spans="1:19" x14ac:dyDescent="0.15">
      <c r="A236" s="344"/>
      <c r="B236" s="578"/>
      <c r="C236" s="579"/>
      <c r="D236" s="580"/>
      <c r="E236" s="581"/>
      <c r="F236" s="581"/>
      <c r="G236" s="581"/>
      <c r="H236" s="581"/>
      <c r="I236" s="581"/>
      <c r="J236" s="581"/>
      <c r="K236" s="581"/>
      <c r="L236" s="581"/>
      <c r="M236" s="581"/>
      <c r="N236" s="581"/>
      <c r="O236" s="581"/>
      <c r="P236" s="581"/>
      <c r="Q236" s="599"/>
      <c r="R236" s="579"/>
      <c r="S236" s="344"/>
    </row>
    <row r="237" spans="1:19" x14ac:dyDescent="0.15">
      <c r="A237" s="344"/>
      <c r="B237" s="578"/>
      <c r="C237" s="579"/>
      <c r="D237" s="580"/>
      <c r="E237" s="581"/>
      <c r="F237" s="581"/>
      <c r="G237" s="581"/>
      <c r="H237" s="581"/>
      <c r="I237" s="581"/>
      <c r="J237" s="581"/>
      <c r="K237" s="581"/>
      <c r="L237" s="581"/>
      <c r="M237" s="581"/>
      <c r="N237" s="581"/>
      <c r="O237" s="581"/>
      <c r="P237" s="581"/>
      <c r="Q237" s="599"/>
      <c r="R237" s="579"/>
      <c r="S237" s="344"/>
    </row>
    <row r="238" spans="1:19" x14ac:dyDescent="0.15">
      <c r="A238" s="344"/>
      <c r="B238" s="578"/>
      <c r="C238" s="579"/>
      <c r="D238" s="580"/>
      <c r="E238" s="581"/>
      <c r="F238" s="581"/>
      <c r="G238" s="581"/>
      <c r="H238" s="581"/>
      <c r="I238" s="581"/>
      <c r="J238" s="581"/>
      <c r="K238" s="581"/>
      <c r="L238" s="581"/>
      <c r="M238" s="581"/>
      <c r="N238" s="581"/>
      <c r="O238" s="581"/>
      <c r="P238" s="581"/>
      <c r="Q238" s="599"/>
      <c r="R238" s="579"/>
      <c r="S238" s="344"/>
    </row>
    <row r="239" spans="1:19" x14ac:dyDescent="0.15">
      <c r="A239" s="344"/>
      <c r="B239" s="578"/>
      <c r="C239" s="579"/>
      <c r="D239" s="580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99"/>
      <c r="R239" s="579"/>
      <c r="S239" s="344"/>
    </row>
    <row r="240" spans="1:19" x14ac:dyDescent="0.15">
      <c r="A240" s="344"/>
      <c r="B240" s="578"/>
      <c r="C240" s="579"/>
      <c r="D240" s="580"/>
      <c r="E240" s="581"/>
      <c r="F240" s="581"/>
      <c r="G240" s="581"/>
      <c r="H240" s="581"/>
      <c r="I240" s="581"/>
      <c r="J240" s="581"/>
      <c r="K240" s="581"/>
      <c r="L240" s="581"/>
      <c r="M240" s="581"/>
      <c r="N240" s="581"/>
      <c r="O240" s="581"/>
      <c r="P240" s="581"/>
      <c r="Q240" s="599"/>
      <c r="R240" s="579"/>
      <c r="S240" s="344"/>
    </row>
    <row r="241" spans="1:19" x14ac:dyDescent="0.15">
      <c r="A241" s="344"/>
      <c r="B241" s="578"/>
      <c r="C241" s="579"/>
      <c r="D241" s="580"/>
      <c r="E241" s="581"/>
      <c r="F241" s="581"/>
      <c r="G241" s="581"/>
      <c r="H241" s="581"/>
      <c r="I241" s="581"/>
      <c r="J241" s="581"/>
      <c r="K241" s="581"/>
      <c r="L241" s="581"/>
      <c r="M241" s="581"/>
      <c r="N241" s="581"/>
      <c r="O241" s="581"/>
      <c r="P241" s="581"/>
      <c r="Q241" s="599"/>
      <c r="R241" s="579"/>
      <c r="S241" s="344"/>
    </row>
    <row r="242" spans="1:19" x14ac:dyDescent="0.15">
      <c r="A242" s="344"/>
      <c r="B242" s="578"/>
      <c r="C242" s="579"/>
      <c r="D242" s="580"/>
      <c r="E242" s="581"/>
      <c r="F242" s="581"/>
      <c r="G242" s="581"/>
      <c r="H242" s="581"/>
      <c r="I242" s="581"/>
      <c r="J242" s="581"/>
      <c r="K242" s="581"/>
      <c r="L242" s="581"/>
      <c r="M242" s="581"/>
      <c r="N242" s="581"/>
      <c r="O242" s="581"/>
      <c r="P242" s="581"/>
      <c r="Q242" s="599"/>
      <c r="R242" s="579"/>
      <c r="S242" s="344"/>
    </row>
    <row r="243" spans="1:19" x14ac:dyDescent="0.15">
      <c r="A243" s="344"/>
      <c r="B243" s="578"/>
      <c r="C243" s="579"/>
      <c r="D243" s="580"/>
      <c r="E243" s="581"/>
      <c r="F243" s="581"/>
      <c r="G243" s="581"/>
      <c r="H243" s="581"/>
      <c r="I243" s="581"/>
      <c r="J243" s="581"/>
      <c r="K243" s="581"/>
      <c r="L243" s="581"/>
      <c r="M243" s="581"/>
      <c r="N243" s="581"/>
      <c r="O243" s="581"/>
      <c r="P243" s="581"/>
      <c r="Q243" s="599"/>
      <c r="R243" s="579"/>
      <c r="S243" s="344"/>
    </row>
    <row r="244" spans="1:19" x14ac:dyDescent="0.15">
      <c r="A244" s="344"/>
      <c r="B244" s="578"/>
      <c r="C244" s="579"/>
      <c r="D244" s="580"/>
      <c r="E244" s="581"/>
      <c r="F244" s="581"/>
      <c r="G244" s="581"/>
      <c r="H244" s="581"/>
      <c r="I244" s="581"/>
      <c r="J244" s="581"/>
      <c r="K244" s="581"/>
      <c r="L244" s="581"/>
      <c r="M244" s="581"/>
      <c r="N244" s="581"/>
      <c r="O244" s="581"/>
      <c r="P244" s="581"/>
      <c r="Q244" s="599"/>
      <c r="R244" s="579"/>
      <c r="S244" s="344"/>
    </row>
    <row r="245" spans="1:19" x14ac:dyDescent="0.15">
      <c r="A245" s="344"/>
      <c r="B245" s="578"/>
      <c r="C245" s="579"/>
      <c r="D245" s="580"/>
      <c r="E245" s="581"/>
      <c r="F245" s="581"/>
      <c r="G245" s="581"/>
      <c r="H245" s="581"/>
      <c r="I245" s="581"/>
      <c r="J245" s="581"/>
      <c r="K245" s="581"/>
      <c r="L245" s="581"/>
      <c r="M245" s="581"/>
      <c r="N245" s="581"/>
      <c r="O245" s="581"/>
      <c r="P245" s="581"/>
      <c r="Q245" s="599"/>
      <c r="R245" s="579"/>
      <c r="S245" s="344"/>
    </row>
    <row r="246" spans="1:19" x14ac:dyDescent="0.15">
      <c r="A246" s="344"/>
      <c r="B246" s="578"/>
      <c r="C246" s="579"/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99"/>
      <c r="R246" s="579"/>
      <c r="S246" s="344"/>
    </row>
    <row r="247" spans="1:19" x14ac:dyDescent="0.15">
      <c r="A247" s="344"/>
      <c r="B247" s="578"/>
      <c r="C247" s="579"/>
      <c r="D247" s="580"/>
      <c r="E247" s="581"/>
      <c r="F247" s="581"/>
      <c r="G247" s="581"/>
      <c r="H247" s="581"/>
      <c r="I247" s="581"/>
      <c r="J247" s="581"/>
      <c r="K247" s="581"/>
      <c r="L247" s="581"/>
      <c r="M247" s="581"/>
      <c r="N247" s="581"/>
      <c r="O247" s="581"/>
      <c r="P247" s="581"/>
      <c r="Q247" s="599"/>
      <c r="R247" s="579"/>
      <c r="S247" s="344"/>
    </row>
    <row r="248" spans="1:19" x14ac:dyDescent="0.15">
      <c r="A248" s="344"/>
      <c r="B248" s="578"/>
      <c r="C248" s="579"/>
      <c r="D248" s="580"/>
      <c r="E248" s="581"/>
      <c r="F248" s="581"/>
      <c r="G248" s="581"/>
      <c r="H248" s="581"/>
      <c r="I248" s="581"/>
      <c r="J248" s="581"/>
      <c r="K248" s="581"/>
      <c r="L248" s="581"/>
      <c r="M248" s="581"/>
      <c r="N248" s="581"/>
      <c r="O248" s="581"/>
      <c r="P248" s="581"/>
      <c r="Q248" s="599"/>
      <c r="R248" s="579"/>
      <c r="S248" s="344"/>
    </row>
    <row r="249" spans="1:19" x14ac:dyDescent="0.15">
      <c r="A249" s="344"/>
      <c r="B249" s="578"/>
      <c r="C249" s="579"/>
      <c r="D249" s="580"/>
      <c r="E249" s="581"/>
      <c r="F249" s="581"/>
      <c r="G249" s="581"/>
      <c r="H249" s="581"/>
      <c r="I249" s="581"/>
      <c r="J249" s="581"/>
      <c r="K249" s="581"/>
      <c r="L249" s="581"/>
      <c r="M249" s="581"/>
      <c r="N249" s="581"/>
      <c r="O249" s="581"/>
      <c r="P249" s="581"/>
      <c r="Q249" s="599"/>
      <c r="R249" s="579"/>
      <c r="S249" s="344"/>
    </row>
    <row r="250" spans="1:19" x14ac:dyDescent="0.15">
      <c r="A250" s="344"/>
      <c r="B250" s="578"/>
      <c r="C250" s="579"/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99"/>
      <c r="R250" s="579"/>
      <c r="S250" s="344"/>
    </row>
    <row r="251" spans="1:19" x14ac:dyDescent="0.15">
      <c r="A251" s="344"/>
      <c r="B251" s="578"/>
      <c r="C251" s="579"/>
      <c r="D251" s="580"/>
      <c r="E251" s="581"/>
      <c r="F251" s="581"/>
      <c r="G251" s="581"/>
      <c r="H251" s="581"/>
      <c r="I251" s="581"/>
      <c r="J251" s="581"/>
      <c r="K251" s="581"/>
      <c r="L251" s="581"/>
      <c r="M251" s="581"/>
      <c r="N251" s="581"/>
      <c r="O251" s="581"/>
      <c r="P251" s="581"/>
      <c r="Q251" s="599"/>
      <c r="R251" s="579"/>
      <c r="S251" s="344"/>
    </row>
    <row r="252" spans="1:19" x14ac:dyDescent="0.15">
      <c r="A252" s="344"/>
      <c r="B252" s="578"/>
      <c r="C252" s="579"/>
      <c r="D252" s="580"/>
      <c r="E252" s="581"/>
      <c r="F252" s="581"/>
      <c r="G252" s="581"/>
      <c r="H252" s="581"/>
      <c r="I252" s="581"/>
      <c r="J252" s="581"/>
      <c r="K252" s="581"/>
      <c r="L252" s="581"/>
      <c r="M252" s="581"/>
      <c r="N252" s="581"/>
      <c r="O252" s="581"/>
      <c r="P252" s="581"/>
      <c r="Q252" s="599"/>
      <c r="R252" s="579"/>
      <c r="S252" s="344"/>
    </row>
    <row r="253" spans="1:19" x14ac:dyDescent="0.15">
      <c r="A253" s="344"/>
      <c r="B253" s="578"/>
      <c r="C253" s="579"/>
      <c r="D253" s="580"/>
      <c r="E253" s="581"/>
      <c r="F253" s="581"/>
      <c r="G253" s="581"/>
      <c r="H253" s="581"/>
      <c r="I253" s="581"/>
      <c r="J253" s="581"/>
      <c r="K253" s="581"/>
      <c r="L253" s="581"/>
      <c r="M253" s="581"/>
      <c r="N253" s="581"/>
      <c r="O253" s="581"/>
      <c r="P253" s="581"/>
      <c r="Q253" s="599"/>
      <c r="R253" s="579"/>
      <c r="S253" s="344"/>
    </row>
    <row r="254" spans="1:19" x14ac:dyDescent="0.15">
      <c r="A254" s="344"/>
      <c r="B254" s="578"/>
      <c r="C254" s="579"/>
      <c r="D254" s="580"/>
      <c r="E254" s="581"/>
      <c r="F254" s="581"/>
      <c r="G254" s="581"/>
      <c r="H254" s="581"/>
      <c r="I254" s="581"/>
      <c r="J254" s="581"/>
      <c r="K254" s="581"/>
      <c r="L254" s="581"/>
      <c r="M254" s="581"/>
      <c r="N254" s="581"/>
      <c r="O254" s="581"/>
      <c r="P254" s="581"/>
      <c r="Q254" s="599"/>
      <c r="R254" s="579"/>
      <c r="S254" s="344"/>
    </row>
    <row r="255" spans="1:19" x14ac:dyDescent="0.15">
      <c r="A255" s="344"/>
      <c r="B255" s="578"/>
      <c r="C255" s="579"/>
      <c r="D255" s="580"/>
      <c r="E255" s="581"/>
      <c r="F255" s="581"/>
      <c r="G255" s="581"/>
      <c r="H255" s="581"/>
      <c r="I255" s="581"/>
      <c r="J255" s="581"/>
      <c r="K255" s="581"/>
      <c r="L255" s="581"/>
      <c r="M255" s="581"/>
      <c r="N255" s="581"/>
      <c r="O255" s="581"/>
      <c r="P255" s="581"/>
      <c r="Q255" s="599"/>
      <c r="R255" s="579"/>
      <c r="S255" s="344"/>
    </row>
    <row r="256" spans="1:19" x14ac:dyDescent="0.15">
      <c r="A256" s="344"/>
      <c r="B256" s="578"/>
      <c r="C256" s="579"/>
      <c r="D256" s="580"/>
      <c r="E256" s="581"/>
      <c r="F256" s="581"/>
      <c r="G256" s="581"/>
      <c r="H256" s="581"/>
      <c r="I256" s="581"/>
      <c r="J256" s="581"/>
      <c r="K256" s="581"/>
      <c r="L256" s="581"/>
      <c r="M256" s="581"/>
      <c r="N256" s="581"/>
      <c r="O256" s="581"/>
      <c r="P256" s="581"/>
      <c r="Q256" s="599"/>
      <c r="R256" s="579"/>
      <c r="S256" s="344"/>
    </row>
    <row r="257" spans="1:19" x14ac:dyDescent="0.15">
      <c r="A257" s="344"/>
      <c r="B257" s="578"/>
      <c r="C257" s="579"/>
      <c r="D257" s="580"/>
      <c r="E257" s="581"/>
      <c r="F257" s="581"/>
      <c r="G257" s="581"/>
      <c r="H257" s="581"/>
      <c r="I257" s="581"/>
      <c r="J257" s="581"/>
      <c r="K257" s="581"/>
      <c r="L257" s="581"/>
      <c r="M257" s="581"/>
      <c r="N257" s="581"/>
      <c r="O257" s="581"/>
      <c r="P257" s="581"/>
      <c r="Q257" s="599"/>
      <c r="R257" s="579"/>
      <c r="S257" s="344"/>
    </row>
    <row r="258" spans="1:19" x14ac:dyDescent="0.15">
      <c r="A258" s="344"/>
      <c r="B258" s="578"/>
      <c r="C258" s="579"/>
      <c r="D258" s="580"/>
      <c r="E258" s="581"/>
      <c r="F258" s="581"/>
      <c r="G258" s="581"/>
      <c r="H258" s="581"/>
      <c r="I258" s="581"/>
      <c r="J258" s="581"/>
      <c r="K258" s="581"/>
      <c r="L258" s="581"/>
      <c r="M258" s="581"/>
      <c r="N258" s="581"/>
      <c r="O258" s="581"/>
      <c r="P258" s="581"/>
      <c r="Q258" s="599"/>
      <c r="R258" s="579"/>
      <c r="S258" s="344"/>
    </row>
    <row r="259" spans="1:19" x14ac:dyDescent="0.15">
      <c r="A259" s="344"/>
      <c r="B259" s="578"/>
      <c r="C259" s="579"/>
      <c r="D259" s="580"/>
      <c r="E259" s="581"/>
      <c r="F259" s="581"/>
      <c r="G259" s="581"/>
      <c r="H259" s="581"/>
      <c r="I259" s="581"/>
      <c r="J259" s="581"/>
      <c r="K259" s="581"/>
      <c r="L259" s="581"/>
      <c r="M259" s="581"/>
      <c r="N259" s="581"/>
      <c r="O259" s="581"/>
      <c r="P259" s="581"/>
      <c r="Q259" s="599"/>
      <c r="R259" s="579"/>
      <c r="S259" s="344"/>
    </row>
    <row r="260" spans="1:19" x14ac:dyDescent="0.15">
      <c r="A260" s="344"/>
      <c r="B260" s="578"/>
      <c r="C260" s="579"/>
      <c r="D260" s="580"/>
      <c r="E260" s="581"/>
      <c r="F260" s="581"/>
      <c r="G260" s="581"/>
      <c r="H260" s="581"/>
      <c r="I260" s="581"/>
      <c r="J260" s="581"/>
      <c r="K260" s="581"/>
      <c r="L260" s="581"/>
      <c r="M260" s="581"/>
      <c r="N260" s="581"/>
      <c r="O260" s="581"/>
      <c r="P260" s="581"/>
      <c r="Q260" s="599"/>
      <c r="R260" s="579"/>
      <c r="S260" s="344"/>
    </row>
    <row r="261" spans="1:19" x14ac:dyDescent="0.15">
      <c r="A261" s="344"/>
      <c r="B261" s="578"/>
      <c r="C261" s="579"/>
      <c r="D261" s="580"/>
      <c r="E261" s="581"/>
      <c r="F261" s="581"/>
      <c r="G261" s="581"/>
      <c r="H261" s="581"/>
      <c r="I261" s="581"/>
      <c r="J261" s="581"/>
      <c r="K261" s="581"/>
      <c r="L261" s="581"/>
      <c r="M261" s="581"/>
      <c r="N261" s="581"/>
      <c r="O261" s="581"/>
      <c r="P261" s="581"/>
      <c r="Q261" s="599"/>
      <c r="R261" s="579"/>
      <c r="S261" s="344"/>
    </row>
    <row r="262" spans="1:19" x14ac:dyDescent="0.15">
      <c r="A262" s="344"/>
      <c r="B262" s="578"/>
      <c r="C262" s="579"/>
      <c r="D262" s="580"/>
      <c r="E262" s="581"/>
      <c r="F262" s="581"/>
      <c r="G262" s="581"/>
      <c r="H262" s="581"/>
      <c r="I262" s="581"/>
      <c r="J262" s="581"/>
      <c r="K262" s="581"/>
      <c r="L262" s="581"/>
      <c r="M262" s="581"/>
      <c r="N262" s="581"/>
      <c r="O262" s="581"/>
      <c r="P262" s="581"/>
      <c r="Q262" s="599"/>
      <c r="R262" s="579"/>
      <c r="S262" s="344"/>
    </row>
    <row r="263" spans="1:19" x14ac:dyDescent="0.15">
      <c r="A263" s="344"/>
      <c r="B263" s="578"/>
      <c r="C263" s="579"/>
      <c r="D263" s="580"/>
      <c r="E263" s="581"/>
      <c r="F263" s="581"/>
      <c r="G263" s="581"/>
      <c r="H263" s="581"/>
      <c r="I263" s="581"/>
      <c r="J263" s="581"/>
      <c r="K263" s="581"/>
      <c r="L263" s="581"/>
      <c r="M263" s="581"/>
      <c r="N263" s="581"/>
      <c r="O263" s="581"/>
      <c r="P263" s="581"/>
      <c r="Q263" s="599"/>
      <c r="R263" s="579"/>
      <c r="S263" s="344"/>
    </row>
    <row r="264" spans="1:19" x14ac:dyDescent="0.15">
      <c r="A264" s="344"/>
      <c r="B264" s="578"/>
      <c r="C264" s="579"/>
      <c r="D264" s="580"/>
      <c r="E264" s="581"/>
      <c r="F264" s="581"/>
      <c r="G264" s="581"/>
      <c r="H264" s="581"/>
      <c r="I264" s="581"/>
      <c r="J264" s="581"/>
      <c r="K264" s="581"/>
      <c r="L264" s="581"/>
      <c r="M264" s="581"/>
      <c r="N264" s="581"/>
      <c r="O264" s="581"/>
      <c r="P264" s="581"/>
      <c r="Q264" s="599"/>
      <c r="R264" s="579"/>
      <c r="S264" s="344"/>
    </row>
    <row r="265" spans="1:19" x14ac:dyDescent="0.15">
      <c r="A265" s="344"/>
      <c r="B265" s="578"/>
      <c r="C265" s="579"/>
      <c r="D265" s="580"/>
      <c r="E265" s="581"/>
      <c r="F265" s="581"/>
      <c r="G265" s="581"/>
      <c r="H265" s="581"/>
      <c r="I265" s="581"/>
      <c r="J265" s="581"/>
      <c r="K265" s="581"/>
      <c r="L265" s="581"/>
      <c r="M265" s="581"/>
      <c r="N265" s="581"/>
      <c r="O265" s="581"/>
      <c r="P265" s="581"/>
      <c r="Q265" s="599"/>
      <c r="R265" s="579"/>
      <c r="S265" s="344"/>
    </row>
    <row r="266" spans="1:19" x14ac:dyDescent="0.15">
      <c r="A266" s="344"/>
      <c r="B266" s="578"/>
      <c r="C266" s="579"/>
      <c r="D266" s="580"/>
      <c r="E266" s="581"/>
      <c r="F266" s="581"/>
      <c r="G266" s="581"/>
      <c r="H266" s="581"/>
      <c r="I266" s="581"/>
      <c r="J266" s="581"/>
      <c r="K266" s="581"/>
      <c r="L266" s="581"/>
      <c r="M266" s="581"/>
      <c r="N266" s="581"/>
      <c r="O266" s="581"/>
      <c r="P266" s="581"/>
      <c r="Q266" s="599"/>
      <c r="R266" s="579"/>
      <c r="S266" s="344"/>
    </row>
    <row r="267" spans="1:19" x14ac:dyDescent="0.15">
      <c r="A267" s="344"/>
      <c r="B267" s="578"/>
      <c r="C267" s="579"/>
      <c r="D267" s="580"/>
      <c r="E267" s="581"/>
      <c r="F267" s="581"/>
      <c r="G267" s="581"/>
      <c r="H267" s="581"/>
      <c r="I267" s="581"/>
      <c r="J267" s="581"/>
      <c r="K267" s="581"/>
      <c r="L267" s="581"/>
      <c r="M267" s="581"/>
      <c r="N267" s="581"/>
      <c r="O267" s="581"/>
      <c r="P267" s="581"/>
      <c r="Q267" s="599"/>
      <c r="R267" s="579"/>
      <c r="S267" s="344"/>
    </row>
    <row r="268" spans="1:19" x14ac:dyDescent="0.15">
      <c r="A268" s="344"/>
      <c r="B268" s="578"/>
      <c r="C268" s="579"/>
      <c r="D268" s="580"/>
      <c r="E268" s="581"/>
      <c r="F268" s="581"/>
      <c r="G268" s="581"/>
      <c r="H268" s="581"/>
      <c r="I268" s="581"/>
      <c r="J268" s="581"/>
      <c r="K268" s="581"/>
      <c r="L268" s="581"/>
      <c r="M268" s="581"/>
      <c r="N268" s="581"/>
      <c r="O268" s="581"/>
      <c r="P268" s="581"/>
      <c r="Q268" s="599"/>
      <c r="R268" s="579"/>
      <c r="S268" s="344"/>
    </row>
    <row r="269" spans="1:19" x14ac:dyDescent="0.15">
      <c r="A269" s="344"/>
      <c r="B269" s="578"/>
      <c r="C269" s="579"/>
      <c r="D269" s="580"/>
      <c r="E269" s="581"/>
      <c r="F269" s="581"/>
      <c r="G269" s="581"/>
      <c r="H269" s="581"/>
      <c r="I269" s="581"/>
      <c r="J269" s="581"/>
      <c r="K269" s="581"/>
      <c r="L269" s="581"/>
      <c r="M269" s="581"/>
      <c r="N269" s="581"/>
      <c r="O269" s="581"/>
      <c r="P269" s="581"/>
      <c r="Q269" s="599"/>
      <c r="R269" s="579"/>
      <c r="S269" s="344"/>
    </row>
    <row r="270" spans="1:19" x14ac:dyDescent="0.15">
      <c r="A270" s="344"/>
      <c r="B270" s="578"/>
      <c r="C270" s="579"/>
      <c r="D270" s="580"/>
      <c r="E270" s="581"/>
      <c r="F270" s="581"/>
      <c r="G270" s="581"/>
      <c r="H270" s="581"/>
      <c r="I270" s="581"/>
      <c r="J270" s="581"/>
      <c r="K270" s="581"/>
      <c r="L270" s="581"/>
      <c r="M270" s="581"/>
      <c r="N270" s="581"/>
      <c r="O270" s="581"/>
      <c r="P270" s="581"/>
      <c r="Q270" s="599"/>
      <c r="R270" s="579"/>
      <c r="S270" s="344"/>
    </row>
    <row r="271" spans="1:19" x14ac:dyDescent="0.15">
      <c r="A271" s="344"/>
      <c r="B271" s="578"/>
      <c r="C271" s="579"/>
      <c r="D271" s="580"/>
      <c r="E271" s="581"/>
      <c r="F271" s="581"/>
      <c r="G271" s="581"/>
      <c r="H271" s="581"/>
      <c r="I271" s="581"/>
      <c r="J271" s="581"/>
      <c r="K271" s="581"/>
      <c r="L271" s="581"/>
      <c r="M271" s="581"/>
      <c r="N271" s="581"/>
      <c r="O271" s="581"/>
      <c r="P271" s="581"/>
      <c r="Q271" s="599"/>
      <c r="R271" s="579"/>
      <c r="S271" s="344"/>
    </row>
    <row r="272" spans="1:19" x14ac:dyDescent="0.15">
      <c r="A272" s="344"/>
      <c r="B272" s="578"/>
      <c r="C272" s="579"/>
      <c r="D272" s="580"/>
      <c r="E272" s="581"/>
      <c r="F272" s="581"/>
      <c r="G272" s="581"/>
      <c r="H272" s="581"/>
      <c r="I272" s="581"/>
      <c r="J272" s="581"/>
      <c r="K272" s="581"/>
      <c r="L272" s="581"/>
      <c r="M272" s="581"/>
      <c r="N272" s="581"/>
      <c r="O272" s="581"/>
      <c r="P272" s="581"/>
      <c r="Q272" s="599"/>
      <c r="R272" s="579"/>
      <c r="S272" s="344"/>
    </row>
    <row r="273" spans="1:19" x14ac:dyDescent="0.15">
      <c r="A273" s="344"/>
      <c r="B273" s="578"/>
      <c r="C273" s="579"/>
      <c r="D273" s="580"/>
      <c r="E273" s="581"/>
      <c r="F273" s="581"/>
      <c r="G273" s="581"/>
      <c r="H273" s="581"/>
      <c r="I273" s="581"/>
      <c r="J273" s="581"/>
      <c r="K273" s="581"/>
      <c r="L273" s="581"/>
      <c r="M273" s="581"/>
      <c r="N273" s="581"/>
      <c r="O273" s="581"/>
      <c r="P273" s="581"/>
      <c r="Q273" s="599"/>
      <c r="R273" s="579"/>
      <c r="S273" s="344"/>
    </row>
    <row r="274" spans="1:19" x14ac:dyDescent="0.15">
      <c r="A274" s="344"/>
      <c r="B274" s="578"/>
      <c r="C274" s="579"/>
      <c r="D274" s="580"/>
      <c r="E274" s="581"/>
      <c r="F274" s="581"/>
      <c r="G274" s="581"/>
      <c r="H274" s="581"/>
      <c r="I274" s="581"/>
      <c r="J274" s="581"/>
      <c r="K274" s="581"/>
      <c r="L274" s="581"/>
      <c r="M274" s="581"/>
      <c r="N274" s="581"/>
      <c r="O274" s="581"/>
      <c r="P274" s="581"/>
      <c r="Q274" s="599"/>
      <c r="R274" s="579"/>
      <c r="S274" s="344"/>
    </row>
    <row r="275" spans="1:19" x14ac:dyDescent="0.15">
      <c r="A275" s="344"/>
      <c r="B275" s="578"/>
      <c r="C275" s="579"/>
      <c r="D275" s="580"/>
      <c r="E275" s="581"/>
      <c r="F275" s="581"/>
      <c r="G275" s="581"/>
      <c r="H275" s="581"/>
      <c r="I275" s="581"/>
      <c r="J275" s="581"/>
      <c r="K275" s="581"/>
      <c r="L275" s="581"/>
      <c r="M275" s="581"/>
      <c r="N275" s="581"/>
      <c r="O275" s="581"/>
      <c r="P275" s="581"/>
      <c r="Q275" s="599"/>
      <c r="R275" s="579"/>
      <c r="S275" s="344"/>
    </row>
    <row r="276" spans="1:19" x14ac:dyDescent="0.15">
      <c r="A276" s="344"/>
      <c r="B276" s="578"/>
      <c r="C276" s="579"/>
      <c r="D276" s="580"/>
      <c r="E276" s="581"/>
      <c r="F276" s="581"/>
      <c r="G276" s="581"/>
      <c r="H276" s="581"/>
      <c r="I276" s="581"/>
      <c r="J276" s="581"/>
      <c r="K276" s="581"/>
      <c r="L276" s="581"/>
      <c r="M276" s="581"/>
      <c r="N276" s="581"/>
      <c r="O276" s="581"/>
      <c r="P276" s="581"/>
      <c r="Q276" s="599"/>
      <c r="R276" s="579"/>
      <c r="S276" s="344"/>
    </row>
    <row r="277" spans="1:19" x14ac:dyDescent="0.15">
      <c r="A277" s="344"/>
      <c r="B277" s="578"/>
      <c r="C277" s="579"/>
      <c r="D277" s="580"/>
      <c r="E277" s="581"/>
      <c r="F277" s="581"/>
      <c r="G277" s="581"/>
      <c r="H277" s="581"/>
      <c r="I277" s="581"/>
      <c r="J277" s="581"/>
      <c r="K277" s="581"/>
      <c r="L277" s="581"/>
      <c r="M277" s="581"/>
      <c r="N277" s="581"/>
      <c r="O277" s="581"/>
      <c r="P277" s="581"/>
      <c r="Q277" s="599"/>
      <c r="R277" s="579"/>
      <c r="S277" s="344"/>
    </row>
    <row r="278" spans="1:19" x14ac:dyDescent="0.15">
      <c r="A278" s="344"/>
      <c r="B278" s="578"/>
      <c r="C278" s="579"/>
      <c r="D278" s="580"/>
      <c r="E278" s="581"/>
      <c r="F278" s="581"/>
      <c r="G278" s="581"/>
      <c r="H278" s="581"/>
      <c r="I278" s="581"/>
      <c r="J278" s="581"/>
      <c r="K278" s="581"/>
      <c r="L278" s="581"/>
      <c r="M278" s="581"/>
      <c r="N278" s="581"/>
      <c r="O278" s="581"/>
      <c r="P278" s="581"/>
      <c r="Q278" s="599"/>
      <c r="R278" s="579"/>
      <c r="S278" s="344"/>
    </row>
    <row r="279" spans="1:19" x14ac:dyDescent="0.15">
      <c r="A279" s="344"/>
      <c r="B279" s="578"/>
      <c r="C279" s="579"/>
      <c r="D279" s="580"/>
      <c r="E279" s="581"/>
      <c r="F279" s="581"/>
      <c r="G279" s="581"/>
      <c r="H279" s="581"/>
      <c r="I279" s="581"/>
      <c r="J279" s="581"/>
      <c r="K279" s="581"/>
      <c r="L279" s="581"/>
      <c r="M279" s="581"/>
      <c r="N279" s="581"/>
      <c r="O279" s="581"/>
      <c r="P279" s="581"/>
      <c r="Q279" s="599"/>
      <c r="R279" s="579"/>
      <c r="S279" s="344"/>
    </row>
    <row r="280" spans="1:19" x14ac:dyDescent="0.15">
      <c r="A280" s="344"/>
      <c r="B280" s="578"/>
      <c r="C280" s="579"/>
      <c r="D280" s="580"/>
      <c r="E280" s="581"/>
      <c r="F280" s="581"/>
      <c r="G280" s="581"/>
      <c r="H280" s="581"/>
      <c r="I280" s="581"/>
      <c r="J280" s="581"/>
      <c r="K280" s="581"/>
      <c r="L280" s="581"/>
      <c r="M280" s="581"/>
      <c r="N280" s="581"/>
      <c r="O280" s="581"/>
      <c r="P280" s="581"/>
      <c r="Q280" s="599"/>
      <c r="R280" s="579"/>
      <c r="S280" s="344"/>
    </row>
    <row r="281" spans="1:19" x14ac:dyDescent="0.15">
      <c r="A281" s="344"/>
      <c r="B281" s="578"/>
      <c r="C281" s="579"/>
      <c r="D281" s="580"/>
      <c r="E281" s="581"/>
      <c r="F281" s="581"/>
      <c r="G281" s="581"/>
      <c r="H281" s="581"/>
      <c r="I281" s="581"/>
      <c r="J281" s="581"/>
      <c r="K281" s="581"/>
      <c r="L281" s="581"/>
      <c r="M281" s="581"/>
      <c r="N281" s="581"/>
      <c r="O281" s="581"/>
      <c r="P281" s="581"/>
      <c r="Q281" s="599"/>
      <c r="R281" s="579"/>
      <c r="S281" s="344"/>
    </row>
    <row r="282" spans="1:19" x14ac:dyDescent="0.15">
      <c r="A282" s="344"/>
      <c r="B282" s="578"/>
      <c r="C282" s="579"/>
      <c r="D282" s="580"/>
      <c r="E282" s="581"/>
      <c r="F282" s="581"/>
      <c r="G282" s="581"/>
      <c r="H282" s="581"/>
      <c r="I282" s="581"/>
      <c r="J282" s="581"/>
      <c r="K282" s="581"/>
      <c r="L282" s="581"/>
      <c r="M282" s="581"/>
      <c r="N282" s="581"/>
      <c r="O282" s="581"/>
      <c r="P282" s="581"/>
      <c r="Q282" s="599"/>
      <c r="R282" s="579"/>
      <c r="S282" s="344"/>
    </row>
    <row r="283" spans="1:19" x14ac:dyDescent="0.15">
      <c r="A283" s="344"/>
      <c r="B283" s="578"/>
      <c r="C283" s="579"/>
      <c r="D283" s="580"/>
      <c r="E283" s="581"/>
      <c r="F283" s="581"/>
      <c r="G283" s="581"/>
      <c r="H283" s="581"/>
      <c r="I283" s="581"/>
      <c r="J283" s="581"/>
      <c r="K283" s="581"/>
      <c r="L283" s="581"/>
      <c r="M283" s="581"/>
      <c r="N283" s="581"/>
      <c r="O283" s="581"/>
      <c r="P283" s="581"/>
      <c r="Q283" s="599"/>
      <c r="R283" s="579"/>
      <c r="S283" s="344"/>
    </row>
    <row r="284" spans="1:19" x14ac:dyDescent="0.15">
      <c r="A284" s="344"/>
      <c r="B284" s="578"/>
      <c r="C284" s="579"/>
      <c r="D284" s="580"/>
      <c r="E284" s="581"/>
      <c r="F284" s="581"/>
      <c r="G284" s="581"/>
      <c r="H284" s="581"/>
      <c r="I284" s="581"/>
      <c r="J284" s="581"/>
      <c r="K284" s="581"/>
      <c r="L284" s="581"/>
      <c r="M284" s="581"/>
      <c r="N284" s="581"/>
      <c r="O284" s="581"/>
      <c r="P284" s="581"/>
      <c r="Q284" s="599"/>
      <c r="R284" s="579"/>
      <c r="S284" s="344"/>
    </row>
    <row r="285" spans="1:19" x14ac:dyDescent="0.15">
      <c r="A285" s="344"/>
      <c r="B285" s="578"/>
      <c r="C285" s="579"/>
      <c r="D285" s="580"/>
      <c r="E285" s="581"/>
      <c r="F285" s="581"/>
      <c r="G285" s="581"/>
      <c r="H285" s="581"/>
      <c r="I285" s="581"/>
      <c r="J285" s="581"/>
      <c r="K285" s="581"/>
      <c r="L285" s="581"/>
      <c r="M285" s="581"/>
      <c r="N285" s="581"/>
      <c r="O285" s="581"/>
      <c r="P285" s="581"/>
      <c r="Q285" s="599"/>
      <c r="R285" s="579"/>
      <c r="S285" s="344"/>
    </row>
    <row r="286" spans="1:19" x14ac:dyDescent="0.15">
      <c r="A286" s="344"/>
      <c r="B286" s="578"/>
      <c r="C286" s="579"/>
      <c r="D286" s="580"/>
      <c r="E286" s="581"/>
      <c r="F286" s="581"/>
      <c r="G286" s="581"/>
      <c r="H286" s="581"/>
      <c r="I286" s="581"/>
      <c r="J286" s="581"/>
      <c r="K286" s="581"/>
      <c r="L286" s="581"/>
      <c r="M286" s="581"/>
      <c r="N286" s="581"/>
      <c r="O286" s="581"/>
      <c r="P286" s="581"/>
      <c r="Q286" s="599"/>
      <c r="R286" s="579"/>
      <c r="S286" s="344"/>
    </row>
    <row r="287" spans="1:19" x14ac:dyDescent="0.15">
      <c r="A287" s="344"/>
      <c r="B287" s="578"/>
      <c r="C287" s="579"/>
      <c r="D287" s="580"/>
      <c r="E287" s="581"/>
      <c r="F287" s="581"/>
      <c r="G287" s="581"/>
      <c r="H287" s="581"/>
      <c r="I287" s="581"/>
      <c r="J287" s="581"/>
      <c r="K287" s="581"/>
      <c r="L287" s="581"/>
      <c r="M287" s="581"/>
      <c r="N287" s="581"/>
      <c r="O287" s="581"/>
      <c r="P287" s="581"/>
      <c r="Q287" s="599"/>
      <c r="R287" s="579"/>
      <c r="S287" s="344"/>
    </row>
    <row r="288" spans="1:19" x14ac:dyDescent="0.15">
      <c r="A288" s="344"/>
      <c r="B288" s="578"/>
      <c r="C288" s="579"/>
      <c r="D288" s="580"/>
      <c r="E288" s="581"/>
      <c r="F288" s="581"/>
      <c r="G288" s="581"/>
      <c r="H288" s="581"/>
      <c r="I288" s="581"/>
      <c r="J288" s="581"/>
      <c r="K288" s="581"/>
      <c r="L288" s="581"/>
      <c r="M288" s="581"/>
      <c r="N288" s="581"/>
      <c r="O288" s="581"/>
      <c r="P288" s="581"/>
      <c r="Q288" s="599"/>
      <c r="R288" s="579"/>
      <c r="S288" s="344"/>
    </row>
    <row r="289" spans="1:19" x14ac:dyDescent="0.15">
      <c r="A289" s="344"/>
      <c r="B289" s="578"/>
      <c r="C289" s="579"/>
      <c r="D289" s="580"/>
      <c r="E289" s="581"/>
      <c r="F289" s="581"/>
      <c r="G289" s="581"/>
      <c r="H289" s="581"/>
      <c r="I289" s="581"/>
      <c r="J289" s="581"/>
      <c r="K289" s="581"/>
      <c r="L289" s="581"/>
      <c r="M289" s="581"/>
      <c r="N289" s="581"/>
      <c r="O289" s="581"/>
      <c r="P289" s="581"/>
      <c r="Q289" s="599"/>
      <c r="R289" s="579"/>
      <c r="S289" s="344"/>
    </row>
    <row r="290" spans="1:19" x14ac:dyDescent="0.15">
      <c r="A290" s="344"/>
      <c r="B290" s="578"/>
      <c r="C290" s="579"/>
      <c r="D290" s="580"/>
      <c r="E290" s="581"/>
      <c r="F290" s="581"/>
      <c r="G290" s="581"/>
      <c r="H290" s="581"/>
      <c r="I290" s="581"/>
      <c r="J290" s="581"/>
      <c r="K290" s="581"/>
      <c r="L290" s="581"/>
      <c r="M290" s="581"/>
      <c r="N290" s="581"/>
      <c r="O290" s="581"/>
      <c r="P290" s="581"/>
      <c r="Q290" s="599"/>
      <c r="R290" s="579"/>
      <c r="S290" s="344"/>
    </row>
    <row r="291" spans="1:19" x14ac:dyDescent="0.15">
      <c r="A291" s="344"/>
      <c r="B291" s="578"/>
      <c r="C291" s="579"/>
      <c r="D291" s="580"/>
      <c r="E291" s="581"/>
      <c r="F291" s="581"/>
      <c r="G291" s="581"/>
      <c r="H291" s="581"/>
      <c r="I291" s="581"/>
      <c r="J291" s="581"/>
      <c r="K291" s="581"/>
      <c r="L291" s="581"/>
      <c r="M291" s="581"/>
      <c r="N291" s="581"/>
      <c r="O291" s="581"/>
      <c r="P291" s="581"/>
      <c r="Q291" s="599"/>
      <c r="R291" s="579"/>
      <c r="S291" s="344"/>
    </row>
    <row r="292" spans="1:19" x14ac:dyDescent="0.15">
      <c r="A292" s="344"/>
      <c r="B292" s="578"/>
      <c r="C292" s="579"/>
      <c r="D292" s="580"/>
      <c r="E292" s="581"/>
      <c r="F292" s="581"/>
      <c r="G292" s="581"/>
      <c r="H292" s="581"/>
      <c r="I292" s="581"/>
      <c r="J292" s="581"/>
      <c r="K292" s="581"/>
      <c r="L292" s="581"/>
      <c r="M292" s="581"/>
      <c r="N292" s="581"/>
      <c r="O292" s="581"/>
      <c r="P292" s="581"/>
      <c r="Q292" s="599"/>
      <c r="R292" s="579"/>
      <c r="S292" s="344"/>
    </row>
    <row r="293" spans="1:19" x14ac:dyDescent="0.15">
      <c r="A293" s="344"/>
      <c r="B293" s="578"/>
      <c r="C293" s="579"/>
      <c r="D293" s="580"/>
      <c r="E293" s="581"/>
      <c r="F293" s="581"/>
      <c r="G293" s="581"/>
      <c r="H293" s="581"/>
      <c r="I293" s="581"/>
      <c r="J293" s="581"/>
      <c r="K293" s="581"/>
      <c r="L293" s="581"/>
      <c r="M293" s="581"/>
      <c r="N293" s="581"/>
      <c r="O293" s="581"/>
      <c r="P293" s="581"/>
      <c r="Q293" s="599"/>
      <c r="R293" s="579"/>
      <c r="S293" s="344"/>
    </row>
    <row r="294" spans="1:19" x14ac:dyDescent="0.15">
      <c r="A294" s="344"/>
      <c r="B294" s="578"/>
      <c r="C294" s="579"/>
      <c r="D294" s="580"/>
      <c r="E294" s="581"/>
      <c r="F294" s="581"/>
      <c r="G294" s="581"/>
      <c r="H294" s="581"/>
      <c r="I294" s="581"/>
      <c r="J294" s="581"/>
      <c r="K294" s="581"/>
      <c r="L294" s="581"/>
      <c r="M294" s="581"/>
      <c r="N294" s="581"/>
      <c r="O294" s="581"/>
      <c r="P294" s="581"/>
      <c r="Q294" s="599"/>
      <c r="R294" s="579"/>
      <c r="S294" s="344"/>
    </row>
    <row r="295" spans="1:19" x14ac:dyDescent="0.15">
      <c r="A295" s="344"/>
      <c r="B295" s="578"/>
      <c r="C295" s="579"/>
      <c r="D295" s="580"/>
      <c r="E295" s="581"/>
      <c r="F295" s="581"/>
      <c r="G295" s="581"/>
      <c r="H295" s="581"/>
      <c r="I295" s="581"/>
      <c r="J295" s="581"/>
      <c r="K295" s="581"/>
      <c r="L295" s="581"/>
      <c r="M295" s="581"/>
      <c r="N295" s="581"/>
      <c r="O295" s="581"/>
      <c r="P295" s="581"/>
      <c r="Q295" s="599"/>
      <c r="R295" s="579"/>
      <c r="S295" s="344"/>
    </row>
    <row r="296" spans="1:19" x14ac:dyDescent="0.15">
      <c r="A296" s="344"/>
      <c r="B296" s="578"/>
      <c r="C296" s="579"/>
      <c r="D296" s="580"/>
      <c r="E296" s="581"/>
      <c r="F296" s="581"/>
      <c r="G296" s="581"/>
      <c r="H296" s="581"/>
      <c r="I296" s="581"/>
      <c r="J296" s="581"/>
      <c r="K296" s="581"/>
      <c r="L296" s="581"/>
      <c r="M296" s="581"/>
      <c r="N296" s="581"/>
      <c r="O296" s="581"/>
      <c r="P296" s="581"/>
      <c r="Q296" s="599"/>
      <c r="R296" s="579"/>
      <c r="S296" s="344"/>
    </row>
    <row r="297" spans="1:19" x14ac:dyDescent="0.15">
      <c r="A297" s="344"/>
      <c r="B297" s="578"/>
      <c r="C297" s="579"/>
      <c r="D297" s="580"/>
      <c r="E297" s="581"/>
      <c r="F297" s="581"/>
      <c r="G297" s="581"/>
      <c r="H297" s="581"/>
      <c r="I297" s="581"/>
      <c r="J297" s="581"/>
      <c r="K297" s="581"/>
      <c r="L297" s="581"/>
      <c r="M297" s="581"/>
      <c r="N297" s="581"/>
      <c r="O297" s="581"/>
      <c r="P297" s="581"/>
      <c r="Q297" s="599"/>
      <c r="R297" s="579"/>
      <c r="S297" s="344"/>
    </row>
    <row r="298" spans="1:19" x14ac:dyDescent="0.15">
      <c r="A298" s="344"/>
      <c r="B298" s="578"/>
      <c r="C298" s="579"/>
      <c r="D298" s="580"/>
      <c r="E298" s="581"/>
      <c r="F298" s="581"/>
      <c r="G298" s="581"/>
      <c r="H298" s="581"/>
      <c r="I298" s="581"/>
      <c r="J298" s="581"/>
      <c r="K298" s="581"/>
      <c r="L298" s="581"/>
      <c r="M298" s="581"/>
      <c r="N298" s="581"/>
      <c r="O298" s="581"/>
      <c r="P298" s="581"/>
      <c r="Q298" s="599"/>
      <c r="R298" s="579"/>
      <c r="S298" s="344"/>
    </row>
    <row r="299" spans="1:19" x14ac:dyDescent="0.15">
      <c r="A299" s="344"/>
      <c r="B299" s="578"/>
      <c r="C299" s="579"/>
      <c r="D299" s="580"/>
      <c r="E299" s="581"/>
      <c r="F299" s="581"/>
      <c r="G299" s="581"/>
      <c r="H299" s="581"/>
      <c r="I299" s="581"/>
      <c r="J299" s="581"/>
      <c r="K299" s="581"/>
      <c r="L299" s="581"/>
      <c r="M299" s="581"/>
      <c r="N299" s="581"/>
      <c r="O299" s="581"/>
      <c r="P299" s="581"/>
      <c r="Q299" s="599"/>
      <c r="R299" s="579"/>
      <c r="S299" s="344"/>
    </row>
    <row r="300" spans="1:19" x14ac:dyDescent="0.15">
      <c r="A300" s="344"/>
      <c r="B300" s="578"/>
      <c r="C300" s="579"/>
      <c r="D300" s="580"/>
      <c r="E300" s="581"/>
      <c r="F300" s="581"/>
      <c r="G300" s="581"/>
      <c r="H300" s="581"/>
      <c r="I300" s="581"/>
      <c r="J300" s="581"/>
      <c r="K300" s="581"/>
      <c r="L300" s="581"/>
      <c r="M300" s="581"/>
      <c r="N300" s="581"/>
      <c r="O300" s="581"/>
      <c r="P300" s="581"/>
      <c r="Q300" s="599"/>
      <c r="R300" s="579"/>
      <c r="S300" s="344"/>
    </row>
    <row r="301" spans="1:19" x14ac:dyDescent="0.15">
      <c r="A301" s="344"/>
      <c r="B301" s="578"/>
      <c r="C301" s="579"/>
      <c r="D301" s="580"/>
      <c r="E301" s="581"/>
      <c r="F301" s="581"/>
      <c r="G301" s="581"/>
      <c r="H301" s="581"/>
      <c r="I301" s="581"/>
      <c r="J301" s="581"/>
      <c r="K301" s="581"/>
      <c r="L301" s="581"/>
      <c r="M301" s="581"/>
      <c r="N301" s="581"/>
      <c r="O301" s="581"/>
      <c r="P301" s="581"/>
      <c r="Q301" s="599"/>
      <c r="R301" s="579"/>
      <c r="S301" s="344"/>
    </row>
    <row r="302" spans="1:19" x14ac:dyDescent="0.15">
      <c r="A302" s="344"/>
      <c r="B302" s="578"/>
      <c r="C302" s="579"/>
      <c r="D302" s="580"/>
      <c r="E302" s="581"/>
      <c r="F302" s="581"/>
      <c r="G302" s="581"/>
      <c r="H302" s="581"/>
      <c r="I302" s="581"/>
      <c r="J302" s="581"/>
      <c r="K302" s="581"/>
      <c r="L302" s="581"/>
      <c r="M302" s="581"/>
      <c r="N302" s="581"/>
      <c r="O302" s="581"/>
      <c r="P302" s="581"/>
      <c r="Q302" s="599"/>
      <c r="R302" s="579"/>
      <c r="S302" s="344"/>
    </row>
    <row r="303" spans="1:19" x14ac:dyDescent="0.15">
      <c r="A303" s="344"/>
      <c r="B303" s="578"/>
      <c r="C303" s="579"/>
      <c r="D303" s="580"/>
      <c r="E303" s="581"/>
      <c r="F303" s="581"/>
      <c r="G303" s="581"/>
      <c r="H303" s="581"/>
      <c r="I303" s="581"/>
      <c r="J303" s="581"/>
      <c r="K303" s="581"/>
      <c r="L303" s="581"/>
      <c r="M303" s="581"/>
      <c r="N303" s="581"/>
      <c r="O303" s="581"/>
      <c r="P303" s="581"/>
      <c r="Q303" s="599"/>
      <c r="R303" s="579"/>
      <c r="S303" s="344"/>
    </row>
    <row r="304" spans="1:19" x14ac:dyDescent="0.15">
      <c r="A304" s="344"/>
      <c r="B304" s="578"/>
      <c r="C304" s="579"/>
      <c r="D304" s="580"/>
      <c r="E304" s="581"/>
      <c r="F304" s="581"/>
      <c r="G304" s="581"/>
      <c r="H304" s="581"/>
      <c r="I304" s="581"/>
      <c r="J304" s="581"/>
      <c r="K304" s="581"/>
      <c r="L304" s="581"/>
      <c r="M304" s="581"/>
      <c r="N304" s="581"/>
      <c r="O304" s="581"/>
      <c r="P304" s="581"/>
      <c r="Q304" s="599"/>
      <c r="R304" s="579"/>
      <c r="S304" s="344"/>
    </row>
    <row r="305" spans="1:19" x14ac:dyDescent="0.15">
      <c r="A305" s="344"/>
      <c r="B305" s="578"/>
      <c r="C305" s="579"/>
      <c r="D305" s="580"/>
      <c r="E305" s="581"/>
      <c r="F305" s="581"/>
      <c r="G305" s="581"/>
      <c r="H305" s="581"/>
      <c r="I305" s="581"/>
      <c r="J305" s="581"/>
      <c r="K305" s="581"/>
      <c r="L305" s="581"/>
      <c r="M305" s="581"/>
      <c r="N305" s="581"/>
      <c r="O305" s="581"/>
      <c r="P305" s="581"/>
      <c r="Q305" s="599"/>
      <c r="R305" s="579"/>
      <c r="S305" s="344"/>
    </row>
    <row r="306" spans="1:19" x14ac:dyDescent="0.15">
      <c r="A306" s="344"/>
      <c r="B306" s="578"/>
      <c r="C306" s="579"/>
      <c r="D306" s="580"/>
      <c r="E306" s="581"/>
      <c r="F306" s="581"/>
      <c r="G306" s="581"/>
      <c r="H306" s="581"/>
      <c r="I306" s="581"/>
      <c r="J306" s="581"/>
      <c r="K306" s="581"/>
      <c r="L306" s="581"/>
      <c r="M306" s="581"/>
      <c r="N306" s="581"/>
      <c r="O306" s="581"/>
      <c r="P306" s="581"/>
      <c r="Q306" s="599"/>
      <c r="R306" s="579"/>
      <c r="S306" s="344"/>
    </row>
    <row r="307" spans="1:19" x14ac:dyDescent="0.15">
      <c r="A307" s="344"/>
      <c r="B307" s="578"/>
      <c r="C307" s="579"/>
      <c r="D307" s="580"/>
      <c r="E307" s="581"/>
      <c r="F307" s="581"/>
      <c r="G307" s="581"/>
      <c r="H307" s="581"/>
      <c r="I307" s="581"/>
      <c r="J307" s="581"/>
      <c r="K307" s="581"/>
      <c r="L307" s="581"/>
      <c r="M307" s="581"/>
      <c r="N307" s="581"/>
      <c r="O307" s="581"/>
      <c r="P307" s="581"/>
      <c r="Q307" s="599"/>
      <c r="R307" s="579"/>
      <c r="S307" s="344"/>
    </row>
    <row r="308" spans="1:19" x14ac:dyDescent="0.15">
      <c r="A308" s="344"/>
      <c r="B308" s="578"/>
      <c r="C308" s="579"/>
      <c r="D308" s="580"/>
      <c r="E308" s="581"/>
      <c r="F308" s="581"/>
      <c r="G308" s="581"/>
      <c r="H308" s="581"/>
      <c r="I308" s="581"/>
      <c r="J308" s="581"/>
      <c r="K308" s="581"/>
      <c r="L308" s="581"/>
      <c r="M308" s="581"/>
      <c r="N308" s="581"/>
      <c r="O308" s="581"/>
      <c r="P308" s="581"/>
      <c r="Q308" s="599"/>
      <c r="R308" s="579"/>
      <c r="S308" s="344"/>
    </row>
    <row r="309" spans="1:19" x14ac:dyDescent="0.15">
      <c r="A309" s="344"/>
      <c r="B309" s="578"/>
      <c r="C309" s="579"/>
      <c r="D309" s="580"/>
      <c r="E309" s="581"/>
      <c r="F309" s="581"/>
      <c r="G309" s="581"/>
      <c r="H309" s="581"/>
      <c r="I309" s="581"/>
      <c r="J309" s="581"/>
      <c r="K309" s="581"/>
      <c r="L309" s="581"/>
      <c r="M309" s="581"/>
      <c r="N309" s="581"/>
      <c r="O309" s="581"/>
      <c r="P309" s="581"/>
      <c r="Q309" s="599"/>
      <c r="R309" s="579"/>
      <c r="S309" s="344"/>
    </row>
    <row r="310" spans="1:19" x14ac:dyDescent="0.15">
      <c r="A310" s="344"/>
      <c r="B310" s="578"/>
      <c r="C310" s="579"/>
      <c r="D310" s="580"/>
      <c r="E310" s="581"/>
      <c r="F310" s="581"/>
      <c r="G310" s="581"/>
      <c r="H310" s="581"/>
      <c r="I310" s="581"/>
      <c r="J310" s="581"/>
      <c r="K310" s="581"/>
      <c r="L310" s="581"/>
      <c r="M310" s="581"/>
      <c r="N310" s="581"/>
      <c r="O310" s="581"/>
      <c r="P310" s="581"/>
      <c r="Q310" s="599"/>
      <c r="R310" s="579"/>
      <c r="S310" s="344"/>
    </row>
    <row r="311" spans="1:19" x14ac:dyDescent="0.15">
      <c r="A311" s="344"/>
      <c r="B311" s="578"/>
      <c r="C311" s="579"/>
      <c r="D311" s="580"/>
      <c r="E311" s="581"/>
      <c r="F311" s="581"/>
      <c r="G311" s="581"/>
      <c r="H311" s="581"/>
      <c r="I311" s="581"/>
      <c r="J311" s="581"/>
      <c r="K311" s="581"/>
      <c r="L311" s="581"/>
      <c r="M311" s="581"/>
      <c r="N311" s="581"/>
      <c r="O311" s="581"/>
      <c r="P311" s="581"/>
      <c r="Q311" s="599"/>
      <c r="R311" s="579"/>
      <c r="S311" s="344"/>
    </row>
    <row r="312" spans="1:19" x14ac:dyDescent="0.15">
      <c r="A312" s="344"/>
      <c r="B312" s="578"/>
      <c r="C312" s="579"/>
      <c r="D312" s="580"/>
      <c r="E312" s="581"/>
      <c r="F312" s="581"/>
      <c r="G312" s="581"/>
      <c r="H312" s="581"/>
      <c r="I312" s="581"/>
      <c r="J312" s="581"/>
      <c r="K312" s="581"/>
      <c r="L312" s="581"/>
      <c r="M312" s="581"/>
      <c r="N312" s="581"/>
      <c r="O312" s="581"/>
      <c r="P312" s="581"/>
      <c r="Q312" s="599"/>
      <c r="R312" s="579"/>
      <c r="S312" s="344"/>
    </row>
    <row r="313" spans="1:19" x14ac:dyDescent="0.15">
      <c r="A313" s="344"/>
      <c r="B313" s="578"/>
      <c r="C313" s="579"/>
      <c r="D313" s="580"/>
      <c r="E313" s="581"/>
      <c r="F313" s="581"/>
      <c r="G313" s="581"/>
      <c r="H313" s="581"/>
      <c r="I313" s="581"/>
      <c r="J313" s="581"/>
      <c r="K313" s="581"/>
      <c r="L313" s="581"/>
      <c r="M313" s="581"/>
      <c r="N313" s="581"/>
      <c r="O313" s="581"/>
      <c r="P313" s="581"/>
      <c r="Q313" s="599"/>
      <c r="R313" s="579"/>
      <c r="S313" s="344"/>
    </row>
    <row r="314" spans="1:19" x14ac:dyDescent="0.15">
      <c r="A314" s="344"/>
      <c r="B314" s="578"/>
      <c r="C314" s="579"/>
      <c r="D314" s="580"/>
      <c r="E314" s="581"/>
      <c r="F314" s="581"/>
      <c r="G314" s="581"/>
      <c r="H314" s="581"/>
      <c r="I314" s="581"/>
      <c r="J314" s="581"/>
      <c r="K314" s="581"/>
      <c r="L314" s="581"/>
      <c r="M314" s="581"/>
      <c r="N314" s="581"/>
      <c r="O314" s="581"/>
      <c r="P314" s="581"/>
      <c r="Q314" s="599"/>
      <c r="R314" s="579"/>
      <c r="S314" s="344"/>
    </row>
    <row r="315" spans="1:19" x14ac:dyDescent="0.15">
      <c r="A315" s="344"/>
      <c r="B315" s="578"/>
      <c r="C315" s="579"/>
      <c r="D315" s="580"/>
      <c r="E315" s="581"/>
      <c r="F315" s="581"/>
      <c r="G315" s="581"/>
      <c r="H315" s="581"/>
      <c r="I315" s="581"/>
      <c r="J315" s="581"/>
      <c r="K315" s="581"/>
      <c r="L315" s="581"/>
      <c r="M315" s="581"/>
      <c r="N315" s="581"/>
      <c r="O315" s="581"/>
      <c r="P315" s="581"/>
      <c r="Q315" s="599"/>
      <c r="R315" s="579"/>
      <c r="S315" s="344"/>
    </row>
    <row r="316" spans="1:19" x14ac:dyDescent="0.15">
      <c r="A316" s="344"/>
      <c r="B316" s="578"/>
      <c r="C316" s="579"/>
      <c r="D316" s="580"/>
      <c r="E316" s="581"/>
      <c r="F316" s="581"/>
      <c r="G316" s="581"/>
      <c r="H316" s="581"/>
      <c r="I316" s="581"/>
      <c r="J316" s="581"/>
      <c r="K316" s="581"/>
      <c r="L316" s="581"/>
      <c r="M316" s="581"/>
      <c r="N316" s="581"/>
      <c r="O316" s="581"/>
      <c r="P316" s="581"/>
      <c r="Q316" s="599"/>
      <c r="R316" s="579"/>
      <c r="S316" s="344"/>
    </row>
    <row r="317" spans="1:19" x14ac:dyDescent="0.15">
      <c r="A317" s="344"/>
      <c r="B317" s="578"/>
      <c r="C317" s="579"/>
      <c r="D317" s="580"/>
      <c r="E317" s="581"/>
      <c r="F317" s="581"/>
      <c r="G317" s="581"/>
      <c r="H317" s="581"/>
      <c r="I317" s="581"/>
      <c r="J317" s="581"/>
      <c r="K317" s="581"/>
      <c r="L317" s="581"/>
      <c r="M317" s="581"/>
      <c r="N317" s="581"/>
      <c r="O317" s="581"/>
      <c r="P317" s="581"/>
      <c r="Q317" s="599"/>
      <c r="R317" s="579"/>
      <c r="S317" s="344"/>
    </row>
    <row r="318" spans="1:19" x14ac:dyDescent="0.15">
      <c r="A318" s="344"/>
      <c r="B318" s="578"/>
      <c r="C318" s="579"/>
      <c r="D318" s="580"/>
      <c r="E318" s="581"/>
      <c r="F318" s="581"/>
      <c r="G318" s="581"/>
      <c r="H318" s="581"/>
      <c r="I318" s="581"/>
      <c r="J318" s="581"/>
      <c r="K318" s="581"/>
      <c r="L318" s="581"/>
      <c r="M318" s="581"/>
      <c r="N318" s="581"/>
      <c r="O318" s="581"/>
      <c r="P318" s="581"/>
      <c r="Q318" s="599"/>
      <c r="R318" s="579"/>
      <c r="S318" s="344"/>
    </row>
    <row r="319" spans="1:19" x14ac:dyDescent="0.15">
      <c r="A319" s="344"/>
      <c r="B319" s="578"/>
      <c r="C319" s="579"/>
      <c r="D319" s="580"/>
      <c r="E319" s="581"/>
      <c r="F319" s="581"/>
      <c r="G319" s="581"/>
      <c r="H319" s="581"/>
      <c r="I319" s="581"/>
      <c r="J319" s="581"/>
      <c r="K319" s="581"/>
      <c r="L319" s="581"/>
      <c r="M319" s="581"/>
      <c r="N319" s="581"/>
      <c r="O319" s="581"/>
      <c r="P319" s="581"/>
      <c r="Q319" s="599"/>
      <c r="R319" s="579"/>
      <c r="S319" s="344"/>
    </row>
    <row r="320" spans="1:19" x14ac:dyDescent="0.15">
      <c r="A320" s="344"/>
      <c r="B320" s="578"/>
      <c r="C320" s="579"/>
      <c r="D320" s="580"/>
      <c r="E320" s="581"/>
      <c r="F320" s="581"/>
      <c r="G320" s="581"/>
      <c r="H320" s="581"/>
      <c r="I320" s="581"/>
      <c r="J320" s="581"/>
      <c r="K320" s="581"/>
      <c r="L320" s="581"/>
      <c r="M320" s="581"/>
      <c r="N320" s="581"/>
      <c r="O320" s="581"/>
      <c r="P320" s="581"/>
      <c r="Q320" s="599"/>
      <c r="R320" s="579"/>
      <c r="S320" s="344"/>
    </row>
    <row r="321" spans="1:19" x14ac:dyDescent="0.15">
      <c r="A321" s="344"/>
      <c r="B321" s="578"/>
      <c r="C321" s="579"/>
      <c r="D321" s="580"/>
      <c r="E321" s="581"/>
      <c r="F321" s="581"/>
      <c r="G321" s="581"/>
      <c r="H321" s="581"/>
      <c r="I321" s="581"/>
      <c r="J321" s="581"/>
      <c r="K321" s="581"/>
      <c r="L321" s="581"/>
      <c r="M321" s="581"/>
      <c r="N321" s="581"/>
      <c r="O321" s="581"/>
      <c r="P321" s="581"/>
      <c r="Q321" s="599"/>
      <c r="R321" s="579"/>
      <c r="S321" s="344"/>
    </row>
    <row r="322" spans="1:19" x14ac:dyDescent="0.15">
      <c r="A322" s="344"/>
      <c r="B322" s="578"/>
      <c r="C322" s="579"/>
      <c r="D322" s="580"/>
      <c r="E322" s="581"/>
      <c r="F322" s="581"/>
      <c r="G322" s="581"/>
      <c r="H322" s="581"/>
      <c r="I322" s="581"/>
      <c r="J322" s="581"/>
      <c r="K322" s="581"/>
      <c r="L322" s="581"/>
      <c r="M322" s="581"/>
      <c r="N322" s="581"/>
      <c r="O322" s="581"/>
      <c r="P322" s="581"/>
      <c r="Q322" s="599"/>
      <c r="R322" s="579"/>
      <c r="S322" s="344"/>
    </row>
    <row r="323" spans="1:19" x14ac:dyDescent="0.15">
      <c r="A323" s="344"/>
      <c r="B323" s="578"/>
      <c r="C323" s="579"/>
      <c r="D323" s="580"/>
      <c r="E323" s="581"/>
      <c r="F323" s="581"/>
      <c r="G323" s="581"/>
      <c r="H323" s="581"/>
      <c r="I323" s="581"/>
      <c r="J323" s="581"/>
      <c r="K323" s="581"/>
      <c r="L323" s="581"/>
      <c r="M323" s="581"/>
      <c r="N323" s="581"/>
      <c r="O323" s="581"/>
      <c r="P323" s="581"/>
      <c r="Q323" s="599"/>
      <c r="R323" s="579"/>
      <c r="S323" s="344"/>
    </row>
    <row r="324" spans="1:19" x14ac:dyDescent="0.15">
      <c r="A324" s="344"/>
      <c r="B324" s="578"/>
      <c r="C324" s="579"/>
      <c r="D324" s="580"/>
      <c r="E324" s="581"/>
      <c r="F324" s="581"/>
      <c r="G324" s="581"/>
      <c r="H324" s="581"/>
      <c r="I324" s="581"/>
      <c r="J324" s="581"/>
      <c r="K324" s="581"/>
      <c r="L324" s="581"/>
      <c r="M324" s="581"/>
      <c r="N324" s="581"/>
      <c r="O324" s="581"/>
      <c r="P324" s="581"/>
      <c r="Q324" s="599"/>
      <c r="R324" s="579"/>
      <c r="S324" s="344"/>
    </row>
    <row r="325" spans="1:19" x14ac:dyDescent="0.15">
      <c r="A325" s="344"/>
      <c r="B325" s="578"/>
      <c r="C325" s="579"/>
      <c r="D325" s="580"/>
      <c r="E325" s="581"/>
      <c r="F325" s="581"/>
      <c r="G325" s="581"/>
      <c r="H325" s="581"/>
      <c r="I325" s="581"/>
      <c r="J325" s="581"/>
      <c r="K325" s="581"/>
      <c r="L325" s="581"/>
      <c r="M325" s="581"/>
      <c r="N325" s="581"/>
      <c r="O325" s="581"/>
      <c r="P325" s="581"/>
      <c r="Q325" s="599"/>
      <c r="R325" s="579"/>
      <c r="S325" s="344"/>
    </row>
    <row r="326" spans="1:19" x14ac:dyDescent="0.15">
      <c r="A326" s="344"/>
      <c r="B326" s="578"/>
      <c r="C326" s="579"/>
      <c r="D326" s="580"/>
      <c r="E326" s="581"/>
      <c r="F326" s="581"/>
      <c r="G326" s="581"/>
      <c r="H326" s="581"/>
      <c r="I326" s="581"/>
      <c r="J326" s="581"/>
      <c r="K326" s="581"/>
      <c r="L326" s="581"/>
      <c r="M326" s="581"/>
      <c r="N326" s="581"/>
      <c r="O326" s="581"/>
      <c r="P326" s="581"/>
      <c r="Q326" s="599"/>
      <c r="R326" s="579"/>
      <c r="S326" s="344"/>
    </row>
    <row r="327" spans="1:19" x14ac:dyDescent="0.15">
      <c r="A327" s="344"/>
      <c r="B327" s="578"/>
      <c r="C327" s="579"/>
      <c r="D327" s="580"/>
      <c r="E327" s="581"/>
      <c r="F327" s="581"/>
      <c r="G327" s="581"/>
      <c r="H327" s="581"/>
      <c r="I327" s="581"/>
      <c r="J327" s="581"/>
      <c r="K327" s="581"/>
      <c r="L327" s="581"/>
      <c r="M327" s="581"/>
      <c r="N327" s="581"/>
      <c r="O327" s="581"/>
      <c r="P327" s="581"/>
      <c r="Q327" s="599"/>
      <c r="R327" s="579"/>
      <c r="S327" s="344"/>
    </row>
    <row r="328" spans="1:19" x14ac:dyDescent="0.15">
      <c r="A328" s="344"/>
      <c r="B328" s="578"/>
      <c r="C328" s="579"/>
      <c r="D328" s="580"/>
      <c r="E328" s="581"/>
      <c r="F328" s="581"/>
      <c r="G328" s="581"/>
      <c r="H328" s="581"/>
      <c r="I328" s="581"/>
      <c r="J328" s="581"/>
      <c r="K328" s="581"/>
      <c r="L328" s="581"/>
      <c r="M328" s="581"/>
      <c r="N328" s="581"/>
      <c r="O328" s="581"/>
      <c r="P328" s="581"/>
      <c r="Q328" s="599"/>
      <c r="R328" s="579"/>
      <c r="S328" s="344"/>
    </row>
    <row r="329" spans="1:19" x14ac:dyDescent="0.15">
      <c r="A329" s="344"/>
      <c r="B329" s="578"/>
      <c r="C329" s="579"/>
      <c r="D329" s="580"/>
      <c r="E329" s="581"/>
      <c r="F329" s="581"/>
      <c r="G329" s="581"/>
      <c r="H329" s="581"/>
      <c r="I329" s="581"/>
      <c r="J329" s="581"/>
      <c r="K329" s="581"/>
      <c r="L329" s="581"/>
      <c r="M329" s="581"/>
      <c r="N329" s="581"/>
      <c r="O329" s="581"/>
      <c r="P329" s="581"/>
      <c r="Q329" s="599"/>
      <c r="R329" s="579"/>
      <c r="S329" s="344"/>
    </row>
    <row r="330" spans="1:19" x14ac:dyDescent="0.15">
      <c r="A330" s="344"/>
      <c r="B330" s="578"/>
      <c r="C330" s="579"/>
      <c r="D330" s="580"/>
      <c r="E330" s="581"/>
      <c r="F330" s="581"/>
      <c r="G330" s="581"/>
      <c r="H330" s="581"/>
      <c r="I330" s="581"/>
      <c r="J330" s="581"/>
      <c r="K330" s="581"/>
      <c r="L330" s="581"/>
      <c r="M330" s="581"/>
      <c r="N330" s="581"/>
      <c r="O330" s="581"/>
      <c r="P330" s="581"/>
      <c r="Q330" s="599"/>
      <c r="R330" s="579"/>
      <c r="S330" s="344"/>
    </row>
    <row r="331" spans="1:19" x14ac:dyDescent="0.15">
      <c r="A331" s="344"/>
      <c r="B331" s="578"/>
      <c r="C331" s="579"/>
      <c r="D331" s="580"/>
      <c r="E331" s="581"/>
      <c r="F331" s="581"/>
      <c r="G331" s="581"/>
      <c r="H331" s="581"/>
      <c r="I331" s="581"/>
      <c r="J331" s="581"/>
      <c r="K331" s="581"/>
      <c r="L331" s="581"/>
      <c r="M331" s="581"/>
      <c r="N331" s="581"/>
      <c r="O331" s="581"/>
      <c r="P331" s="581"/>
      <c r="Q331" s="599"/>
      <c r="R331" s="579"/>
      <c r="S331" s="344"/>
    </row>
    <row r="332" spans="1:19" x14ac:dyDescent="0.15">
      <c r="A332" s="344"/>
      <c r="B332" s="578"/>
      <c r="C332" s="579"/>
      <c r="D332" s="580"/>
      <c r="E332" s="581"/>
      <c r="F332" s="581"/>
      <c r="G332" s="581"/>
      <c r="H332" s="581"/>
      <c r="I332" s="581"/>
      <c r="J332" s="581"/>
      <c r="K332" s="581"/>
      <c r="L332" s="581"/>
      <c r="M332" s="581"/>
      <c r="N332" s="581"/>
      <c r="O332" s="581"/>
      <c r="P332" s="581"/>
      <c r="Q332" s="599"/>
      <c r="R332" s="579"/>
      <c r="S332" s="344"/>
    </row>
    <row r="333" spans="1:19" x14ac:dyDescent="0.15">
      <c r="A333" s="344"/>
      <c r="B333" s="578"/>
      <c r="C333" s="579"/>
      <c r="D333" s="580"/>
      <c r="E333" s="581"/>
      <c r="F333" s="581"/>
      <c r="G333" s="581"/>
      <c r="H333" s="581"/>
      <c r="I333" s="581"/>
      <c r="J333" s="581"/>
      <c r="K333" s="581"/>
      <c r="L333" s="581"/>
      <c r="M333" s="581"/>
      <c r="N333" s="581"/>
      <c r="O333" s="581"/>
      <c r="P333" s="581"/>
      <c r="Q333" s="599"/>
      <c r="R333" s="579"/>
      <c r="S333" s="344"/>
    </row>
    <row r="334" spans="1:19" x14ac:dyDescent="0.15">
      <c r="A334" s="344"/>
      <c r="B334" s="578"/>
      <c r="C334" s="579"/>
      <c r="D334" s="580"/>
      <c r="E334" s="581"/>
      <c r="F334" s="581"/>
      <c r="G334" s="581"/>
      <c r="H334" s="581"/>
      <c r="I334" s="581"/>
      <c r="J334" s="581"/>
      <c r="K334" s="581"/>
      <c r="L334" s="581"/>
      <c r="M334" s="581"/>
      <c r="N334" s="581"/>
      <c r="O334" s="581"/>
      <c r="P334" s="581"/>
      <c r="Q334" s="599"/>
      <c r="R334" s="579"/>
      <c r="S334" s="344"/>
    </row>
    <row r="335" spans="1:19" x14ac:dyDescent="0.15">
      <c r="A335" s="344"/>
      <c r="B335" s="578"/>
      <c r="C335" s="579"/>
      <c r="D335" s="580"/>
      <c r="E335" s="581"/>
      <c r="F335" s="581"/>
      <c r="G335" s="581"/>
      <c r="H335" s="581"/>
      <c r="I335" s="581"/>
      <c r="J335" s="581"/>
      <c r="K335" s="581"/>
      <c r="L335" s="581"/>
      <c r="M335" s="581"/>
      <c r="N335" s="581"/>
      <c r="O335" s="581"/>
      <c r="P335" s="581"/>
      <c r="Q335" s="599"/>
      <c r="R335" s="579"/>
      <c r="S335" s="344"/>
    </row>
    <row r="336" spans="1:19" x14ac:dyDescent="0.15">
      <c r="A336" s="344"/>
      <c r="B336" s="578"/>
      <c r="C336" s="579"/>
      <c r="D336" s="580"/>
      <c r="E336" s="581"/>
      <c r="F336" s="581"/>
      <c r="G336" s="581"/>
      <c r="H336" s="581"/>
      <c r="I336" s="581"/>
      <c r="J336" s="581"/>
      <c r="K336" s="581"/>
      <c r="L336" s="581"/>
      <c r="M336" s="581"/>
      <c r="N336" s="581"/>
      <c r="O336" s="581"/>
      <c r="P336" s="581"/>
      <c r="Q336" s="599"/>
      <c r="R336" s="579"/>
      <c r="S336" s="344"/>
    </row>
    <row r="337" spans="1:19" x14ac:dyDescent="0.15">
      <c r="A337" s="344"/>
      <c r="B337" s="578"/>
      <c r="C337" s="579"/>
      <c r="D337" s="580"/>
      <c r="E337" s="581"/>
      <c r="F337" s="581"/>
      <c r="G337" s="581"/>
      <c r="H337" s="581"/>
      <c r="I337" s="581"/>
      <c r="J337" s="581"/>
      <c r="K337" s="581"/>
      <c r="L337" s="581"/>
      <c r="M337" s="581"/>
      <c r="N337" s="581"/>
      <c r="O337" s="581"/>
      <c r="P337" s="581"/>
      <c r="Q337" s="599"/>
      <c r="R337" s="579"/>
      <c r="S337" s="344"/>
    </row>
    <row r="338" spans="1:19" x14ac:dyDescent="0.15">
      <c r="A338" s="344"/>
      <c r="B338" s="578"/>
      <c r="C338" s="579"/>
      <c r="D338" s="580"/>
      <c r="E338" s="581"/>
      <c r="F338" s="581"/>
      <c r="G338" s="581"/>
      <c r="H338" s="581"/>
      <c r="I338" s="581"/>
      <c r="J338" s="581"/>
      <c r="K338" s="581"/>
      <c r="L338" s="581"/>
      <c r="M338" s="581"/>
      <c r="N338" s="581"/>
      <c r="O338" s="581"/>
      <c r="P338" s="581"/>
      <c r="Q338" s="599"/>
      <c r="R338" s="579"/>
      <c r="S338" s="344"/>
    </row>
    <row r="339" spans="1:19" x14ac:dyDescent="0.15">
      <c r="A339" s="344"/>
      <c r="B339" s="578"/>
      <c r="C339" s="579"/>
      <c r="D339" s="580"/>
      <c r="E339" s="581"/>
      <c r="F339" s="581"/>
      <c r="G339" s="581"/>
      <c r="H339" s="581"/>
      <c r="I339" s="581"/>
      <c r="J339" s="581"/>
      <c r="K339" s="581"/>
      <c r="L339" s="581"/>
      <c r="M339" s="581"/>
      <c r="N339" s="581"/>
      <c r="O339" s="581"/>
      <c r="P339" s="581"/>
      <c r="Q339" s="599"/>
      <c r="R339" s="579"/>
      <c r="S339" s="344"/>
    </row>
    <row r="340" spans="1:19" x14ac:dyDescent="0.15">
      <c r="A340" s="344"/>
      <c r="B340" s="578"/>
      <c r="C340" s="579"/>
      <c r="D340" s="580"/>
      <c r="E340" s="581"/>
      <c r="F340" s="581"/>
      <c r="G340" s="581"/>
      <c r="H340" s="581"/>
      <c r="I340" s="581"/>
      <c r="J340" s="581"/>
      <c r="K340" s="581"/>
      <c r="L340" s="581"/>
      <c r="M340" s="581"/>
      <c r="N340" s="581"/>
      <c r="O340" s="581"/>
      <c r="P340" s="581"/>
      <c r="Q340" s="599"/>
      <c r="R340" s="579"/>
      <c r="S340" s="344"/>
    </row>
    <row r="341" spans="1:19" x14ac:dyDescent="0.15">
      <c r="A341" s="344"/>
      <c r="B341" s="578"/>
      <c r="C341" s="579"/>
      <c r="D341" s="580"/>
      <c r="E341" s="581"/>
      <c r="F341" s="581"/>
      <c r="G341" s="581"/>
      <c r="H341" s="581"/>
      <c r="I341" s="581"/>
      <c r="J341" s="581"/>
      <c r="K341" s="581"/>
      <c r="L341" s="581"/>
      <c r="M341" s="581"/>
      <c r="N341" s="581"/>
      <c r="O341" s="581"/>
      <c r="P341" s="581"/>
      <c r="Q341" s="599"/>
      <c r="R341" s="579"/>
      <c r="S341" s="344"/>
    </row>
    <row r="342" spans="1:19" x14ac:dyDescent="0.15">
      <c r="A342" s="344"/>
      <c r="B342" s="578"/>
      <c r="C342" s="579"/>
      <c r="D342" s="580"/>
      <c r="E342" s="581"/>
      <c r="F342" s="581"/>
      <c r="G342" s="581"/>
      <c r="H342" s="581"/>
      <c r="I342" s="581"/>
      <c r="J342" s="581"/>
      <c r="K342" s="581"/>
      <c r="L342" s="581"/>
      <c r="M342" s="581"/>
      <c r="N342" s="581"/>
      <c r="O342" s="581"/>
      <c r="P342" s="581"/>
      <c r="Q342" s="599"/>
      <c r="R342" s="579"/>
      <c r="S342" s="344"/>
    </row>
    <row r="343" spans="1:19" x14ac:dyDescent="0.15">
      <c r="A343" s="344"/>
      <c r="B343" s="578"/>
      <c r="C343" s="579"/>
      <c r="D343" s="580"/>
      <c r="E343" s="581"/>
      <c r="F343" s="581"/>
      <c r="G343" s="581"/>
      <c r="H343" s="581"/>
      <c r="I343" s="581"/>
      <c r="J343" s="581"/>
      <c r="K343" s="581"/>
      <c r="L343" s="581"/>
      <c r="M343" s="581"/>
      <c r="N343" s="581"/>
      <c r="O343" s="581"/>
      <c r="P343" s="581"/>
      <c r="Q343" s="599"/>
      <c r="R343" s="579"/>
      <c r="S343" s="344"/>
    </row>
    <row r="344" spans="1:19" x14ac:dyDescent="0.15">
      <c r="A344" s="344"/>
      <c r="B344" s="578"/>
      <c r="C344" s="579"/>
      <c r="D344" s="580"/>
      <c r="E344" s="581"/>
      <c r="F344" s="581"/>
      <c r="G344" s="581"/>
      <c r="H344" s="581"/>
      <c r="I344" s="581"/>
      <c r="J344" s="581"/>
      <c r="K344" s="581"/>
      <c r="L344" s="581"/>
      <c r="M344" s="581"/>
      <c r="N344" s="581"/>
      <c r="O344" s="581"/>
      <c r="P344" s="581"/>
      <c r="Q344" s="599"/>
      <c r="R344" s="579"/>
      <c r="S344" s="344"/>
    </row>
    <row r="345" spans="1:19" x14ac:dyDescent="0.15">
      <c r="A345" s="344"/>
      <c r="B345" s="578"/>
      <c r="C345" s="579"/>
      <c r="D345" s="580"/>
      <c r="E345" s="581"/>
      <c r="F345" s="581"/>
      <c r="G345" s="581"/>
      <c r="H345" s="581"/>
      <c r="I345" s="581"/>
      <c r="J345" s="581"/>
      <c r="K345" s="581"/>
      <c r="L345" s="581"/>
      <c r="M345" s="581"/>
      <c r="N345" s="581"/>
      <c r="O345" s="581"/>
      <c r="P345" s="581"/>
      <c r="Q345" s="599"/>
      <c r="R345" s="579"/>
      <c r="S345" s="344"/>
    </row>
    <row r="346" spans="1:19" x14ac:dyDescent="0.15">
      <c r="A346" s="344"/>
      <c r="B346" s="578"/>
      <c r="C346" s="579"/>
      <c r="D346" s="580"/>
      <c r="E346" s="581"/>
      <c r="F346" s="581"/>
      <c r="G346" s="581"/>
      <c r="H346" s="581"/>
      <c r="I346" s="581"/>
      <c r="J346" s="581"/>
      <c r="K346" s="581"/>
      <c r="L346" s="581"/>
      <c r="M346" s="581"/>
      <c r="N346" s="581"/>
      <c r="O346" s="581"/>
      <c r="P346" s="581"/>
      <c r="Q346" s="599"/>
      <c r="R346" s="579"/>
      <c r="S346" s="344"/>
    </row>
    <row r="347" spans="1:19" x14ac:dyDescent="0.15">
      <c r="A347" s="344"/>
      <c r="B347" s="578"/>
      <c r="C347" s="579"/>
      <c r="D347" s="580"/>
      <c r="E347" s="581"/>
      <c r="F347" s="581"/>
      <c r="G347" s="581"/>
      <c r="H347" s="581"/>
      <c r="I347" s="581"/>
      <c r="J347" s="581"/>
      <c r="K347" s="581"/>
      <c r="L347" s="581"/>
      <c r="M347" s="581"/>
      <c r="N347" s="581"/>
      <c r="O347" s="581"/>
      <c r="P347" s="581"/>
      <c r="Q347" s="599"/>
      <c r="R347" s="579"/>
      <c r="S347" s="344"/>
    </row>
    <row r="348" spans="1:19" x14ac:dyDescent="0.15">
      <c r="A348" s="344"/>
      <c r="B348" s="578"/>
      <c r="C348" s="579"/>
      <c r="D348" s="580"/>
      <c r="E348" s="581"/>
      <c r="F348" s="581"/>
      <c r="G348" s="581"/>
      <c r="H348" s="581"/>
      <c r="I348" s="581"/>
      <c r="J348" s="581"/>
      <c r="K348" s="581"/>
      <c r="L348" s="581"/>
      <c r="M348" s="581"/>
      <c r="N348" s="581"/>
      <c r="O348" s="581"/>
      <c r="P348" s="581"/>
      <c r="Q348" s="599"/>
      <c r="R348" s="579"/>
      <c r="S348" s="344"/>
    </row>
    <row r="349" spans="1:19" x14ac:dyDescent="0.15">
      <c r="A349" s="344"/>
      <c r="B349" s="578"/>
      <c r="C349" s="579"/>
      <c r="D349" s="580"/>
      <c r="E349" s="581"/>
      <c r="F349" s="581"/>
      <c r="G349" s="581"/>
      <c r="H349" s="581"/>
      <c r="I349" s="581"/>
      <c r="J349" s="581"/>
      <c r="K349" s="581"/>
      <c r="L349" s="581"/>
      <c r="M349" s="581"/>
      <c r="N349" s="581"/>
      <c r="O349" s="581"/>
      <c r="P349" s="581"/>
      <c r="Q349" s="599"/>
      <c r="R349" s="579"/>
      <c r="S349" s="344"/>
    </row>
    <row r="350" spans="1:19" x14ac:dyDescent="0.15">
      <c r="A350" s="344"/>
      <c r="B350" s="578"/>
      <c r="C350" s="579"/>
      <c r="D350" s="580"/>
      <c r="E350" s="581"/>
      <c r="F350" s="581"/>
      <c r="G350" s="581"/>
      <c r="H350" s="581"/>
      <c r="I350" s="581"/>
      <c r="J350" s="581"/>
      <c r="K350" s="581"/>
      <c r="L350" s="581"/>
      <c r="M350" s="581"/>
      <c r="N350" s="581"/>
      <c r="O350" s="581"/>
      <c r="P350" s="581"/>
      <c r="Q350" s="599"/>
      <c r="R350" s="579"/>
      <c r="S350" s="344"/>
    </row>
    <row r="351" spans="1:19" x14ac:dyDescent="0.15">
      <c r="A351" s="344"/>
      <c r="B351" s="578"/>
      <c r="C351" s="579"/>
      <c r="D351" s="580"/>
      <c r="E351" s="581"/>
      <c r="F351" s="581"/>
      <c r="G351" s="581"/>
      <c r="H351" s="581"/>
      <c r="I351" s="581"/>
      <c r="J351" s="581"/>
      <c r="K351" s="581"/>
      <c r="L351" s="581"/>
      <c r="M351" s="581"/>
      <c r="N351" s="581"/>
      <c r="O351" s="581"/>
      <c r="P351" s="581"/>
      <c r="Q351" s="599"/>
      <c r="R351" s="579"/>
      <c r="S351" s="344"/>
    </row>
    <row r="352" spans="1:19" x14ac:dyDescent="0.15">
      <c r="A352" s="344"/>
      <c r="B352" s="578"/>
      <c r="C352" s="579"/>
      <c r="D352" s="580"/>
      <c r="E352" s="581"/>
      <c r="F352" s="581"/>
      <c r="G352" s="581"/>
      <c r="H352" s="581"/>
      <c r="I352" s="581"/>
      <c r="J352" s="581"/>
      <c r="K352" s="581"/>
      <c r="L352" s="581"/>
      <c r="M352" s="581"/>
      <c r="N352" s="581"/>
      <c r="O352" s="581"/>
      <c r="P352" s="581"/>
      <c r="Q352" s="599"/>
      <c r="R352" s="579"/>
      <c r="S352" s="344"/>
    </row>
    <row r="353" spans="1:19" x14ac:dyDescent="0.15">
      <c r="A353" s="344"/>
      <c r="B353" s="578"/>
      <c r="C353" s="579"/>
      <c r="D353" s="580"/>
      <c r="E353" s="581"/>
      <c r="F353" s="581"/>
      <c r="G353" s="581"/>
      <c r="H353" s="581"/>
      <c r="I353" s="581"/>
      <c r="J353" s="581"/>
      <c r="K353" s="581"/>
      <c r="L353" s="581"/>
      <c r="M353" s="581"/>
      <c r="N353" s="581"/>
      <c r="O353" s="581"/>
      <c r="P353" s="581"/>
      <c r="Q353" s="599"/>
      <c r="R353" s="579"/>
      <c r="S353" s="344"/>
    </row>
    <row r="354" spans="1:19" x14ac:dyDescent="0.15">
      <c r="A354" s="344"/>
      <c r="B354" s="578"/>
      <c r="C354" s="579"/>
      <c r="D354" s="580"/>
      <c r="E354" s="581"/>
      <c r="F354" s="581"/>
      <c r="G354" s="581"/>
      <c r="H354" s="581"/>
      <c r="I354" s="581"/>
      <c r="J354" s="581"/>
      <c r="K354" s="581"/>
      <c r="L354" s="581"/>
      <c r="M354" s="581"/>
      <c r="N354" s="581"/>
      <c r="O354" s="581"/>
      <c r="P354" s="581"/>
      <c r="Q354" s="599"/>
      <c r="R354" s="579"/>
      <c r="S354" s="344"/>
    </row>
    <row r="355" spans="1:19" x14ac:dyDescent="0.15">
      <c r="A355" s="344"/>
      <c r="B355" s="578"/>
      <c r="C355" s="579"/>
      <c r="D355" s="580"/>
      <c r="E355" s="581"/>
      <c r="F355" s="581"/>
      <c r="G355" s="581"/>
      <c r="H355" s="581"/>
      <c r="I355" s="581"/>
      <c r="J355" s="581"/>
      <c r="K355" s="581"/>
      <c r="L355" s="581"/>
      <c r="M355" s="581"/>
      <c r="N355" s="581"/>
      <c r="O355" s="581"/>
      <c r="P355" s="581"/>
      <c r="Q355" s="599"/>
      <c r="R355" s="579"/>
      <c r="S355" s="344"/>
    </row>
    <row r="356" spans="1:19" x14ac:dyDescent="0.15">
      <c r="A356" s="344"/>
      <c r="B356" s="578"/>
      <c r="C356" s="579"/>
      <c r="D356" s="580"/>
      <c r="E356" s="581"/>
      <c r="F356" s="581"/>
      <c r="G356" s="581"/>
      <c r="H356" s="581"/>
      <c r="I356" s="581"/>
      <c r="J356" s="581"/>
      <c r="K356" s="581"/>
      <c r="L356" s="581"/>
      <c r="M356" s="581"/>
      <c r="N356" s="581"/>
      <c r="O356" s="581"/>
      <c r="P356" s="581"/>
      <c r="Q356" s="599"/>
      <c r="R356" s="579"/>
      <c r="S356" s="344"/>
    </row>
    <row r="357" spans="1:19" x14ac:dyDescent="0.15">
      <c r="A357" s="344"/>
      <c r="B357" s="578"/>
      <c r="C357" s="579"/>
      <c r="D357" s="580"/>
      <c r="E357" s="581"/>
      <c r="F357" s="581"/>
      <c r="G357" s="581"/>
      <c r="H357" s="581"/>
      <c r="I357" s="581"/>
      <c r="J357" s="581"/>
      <c r="K357" s="581"/>
      <c r="L357" s="581"/>
      <c r="M357" s="581"/>
      <c r="N357" s="581"/>
      <c r="O357" s="581"/>
      <c r="P357" s="581"/>
      <c r="Q357" s="599"/>
      <c r="R357" s="579"/>
      <c r="S357" s="344"/>
    </row>
    <row r="358" spans="1:19" x14ac:dyDescent="0.15">
      <c r="A358" s="344"/>
      <c r="B358" s="344"/>
      <c r="C358" s="579"/>
      <c r="D358" s="580"/>
      <c r="E358" s="581"/>
      <c r="F358" s="581"/>
      <c r="G358" s="581"/>
      <c r="H358" s="581"/>
      <c r="I358" s="581"/>
      <c r="J358" s="581"/>
      <c r="K358" s="581"/>
      <c r="L358" s="581"/>
      <c r="M358" s="581"/>
      <c r="N358" s="581"/>
      <c r="O358" s="581"/>
      <c r="P358" s="581"/>
      <c r="Q358" s="599"/>
      <c r="R358" s="579"/>
      <c r="S358" s="344"/>
    </row>
    <row r="359" spans="1:19" x14ac:dyDescent="0.15">
      <c r="A359" s="344"/>
      <c r="B359" s="344"/>
      <c r="C359" s="579"/>
      <c r="D359" s="580"/>
      <c r="E359" s="581"/>
      <c r="F359" s="581"/>
      <c r="G359" s="581"/>
      <c r="H359" s="581"/>
      <c r="I359" s="581"/>
      <c r="J359" s="581"/>
      <c r="K359" s="581"/>
      <c r="L359" s="581"/>
      <c r="M359" s="581"/>
      <c r="N359" s="581"/>
      <c r="O359" s="581"/>
      <c r="P359" s="581"/>
      <c r="Q359" s="599"/>
      <c r="R359" s="579"/>
      <c r="S359" s="344"/>
    </row>
    <row r="360" spans="1:19" x14ac:dyDescent="0.15">
      <c r="A360" s="344"/>
      <c r="B360" s="344"/>
      <c r="C360" s="579"/>
      <c r="D360" s="580"/>
      <c r="E360" s="581"/>
      <c r="F360" s="581"/>
      <c r="G360" s="581"/>
      <c r="H360" s="581"/>
      <c r="I360" s="581"/>
      <c r="J360" s="581"/>
      <c r="K360" s="581"/>
      <c r="L360" s="581"/>
      <c r="M360" s="581"/>
      <c r="N360" s="581"/>
      <c r="O360" s="581"/>
      <c r="P360" s="581"/>
      <c r="Q360" s="599"/>
      <c r="R360" s="579"/>
      <c r="S360" s="344"/>
    </row>
    <row r="361" spans="1:19" x14ac:dyDescent="0.15">
      <c r="A361" s="344"/>
      <c r="B361" s="344"/>
      <c r="C361" s="579"/>
      <c r="D361" s="580"/>
      <c r="E361" s="581"/>
      <c r="F361" s="581"/>
      <c r="G361" s="581"/>
      <c r="H361" s="581"/>
      <c r="I361" s="581"/>
      <c r="J361" s="581"/>
      <c r="K361" s="581"/>
      <c r="L361" s="581"/>
      <c r="M361" s="581"/>
      <c r="N361" s="581"/>
      <c r="O361" s="581"/>
      <c r="P361" s="581"/>
      <c r="Q361" s="599"/>
      <c r="R361" s="579"/>
      <c r="S361" s="344"/>
    </row>
    <row r="362" spans="1:19" x14ac:dyDescent="0.15">
      <c r="A362" s="344"/>
      <c r="B362" s="344"/>
      <c r="C362" s="579"/>
      <c r="D362" s="580"/>
      <c r="E362" s="581"/>
      <c r="F362" s="581"/>
      <c r="G362" s="581"/>
      <c r="H362" s="581"/>
      <c r="I362" s="581"/>
      <c r="J362" s="581"/>
      <c r="K362" s="581"/>
      <c r="L362" s="581"/>
      <c r="M362" s="581"/>
      <c r="N362" s="581"/>
      <c r="O362" s="581"/>
      <c r="P362" s="581"/>
      <c r="Q362" s="599"/>
      <c r="R362" s="579"/>
      <c r="S362" s="344"/>
    </row>
  </sheetData>
  <mergeCells count="13">
    <mergeCell ref="A82:C82"/>
    <mergeCell ref="N12:P12"/>
    <mergeCell ref="Q12:Q14"/>
    <mergeCell ref="R12:R14"/>
    <mergeCell ref="E13:G13"/>
    <mergeCell ref="H13:J13"/>
    <mergeCell ref="K13:M13"/>
    <mergeCell ref="N13:P13"/>
    <mergeCell ref="A12:A14"/>
    <mergeCell ref="B12:B14"/>
    <mergeCell ref="D12:D14"/>
    <mergeCell ref="E12:J12"/>
    <mergeCell ref="K12:M12"/>
  </mergeCells>
  <phoneticPr fontId="1" type="noConversion"/>
  <pageMargins left="0" right="0" top="0.35" bottom="0.35" header="0" footer="0"/>
  <pageSetup paperSize="9" scale="49" fitToHeight="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G1000"/>
  <sheetViews>
    <sheetView workbookViewId="0">
      <selection activeCell="G181" sqref="G181"/>
    </sheetView>
  </sheetViews>
  <sheetFormatPr baseColWidth="10" defaultColWidth="12.6640625" defaultRowHeight="15" customHeight="1" outlineLevelCol="1" x14ac:dyDescent="0.15"/>
  <cols>
    <col min="1" max="1" width="11" customWidth="1"/>
    <col min="2" max="2" width="5.83203125" customWidth="1"/>
    <col min="3" max="3" width="38.6640625" customWidth="1"/>
    <col min="4" max="4" width="10" customWidth="1"/>
    <col min="5" max="5" width="11.1640625" customWidth="1"/>
    <col min="6" max="6" width="13.1640625" customWidth="1"/>
    <col min="7" max="7" width="14.6640625" customWidth="1"/>
    <col min="8" max="8" width="12" customWidth="1"/>
    <col min="9" max="9" width="13.1640625" customWidth="1"/>
    <col min="10" max="10" width="14.6640625" customWidth="1"/>
    <col min="11" max="11" width="12.1640625" customWidth="1" outlineLevel="1"/>
    <col min="12" max="12" width="13.1640625" customWidth="1" outlineLevel="1"/>
    <col min="13" max="13" width="14.6640625" customWidth="1" outlineLevel="1"/>
    <col min="14" max="15" width="13.1640625" customWidth="1" outlineLevel="1"/>
    <col min="16" max="16" width="14.6640625" customWidth="1" outlineLevel="1"/>
    <col min="17" max="17" width="12.33203125" customWidth="1" outlineLevel="1"/>
    <col min="18" max="18" width="13.1640625" customWidth="1" outlineLevel="1"/>
    <col min="19" max="19" width="14.6640625" customWidth="1" outlineLevel="1"/>
    <col min="20" max="20" width="10.83203125" customWidth="1" outlineLevel="1"/>
    <col min="21" max="21" width="13.1640625" customWidth="1" outlineLevel="1"/>
    <col min="22" max="22" width="14.6640625" customWidth="1" outlineLevel="1"/>
    <col min="23" max="24" width="12.5" customWidth="1"/>
    <col min="25" max="26" width="13.1640625" customWidth="1"/>
    <col min="27" max="27" width="28.6640625" customWidth="1"/>
    <col min="28" max="28" width="14" customWidth="1"/>
    <col min="29" max="33" width="5.1640625" customWidth="1"/>
  </cols>
  <sheetData>
    <row r="1" spans="1:33" ht="16.5" customHeight="1" x14ac:dyDescent="0.2">
      <c r="A1" s="46" t="s">
        <v>46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15">
      <c r="A2" s="12" t="s">
        <v>4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15">
      <c r="A3" s="12" t="s">
        <v>5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15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15">
      <c r="A5" s="12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" x14ac:dyDescent="0.15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15">
      <c r="A7" s="708" t="s">
        <v>47</v>
      </c>
      <c r="B7" s="710" t="s">
        <v>48</v>
      </c>
      <c r="C7" s="712" t="s">
        <v>49</v>
      </c>
      <c r="D7" s="712" t="s">
        <v>50</v>
      </c>
      <c r="E7" s="713" t="s">
        <v>51</v>
      </c>
      <c r="F7" s="714"/>
      <c r="G7" s="714"/>
      <c r="H7" s="714"/>
      <c r="I7" s="714"/>
      <c r="J7" s="715"/>
      <c r="K7" s="713" t="s">
        <v>52</v>
      </c>
      <c r="L7" s="714"/>
      <c r="M7" s="714"/>
      <c r="N7" s="714"/>
      <c r="O7" s="714"/>
      <c r="P7" s="715"/>
      <c r="Q7" s="713" t="s">
        <v>53</v>
      </c>
      <c r="R7" s="714"/>
      <c r="S7" s="714"/>
      <c r="T7" s="714"/>
      <c r="U7" s="714"/>
      <c r="V7" s="715"/>
      <c r="W7" s="716" t="s">
        <v>54</v>
      </c>
      <c r="X7" s="714"/>
      <c r="Y7" s="714"/>
      <c r="Z7" s="714"/>
      <c r="AA7" s="717" t="s">
        <v>55</v>
      </c>
      <c r="AB7" s="13"/>
      <c r="AC7" s="13"/>
      <c r="AD7" s="13"/>
      <c r="AE7" s="13"/>
      <c r="AF7" s="13"/>
      <c r="AG7" s="13"/>
    </row>
    <row r="8" spans="1:33" ht="42" customHeight="1" x14ac:dyDescent="0.15">
      <c r="A8" s="709"/>
      <c r="B8" s="711"/>
      <c r="C8" s="676"/>
      <c r="D8" s="676"/>
      <c r="E8" s="718" t="s">
        <v>56</v>
      </c>
      <c r="F8" s="714"/>
      <c r="G8" s="715"/>
      <c r="H8" s="718" t="s">
        <v>57</v>
      </c>
      <c r="I8" s="714"/>
      <c r="J8" s="715"/>
      <c r="K8" s="718" t="s">
        <v>56</v>
      </c>
      <c r="L8" s="714"/>
      <c r="M8" s="715"/>
      <c r="N8" s="718" t="s">
        <v>57</v>
      </c>
      <c r="O8" s="714"/>
      <c r="P8" s="715"/>
      <c r="Q8" s="718" t="s">
        <v>56</v>
      </c>
      <c r="R8" s="714"/>
      <c r="S8" s="715"/>
      <c r="T8" s="718" t="s">
        <v>57</v>
      </c>
      <c r="U8" s="714"/>
      <c r="V8" s="715"/>
      <c r="W8" s="719" t="s">
        <v>58</v>
      </c>
      <c r="X8" s="719" t="s">
        <v>59</v>
      </c>
      <c r="Y8" s="716" t="s">
        <v>60</v>
      </c>
      <c r="Z8" s="714"/>
      <c r="AA8" s="709"/>
      <c r="AB8" s="13"/>
      <c r="AC8" s="13"/>
      <c r="AD8" s="13"/>
      <c r="AE8" s="13"/>
      <c r="AF8" s="13"/>
      <c r="AG8" s="13"/>
    </row>
    <row r="9" spans="1:33" ht="30" customHeight="1" x14ac:dyDescent="0.15">
      <c r="A9" s="709"/>
      <c r="B9" s="711"/>
      <c r="C9" s="676"/>
      <c r="D9" s="676"/>
      <c r="E9" s="62" t="s">
        <v>61</v>
      </c>
      <c r="F9" s="63" t="s">
        <v>62</v>
      </c>
      <c r="G9" s="64" t="s">
        <v>63</v>
      </c>
      <c r="H9" s="62" t="s">
        <v>61</v>
      </c>
      <c r="I9" s="63" t="s">
        <v>62</v>
      </c>
      <c r="J9" s="64" t="s">
        <v>64</v>
      </c>
      <c r="K9" s="62" t="s">
        <v>61</v>
      </c>
      <c r="L9" s="63" t="s">
        <v>65</v>
      </c>
      <c r="M9" s="64" t="s">
        <v>66</v>
      </c>
      <c r="N9" s="62" t="s">
        <v>61</v>
      </c>
      <c r="O9" s="63" t="s">
        <v>65</v>
      </c>
      <c r="P9" s="64" t="s">
        <v>67</v>
      </c>
      <c r="Q9" s="62" t="s">
        <v>61</v>
      </c>
      <c r="R9" s="63" t="s">
        <v>65</v>
      </c>
      <c r="S9" s="64" t="s">
        <v>68</v>
      </c>
      <c r="T9" s="62" t="s">
        <v>61</v>
      </c>
      <c r="U9" s="63" t="s">
        <v>65</v>
      </c>
      <c r="V9" s="64" t="s">
        <v>69</v>
      </c>
      <c r="W9" s="720"/>
      <c r="X9" s="720"/>
      <c r="Y9" s="65" t="s">
        <v>70</v>
      </c>
      <c r="Z9" s="66" t="s">
        <v>21</v>
      </c>
      <c r="AA9" s="709"/>
      <c r="AB9" s="13"/>
      <c r="AC9" s="13"/>
      <c r="AD9" s="13"/>
      <c r="AE9" s="13"/>
      <c r="AF9" s="13"/>
      <c r="AG9" s="13"/>
    </row>
    <row r="10" spans="1:33" ht="14" x14ac:dyDescent="0.15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15">
      <c r="A11" s="71" t="s">
        <v>71</v>
      </c>
      <c r="B11" s="72" t="s">
        <v>72</v>
      </c>
      <c r="C11" s="73" t="s">
        <v>73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15">
      <c r="A12" s="78" t="s">
        <v>74</v>
      </c>
      <c r="B12" s="79">
        <v>1</v>
      </c>
      <c r="C12" s="80" t="s">
        <v>75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30" customHeight="1" x14ac:dyDescent="0.15">
      <c r="A13" s="86" t="s">
        <v>76</v>
      </c>
      <c r="B13" s="87" t="s">
        <v>77</v>
      </c>
      <c r="C13" s="88" t="s">
        <v>78</v>
      </c>
      <c r="D13" s="89"/>
      <c r="E13" s="90"/>
      <c r="F13" s="91"/>
      <c r="G13" s="92">
        <f>SUM(G14:G16)</f>
        <v>0</v>
      </c>
      <c r="H13" s="90"/>
      <c r="I13" s="91"/>
      <c r="J13" s="92">
        <f>SUM(J14:J16)</f>
        <v>0</v>
      </c>
      <c r="K13" s="90"/>
      <c r="L13" s="91"/>
      <c r="M13" s="92">
        <f>SUM(M14:M16)</f>
        <v>0</v>
      </c>
      <c r="N13" s="90"/>
      <c r="O13" s="91"/>
      <c r="P13" s="92">
        <f>SUM(P14:P16)</f>
        <v>0</v>
      </c>
      <c r="Q13" s="90"/>
      <c r="R13" s="91"/>
      <c r="S13" s="92">
        <f>SUM(S14:S16)</f>
        <v>0</v>
      </c>
      <c r="T13" s="90"/>
      <c r="U13" s="91"/>
      <c r="V13" s="93">
        <f>SUM(V14:V16)</f>
        <v>0</v>
      </c>
      <c r="W13" s="94">
        <f t="shared" ref="W13:W32" si="0">G13+M13+S13</f>
        <v>0</v>
      </c>
      <c r="X13" s="95">
        <f t="shared" ref="X13:X32" si="1">J13+P13+V13</f>
        <v>0</v>
      </c>
      <c r="Y13" s="94">
        <f t="shared" ref="Y13:Y33" si="2">W13-X13</f>
        <v>0</v>
      </c>
      <c r="Z13" s="96" t="e">
        <f t="shared" ref="Z13:Z33" si="3">Y13/W13</f>
        <v>#DIV/0!</v>
      </c>
      <c r="AA13" s="97"/>
      <c r="AB13" s="98"/>
      <c r="AC13" s="98"/>
      <c r="AD13" s="98"/>
      <c r="AE13" s="98"/>
      <c r="AF13" s="98"/>
      <c r="AG13" s="98"/>
    </row>
    <row r="14" spans="1:33" ht="30" customHeight="1" x14ac:dyDescent="0.15">
      <c r="A14" s="99" t="s">
        <v>79</v>
      </c>
      <c r="B14" s="100" t="s">
        <v>80</v>
      </c>
      <c r="C14" s="101" t="s">
        <v>81</v>
      </c>
      <c r="D14" s="102" t="s">
        <v>82</v>
      </c>
      <c r="E14" s="103"/>
      <c r="F14" s="104"/>
      <c r="G14" s="105">
        <f>E14*F14</f>
        <v>0</v>
      </c>
      <c r="H14" s="103"/>
      <c r="I14" s="104"/>
      <c r="J14" s="105">
        <f>H14*I14</f>
        <v>0</v>
      </c>
      <c r="K14" s="103"/>
      <c r="L14" s="104"/>
      <c r="M14" s="105">
        <f>K14*L14</f>
        <v>0</v>
      </c>
      <c r="N14" s="103"/>
      <c r="O14" s="104"/>
      <c r="P14" s="105">
        <f>N14*O14</f>
        <v>0</v>
      </c>
      <c r="Q14" s="103"/>
      <c r="R14" s="104"/>
      <c r="S14" s="105">
        <f>Q14*R14</f>
        <v>0</v>
      </c>
      <c r="T14" s="103"/>
      <c r="U14" s="104"/>
      <c r="V14" s="106">
        <f>T14*U14</f>
        <v>0</v>
      </c>
      <c r="W14" s="107">
        <f t="shared" si="0"/>
        <v>0</v>
      </c>
      <c r="X14" s="108">
        <f t="shared" si="1"/>
        <v>0</v>
      </c>
      <c r="Y14" s="107">
        <f t="shared" si="2"/>
        <v>0</v>
      </c>
      <c r="Z14" s="109" t="e">
        <f t="shared" si="3"/>
        <v>#DIV/0!</v>
      </c>
      <c r="AA14" s="110"/>
      <c r="AB14" s="111"/>
      <c r="AC14" s="112"/>
      <c r="AD14" s="112"/>
      <c r="AE14" s="112"/>
      <c r="AF14" s="112"/>
      <c r="AG14" s="112"/>
    </row>
    <row r="15" spans="1:33" ht="30" customHeight="1" x14ac:dyDescent="0.15">
      <c r="A15" s="99" t="s">
        <v>79</v>
      </c>
      <c r="B15" s="100" t="s">
        <v>83</v>
      </c>
      <c r="C15" s="101" t="s">
        <v>81</v>
      </c>
      <c r="D15" s="102" t="s">
        <v>82</v>
      </c>
      <c r="E15" s="103"/>
      <c r="F15" s="104"/>
      <c r="G15" s="105">
        <f>E15*F15</f>
        <v>0</v>
      </c>
      <c r="H15" s="103"/>
      <c r="I15" s="104"/>
      <c r="J15" s="105">
        <f>H15*I15</f>
        <v>0</v>
      </c>
      <c r="K15" s="103"/>
      <c r="L15" s="104"/>
      <c r="M15" s="105">
        <f>K15*L15</f>
        <v>0</v>
      </c>
      <c r="N15" s="103"/>
      <c r="O15" s="104"/>
      <c r="P15" s="105">
        <f>N15*O15</f>
        <v>0</v>
      </c>
      <c r="Q15" s="103"/>
      <c r="R15" s="104"/>
      <c r="S15" s="105">
        <f>Q15*R15</f>
        <v>0</v>
      </c>
      <c r="T15" s="103"/>
      <c r="U15" s="104"/>
      <c r="V15" s="106">
        <f>T15*U15</f>
        <v>0</v>
      </c>
      <c r="W15" s="107">
        <f t="shared" si="0"/>
        <v>0</v>
      </c>
      <c r="X15" s="108">
        <f t="shared" si="1"/>
        <v>0</v>
      </c>
      <c r="Y15" s="107">
        <f t="shared" si="2"/>
        <v>0</v>
      </c>
      <c r="Z15" s="109" t="e">
        <f t="shared" si="3"/>
        <v>#DIV/0!</v>
      </c>
      <c r="AA15" s="110"/>
      <c r="AB15" s="112"/>
      <c r="AC15" s="112"/>
      <c r="AD15" s="112"/>
      <c r="AE15" s="112"/>
      <c r="AF15" s="112"/>
      <c r="AG15" s="112"/>
    </row>
    <row r="16" spans="1:33" ht="30" customHeight="1" x14ac:dyDescent="0.15">
      <c r="A16" s="113" t="s">
        <v>79</v>
      </c>
      <c r="B16" s="114" t="s">
        <v>84</v>
      </c>
      <c r="C16" s="115" t="s">
        <v>81</v>
      </c>
      <c r="D16" s="116" t="s">
        <v>82</v>
      </c>
      <c r="E16" s="117"/>
      <c r="F16" s="118"/>
      <c r="G16" s="119">
        <f>E16*F16</f>
        <v>0</v>
      </c>
      <c r="H16" s="117"/>
      <c r="I16" s="118"/>
      <c r="J16" s="119">
        <f>H16*I16</f>
        <v>0</v>
      </c>
      <c r="K16" s="117"/>
      <c r="L16" s="118"/>
      <c r="M16" s="119">
        <f>K16*L16</f>
        <v>0</v>
      </c>
      <c r="N16" s="117"/>
      <c r="O16" s="118"/>
      <c r="P16" s="119">
        <f>N16*O16</f>
        <v>0</v>
      </c>
      <c r="Q16" s="117"/>
      <c r="R16" s="118"/>
      <c r="S16" s="119">
        <f>Q16*R16</f>
        <v>0</v>
      </c>
      <c r="T16" s="117"/>
      <c r="U16" s="118"/>
      <c r="V16" s="120">
        <f>T16*U16</f>
        <v>0</v>
      </c>
      <c r="W16" s="121">
        <f t="shared" si="0"/>
        <v>0</v>
      </c>
      <c r="X16" s="122">
        <f t="shared" si="1"/>
        <v>0</v>
      </c>
      <c r="Y16" s="121">
        <f t="shared" si="2"/>
        <v>0</v>
      </c>
      <c r="Z16" s="109" t="e">
        <f t="shared" si="3"/>
        <v>#DIV/0!</v>
      </c>
      <c r="AA16" s="123"/>
      <c r="AB16" s="112"/>
      <c r="AC16" s="112"/>
      <c r="AD16" s="112"/>
      <c r="AE16" s="112"/>
      <c r="AF16" s="112"/>
      <c r="AG16" s="112"/>
    </row>
    <row r="17" spans="1:33" ht="30" customHeight="1" x14ac:dyDescent="0.15">
      <c r="A17" s="86" t="s">
        <v>76</v>
      </c>
      <c r="B17" s="87" t="s">
        <v>85</v>
      </c>
      <c r="C17" s="88" t="s">
        <v>86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0"/>
        <v>0</v>
      </c>
      <c r="X17" s="95">
        <f t="shared" si="1"/>
        <v>0</v>
      </c>
      <c r="Y17" s="94">
        <f t="shared" si="2"/>
        <v>0</v>
      </c>
      <c r="Z17" s="96" t="e">
        <f t="shared" si="3"/>
        <v>#DIV/0!</v>
      </c>
      <c r="AA17" s="97"/>
      <c r="AB17" s="98"/>
      <c r="AC17" s="98"/>
      <c r="AD17" s="98"/>
      <c r="AE17" s="98"/>
      <c r="AF17" s="98"/>
      <c r="AG17" s="98"/>
    </row>
    <row r="18" spans="1:33" ht="30" customHeight="1" x14ac:dyDescent="0.15">
      <c r="A18" s="99" t="s">
        <v>79</v>
      </c>
      <c r="B18" s="100" t="s">
        <v>87</v>
      </c>
      <c r="C18" s="101" t="s">
        <v>88</v>
      </c>
      <c r="D18" s="102" t="s">
        <v>82</v>
      </c>
      <c r="E18" s="103"/>
      <c r="F18" s="104"/>
      <c r="G18" s="105">
        <f>E18*F18</f>
        <v>0</v>
      </c>
      <c r="H18" s="103"/>
      <c r="I18" s="104"/>
      <c r="J18" s="105">
        <f>H18*I18</f>
        <v>0</v>
      </c>
      <c r="K18" s="103"/>
      <c r="L18" s="104"/>
      <c r="M18" s="105">
        <f>K18*L18</f>
        <v>0</v>
      </c>
      <c r="N18" s="103"/>
      <c r="O18" s="104"/>
      <c r="P18" s="105">
        <f>N18*O18</f>
        <v>0</v>
      </c>
      <c r="Q18" s="103"/>
      <c r="R18" s="104"/>
      <c r="S18" s="105">
        <f>Q18*R18</f>
        <v>0</v>
      </c>
      <c r="T18" s="103"/>
      <c r="U18" s="104"/>
      <c r="V18" s="106">
        <f>T18*U18</f>
        <v>0</v>
      </c>
      <c r="W18" s="107">
        <f t="shared" si="0"/>
        <v>0</v>
      </c>
      <c r="X18" s="108">
        <f t="shared" si="1"/>
        <v>0</v>
      </c>
      <c r="Y18" s="107">
        <f t="shared" si="2"/>
        <v>0</v>
      </c>
      <c r="Z18" s="109" t="e">
        <f t="shared" si="3"/>
        <v>#DIV/0!</v>
      </c>
      <c r="AA18" s="110"/>
      <c r="AB18" s="112"/>
      <c r="AC18" s="112"/>
      <c r="AD18" s="112"/>
      <c r="AE18" s="112"/>
      <c r="AF18" s="112"/>
      <c r="AG18" s="112"/>
    </row>
    <row r="19" spans="1:33" ht="30" customHeight="1" x14ac:dyDescent="0.15">
      <c r="A19" s="99" t="s">
        <v>79</v>
      </c>
      <c r="B19" s="100" t="s">
        <v>89</v>
      </c>
      <c r="C19" s="101" t="s">
        <v>88</v>
      </c>
      <c r="D19" s="102" t="s">
        <v>82</v>
      </c>
      <c r="E19" s="103"/>
      <c r="F19" s="104"/>
      <c r="G19" s="105">
        <f>E19*F19</f>
        <v>0</v>
      </c>
      <c r="H19" s="103"/>
      <c r="I19" s="104"/>
      <c r="J19" s="105">
        <f>H19*I19</f>
        <v>0</v>
      </c>
      <c r="K19" s="103"/>
      <c r="L19" s="104"/>
      <c r="M19" s="105">
        <f>K19*L19</f>
        <v>0</v>
      </c>
      <c r="N19" s="103"/>
      <c r="O19" s="104"/>
      <c r="P19" s="105">
        <f>N19*O19</f>
        <v>0</v>
      </c>
      <c r="Q19" s="103"/>
      <c r="R19" s="104"/>
      <c r="S19" s="105">
        <f>Q19*R19</f>
        <v>0</v>
      </c>
      <c r="T19" s="103"/>
      <c r="U19" s="104"/>
      <c r="V19" s="106">
        <f>T19*U19</f>
        <v>0</v>
      </c>
      <c r="W19" s="107">
        <f t="shared" si="0"/>
        <v>0</v>
      </c>
      <c r="X19" s="108">
        <f t="shared" si="1"/>
        <v>0</v>
      </c>
      <c r="Y19" s="107">
        <f t="shared" si="2"/>
        <v>0</v>
      </c>
      <c r="Z19" s="109" t="e">
        <f t="shared" si="3"/>
        <v>#DIV/0!</v>
      </c>
      <c r="AA19" s="110"/>
      <c r="AB19" s="112"/>
      <c r="AC19" s="112"/>
      <c r="AD19" s="112"/>
      <c r="AE19" s="112"/>
      <c r="AF19" s="112"/>
      <c r="AG19" s="112"/>
    </row>
    <row r="20" spans="1:33" ht="30" customHeight="1" x14ac:dyDescent="0.15">
      <c r="A20" s="113" t="s">
        <v>79</v>
      </c>
      <c r="B20" s="124" t="s">
        <v>90</v>
      </c>
      <c r="C20" s="101" t="s">
        <v>88</v>
      </c>
      <c r="D20" s="116" t="s">
        <v>82</v>
      </c>
      <c r="E20" s="117"/>
      <c r="F20" s="118"/>
      <c r="G20" s="119">
        <f>E20*F20</f>
        <v>0</v>
      </c>
      <c r="H20" s="117"/>
      <c r="I20" s="118"/>
      <c r="J20" s="119">
        <f>H20*I20</f>
        <v>0</v>
      </c>
      <c r="K20" s="117"/>
      <c r="L20" s="118"/>
      <c r="M20" s="119">
        <f>K20*L20</f>
        <v>0</v>
      </c>
      <c r="N20" s="117"/>
      <c r="O20" s="118"/>
      <c r="P20" s="119">
        <f>N20*O20</f>
        <v>0</v>
      </c>
      <c r="Q20" s="117"/>
      <c r="R20" s="118"/>
      <c r="S20" s="119">
        <f>Q20*R20</f>
        <v>0</v>
      </c>
      <c r="T20" s="117"/>
      <c r="U20" s="118"/>
      <c r="V20" s="120">
        <f>T20*U20</f>
        <v>0</v>
      </c>
      <c r="W20" s="107">
        <f t="shared" si="0"/>
        <v>0</v>
      </c>
      <c r="X20" s="108">
        <f t="shared" si="1"/>
        <v>0</v>
      </c>
      <c r="Y20" s="107">
        <f t="shared" si="2"/>
        <v>0</v>
      </c>
      <c r="Z20" s="109" t="e">
        <f t="shared" si="3"/>
        <v>#DIV/0!</v>
      </c>
      <c r="AA20" s="123"/>
      <c r="AB20" s="112"/>
      <c r="AC20" s="112"/>
      <c r="AD20" s="112"/>
      <c r="AE20" s="112"/>
      <c r="AF20" s="112"/>
      <c r="AG20" s="112"/>
    </row>
    <row r="21" spans="1:33" ht="30" customHeight="1" x14ac:dyDescent="0.15">
      <c r="A21" s="86" t="s">
        <v>76</v>
      </c>
      <c r="B21" s="87" t="s">
        <v>91</v>
      </c>
      <c r="C21" s="88" t="s">
        <v>92</v>
      </c>
      <c r="D21" s="89"/>
      <c r="E21" s="90"/>
      <c r="F21" s="91"/>
      <c r="G21" s="92">
        <f>SUM(G22:G24)</f>
        <v>0</v>
      </c>
      <c r="H21" s="90"/>
      <c r="I21" s="91"/>
      <c r="J21" s="92">
        <f>SUM(J22:J24)</f>
        <v>0</v>
      </c>
      <c r="K21" s="90"/>
      <c r="L21" s="91"/>
      <c r="M21" s="92">
        <f>SUM(M22:M24)</f>
        <v>0</v>
      </c>
      <c r="N21" s="90"/>
      <c r="O21" s="91"/>
      <c r="P21" s="92">
        <f>SUM(P22:P24)</f>
        <v>0</v>
      </c>
      <c r="Q21" s="90"/>
      <c r="R21" s="91"/>
      <c r="S21" s="92">
        <f>SUM(S22:S24)</f>
        <v>0</v>
      </c>
      <c r="T21" s="90"/>
      <c r="U21" s="91"/>
      <c r="V21" s="93">
        <f>SUM(V22:V24)</f>
        <v>0</v>
      </c>
      <c r="W21" s="94">
        <f t="shared" si="0"/>
        <v>0</v>
      </c>
      <c r="X21" s="95">
        <f t="shared" si="1"/>
        <v>0</v>
      </c>
      <c r="Y21" s="94">
        <f t="shared" si="2"/>
        <v>0</v>
      </c>
      <c r="Z21" s="96" t="e">
        <f t="shared" si="3"/>
        <v>#DIV/0!</v>
      </c>
      <c r="AA21" s="97"/>
      <c r="AB21" s="98"/>
      <c r="AC21" s="98"/>
      <c r="AD21" s="98"/>
      <c r="AE21" s="98"/>
      <c r="AF21" s="98"/>
      <c r="AG21" s="98"/>
    </row>
    <row r="22" spans="1:33" ht="30" customHeight="1" x14ac:dyDescent="0.15">
      <c r="A22" s="99" t="s">
        <v>79</v>
      </c>
      <c r="B22" s="100" t="s">
        <v>93</v>
      </c>
      <c r="C22" s="101" t="s">
        <v>94</v>
      </c>
      <c r="D22" s="102" t="s">
        <v>82</v>
      </c>
      <c r="E22" s="103"/>
      <c r="F22" s="104"/>
      <c r="G22" s="105">
        <f>E22*F22</f>
        <v>0</v>
      </c>
      <c r="H22" s="103"/>
      <c r="I22" s="104"/>
      <c r="J22" s="105">
        <f>H22*I22</f>
        <v>0</v>
      </c>
      <c r="K22" s="103"/>
      <c r="L22" s="104"/>
      <c r="M22" s="105">
        <f>K22*L22</f>
        <v>0</v>
      </c>
      <c r="N22" s="103"/>
      <c r="O22" s="104"/>
      <c r="P22" s="105">
        <f>N22*O22</f>
        <v>0</v>
      </c>
      <c r="Q22" s="103"/>
      <c r="R22" s="104"/>
      <c r="S22" s="105">
        <f>Q22*R22</f>
        <v>0</v>
      </c>
      <c r="T22" s="103"/>
      <c r="U22" s="104"/>
      <c r="V22" s="106">
        <f>T22*U22</f>
        <v>0</v>
      </c>
      <c r="W22" s="107">
        <f t="shared" si="0"/>
        <v>0</v>
      </c>
      <c r="X22" s="108">
        <f t="shared" si="1"/>
        <v>0</v>
      </c>
      <c r="Y22" s="107">
        <f t="shared" si="2"/>
        <v>0</v>
      </c>
      <c r="Z22" s="109" t="e">
        <f t="shared" si="3"/>
        <v>#DIV/0!</v>
      </c>
      <c r="AA22" s="110"/>
      <c r="AB22" s="112"/>
      <c r="AC22" s="112"/>
      <c r="AD22" s="112"/>
      <c r="AE22" s="112"/>
      <c r="AF22" s="112"/>
      <c r="AG22" s="112"/>
    </row>
    <row r="23" spans="1:33" ht="30" customHeight="1" x14ac:dyDescent="0.15">
      <c r="A23" s="99" t="s">
        <v>79</v>
      </c>
      <c r="B23" s="100" t="s">
        <v>95</v>
      </c>
      <c r="C23" s="101" t="s">
        <v>94</v>
      </c>
      <c r="D23" s="102" t="s">
        <v>82</v>
      </c>
      <c r="E23" s="103"/>
      <c r="F23" s="104"/>
      <c r="G23" s="105">
        <f>E23*F23</f>
        <v>0</v>
      </c>
      <c r="H23" s="103"/>
      <c r="I23" s="104"/>
      <c r="J23" s="105">
        <f>H23*I23</f>
        <v>0</v>
      </c>
      <c r="K23" s="103"/>
      <c r="L23" s="104"/>
      <c r="M23" s="105">
        <f>K23*L23</f>
        <v>0</v>
      </c>
      <c r="N23" s="103"/>
      <c r="O23" s="104"/>
      <c r="P23" s="105">
        <f>N23*O23</f>
        <v>0</v>
      </c>
      <c r="Q23" s="103"/>
      <c r="R23" s="104"/>
      <c r="S23" s="105">
        <f>Q23*R23</f>
        <v>0</v>
      </c>
      <c r="T23" s="103"/>
      <c r="U23" s="104"/>
      <c r="V23" s="106">
        <f>T23*U23</f>
        <v>0</v>
      </c>
      <c r="W23" s="107">
        <f t="shared" si="0"/>
        <v>0</v>
      </c>
      <c r="X23" s="108">
        <f t="shared" si="1"/>
        <v>0</v>
      </c>
      <c r="Y23" s="107">
        <f t="shared" si="2"/>
        <v>0</v>
      </c>
      <c r="Z23" s="109" t="e">
        <f t="shared" si="3"/>
        <v>#DIV/0!</v>
      </c>
      <c r="AA23" s="110"/>
      <c r="AB23" s="112"/>
      <c r="AC23" s="112"/>
      <c r="AD23" s="112"/>
      <c r="AE23" s="112"/>
      <c r="AF23" s="112"/>
      <c r="AG23" s="112"/>
    </row>
    <row r="24" spans="1:33" ht="30" customHeight="1" x14ac:dyDescent="0.15">
      <c r="A24" s="125" t="s">
        <v>79</v>
      </c>
      <c r="B24" s="114" t="s">
        <v>96</v>
      </c>
      <c r="C24" s="101" t="s">
        <v>94</v>
      </c>
      <c r="D24" s="116" t="s">
        <v>82</v>
      </c>
      <c r="E24" s="126"/>
      <c r="F24" s="127"/>
      <c r="G24" s="128">
        <f>E24*F24</f>
        <v>0</v>
      </c>
      <c r="H24" s="126"/>
      <c r="I24" s="127"/>
      <c r="J24" s="128">
        <f>H24*I24</f>
        <v>0</v>
      </c>
      <c r="K24" s="117"/>
      <c r="L24" s="118"/>
      <c r="M24" s="119">
        <f>K24*L24</f>
        <v>0</v>
      </c>
      <c r="N24" s="117"/>
      <c r="O24" s="118"/>
      <c r="P24" s="119">
        <f>N24*O24</f>
        <v>0</v>
      </c>
      <c r="Q24" s="117"/>
      <c r="R24" s="118"/>
      <c r="S24" s="119">
        <f>Q24*R24</f>
        <v>0</v>
      </c>
      <c r="T24" s="117"/>
      <c r="U24" s="118"/>
      <c r="V24" s="120">
        <f>T24*U24</f>
        <v>0</v>
      </c>
      <c r="W24" s="107">
        <f t="shared" si="0"/>
        <v>0</v>
      </c>
      <c r="X24" s="108">
        <f t="shared" si="1"/>
        <v>0</v>
      </c>
      <c r="Y24" s="107">
        <f t="shared" si="2"/>
        <v>0</v>
      </c>
      <c r="Z24" s="109" t="e">
        <f t="shared" si="3"/>
        <v>#DIV/0!</v>
      </c>
      <c r="AA24" s="123"/>
      <c r="AB24" s="112"/>
      <c r="AC24" s="112"/>
      <c r="AD24" s="112"/>
      <c r="AE24" s="112"/>
      <c r="AF24" s="112"/>
      <c r="AG24" s="112"/>
    </row>
    <row r="25" spans="1:33" ht="30" customHeight="1" x14ac:dyDescent="0.15">
      <c r="A25" s="86" t="s">
        <v>74</v>
      </c>
      <c r="B25" s="87" t="s">
        <v>97</v>
      </c>
      <c r="C25" s="88" t="s">
        <v>98</v>
      </c>
      <c r="D25" s="89"/>
      <c r="E25" s="90"/>
      <c r="F25" s="91"/>
      <c r="G25" s="92">
        <f>SUM(G26:G28)</f>
        <v>0</v>
      </c>
      <c r="H25" s="90"/>
      <c r="I25" s="91"/>
      <c r="J25" s="92">
        <f>SUM(J26:J28)</f>
        <v>0</v>
      </c>
      <c r="K25" s="90"/>
      <c r="L25" s="91"/>
      <c r="M25" s="92">
        <f>SUM(M26:M28)</f>
        <v>0</v>
      </c>
      <c r="N25" s="90"/>
      <c r="O25" s="91"/>
      <c r="P25" s="92">
        <f>SUM(P26:P28)</f>
        <v>0</v>
      </c>
      <c r="Q25" s="90"/>
      <c r="R25" s="91"/>
      <c r="S25" s="92">
        <f>SUM(S26:S28)</f>
        <v>0</v>
      </c>
      <c r="T25" s="90"/>
      <c r="U25" s="91"/>
      <c r="V25" s="93">
        <f>SUM(V26:V28)</f>
        <v>0</v>
      </c>
      <c r="W25" s="94">
        <f t="shared" si="0"/>
        <v>0</v>
      </c>
      <c r="X25" s="95">
        <f t="shared" si="1"/>
        <v>0</v>
      </c>
      <c r="Y25" s="94">
        <f t="shared" si="2"/>
        <v>0</v>
      </c>
      <c r="Z25" s="96" t="e">
        <f t="shared" si="3"/>
        <v>#DIV/0!</v>
      </c>
      <c r="AA25" s="97"/>
      <c r="AB25" s="98"/>
      <c r="AC25" s="98"/>
      <c r="AD25" s="98"/>
      <c r="AE25" s="98"/>
      <c r="AF25" s="98"/>
      <c r="AG25" s="98"/>
    </row>
    <row r="26" spans="1:33" ht="30" customHeight="1" x14ac:dyDescent="0.15">
      <c r="A26" s="129" t="s">
        <v>79</v>
      </c>
      <c r="B26" s="130" t="s">
        <v>99</v>
      </c>
      <c r="C26" s="101" t="s">
        <v>100</v>
      </c>
      <c r="D26" s="131"/>
      <c r="E26" s="132">
        <f>G13</f>
        <v>0</v>
      </c>
      <c r="F26" s="133">
        <v>0.22</v>
      </c>
      <c r="G26" s="134">
        <f>E26*F26</f>
        <v>0</v>
      </c>
      <c r="H26" s="132">
        <f>J13</f>
        <v>0</v>
      </c>
      <c r="I26" s="133">
        <v>0.22</v>
      </c>
      <c r="J26" s="134">
        <f>H26*I26</f>
        <v>0</v>
      </c>
      <c r="K26" s="132">
        <f>M13</f>
        <v>0</v>
      </c>
      <c r="L26" s="133">
        <v>0.22</v>
      </c>
      <c r="M26" s="134">
        <f>K26*L26</f>
        <v>0</v>
      </c>
      <c r="N26" s="132">
        <f>P13</f>
        <v>0</v>
      </c>
      <c r="O26" s="133">
        <v>0.22</v>
      </c>
      <c r="P26" s="134">
        <f>N26*O26</f>
        <v>0</v>
      </c>
      <c r="Q26" s="132">
        <f>S13</f>
        <v>0</v>
      </c>
      <c r="R26" s="133">
        <v>0.22</v>
      </c>
      <c r="S26" s="134">
        <f>Q26*R26</f>
        <v>0</v>
      </c>
      <c r="T26" s="132">
        <f>V13</f>
        <v>0</v>
      </c>
      <c r="U26" s="133">
        <v>0.22</v>
      </c>
      <c r="V26" s="135">
        <f>T26*U26</f>
        <v>0</v>
      </c>
      <c r="W26" s="107">
        <f t="shared" si="0"/>
        <v>0</v>
      </c>
      <c r="X26" s="108">
        <f t="shared" si="1"/>
        <v>0</v>
      </c>
      <c r="Y26" s="107">
        <f t="shared" si="2"/>
        <v>0</v>
      </c>
      <c r="Z26" s="109" t="e">
        <f t="shared" si="3"/>
        <v>#DIV/0!</v>
      </c>
      <c r="AA26" s="136"/>
      <c r="AB26" s="111"/>
      <c r="AC26" s="112"/>
      <c r="AD26" s="112"/>
      <c r="AE26" s="112"/>
      <c r="AF26" s="112"/>
      <c r="AG26" s="112"/>
    </row>
    <row r="27" spans="1:33" ht="30" customHeight="1" x14ac:dyDescent="0.15">
      <c r="A27" s="99" t="s">
        <v>79</v>
      </c>
      <c r="B27" s="100" t="s">
        <v>101</v>
      </c>
      <c r="C27" s="101" t="s">
        <v>86</v>
      </c>
      <c r="D27" s="102"/>
      <c r="E27" s="103">
        <f>G17</f>
        <v>0</v>
      </c>
      <c r="F27" s="104">
        <v>0.22</v>
      </c>
      <c r="G27" s="105">
        <f>E27*F27</f>
        <v>0</v>
      </c>
      <c r="H27" s="103">
        <f>J17</f>
        <v>0</v>
      </c>
      <c r="I27" s="104">
        <v>0.22</v>
      </c>
      <c r="J27" s="105">
        <f>H27*I27</f>
        <v>0</v>
      </c>
      <c r="K27" s="103">
        <f>M17</f>
        <v>0</v>
      </c>
      <c r="L27" s="104">
        <v>0.22</v>
      </c>
      <c r="M27" s="105">
        <f>K27*L27</f>
        <v>0</v>
      </c>
      <c r="N27" s="103">
        <f>P17</f>
        <v>0</v>
      </c>
      <c r="O27" s="104">
        <v>0.22</v>
      </c>
      <c r="P27" s="105">
        <f>N27*O27</f>
        <v>0</v>
      </c>
      <c r="Q27" s="103">
        <f>S17</f>
        <v>0</v>
      </c>
      <c r="R27" s="104">
        <v>0.22</v>
      </c>
      <c r="S27" s="105">
        <f>Q27*R27</f>
        <v>0</v>
      </c>
      <c r="T27" s="103">
        <f>V17</f>
        <v>0</v>
      </c>
      <c r="U27" s="104">
        <v>0.22</v>
      </c>
      <c r="V27" s="106">
        <f>T27*U27</f>
        <v>0</v>
      </c>
      <c r="W27" s="107">
        <f t="shared" si="0"/>
        <v>0</v>
      </c>
      <c r="X27" s="108">
        <f t="shared" si="1"/>
        <v>0</v>
      </c>
      <c r="Y27" s="107">
        <f t="shared" si="2"/>
        <v>0</v>
      </c>
      <c r="Z27" s="109" t="e">
        <f t="shared" si="3"/>
        <v>#DIV/0!</v>
      </c>
      <c r="AA27" s="110"/>
      <c r="AB27" s="112"/>
      <c r="AC27" s="112"/>
      <c r="AD27" s="112"/>
      <c r="AE27" s="112"/>
      <c r="AF27" s="112"/>
      <c r="AG27" s="112"/>
    </row>
    <row r="28" spans="1:33" ht="30" customHeight="1" x14ac:dyDescent="0.15">
      <c r="A28" s="125" t="s">
        <v>79</v>
      </c>
      <c r="B28" s="114" t="s">
        <v>102</v>
      </c>
      <c r="C28" s="137" t="s">
        <v>92</v>
      </c>
      <c r="D28" s="138"/>
      <c r="E28" s="126">
        <f>G21</f>
        <v>0</v>
      </c>
      <c r="F28" s="127">
        <v>0.22</v>
      </c>
      <c r="G28" s="128">
        <f>E28*F28</f>
        <v>0</v>
      </c>
      <c r="H28" s="126">
        <f>J21</f>
        <v>0</v>
      </c>
      <c r="I28" s="127">
        <v>0.22</v>
      </c>
      <c r="J28" s="128">
        <f>H28*I28</f>
        <v>0</v>
      </c>
      <c r="K28" s="126">
        <f>M21</f>
        <v>0</v>
      </c>
      <c r="L28" s="127">
        <v>0.22</v>
      </c>
      <c r="M28" s="128">
        <f>K28*L28</f>
        <v>0</v>
      </c>
      <c r="N28" s="126">
        <f>P21</f>
        <v>0</v>
      </c>
      <c r="O28" s="127">
        <v>0.22</v>
      </c>
      <c r="P28" s="128">
        <f>N28*O28</f>
        <v>0</v>
      </c>
      <c r="Q28" s="126">
        <f>S21</f>
        <v>0</v>
      </c>
      <c r="R28" s="127">
        <v>0.22</v>
      </c>
      <c r="S28" s="128">
        <f>Q28*R28</f>
        <v>0</v>
      </c>
      <c r="T28" s="126">
        <f>V21</f>
        <v>0</v>
      </c>
      <c r="U28" s="127">
        <v>0.22</v>
      </c>
      <c r="V28" s="139">
        <f>T28*U28</f>
        <v>0</v>
      </c>
      <c r="W28" s="107">
        <f t="shared" si="0"/>
        <v>0</v>
      </c>
      <c r="X28" s="108">
        <f t="shared" si="1"/>
        <v>0</v>
      </c>
      <c r="Y28" s="107">
        <f t="shared" si="2"/>
        <v>0</v>
      </c>
      <c r="Z28" s="109" t="e">
        <f t="shared" si="3"/>
        <v>#DIV/0!</v>
      </c>
      <c r="AA28" s="140"/>
      <c r="AB28" s="112"/>
      <c r="AC28" s="112"/>
      <c r="AD28" s="112"/>
      <c r="AE28" s="112"/>
      <c r="AF28" s="112"/>
      <c r="AG28" s="112"/>
    </row>
    <row r="29" spans="1:33" ht="30" customHeight="1" x14ac:dyDescent="0.15">
      <c r="A29" s="86" t="s">
        <v>76</v>
      </c>
      <c r="B29" s="87" t="s">
        <v>103</v>
      </c>
      <c r="C29" s="88" t="s">
        <v>104</v>
      </c>
      <c r="D29" s="89"/>
      <c r="E29" s="90"/>
      <c r="F29" s="91"/>
      <c r="G29" s="92">
        <f>SUM(G30:G32)</f>
        <v>0</v>
      </c>
      <c r="H29" s="90"/>
      <c r="I29" s="91"/>
      <c r="J29" s="92">
        <f>SUM(J30:J32)</f>
        <v>0</v>
      </c>
      <c r="K29" s="90"/>
      <c r="L29" s="91"/>
      <c r="M29" s="92">
        <f>SUM(M30:M32)</f>
        <v>0</v>
      </c>
      <c r="N29" s="90"/>
      <c r="O29" s="91"/>
      <c r="P29" s="92">
        <f>SUM(P30:P32)</f>
        <v>0</v>
      </c>
      <c r="Q29" s="90"/>
      <c r="R29" s="91"/>
      <c r="S29" s="92">
        <f>SUM(S30:S32)</f>
        <v>0</v>
      </c>
      <c r="T29" s="90"/>
      <c r="U29" s="91"/>
      <c r="V29" s="93">
        <f>SUM(V30:V32)</f>
        <v>0</v>
      </c>
      <c r="W29" s="94">
        <f t="shared" si="0"/>
        <v>0</v>
      </c>
      <c r="X29" s="95">
        <f t="shared" si="1"/>
        <v>0</v>
      </c>
      <c r="Y29" s="94">
        <f t="shared" si="2"/>
        <v>0</v>
      </c>
      <c r="Z29" s="96" t="e">
        <f t="shared" si="3"/>
        <v>#DIV/0!</v>
      </c>
      <c r="AA29" s="97"/>
      <c r="AB29" s="98"/>
      <c r="AC29" s="98"/>
      <c r="AD29" s="98"/>
      <c r="AE29" s="98"/>
      <c r="AF29" s="98"/>
      <c r="AG29" s="98"/>
    </row>
    <row r="30" spans="1:33" ht="30" customHeight="1" x14ac:dyDescent="0.15">
      <c r="A30" s="99" t="s">
        <v>79</v>
      </c>
      <c r="B30" s="130" t="s">
        <v>105</v>
      </c>
      <c r="C30" s="101" t="s">
        <v>94</v>
      </c>
      <c r="D30" s="102" t="s">
        <v>82</v>
      </c>
      <c r="E30" s="103"/>
      <c r="F30" s="104"/>
      <c r="G30" s="105">
        <f>E30*F30</f>
        <v>0</v>
      </c>
      <c r="H30" s="103"/>
      <c r="I30" s="104"/>
      <c r="J30" s="105">
        <f>H30*I30</f>
        <v>0</v>
      </c>
      <c r="K30" s="103"/>
      <c r="L30" s="104"/>
      <c r="M30" s="105">
        <f>K30*L30</f>
        <v>0</v>
      </c>
      <c r="N30" s="103"/>
      <c r="O30" s="104"/>
      <c r="P30" s="105">
        <f>N30*O30</f>
        <v>0</v>
      </c>
      <c r="Q30" s="103"/>
      <c r="R30" s="104"/>
      <c r="S30" s="105">
        <f>Q30*R30</f>
        <v>0</v>
      </c>
      <c r="T30" s="103"/>
      <c r="U30" s="104"/>
      <c r="V30" s="106">
        <f>T30*U30</f>
        <v>0</v>
      </c>
      <c r="W30" s="107">
        <f t="shared" si="0"/>
        <v>0</v>
      </c>
      <c r="X30" s="108">
        <f t="shared" si="1"/>
        <v>0</v>
      </c>
      <c r="Y30" s="107">
        <f t="shared" si="2"/>
        <v>0</v>
      </c>
      <c r="Z30" s="109" t="e">
        <f t="shared" si="3"/>
        <v>#DIV/0!</v>
      </c>
      <c r="AA30" s="110"/>
      <c r="AB30" s="54"/>
      <c r="AC30" s="54"/>
      <c r="AD30" s="54"/>
      <c r="AE30" s="54"/>
      <c r="AF30" s="54"/>
      <c r="AG30" s="54"/>
    </row>
    <row r="31" spans="1:33" ht="30" customHeight="1" x14ac:dyDescent="0.15">
      <c r="A31" s="99" t="s">
        <v>79</v>
      </c>
      <c r="B31" s="100" t="s">
        <v>106</v>
      </c>
      <c r="C31" s="101" t="s">
        <v>94</v>
      </c>
      <c r="D31" s="102" t="s">
        <v>82</v>
      </c>
      <c r="E31" s="103"/>
      <c r="F31" s="104"/>
      <c r="G31" s="105">
        <f>E31*F31</f>
        <v>0</v>
      </c>
      <c r="H31" s="103"/>
      <c r="I31" s="104"/>
      <c r="J31" s="105">
        <f>H31*I31</f>
        <v>0</v>
      </c>
      <c r="K31" s="103"/>
      <c r="L31" s="104"/>
      <c r="M31" s="105">
        <f>K31*L31</f>
        <v>0</v>
      </c>
      <c r="N31" s="103"/>
      <c r="O31" s="104"/>
      <c r="P31" s="105">
        <f>N31*O31</f>
        <v>0</v>
      </c>
      <c r="Q31" s="103"/>
      <c r="R31" s="104"/>
      <c r="S31" s="105">
        <f>Q31*R31</f>
        <v>0</v>
      </c>
      <c r="T31" s="103"/>
      <c r="U31" s="104"/>
      <c r="V31" s="106">
        <f>T31*U31</f>
        <v>0</v>
      </c>
      <c r="W31" s="107">
        <f t="shared" si="0"/>
        <v>0</v>
      </c>
      <c r="X31" s="108">
        <f t="shared" si="1"/>
        <v>0</v>
      </c>
      <c r="Y31" s="107">
        <f t="shared" si="2"/>
        <v>0</v>
      </c>
      <c r="Z31" s="109" t="e">
        <f t="shared" si="3"/>
        <v>#DIV/0!</v>
      </c>
      <c r="AA31" s="110"/>
      <c r="AB31" s="54"/>
      <c r="AC31" s="54"/>
      <c r="AD31" s="54"/>
      <c r="AE31" s="54"/>
      <c r="AF31" s="54"/>
      <c r="AG31" s="54"/>
    </row>
    <row r="32" spans="1:33" ht="30" customHeight="1" x14ac:dyDescent="0.15">
      <c r="A32" s="125" t="s">
        <v>79</v>
      </c>
      <c r="B32" s="114" t="s">
        <v>107</v>
      </c>
      <c r="C32" s="101" t="s">
        <v>94</v>
      </c>
      <c r="D32" s="116" t="s">
        <v>82</v>
      </c>
      <c r="E32" s="126"/>
      <c r="F32" s="127"/>
      <c r="G32" s="128">
        <f>E32*F32</f>
        <v>0</v>
      </c>
      <c r="H32" s="126"/>
      <c r="I32" s="127"/>
      <c r="J32" s="128">
        <f>H32*I32</f>
        <v>0</v>
      </c>
      <c r="K32" s="117"/>
      <c r="L32" s="118"/>
      <c r="M32" s="119">
        <f>K32*L32</f>
        <v>0</v>
      </c>
      <c r="N32" s="117"/>
      <c r="O32" s="118"/>
      <c r="P32" s="119">
        <f>N32*O32</f>
        <v>0</v>
      </c>
      <c r="Q32" s="117"/>
      <c r="R32" s="118"/>
      <c r="S32" s="119">
        <f>Q32*R32</f>
        <v>0</v>
      </c>
      <c r="T32" s="117"/>
      <c r="U32" s="118"/>
      <c r="V32" s="120">
        <f>T32*U32</f>
        <v>0</v>
      </c>
      <c r="W32" s="141">
        <f t="shared" si="0"/>
        <v>0</v>
      </c>
      <c r="X32" s="142">
        <f t="shared" si="1"/>
        <v>0</v>
      </c>
      <c r="Y32" s="107">
        <f t="shared" si="2"/>
        <v>0</v>
      </c>
      <c r="Z32" s="109" t="e">
        <f t="shared" si="3"/>
        <v>#DIV/0!</v>
      </c>
      <c r="AA32" s="123"/>
      <c r="AB32" s="54"/>
      <c r="AC32" s="54"/>
      <c r="AD32" s="54"/>
      <c r="AE32" s="54"/>
      <c r="AF32" s="54"/>
      <c r="AG32" s="54"/>
    </row>
    <row r="33" spans="1:33" ht="30" customHeight="1" x14ac:dyDescent="0.15">
      <c r="A33" s="143" t="s">
        <v>108</v>
      </c>
      <c r="B33" s="144"/>
      <c r="C33" s="145"/>
      <c r="D33" s="146"/>
      <c r="E33" s="147"/>
      <c r="F33" s="148"/>
      <c r="G33" s="149">
        <f>G13+G17+G21+G25+G29</f>
        <v>0</v>
      </c>
      <c r="H33" s="149"/>
      <c r="I33" s="148"/>
      <c r="J33" s="149">
        <f>J13+J17+J21+J25+J29</f>
        <v>0</v>
      </c>
      <c r="K33" s="149"/>
      <c r="L33" s="150"/>
      <c r="M33" s="149">
        <f>M13+M17+M21+M25+M29</f>
        <v>0</v>
      </c>
      <c r="N33" s="149"/>
      <c r="O33" s="150"/>
      <c r="P33" s="149">
        <f>P13+P17+P21+P25+P29</f>
        <v>0</v>
      </c>
      <c r="Q33" s="149"/>
      <c r="R33" s="148"/>
      <c r="S33" s="149">
        <f>S13+S17+S21+S25+S29</f>
        <v>0</v>
      </c>
      <c r="T33" s="149"/>
      <c r="U33" s="148"/>
      <c r="V33" s="151">
        <f>V13+V17+V21+V25+V29</f>
        <v>0</v>
      </c>
      <c r="W33" s="152">
        <f>W13+W17+W21+W25+W29</f>
        <v>0</v>
      </c>
      <c r="X33" s="153">
        <f>X13+X17+X21+X25+X29</f>
        <v>0</v>
      </c>
      <c r="Y33" s="153">
        <f t="shared" si="2"/>
        <v>0</v>
      </c>
      <c r="Z33" s="154" t="e">
        <f t="shared" si="3"/>
        <v>#DIV/0!</v>
      </c>
      <c r="AA33" s="155"/>
      <c r="AB33" s="85"/>
      <c r="AC33" s="54"/>
      <c r="AD33" s="54"/>
      <c r="AE33" s="54"/>
      <c r="AF33" s="54"/>
      <c r="AG33" s="54"/>
    </row>
    <row r="34" spans="1:33" ht="30" customHeight="1" x14ac:dyDescent="0.15">
      <c r="A34" s="156" t="s">
        <v>74</v>
      </c>
      <c r="B34" s="157">
        <v>2</v>
      </c>
      <c r="C34" s="158" t="s">
        <v>109</v>
      </c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1"/>
      <c r="X34" s="161"/>
      <c r="Y34" s="161"/>
      <c r="Z34" s="162"/>
      <c r="AA34" s="163"/>
      <c r="AB34" s="54"/>
      <c r="AC34" s="54"/>
      <c r="AD34" s="54"/>
      <c r="AE34" s="54"/>
      <c r="AF34" s="54"/>
      <c r="AG34" s="54"/>
    </row>
    <row r="35" spans="1:33" ht="30" customHeight="1" x14ac:dyDescent="0.15">
      <c r="A35" s="86" t="s">
        <v>76</v>
      </c>
      <c r="B35" s="87" t="s">
        <v>110</v>
      </c>
      <c r="C35" s="88" t="s">
        <v>111</v>
      </c>
      <c r="D35" s="89"/>
      <c r="E35" s="90"/>
      <c r="F35" s="91"/>
      <c r="G35" s="92">
        <f>SUM(G36:G38)</f>
        <v>0</v>
      </c>
      <c r="H35" s="90"/>
      <c r="I35" s="91"/>
      <c r="J35" s="92">
        <f>SUM(J36:J38)</f>
        <v>0</v>
      </c>
      <c r="K35" s="90"/>
      <c r="L35" s="91"/>
      <c r="M35" s="92">
        <f>SUM(M36:M38)</f>
        <v>0</v>
      </c>
      <c r="N35" s="90"/>
      <c r="O35" s="91"/>
      <c r="P35" s="92">
        <f>SUM(P36:P38)</f>
        <v>0</v>
      </c>
      <c r="Q35" s="90"/>
      <c r="R35" s="91"/>
      <c r="S35" s="92">
        <f>SUM(S36:S38)</f>
        <v>0</v>
      </c>
      <c r="T35" s="90"/>
      <c r="U35" s="91"/>
      <c r="V35" s="93">
        <f>SUM(V36:V38)</f>
        <v>0</v>
      </c>
      <c r="W35" s="94">
        <f t="shared" ref="W35:W46" si="4">G35+M35+S35</f>
        <v>0</v>
      </c>
      <c r="X35" s="95">
        <f t="shared" ref="X35:X46" si="5">J35+P35+V35</f>
        <v>0</v>
      </c>
      <c r="Y35" s="94">
        <f t="shared" ref="Y35:Y47" si="6">W35-X35</f>
        <v>0</v>
      </c>
      <c r="Z35" s="96" t="e">
        <f t="shared" ref="Z35:Z47" si="7">Y35/W35</f>
        <v>#DIV/0!</v>
      </c>
      <c r="AA35" s="97"/>
      <c r="AB35" s="98"/>
      <c r="AC35" s="98"/>
      <c r="AD35" s="98"/>
      <c r="AE35" s="98"/>
      <c r="AF35" s="98"/>
      <c r="AG35" s="98"/>
    </row>
    <row r="36" spans="1:33" ht="45" customHeight="1" x14ac:dyDescent="0.15">
      <c r="A36" s="99" t="s">
        <v>79</v>
      </c>
      <c r="B36" s="100" t="s">
        <v>112</v>
      </c>
      <c r="C36" s="101" t="s">
        <v>113</v>
      </c>
      <c r="D36" s="102" t="s">
        <v>114</v>
      </c>
      <c r="E36" s="103"/>
      <c r="F36" s="104"/>
      <c r="G36" s="105">
        <f>E36*F36</f>
        <v>0</v>
      </c>
      <c r="H36" s="103"/>
      <c r="I36" s="104"/>
      <c r="J36" s="105">
        <f>H36*I36</f>
        <v>0</v>
      </c>
      <c r="K36" s="103"/>
      <c r="L36" s="104"/>
      <c r="M36" s="105">
        <f>K36*L36</f>
        <v>0</v>
      </c>
      <c r="N36" s="103"/>
      <c r="O36" s="104"/>
      <c r="P36" s="105">
        <f>N36*O36</f>
        <v>0</v>
      </c>
      <c r="Q36" s="103"/>
      <c r="R36" s="104"/>
      <c r="S36" s="105">
        <f>Q36*R36</f>
        <v>0</v>
      </c>
      <c r="T36" s="103"/>
      <c r="U36" s="104"/>
      <c r="V36" s="106">
        <f>T36*U36</f>
        <v>0</v>
      </c>
      <c r="W36" s="107">
        <f t="shared" si="4"/>
        <v>0</v>
      </c>
      <c r="X36" s="164">
        <f t="shared" si="5"/>
        <v>0</v>
      </c>
      <c r="Y36" s="164">
        <f t="shared" si="6"/>
        <v>0</v>
      </c>
      <c r="Z36" s="109" t="e">
        <f t="shared" si="7"/>
        <v>#DIV/0!</v>
      </c>
      <c r="AA36" s="110"/>
      <c r="AB36" s="112"/>
      <c r="AC36" s="112"/>
      <c r="AD36" s="112"/>
      <c r="AE36" s="112"/>
      <c r="AF36" s="112"/>
      <c r="AG36" s="112"/>
    </row>
    <row r="37" spans="1:33" ht="45" customHeight="1" x14ac:dyDescent="0.15">
      <c r="A37" s="99" t="s">
        <v>79</v>
      </c>
      <c r="B37" s="100" t="s">
        <v>115</v>
      </c>
      <c r="C37" s="101" t="s">
        <v>113</v>
      </c>
      <c r="D37" s="102" t="s">
        <v>114</v>
      </c>
      <c r="E37" s="103"/>
      <c r="F37" s="104"/>
      <c r="G37" s="105">
        <f>E37*F37</f>
        <v>0</v>
      </c>
      <c r="H37" s="103"/>
      <c r="I37" s="104"/>
      <c r="J37" s="105">
        <f>H37*I37</f>
        <v>0</v>
      </c>
      <c r="K37" s="103"/>
      <c r="L37" s="104"/>
      <c r="M37" s="105">
        <f>K37*L37</f>
        <v>0</v>
      </c>
      <c r="N37" s="103"/>
      <c r="O37" s="104"/>
      <c r="P37" s="105">
        <f>N37*O37</f>
        <v>0</v>
      </c>
      <c r="Q37" s="103"/>
      <c r="R37" s="104"/>
      <c r="S37" s="105">
        <f>Q37*R37</f>
        <v>0</v>
      </c>
      <c r="T37" s="103"/>
      <c r="U37" s="104"/>
      <c r="V37" s="106">
        <f>T37*U37</f>
        <v>0</v>
      </c>
      <c r="W37" s="107">
        <f t="shared" si="4"/>
        <v>0</v>
      </c>
      <c r="X37" s="164">
        <f t="shared" si="5"/>
        <v>0</v>
      </c>
      <c r="Y37" s="164">
        <f t="shared" si="6"/>
        <v>0</v>
      </c>
      <c r="Z37" s="109" t="e">
        <f t="shared" si="7"/>
        <v>#DIV/0!</v>
      </c>
      <c r="AA37" s="110"/>
      <c r="AB37" s="112"/>
      <c r="AC37" s="112"/>
      <c r="AD37" s="112"/>
      <c r="AE37" s="112"/>
      <c r="AF37" s="112"/>
      <c r="AG37" s="112"/>
    </row>
    <row r="38" spans="1:33" ht="45" customHeight="1" x14ac:dyDescent="0.15">
      <c r="A38" s="113" t="s">
        <v>79</v>
      </c>
      <c r="B38" s="114" t="s">
        <v>116</v>
      </c>
      <c r="C38" s="101" t="s">
        <v>113</v>
      </c>
      <c r="D38" s="116" t="s">
        <v>114</v>
      </c>
      <c r="E38" s="117"/>
      <c r="F38" s="118"/>
      <c r="G38" s="119">
        <f>E38*F38</f>
        <v>0</v>
      </c>
      <c r="H38" s="117"/>
      <c r="I38" s="118"/>
      <c r="J38" s="119">
        <f>H38*I38</f>
        <v>0</v>
      </c>
      <c r="K38" s="117"/>
      <c r="L38" s="118"/>
      <c r="M38" s="119">
        <f>K38*L38</f>
        <v>0</v>
      </c>
      <c r="N38" s="117"/>
      <c r="O38" s="118"/>
      <c r="P38" s="119">
        <f>N38*O38</f>
        <v>0</v>
      </c>
      <c r="Q38" s="117"/>
      <c r="R38" s="118"/>
      <c r="S38" s="119">
        <f>Q38*R38</f>
        <v>0</v>
      </c>
      <c r="T38" s="117"/>
      <c r="U38" s="118"/>
      <c r="V38" s="120">
        <f>T38*U38</f>
        <v>0</v>
      </c>
      <c r="W38" s="107">
        <f t="shared" si="4"/>
        <v>0</v>
      </c>
      <c r="X38" s="164">
        <f t="shared" si="5"/>
        <v>0</v>
      </c>
      <c r="Y38" s="164">
        <f t="shared" si="6"/>
        <v>0</v>
      </c>
      <c r="Z38" s="109" t="e">
        <f t="shared" si="7"/>
        <v>#DIV/0!</v>
      </c>
      <c r="AA38" s="123"/>
      <c r="AB38" s="112"/>
      <c r="AC38" s="112"/>
      <c r="AD38" s="112"/>
      <c r="AE38" s="112"/>
      <c r="AF38" s="112"/>
      <c r="AG38" s="112"/>
    </row>
    <row r="39" spans="1:33" ht="30" customHeight="1" x14ac:dyDescent="0.15">
      <c r="A39" s="86" t="s">
        <v>76</v>
      </c>
      <c r="B39" s="87" t="s">
        <v>117</v>
      </c>
      <c r="C39" s="88" t="s">
        <v>118</v>
      </c>
      <c r="D39" s="89"/>
      <c r="E39" s="90"/>
      <c r="F39" s="91"/>
      <c r="G39" s="92">
        <f>SUM(G40:G42)</f>
        <v>0</v>
      </c>
      <c r="H39" s="90"/>
      <c r="I39" s="91"/>
      <c r="J39" s="92">
        <f>SUM(J40:J42)</f>
        <v>0</v>
      </c>
      <c r="K39" s="90"/>
      <c r="L39" s="91"/>
      <c r="M39" s="92">
        <f>SUM(M40:M42)</f>
        <v>0</v>
      </c>
      <c r="N39" s="90"/>
      <c r="O39" s="91"/>
      <c r="P39" s="92">
        <f>SUM(P40:P42)</f>
        <v>0</v>
      </c>
      <c r="Q39" s="90"/>
      <c r="R39" s="91"/>
      <c r="S39" s="92">
        <f>SUM(S40:S42)</f>
        <v>0</v>
      </c>
      <c r="T39" s="90"/>
      <c r="U39" s="91"/>
      <c r="V39" s="93">
        <f>SUM(V40:V42)</f>
        <v>0</v>
      </c>
      <c r="W39" s="94">
        <f t="shared" si="4"/>
        <v>0</v>
      </c>
      <c r="X39" s="95">
        <f t="shared" si="5"/>
        <v>0</v>
      </c>
      <c r="Y39" s="94">
        <f t="shared" si="6"/>
        <v>0</v>
      </c>
      <c r="Z39" s="96" t="e">
        <f t="shared" si="7"/>
        <v>#DIV/0!</v>
      </c>
      <c r="AA39" s="97"/>
      <c r="AB39" s="98"/>
      <c r="AC39" s="98"/>
      <c r="AD39" s="98"/>
      <c r="AE39" s="98"/>
      <c r="AF39" s="98"/>
      <c r="AG39" s="98"/>
    </row>
    <row r="40" spans="1:33" ht="30" customHeight="1" x14ac:dyDescent="0.15">
      <c r="A40" s="99" t="s">
        <v>79</v>
      </c>
      <c r="B40" s="100" t="s">
        <v>119</v>
      </c>
      <c r="C40" s="101" t="s">
        <v>120</v>
      </c>
      <c r="D40" s="102" t="s">
        <v>121</v>
      </c>
      <c r="E40" s="103"/>
      <c r="F40" s="104"/>
      <c r="G40" s="105">
        <f>E40*F40</f>
        <v>0</v>
      </c>
      <c r="H40" s="103"/>
      <c r="I40" s="104"/>
      <c r="J40" s="105">
        <f>H40*I40</f>
        <v>0</v>
      </c>
      <c r="K40" s="103"/>
      <c r="L40" s="104"/>
      <c r="M40" s="105">
        <f>K40*L40</f>
        <v>0</v>
      </c>
      <c r="N40" s="103"/>
      <c r="O40" s="104"/>
      <c r="P40" s="105">
        <f>N40*O40</f>
        <v>0</v>
      </c>
      <c r="Q40" s="103"/>
      <c r="R40" s="104"/>
      <c r="S40" s="105">
        <f>Q40*R40</f>
        <v>0</v>
      </c>
      <c r="T40" s="103"/>
      <c r="U40" s="104"/>
      <c r="V40" s="106">
        <f>T40*U40</f>
        <v>0</v>
      </c>
      <c r="W40" s="107">
        <f t="shared" si="4"/>
        <v>0</v>
      </c>
      <c r="X40" s="164">
        <f t="shared" si="5"/>
        <v>0</v>
      </c>
      <c r="Y40" s="164">
        <f t="shared" si="6"/>
        <v>0</v>
      </c>
      <c r="Z40" s="109" t="e">
        <f t="shared" si="7"/>
        <v>#DIV/0!</v>
      </c>
      <c r="AA40" s="110"/>
      <c r="AB40" s="112"/>
      <c r="AC40" s="112"/>
      <c r="AD40" s="112"/>
      <c r="AE40" s="112"/>
      <c r="AF40" s="112"/>
      <c r="AG40" s="112"/>
    </row>
    <row r="41" spans="1:33" ht="30" customHeight="1" x14ac:dyDescent="0.15">
      <c r="A41" s="99" t="s">
        <v>79</v>
      </c>
      <c r="B41" s="100" t="s">
        <v>122</v>
      </c>
      <c r="C41" s="165" t="s">
        <v>120</v>
      </c>
      <c r="D41" s="102" t="s">
        <v>121</v>
      </c>
      <c r="E41" s="103"/>
      <c r="F41" s="104"/>
      <c r="G41" s="105">
        <f>E41*F41</f>
        <v>0</v>
      </c>
      <c r="H41" s="103"/>
      <c r="I41" s="104"/>
      <c r="J41" s="105">
        <f>H41*I41</f>
        <v>0</v>
      </c>
      <c r="K41" s="103"/>
      <c r="L41" s="104"/>
      <c r="M41" s="105">
        <f>K41*L41</f>
        <v>0</v>
      </c>
      <c r="N41" s="103"/>
      <c r="O41" s="104"/>
      <c r="P41" s="105">
        <f>N41*O41</f>
        <v>0</v>
      </c>
      <c r="Q41" s="103"/>
      <c r="R41" s="104"/>
      <c r="S41" s="105">
        <f>Q41*R41</f>
        <v>0</v>
      </c>
      <c r="T41" s="103"/>
      <c r="U41" s="104"/>
      <c r="V41" s="106">
        <f>T41*U41</f>
        <v>0</v>
      </c>
      <c r="W41" s="107">
        <f t="shared" si="4"/>
        <v>0</v>
      </c>
      <c r="X41" s="164">
        <f t="shared" si="5"/>
        <v>0</v>
      </c>
      <c r="Y41" s="164">
        <f t="shared" si="6"/>
        <v>0</v>
      </c>
      <c r="Z41" s="109" t="e">
        <f t="shared" si="7"/>
        <v>#DIV/0!</v>
      </c>
      <c r="AA41" s="110"/>
      <c r="AB41" s="112"/>
      <c r="AC41" s="112"/>
      <c r="AD41" s="112"/>
      <c r="AE41" s="112"/>
      <c r="AF41" s="112"/>
      <c r="AG41" s="112"/>
    </row>
    <row r="42" spans="1:33" ht="30" customHeight="1" x14ac:dyDescent="0.15">
      <c r="A42" s="113" t="s">
        <v>79</v>
      </c>
      <c r="B42" s="114" t="s">
        <v>123</v>
      </c>
      <c r="C42" s="115" t="s">
        <v>120</v>
      </c>
      <c r="D42" s="116" t="s">
        <v>121</v>
      </c>
      <c r="E42" s="117"/>
      <c r="F42" s="118"/>
      <c r="G42" s="119">
        <f>E42*F42</f>
        <v>0</v>
      </c>
      <c r="H42" s="117"/>
      <c r="I42" s="118"/>
      <c r="J42" s="119">
        <f>H42*I42</f>
        <v>0</v>
      </c>
      <c r="K42" s="117"/>
      <c r="L42" s="118"/>
      <c r="M42" s="119">
        <f>K42*L42</f>
        <v>0</v>
      </c>
      <c r="N42" s="117"/>
      <c r="O42" s="118"/>
      <c r="P42" s="119">
        <f>N42*O42</f>
        <v>0</v>
      </c>
      <c r="Q42" s="117"/>
      <c r="R42" s="118"/>
      <c r="S42" s="119">
        <f>Q42*R42</f>
        <v>0</v>
      </c>
      <c r="T42" s="117"/>
      <c r="U42" s="118"/>
      <c r="V42" s="120">
        <f>T42*U42</f>
        <v>0</v>
      </c>
      <c r="W42" s="107">
        <f t="shared" si="4"/>
        <v>0</v>
      </c>
      <c r="X42" s="164">
        <f t="shared" si="5"/>
        <v>0</v>
      </c>
      <c r="Y42" s="164">
        <f t="shared" si="6"/>
        <v>0</v>
      </c>
      <c r="Z42" s="109" t="e">
        <f t="shared" si="7"/>
        <v>#DIV/0!</v>
      </c>
      <c r="AA42" s="123"/>
      <c r="AB42" s="112"/>
      <c r="AC42" s="112"/>
      <c r="AD42" s="112"/>
      <c r="AE42" s="112"/>
      <c r="AF42" s="112"/>
      <c r="AG42" s="112"/>
    </row>
    <row r="43" spans="1:33" ht="30" customHeight="1" x14ac:dyDescent="0.15">
      <c r="A43" s="86" t="s">
        <v>76</v>
      </c>
      <c r="B43" s="87" t="s">
        <v>124</v>
      </c>
      <c r="C43" s="88" t="s">
        <v>125</v>
      </c>
      <c r="D43" s="89"/>
      <c r="E43" s="90"/>
      <c r="F43" s="91"/>
      <c r="G43" s="92">
        <f>SUM(G44:G46)</f>
        <v>0</v>
      </c>
      <c r="H43" s="90"/>
      <c r="I43" s="91"/>
      <c r="J43" s="92">
        <f>SUM(J44:J46)</f>
        <v>0</v>
      </c>
      <c r="K43" s="90"/>
      <c r="L43" s="91"/>
      <c r="M43" s="92">
        <f>SUM(M44:M46)</f>
        <v>0</v>
      </c>
      <c r="N43" s="90"/>
      <c r="O43" s="91"/>
      <c r="P43" s="92">
        <f>SUM(P44:P46)</f>
        <v>0</v>
      </c>
      <c r="Q43" s="90"/>
      <c r="R43" s="91"/>
      <c r="S43" s="92">
        <f>SUM(S44:S46)</f>
        <v>0</v>
      </c>
      <c r="T43" s="90"/>
      <c r="U43" s="91"/>
      <c r="V43" s="93">
        <f>SUM(V44:V46)</f>
        <v>0</v>
      </c>
      <c r="W43" s="94">
        <f t="shared" si="4"/>
        <v>0</v>
      </c>
      <c r="X43" s="95">
        <f t="shared" si="5"/>
        <v>0</v>
      </c>
      <c r="Y43" s="94">
        <f t="shared" si="6"/>
        <v>0</v>
      </c>
      <c r="Z43" s="96" t="e">
        <f t="shared" si="7"/>
        <v>#DIV/0!</v>
      </c>
      <c r="AA43" s="97"/>
      <c r="AB43" s="98"/>
      <c r="AC43" s="98"/>
      <c r="AD43" s="98"/>
      <c r="AE43" s="98"/>
      <c r="AF43" s="98"/>
      <c r="AG43" s="98"/>
    </row>
    <row r="44" spans="1:33" ht="30" customHeight="1" x14ac:dyDescent="0.15">
      <c r="A44" s="99" t="s">
        <v>79</v>
      </c>
      <c r="B44" s="100" t="s">
        <v>126</v>
      </c>
      <c r="C44" s="101" t="s">
        <v>127</v>
      </c>
      <c r="D44" s="102" t="s">
        <v>121</v>
      </c>
      <c r="E44" s="103"/>
      <c r="F44" s="104"/>
      <c r="G44" s="105">
        <f>E44*F44</f>
        <v>0</v>
      </c>
      <c r="H44" s="103"/>
      <c r="I44" s="104"/>
      <c r="J44" s="105">
        <f>H44*I44</f>
        <v>0</v>
      </c>
      <c r="K44" s="103"/>
      <c r="L44" s="104"/>
      <c r="M44" s="105">
        <f>K44*L44</f>
        <v>0</v>
      </c>
      <c r="N44" s="103"/>
      <c r="O44" s="104"/>
      <c r="P44" s="105">
        <f>N44*O44</f>
        <v>0</v>
      </c>
      <c r="Q44" s="103"/>
      <c r="R44" s="104"/>
      <c r="S44" s="105">
        <f>Q44*R44</f>
        <v>0</v>
      </c>
      <c r="T44" s="103"/>
      <c r="U44" s="104"/>
      <c r="V44" s="106">
        <f>T44*U44</f>
        <v>0</v>
      </c>
      <c r="W44" s="107">
        <f t="shared" si="4"/>
        <v>0</v>
      </c>
      <c r="X44" s="164">
        <f t="shared" si="5"/>
        <v>0</v>
      </c>
      <c r="Y44" s="164">
        <f t="shared" si="6"/>
        <v>0</v>
      </c>
      <c r="Z44" s="109" t="e">
        <f t="shared" si="7"/>
        <v>#DIV/0!</v>
      </c>
      <c r="AA44" s="110"/>
      <c r="AB44" s="111"/>
      <c r="AC44" s="112"/>
      <c r="AD44" s="112"/>
      <c r="AE44" s="112"/>
      <c r="AF44" s="112"/>
      <c r="AG44" s="112"/>
    </row>
    <row r="45" spans="1:33" ht="30" customHeight="1" x14ac:dyDescent="0.15">
      <c r="A45" s="99" t="s">
        <v>79</v>
      </c>
      <c r="B45" s="100" t="s">
        <v>128</v>
      </c>
      <c r="C45" s="101" t="s">
        <v>129</v>
      </c>
      <c r="D45" s="102" t="s">
        <v>121</v>
      </c>
      <c r="E45" s="103"/>
      <c r="F45" s="104"/>
      <c r="G45" s="105">
        <f>E45*F45</f>
        <v>0</v>
      </c>
      <c r="H45" s="103"/>
      <c r="I45" s="104"/>
      <c r="J45" s="105">
        <f>H45*I45</f>
        <v>0</v>
      </c>
      <c r="K45" s="103"/>
      <c r="L45" s="104"/>
      <c r="M45" s="105">
        <f>K45*L45</f>
        <v>0</v>
      </c>
      <c r="N45" s="103"/>
      <c r="O45" s="104"/>
      <c r="P45" s="105">
        <f>N45*O45</f>
        <v>0</v>
      </c>
      <c r="Q45" s="103"/>
      <c r="R45" s="104"/>
      <c r="S45" s="105">
        <f>Q45*R45</f>
        <v>0</v>
      </c>
      <c r="T45" s="103"/>
      <c r="U45" s="104"/>
      <c r="V45" s="106">
        <f>T45*U45</f>
        <v>0</v>
      </c>
      <c r="W45" s="107">
        <f t="shared" si="4"/>
        <v>0</v>
      </c>
      <c r="X45" s="164">
        <f t="shared" si="5"/>
        <v>0</v>
      </c>
      <c r="Y45" s="164">
        <f t="shared" si="6"/>
        <v>0</v>
      </c>
      <c r="Z45" s="109" t="e">
        <f t="shared" si="7"/>
        <v>#DIV/0!</v>
      </c>
      <c r="AA45" s="110"/>
      <c r="AB45" s="112"/>
      <c r="AC45" s="112"/>
      <c r="AD45" s="112"/>
      <c r="AE45" s="112"/>
      <c r="AF45" s="112"/>
      <c r="AG45" s="112"/>
    </row>
    <row r="46" spans="1:33" ht="30" customHeight="1" x14ac:dyDescent="0.15">
      <c r="A46" s="113" t="s">
        <v>79</v>
      </c>
      <c r="B46" s="114" t="s">
        <v>130</v>
      </c>
      <c r="C46" s="115" t="s">
        <v>127</v>
      </c>
      <c r="D46" s="116" t="s">
        <v>121</v>
      </c>
      <c r="E46" s="117"/>
      <c r="F46" s="118"/>
      <c r="G46" s="119">
        <f>E46*F46</f>
        <v>0</v>
      </c>
      <c r="H46" s="117"/>
      <c r="I46" s="118"/>
      <c r="J46" s="119">
        <f>H46*I46</f>
        <v>0</v>
      </c>
      <c r="K46" s="117"/>
      <c r="L46" s="118"/>
      <c r="M46" s="119">
        <f>K46*L46</f>
        <v>0</v>
      </c>
      <c r="N46" s="117"/>
      <c r="O46" s="118"/>
      <c r="P46" s="119">
        <f>N46*O46</f>
        <v>0</v>
      </c>
      <c r="Q46" s="117"/>
      <c r="R46" s="118"/>
      <c r="S46" s="119">
        <f>Q46*R46</f>
        <v>0</v>
      </c>
      <c r="T46" s="117"/>
      <c r="U46" s="118"/>
      <c r="V46" s="120">
        <f>T46*U46</f>
        <v>0</v>
      </c>
      <c r="W46" s="141">
        <f t="shared" si="4"/>
        <v>0</v>
      </c>
      <c r="X46" s="166">
        <f t="shared" si="5"/>
        <v>0</v>
      </c>
      <c r="Y46" s="164">
        <f t="shared" si="6"/>
        <v>0</v>
      </c>
      <c r="Z46" s="109" t="e">
        <f t="shared" si="7"/>
        <v>#DIV/0!</v>
      </c>
      <c r="AA46" s="123"/>
      <c r="AB46" s="112"/>
      <c r="AC46" s="112"/>
      <c r="AD46" s="112"/>
      <c r="AE46" s="112"/>
      <c r="AF46" s="112"/>
      <c r="AG46" s="112"/>
    </row>
    <row r="47" spans="1:33" ht="30" customHeight="1" x14ac:dyDescent="0.15">
      <c r="A47" s="167" t="s">
        <v>131</v>
      </c>
      <c r="B47" s="168"/>
      <c r="C47" s="145"/>
      <c r="D47" s="169"/>
      <c r="E47" s="150"/>
      <c r="F47" s="148"/>
      <c r="G47" s="149">
        <f>G43+G39+G35</f>
        <v>0</v>
      </c>
      <c r="H47" s="150"/>
      <c r="I47" s="148"/>
      <c r="J47" s="149">
        <f>J43+J39+J35</f>
        <v>0</v>
      </c>
      <c r="K47" s="150"/>
      <c r="L47" s="148"/>
      <c r="M47" s="149">
        <f>M43+M39+M35</f>
        <v>0</v>
      </c>
      <c r="N47" s="150"/>
      <c r="O47" s="148"/>
      <c r="P47" s="149">
        <f>P43+P39+P35</f>
        <v>0</v>
      </c>
      <c r="Q47" s="150"/>
      <c r="R47" s="148"/>
      <c r="S47" s="149">
        <f>S43+S39+S35</f>
        <v>0</v>
      </c>
      <c r="T47" s="150"/>
      <c r="U47" s="148"/>
      <c r="V47" s="151">
        <f>V43+V39+V35</f>
        <v>0</v>
      </c>
      <c r="W47" s="153">
        <f>W43+W39+W35</f>
        <v>0</v>
      </c>
      <c r="X47" s="153">
        <f>X43+X39+X35</f>
        <v>0</v>
      </c>
      <c r="Y47" s="170">
        <f t="shared" si="6"/>
        <v>0</v>
      </c>
      <c r="Z47" s="171" t="e">
        <f t="shared" si="7"/>
        <v>#DIV/0!</v>
      </c>
      <c r="AA47" s="172"/>
      <c r="AB47" s="54"/>
      <c r="AC47" s="54"/>
      <c r="AD47" s="54"/>
      <c r="AE47" s="54"/>
      <c r="AF47" s="54"/>
      <c r="AG47" s="54"/>
    </row>
    <row r="48" spans="1:33" ht="30" customHeight="1" x14ac:dyDescent="0.15">
      <c r="A48" s="156" t="s">
        <v>74</v>
      </c>
      <c r="B48" s="157">
        <v>3</v>
      </c>
      <c r="C48" s="158" t="s">
        <v>132</v>
      </c>
      <c r="D48" s="173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1"/>
      <c r="X48" s="161"/>
      <c r="Y48" s="161"/>
      <c r="Z48" s="174"/>
      <c r="AA48" s="175"/>
      <c r="AB48" s="54"/>
      <c r="AC48" s="54"/>
      <c r="AD48" s="54"/>
      <c r="AE48" s="54"/>
      <c r="AF48" s="54"/>
      <c r="AG48" s="54"/>
    </row>
    <row r="49" spans="1:33" ht="47.25" customHeight="1" x14ac:dyDescent="0.15">
      <c r="A49" s="86" t="s">
        <v>76</v>
      </c>
      <c r="B49" s="176" t="s">
        <v>133</v>
      </c>
      <c r="C49" s="177" t="s">
        <v>134</v>
      </c>
      <c r="D49" s="178"/>
      <c r="E49" s="179"/>
      <c r="F49" s="180"/>
      <c r="G49" s="181">
        <f>SUM(G50:G52)</f>
        <v>0</v>
      </c>
      <c r="H49" s="179"/>
      <c r="I49" s="180"/>
      <c r="J49" s="181">
        <f>SUM(J50:J52)</f>
        <v>0</v>
      </c>
      <c r="K49" s="179"/>
      <c r="L49" s="180"/>
      <c r="M49" s="181">
        <f>SUM(M50:M52)</f>
        <v>0</v>
      </c>
      <c r="N49" s="179"/>
      <c r="O49" s="180"/>
      <c r="P49" s="181">
        <f>SUM(P50:P52)</f>
        <v>0</v>
      </c>
      <c r="Q49" s="179"/>
      <c r="R49" s="180"/>
      <c r="S49" s="181">
        <f>SUM(S50:S52)</f>
        <v>0</v>
      </c>
      <c r="T49" s="179"/>
      <c r="U49" s="180"/>
      <c r="V49" s="182">
        <f>SUM(V50:V52)</f>
        <v>0</v>
      </c>
      <c r="W49" s="94">
        <f t="shared" ref="W49:W56" si="8">G49+M49+S49</f>
        <v>0</v>
      </c>
      <c r="X49" s="183">
        <f t="shared" ref="X49:X56" si="9">J49+P49+V49</f>
        <v>0</v>
      </c>
      <c r="Y49" s="183">
        <f t="shared" ref="Y49:Y57" si="10">W49-X49</f>
        <v>0</v>
      </c>
      <c r="Z49" s="96" t="e">
        <f t="shared" ref="Z49:Z57" si="11">Y49/W49</f>
        <v>#DIV/0!</v>
      </c>
      <c r="AA49" s="97"/>
      <c r="AB49" s="98"/>
      <c r="AC49" s="98"/>
      <c r="AD49" s="98"/>
      <c r="AE49" s="98"/>
      <c r="AF49" s="98"/>
      <c r="AG49" s="98"/>
    </row>
    <row r="50" spans="1:33" ht="30" customHeight="1" x14ac:dyDescent="0.15">
      <c r="A50" s="99" t="s">
        <v>79</v>
      </c>
      <c r="B50" s="100" t="s">
        <v>135</v>
      </c>
      <c r="C50" s="165" t="s">
        <v>136</v>
      </c>
      <c r="D50" s="102" t="s">
        <v>114</v>
      </c>
      <c r="E50" s="103"/>
      <c r="F50" s="104"/>
      <c r="G50" s="105">
        <f>E50*F50</f>
        <v>0</v>
      </c>
      <c r="H50" s="103"/>
      <c r="I50" s="104"/>
      <c r="J50" s="105">
        <f>H50*I50</f>
        <v>0</v>
      </c>
      <c r="K50" s="103"/>
      <c r="L50" s="104"/>
      <c r="M50" s="105">
        <f>K50*L50</f>
        <v>0</v>
      </c>
      <c r="N50" s="103"/>
      <c r="O50" s="104"/>
      <c r="P50" s="105">
        <f>N50*O50</f>
        <v>0</v>
      </c>
      <c r="Q50" s="103"/>
      <c r="R50" s="104"/>
      <c r="S50" s="105">
        <f>Q50*R50</f>
        <v>0</v>
      </c>
      <c r="T50" s="103"/>
      <c r="U50" s="104"/>
      <c r="V50" s="106">
        <f>T50*U50</f>
        <v>0</v>
      </c>
      <c r="W50" s="107">
        <f t="shared" si="8"/>
        <v>0</v>
      </c>
      <c r="X50" s="164">
        <f t="shared" si="9"/>
        <v>0</v>
      </c>
      <c r="Y50" s="164">
        <f t="shared" si="10"/>
        <v>0</v>
      </c>
      <c r="Z50" s="109" t="e">
        <f t="shared" si="11"/>
        <v>#DIV/0!</v>
      </c>
      <c r="AA50" s="110"/>
      <c r="AB50" s="112"/>
      <c r="AC50" s="112"/>
      <c r="AD50" s="112"/>
      <c r="AE50" s="112"/>
      <c r="AF50" s="112"/>
      <c r="AG50" s="112"/>
    </row>
    <row r="51" spans="1:33" ht="30" customHeight="1" x14ac:dyDescent="0.15">
      <c r="A51" s="99" t="s">
        <v>79</v>
      </c>
      <c r="B51" s="100" t="s">
        <v>137</v>
      </c>
      <c r="C51" s="165" t="s">
        <v>138</v>
      </c>
      <c r="D51" s="102" t="s">
        <v>114</v>
      </c>
      <c r="E51" s="103"/>
      <c r="F51" s="104"/>
      <c r="G51" s="105">
        <f>E51*F51</f>
        <v>0</v>
      </c>
      <c r="H51" s="103"/>
      <c r="I51" s="104"/>
      <c r="J51" s="105">
        <f>H51*I51</f>
        <v>0</v>
      </c>
      <c r="K51" s="103"/>
      <c r="L51" s="104"/>
      <c r="M51" s="105">
        <f>K51*L51</f>
        <v>0</v>
      </c>
      <c r="N51" s="103"/>
      <c r="O51" s="104"/>
      <c r="P51" s="105">
        <f>N51*O51</f>
        <v>0</v>
      </c>
      <c r="Q51" s="103"/>
      <c r="R51" s="104"/>
      <c r="S51" s="105">
        <f>Q51*R51</f>
        <v>0</v>
      </c>
      <c r="T51" s="103"/>
      <c r="U51" s="104"/>
      <c r="V51" s="106">
        <f>T51*U51</f>
        <v>0</v>
      </c>
      <c r="W51" s="107">
        <f t="shared" si="8"/>
        <v>0</v>
      </c>
      <c r="X51" s="164">
        <f t="shared" si="9"/>
        <v>0</v>
      </c>
      <c r="Y51" s="164">
        <f t="shared" si="10"/>
        <v>0</v>
      </c>
      <c r="Z51" s="109" t="e">
        <f t="shared" si="11"/>
        <v>#DIV/0!</v>
      </c>
      <c r="AA51" s="110"/>
      <c r="AB51" s="112"/>
      <c r="AC51" s="112"/>
      <c r="AD51" s="112"/>
      <c r="AE51" s="112"/>
      <c r="AF51" s="112"/>
      <c r="AG51" s="112"/>
    </row>
    <row r="52" spans="1:33" ht="30" customHeight="1" x14ac:dyDescent="0.15">
      <c r="A52" s="125" t="s">
        <v>79</v>
      </c>
      <c r="B52" s="124" t="s">
        <v>139</v>
      </c>
      <c r="C52" s="137" t="s">
        <v>140</v>
      </c>
      <c r="D52" s="138" t="s">
        <v>114</v>
      </c>
      <c r="E52" s="126"/>
      <c r="F52" s="127"/>
      <c r="G52" s="128">
        <f>E52*F52</f>
        <v>0</v>
      </c>
      <c r="H52" s="126"/>
      <c r="I52" s="127"/>
      <c r="J52" s="128">
        <f>H52*I52</f>
        <v>0</v>
      </c>
      <c r="K52" s="126"/>
      <c r="L52" s="127"/>
      <c r="M52" s="128">
        <f>K52*L52</f>
        <v>0</v>
      </c>
      <c r="N52" s="126"/>
      <c r="O52" s="127"/>
      <c r="P52" s="128">
        <f>N52*O52</f>
        <v>0</v>
      </c>
      <c r="Q52" s="126"/>
      <c r="R52" s="127"/>
      <c r="S52" s="128">
        <f>Q52*R52</f>
        <v>0</v>
      </c>
      <c r="T52" s="126"/>
      <c r="U52" s="127"/>
      <c r="V52" s="139">
        <f>T52*U52</f>
        <v>0</v>
      </c>
      <c r="W52" s="141">
        <f t="shared" si="8"/>
        <v>0</v>
      </c>
      <c r="X52" s="166">
        <f t="shared" si="9"/>
        <v>0</v>
      </c>
      <c r="Y52" s="166">
        <f t="shared" si="10"/>
        <v>0</v>
      </c>
      <c r="Z52" s="109" t="e">
        <f t="shared" si="11"/>
        <v>#DIV/0!</v>
      </c>
      <c r="AA52" s="123"/>
      <c r="AB52" s="112"/>
      <c r="AC52" s="112"/>
      <c r="AD52" s="112"/>
      <c r="AE52" s="112"/>
      <c r="AF52" s="112"/>
      <c r="AG52" s="112"/>
    </row>
    <row r="53" spans="1:33" ht="54" customHeight="1" x14ac:dyDescent="0.15">
      <c r="A53" s="86" t="s">
        <v>76</v>
      </c>
      <c r="B53" s="176" t="s">
        <v>141</v>
      </c>
      <c r="C53" s="88" t="s">
        <v>142</v>
      </c>
      <c r="D53" s="89"/>
      <c r="E53" s="90"/>
      <c r="F53" s="91"/>
      <c r="G53" s="92"/>
      <c r="H53" s="90"/>
      <c r="I53" s="91"/>
      <c r="J53" s="92"/>
      <c r="K53" s="90"/>
      <c r="L53" s="91"/>
      <c r="M53" s="92">
        <f>SUM(M54:M56)</f>
        <v>0</v>
      </c>
      <c r="N53" s="90"/>
      <c r="O53" s="91"/>
      <c r="P53" s="92">
        <f>SUM(P54:P56)</f>
        <v>0</v>
      </c>
      <c r="Q53" s="90"/>
      <c r="R53" s="91"/>
      <c r="S53" s="92">
        <f>SUM(S54:S56)</f>
        <v>0</v>
      </c>
      <c r="T53" s="90"/>
      <c r="U53" s="91"/>
      <c r="V53" s="93">
        <f>SUM(V54:V56)</f>
        <v>0</v>
      </c>
      <c r="W53" s="94">
        <f t="shared" si="8"/>
        <v>0</v>
      </c>
      <c r="X53" s="183">
        <f t="shared" si="9"/>
        <v>0</v>
      </c>
      <c r="Y53" s="183">
        <f t="shared" si="10"/>
        <v>0</v>
      </c>
      <c r="Z53" s="96" t="e">
        <f t="shared" si="11"/>
        <v>#DIV/0!</v>
      </c>
      <c r="AA53" s="97"/>
      <c r="AB53" s="98"/>
      <c r="AC53" s="98"/>
      <c r="AD53" s="98"/>
      <c r="AE53" s="98"/>
      <c r="AF53" s="98"/>
      <c r="AG53" s="98"/>
    </row>
    <row r="54" spans="1:33" ht="30" customHeight="1" x14ac:dyDescent="0.15">
      <c r="A54" s="99" t="s">
        <v>79</v>
      </c>
      <c r="B54" s="100" t="s">
        <v>143</v>
      </c>
      <c r="C54" s="165" t="s">
        <v>144</v>
      </c>
      <c r="D54" s="102" t="s">
        <v>145</v>
      </c>
      <c r="E54" s="722" t="s">
        <v>146</v>
      </c>
      <c r="F54" s="723"/>
      <c r="G54" s="724"/>
      <c r="H54" s="722" t="s">
        <v>146</v>
      </c>
      <c r="I54" s="731"/>
      <c r="J54" s="732"/>
      <c r="K54" s="103"/>
      <c r="L54" s="104"/>
      <c r="M54" s="105">
        <f>K54*L54</f>
        <v>0</v>
      </c>
      <c r="N54" s="103"/>
      <c r="O54" s="104"/>
      <c r="P54" s="105">
        <f>N54*O54</f>
        <v>0</v>
      </c>
      <c r="Q54" s="103"/>
      <c r="R54" s="104"/>
      <c r="S54" s="105">
        <f>Q54*R54</f>
        <v>0</v>
      </c>
      <c r="T54" s="103"/>
      <c r="U54" s="104"/>
      <c r="V54" s="106">
        <f>T54*U54</f>
        <v>0</v>
      </c>
      <c r="W54" s="107">
        <f t="shared" si="8"/>
        <v>0</v>
      </c>
      <c r="X54" s="164">
        <f t="shared" si="9"/>
        <v>0</v>
      </c>
      <c r="Y54" s="164">
        <f t="shared" si="10"/>
        <v>0</v>
      </c>
      <c r="Z54" s="109" t="e">
        <f t="shared" si="11"/>
        <v>#DIV/0!</v>
      </c>
      <c r="AA54" s="110"/>
      <c r="AB54" s="112"/>
      <c r="AC54" s="112"/>
      <c r="AD54" s="112"/>
      <c r="AE54" s="112"/>
      <c r="AF54" s="112"/>
      <c r="AG54" s="112"/>
    </row>
    <row r="55" spans="1:33" ht="30" customHeight="1" x14ac:dyDescent="0.15">
      <c r="A55" s="99" t="s">
        <v>79</v>
      </c>
      <c r="B55" s="100" t="s">
        <v>147</v>
      </c>
      <c r="C55" s="165" t="s">
        <v>148</v>
      </c>
      <c r="D55" s="102" t="s">
        <v>145</v>
      </c>
      <c r="E55" s="725"/>
      <c r="F55" s="726"/>
      <c r="G55" s="727"/>
      <c r="H55" s="676"/>
      <c r="I55" s="673"/>
      <c r="J55" s="711"/>
      <c r="K55" s="103"/>
      <c r="L55" s="104"/>
      <c r="M55" s="105">
        <f>K55*L55</f>
        <v>0</v>
      </c>
      <c r="N55" s="103"/>
      <c r="O55" s="104"/>
      <c r="P55" s="105">
        <f>N55*O55</f>
        <v>0</v>
      </c>
      <c r="Q55" s="103"/>
      <c r="R55" s="104"/>
      <c r="S55" s="105">
        <f>Q55*R55</f>
        <v>0</v>
      </c>
      <c r="T55" s="103"/>
      <c r="U55" s="104"/>
      <c r="V55" s="106">
        <f>T55*U55</f>
        <v>0</v>
      </c>
      <c r="W55" s="107">
        <f t="shared" si="8"/>
        <v>0</v>
      </c>
      <c r="X55" s="164">
        <f t="shared" si="9"/>
        <v>0</v>
      </c>
      <c r="Y55" s="164">
        <f t="shared" si="10"/>
        <v>0</v>
      </c>
      <c r="Z55" s="109" t="e">
        <f t="shared" si="11"/>
        <v>#DIV/0!</v>
      </c>
      <c r="AA55" s="110"/>
      <c r="AB55" s="112"/>
      <c r="AC55" s="112"/>
      <c r="AD55" s="112"/>
      <c r="AE55" s="112"/>
      <c r="AF55" s="112"/>
      <c r="AG55" s="112"/>
    </row>
    <row r="56" spans="1:33" ht="30" customHeight="1" x14ac:dyDescent="0.15">
      <c r="A56" s="113" t="s">
        <v>79</v>
      </c>
      <c r="B56" s="114" t="s">
        <v>149</v>
      </c>
      <c r="C56" s="184" t="s">
        <v>150</v>
      </c>
      <c r="D56" s="116" t="s">
        <v>145</v>
      </c>
      <c r="E56" s="728"/>
      <c r="F56" s="729"/>
      <c r="G56" s="730"/>
      <c r="H56" s="733"/>
      <c r="I56" s="734"/>
      <c r="J56" s="735"/>
      <c r="K56" s="117"/>
      <c r="L56" s="118"/>
      <c r="M56" s="119">
        <f>K56*L56</f>
        <v>0</v>
      </c>
      <c r="N56" s="117"/>
      <c r="O56" s="118"/>
      <c r="P56" s="119">
        <f>N56*O56</f>
        <v>0</v>
      </c>
      <c r="Q56" s="117"/>
      <c r="R56" s="118"/>
      <c r="S56" s="119">
        <f>Q56*R56</f>
        <v>0</v>
      </c>
      <c r="T56" s="117"/>
      <c r="U56" s="118"/>
      <c r="V56" s="120">
        <f>T56*U56</f>
        <v>0</v>
      </c>
      <c r="W56" s="121">
        <f t="shared" si="8"/>
        <v>0</v>
      </c>
      <c r="X56" s="185">
        <f t="shared" si="9"/>
        <v>0</v>
      </c>
      <c r="Y56" s="185">
        <f t="shared" si="10"/>
        <v>0</v>
      </c>
      <c r="Z56" s="109" t="e">
        <f t="shared" si="11"/>
        <v>#DIV/0!</v>
      </c>
      <c r="AA56" s="123"/>
      <c r="AB56" s="112"/>
      <c r="AC56" s="112"/>
      <c r="AD56" s="112"/>
      <c r="AE56" s="112"/>
      <c r="AF56" s="112"/>
      <c r="AG56" s="112"/>
    </row>
    <row r="57" spans="1:33" ht="30" customHeight="1" x14ac:dyDescent="0.15">
      <c r="A57" s="143" t="s">
        <v>151</v>
      </c>
      <c r="B57" s="144"/>
      <c r="C57" s="186"/>
      <c r="D57" s="146"/>
      <c r="E57" s="150"/>
      <c r="F57" s="148"/>
      <c r="G57" s="149">
        <f>G49</f>
        <v>0</v>
      </c>
      <c r="H57" s="150"/>
      <c r="I57" s="148"/>
      <c r="J57" s="149">
        <f>J49</f>
        <v>0</v>
      </c>
      <c r="K57" s="150"/>
      <c r="L57" s="148"/>
      <c r="M57" s="149">
        <f>M53+M49</f>
        <v>0</v>
      </c>
      <c r="N57" s="150"/>
      <c r="O57" s="148"/>
      <c r="P57" s="149">
        <f>P53+P49</f>
        <v>0</v>
      </c>
      <c r="Q57" s="150"/>
      <c r="R57" s="148"/>
      <c r="S57" s="149">
        <f>S53+S49</f>
        <v>0</v>
      </c>
      <c r="T57" s="150"/>
      <c r="U57" s="148"/>
      <c r="V57" s="151">
        <f>V53+V49</f>
        <v>0</v>
      </c>
      <c r="W57" s="187">
        <f>W49+W53</f>
        <v>0</v>
      </c>
      <c r="X57" s="187">
        <f>X49+X53</f>
        <v>0</v>
      </c>
      <c r="Y57" s="188">
        <f t="shared" si="10"/>
        <v>0</v>
      </c>
      <c r="Z57" s="171" t="e">
        <f t="shared" si="11"/>
        <v>#DIV/0!</v>
      </c>
      <c r="AA57" s="172"/>
      <c r="AB57" s="54"/>
      <c r="AC57" s="54"/>
      <c r="AD57" s="54"/>
      <c r="AE57" s="54"/>
      <c r="AF57" s="54"/>
      <c r="AG57" s="54"/>
    </row>
    <row r="58" spans="1:33" ht="30" customHeight="1" x14ac:dyDescent="0.15">
      <c r="A58" s="156" t="s">
        <v>74</v>
      </c>
      <c r="B58" s="157">
        <v>4</v>
      </c>
      <c r="C58" s="158" t="s">
        <v>152</v>
      </c>
      <c r="D58" s="173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1"/>
      <c r="X58" s="161"/>
      <c r="Y58" s="161"/>
      <c r="Z58" s="174"/>
      <c r="AA58" s="175"/>
      <c r="AB58" s="54"/>
      <c r="AC58" s="54"/>
      <c r="AD58" s="54"/>
      <c r="AE58" s="54"/>
      <c r="AF58" s="54"/>
      <c r="AG58" s="54"/>
    </row>
    <row r="59" spans="1:33" ht="30" customHeight="1" x14ac:dyDescent="0.15">
      <c r="A59" s="86" t="s">
        <v>76</v>
      </c>
      <c r="B59" s="87" t="s">
        <v>153</v>
      </c>
      <c r="C59" s="88" t="s">
        <v>154</v>
      </c>
      <c r="D59" s="89"/>
      <c r="E59" s="90"/>
      <c r="F59" s="91"/>
      <c r="G59" s="92">
        <f>SUM(G60:G62)</f>
        <v>0</v>
      </c>
      <c r="H59" s="90"/>
      <c r="I59" s="91"/>
      <c r="J59" s="92">
        <f>SUM(J60:J62)</f>
        <v>0</v>
      </c>
      <c r="K59" s="90"/>
      <c r="L59" s="91"/>
      <c r="M59" s="92">
        <f>SUM(M60:M62)</f>
        <v>0</v>
      </c>
      <c r="N59" s="90"/>
      <c r="O59" s="91"/>
      <c r="P59" s="92">
        <f>SUM(P60:P62)</f>
        <v>0</v>
      </c>
      <c r="Q59" s="90"/>
      <c r="R59" s="91"/>
      <c r="S59" s="92">
        <f>SUM(S60:S62)</f>
        <v>0</v>
      </c>
      <c r="T59" s="90"/>
      <c r="U59" s="91"/>
      <c r="V59" s="93">
        <f>SUM(V60:V62)</f>
        <v>0</v>
      </c>
      <c r="W59" s="94">
        <f t="shared" ref="W59:W78" si="12">G59+M59+S59</f>
        <v>0</v>
      </c>
      <c r="X59" s="95">
        <f t="shared" ref="X59:X78" si="13">J59+P59+V59</f>
        <v>0</v>
      </c>
      <c r="Y59" s="94">
        <f t="shared" ref="Y59:Y79" si="14">W59-X59</f>
        <v>0</v>
      </c>
      <c r="Z59" s="96" t="e">
        <f t="shared" ref="Z59:Z79" si="15">Y59/W59</f>
        <v>#DIV/0!</v>
      </c>
      <c r="AA59" s="97"/>
      <c r="AB59" s="98"/>
      <c r="AC59" s="98"/>
      <c r="AD59" s="98"/>
      <c r="AE59" s="98"/>
      <c r="AF59" s="98"/>
      <c r="AG59" s="98"/>
    </row>
    <row r="60" spans="1:33" ht="30" customHeight="1" x14ac:dyDescent="0.15">
      <c r="A60" s="99" t="s">
        <v>79</v>
      </c>
      <c r="B60" s="100" t="s">
        <v>155</v>
      </c>
      <c r="C60" s="165" t="s">
        <v>156</v>
      </c>
      <c r="D60" s="189" t="s">
        <v>157</v>
      </c>
      <c r="E60" s="190"/>
      <c r="F60" s="191"/>
      <c r="G60" s="192">
        <f>E60*F60</f>
        <v>0</v>
      </c>
      <c r="H60" s="190"/>
      <c r="I60" s="191"/>
      <c r="J60" s="192">
        <f>H60*I60</f>
        <v>0</v>
      </c>
      <c r="K60" s="103"/>
      <c r="L60" s="191"/>
      <c r="M60" s="105">
        <f>K60*L60</f>
        <v>0</v>
      </c>
      <c r="N60" s="103"/>
      <c r="O60" s="191"/>
      <c r="P60" s="105">
        <f>N60*O60</f>
        <v>0</v>
      </c>
      <c r="Q60" s="103"/>
      <c r="R60" s="191"/>
      <c r="S60" s="105">
        <f>Q60*R60</f>
        <v>0</v>
      </c>
      <c r="T60" s="103"/>
      <c r="U60" s="191"/>
      <c r="V60" s="106">
        <f>T60*U60</f>
        <v>0</v>
      </c>
      <c r="W60" s="107">
        <f t="shared" si="12"/>
        <v>0</v>
      </c>
      <c r="X60" s="164">
        <f t="shared" si="13"/>
        <v>0</v>
      </c>
      <c r="Y60" s="164">
        <f t="shared" si="14"/>
        <v>0</v>
      </c>
      <c r="Z60" s="109" t="e">
        <f t="shared" si="15"/>
        <v>#DIV/0!</v>
      </c>
      <c r="AA60" s="110"/>
      <c r="AB60" s="112"/>
      <c r="AC60" s="112"/>
      <c r="AD60" s="112"/>
      <c r="AE60" s="112"/>
      <c r="AF60" s="112"/>
      <c r="AG60" s="112"/>
    </row>
    <row r="61" spans="1:33" ht="30" customHeight="1" x14ac:dyDescent="0.15">
      <c r="A61" s="99" t="s">
        <v>79</v>
      </c>
      <c r="B61" s="100" t="s">
        <v>158</v>
      </c>
      <c r="C61" s="165" t="s">
        <v>156</v>
      </c>
      <c r="D61" s="189" t="s">
        <v>157</v>
      </c>
      <c r="E61" s="190"/>
      <c r="F61" s="191"/>
      <c r="G61" s="192">
        <f>E61*F61</f>
        <v>0</v>
      </c>
      <c r="H61" s="190"/>
      <c r="I61" s="191"/>
      <c r="J61" s="192">
        <f>H61*I61</f>
        <v>0</v>
      </c>
      <c r="K61" s="103"/>
      <c r="L61" s="191"/>
      <c r="M61" s="105">
        <f>K61*L61</f>
        <v>0</v>
      </c>
      <c r="N61" s="103"/>
      <c r="O61" s="191"/>
      <c r="P61" s="105">
        <f>N61*O61</f>
        <v>0</v>
      </c>
      <c r="Q61" s="103"/>
      <c r="R61" s="191"/>
      <c r="S61" s="105">
        <f>Q61*R61</f>
        <v>0</v>
      </c>
      <c r="T61" s="103"/>
      <c r="U61" s="191"/>
      <c r="V61" s="106">
        <f>T61*U61</f>
        <v>0</v>
      </c>
      <c r="W61" s="107">
        <f t="shared" si="12"/>
        <v>0</v>
      </c>
      <c r="X61" s="164">
        <f t="shared" si="13"/>
        <v>0</v>
      </c>
      <c r="Y61" s="164">
        <f t="shared" si="14"/>
        <v>0</v>
      </c>
      <c r="Z61" s="109" t="e">
        <f t="shared" si="15"/>
        <v>#DIV/0!</v>
      </c>
      <c r="AA61" s="110"/>
      <c r="AB61" s="112"/>
      <c r="AC61" s="112"/>
      <c r="AD61" s="112"/>
      <c r="AE61" s="112"/>
      <c r="AF61" s="112"/>
      <c r="AG61" s="112"/>
    </row>
    <row r="62" spans="1:33" ht="30" customHeight="1" x14ac:dyDescent="0.15">
      <c r="A62" s="113" t="s">
        <v>79</v>
      </c>
      <c r="B62" s="124" t="s">
        <v>159</v>
      </c>
      <c r="C62" s="137" t="s">
        <v>156</v>
      </c>
      <c r="D62" s="189" t="s">
        <v>157</v>
      </c>
      <c r="E62" s="193"/>
      <c r="F62" s="194"/>
      <c r="G62" s="195">
        <f>E62*F62</f>
        <v>0</v>
      </c>
      <c r="H62" s="193"/>
      <c r="I62" s="194"/>
      <c r="J62" s="195">
        <f>H62*I62</f>
        <v>0</v>
      </c>
      <c r="K62" s="126"/>
      <c r="L62" s="194"/>
      <c r="M62" s="128">
        <f>K62*L62</f>
        <v>0</v>
      </c>
      <c r="N62" s="126"/>
      <c r="O62" s="194"/>
      <c r="P62" s="128">
        <f>N62*O62</f>
        <v>0</v>
      </c>
      <c r="Q62" s="126"/>
      <c r="R62" s="194"/>
      <c r="S62" s="128">
        <f>Q62*R62</f>
        <v>0</v>
      </c>
      <c r="T62" s="126"/>
      <c r="U62" s="194"/>
      <c r="V62" s="139">
        <f>T62*U62</f>
        <v>0</v>
      </c>
      <c r="W62" s="141">
        <f t="shared" si="12"/>
        <v>0</v>
      </c>
      <c r="X62" s="166">
        <f t="shared" si="13"/>
        <v>0</v>
      </c>
      <c r="Y62" s="166">
        <f t="shared" si="14"/>
        <v>0</v>
      </c>
      <c r="Z62" s="109" t="e">
        <f t="shared" si="15"/>
        <v>#DIV/0!</v>
      </c>
      <c r="AA62" s="123"/>
      <c r="AB62" s="112"/>
      <c r="AC62" s="112"/>
      <c r="AD62" s="112"/>
      <c r="AE62" s="112"/>
      <c r="AF62" s="112"/>
      <c r="AG62" s="112"/>
    </row>
    <row r="63" spans="1:33" ht="30" customHeight="1" x14ac:dyDescent="0.15">
      <c r="A63" s="86" t="s">
        <v>76</v>
      </c>
      <c r="B63" s="176" t="s">
        <v>160</v>
      </c>
      <c r="C63" s="196" t="s">
        <v>161</v>
      </c>
      <c r="D63" s="89"/>
      <c r="E63" s="90"/>
      <c r="F63" s="91"/>
      <c r="G63" s="92">
        <f>SUM(G64:G66)</f>
        <v>0</v>
      </c>
      <c r="H63" s="90"/>
      <c r="I63" s="91"/>
      <c r="J63" s="92">
        <f>SUM(J64:J66)</f>
        <v>0</v>
      </c>
      <c r="K63" s="90"/>
      <c r="L63" s="91"/>
      <c r="M63" s="92">
        <f>SUM(M64:M66)</f>
        <v>0</v>
      </c>
      <c r="N63" s="90"/>
      <c r="O63" s="91"/>
      <c r="P63" s="92">
        <f>SUM(P64:P66)</f>
        <v>0</v>
      </c>
      <c r="Q63" s="90"/>
      <c r="R63" s="91"/>
      <c r="S63" s="92">
        <f>SUM(S64:S66)</f>
        <v>0</v>
      </c>
      <c r="T63" s="90"/>
      <c r="U63" s="91"/>
      <c r="V63" s="93">
        <f>SUM(V64:V66)</f>
        <v>0</v>
      </c>
      <c r="W63" s="94">
        <f t="shared" si="12"/>
        <v>0</v>
      </c>
      <c r="X63" s="183">
        <f t="shared" si="13"/>
        <v>0</v>
      </c>
      <c r="Y63" s="183">
        <f t="shared" si="14"/>
        <v>0</v>
      </c>
      <c r="Z63" s="96" t="e">
        <f t="shared" si="15"/>
        <v>#DIV/0!</v>
      </c>
      <c r="AA63" s="97"/>
      <c r="AB63" s="98"/>
      <c r="AC63" s="98"/>
      <c r="AD63" s="98"/>
      <c r="AE63" s="98"/>
      <c r="AF63" s="98"/>
      <c r="AG63" s="98"/>
    </row>
    <row r="64" spans="1:33" ht="30" customHeight="1" x14ac:dyDescent="0.15">
      <c r="A64" s="99" t="s">
        <v>79</v>
      </c>
      <c r="B64" s="100" t="s">
        <v>162</v>
      </c>
      <c r="C64" s="197" t="s">
        <v>163</v>
      </c>
      <c r="D64" s="198" t="s">
        <v>114</v>
      </c>
      <c r="E64" s="103"/>
      <c r="F64" s="104"/>
      <c r="G64" s="105">
        <f>E64*F64</f>
        <v>0</v>
      </c>
      <c r="H64" s="103"/>
      <c r="I64" s="104"/>
      <c r="J64" s="105">
        <f>H64*I64</f>
        <v>0</v>
      </c>
      <c r="K64" s="103"/>
      <c r="L64" s="104"/>
      <c r="M64" s="105">
        <f>K64*L64</f>
        <v>0</v>
      </c>
      <c r="N64" s="103"/>
      <c r="O64" s="104"/>
      <c r="P64" s="105">
        <f>N64*O64</f>
        <v>0</v>
      </c>
      <c r="Q64" s="103"/>
      <c r="R64" s="104"/>
      <c r="S64" s="105">
        <f>Q64*R64</f>
        <v>0</v>
      </c>
      <c r="T64" s="103"/>
      <c r="U64" s="104"/>
      <c r="V64" s="106">
        <f>T64*U64</f>
        <v>0</v>
      </c>
      <c r="W64" s="107">
        <f t="shared" si="12"/>
        <v>0</v>
      </c>
      <c r="X64" s="164">
        <f t="shared" si="13"/>
        <v>0</v>
      </c>
      <c r="Y64" s="164">
        <f t="shared" si="14"/>
        <v>0</v>
      </c>
      <c r="Z64" s="109" t="e">
        <f t="shared" si="15"/>
        <v>#DIV/0!</v>
      </c>
      <c r="AA64" s="110"/>
      <c r="AB64" s="112"/>
      <c r="AC64" s="112"/>
      <c r="AD64" s="112"/>
      <c r="AE64" s="112"/>
      <c r="AF64" s="112"/>
      <c r="AG64" s="112"/>
    </row>
    <row r="65" spans="1:33" ht="30" customHeight="1" x14ac:dyDescent="0.15">
      <c r="A65" s="99" t="s">
        <v>79</v>
      </c>
      <c r="B65" s="100" t="s">
        <v>164</v>
      </c>
      <c r="C65" s="197" t="s">
        <v>136</v>
      </c>
      <c r="D65" s="198" t="s">
        <v>114</v>
      </c>
      <c r="E65" s="103"/>
      <c r="F65" s="104"/>
      <c r="G65" s="105">
        <f>E65*F65</f>
        <v>0</v>
      </c>
      <c r="H65" s="103"/>
      <c r="I65" s="104"/>
      <c r="J65" s="105">
        <f>H65*I65</f>
        <v>0</v>
      </c>
      <c r="K65" s="103"/>
      <c r="L65" s="104"/>
      <c r="M65" s="105">
        <f>K65*L65</f>
        <v>0</v>
      </c>
      <c r="N65" s="103"/>
      <c r="O65" s="104"/>
      <c r="P65" s="105">
        <f>N65*O65</f>
        <v>0</v>
      </c>
      <c r="Q65" s="103"/>
      <c r="R65" s="104"/>
      <c r="S65" s="105">
        <f>Q65*R65</f>
        <v>0</v>
      </c>
      <c r="T65" s="103"/>
      <c r="U65" s="104"/>
      <c r="V65" s="106">
        <f>T65*U65</f>
        <v>0</v>
      </c>
      <c r="W65" s="107">
        <f t="shared" si="12"/>
        <v>0</v>
      </c>
      <c r="X65" s="164">
        <f t="shared" si="13"/>
        <v>0</v>
      </c>
      <c r="Y65" s="164">
        <f t="shared" si="14"/>
        <v>0</v>
      </c>
      <c r="Z65" s="109" t="e">
        <f t="shared" si="15"/>
        <v>#DIV/0!</v>
      </c>
      <c r="AA65" s="110"/>
      <c r="AB65" s="112"/>
      <c r="AC65" s="112"/>
      <c r="AD65" s="112"/>
      <c r="AE65" s="112"/>
      <c r="AF65" s="112"/>
      <c r="AG65" s="112"/>
    </row>
    <row r="66" spans="1:33" ht="30" customHeight="1" x14ac:dyDescent="0.15">
      <c r="A66" s="125" t="s">
        <v>79</v>
      </c>
      <c r="B66" s="114" t="s">
        <v>165</v>
      </c>
      <c r="C66" s="199" t="s">
        <v>138</v>
      </c>
      <c r="D66" s="198" t="s">
        <v>114</v>
      </c>
      <c r="E66" s="126"/>
      <c r="F66" s="127"/>
      <c r="G66" s="128">
        <f>E66*F66</f>
        <v>0</v>
      </c>
      <c r="H66" s="126"/>
      <c r="I66" s="127"/>
      <c r="J66" s="128">
        <f>H66*I66</f>
        <v>0</v>
      </c>
      <c r="K66" s="126"/>
      <c r="L66" s="127"/>
      <c r="M66" s="128">
        <f>K66*L66</f>
        <v>0</v>
      </c>
      <c r="N66" s="126"/>
      <c r="O66" s="127"/>
      <c r="P66" s="128">
        <f>N66*O66</f>
        <v>0</v>
      </c>
      <c r="Q66" s="126"/>
      <c r="R66" s="127"/>
      <c r="S66" s="128">
        <f>Q66*R66</f>
        <v>0</v>
      </c>
      <c r="T66" s="126"/>
      <c r="U66" s="127"/>
      <c r="V66" s="139">
        <f>T66*U66</f>
        <v>0</v>
      </c>
      <c r="W66" s="121">
        <f t="shared" si="12"/>
        <v>0</v>
      </c>
      <c r="X66" s="185">
        <f t="shared" si="13"/>
        <v>0</v>
      </c>
      <c r="Y66" s="185">
        <f t="shared" si="14"/>
        <v>0</v>
      </c>
      <c r="Z66" s="109" t="e">
        <f t="shared" si="15"/>
        <v>#DIV/0!</v>
      </c>
      <c r="AA66" s="140"/>
      <c r="AB66" s="112"/>
      <c r="AC66" s="112"/>
      <c r="AD66" s="112"/>
      <c r="AE66" s="112"/>
      <c r="AF66" s="112"/>
      <c r="AG66" s="112"/>
    </row>
    <row r="67" spans="1:33" ht="30" customHeight="1" x14ac:dyDescent="0.15">
      <c r="A67" s="86" t="s">
        <v>76</v>
      </c>
      <c r="B67" s="176" t="s">
        <v>166</v>
      </c>
      <c r="C67" s="196" t="s">
        <v>167</v>
      </c>
      <c r="D67" s="89"/>
      <c r="E67" s="90"/>
      <c r="F67" s="91"/>
      <c r="G67" s="92">
        <f>SUM(G68:G70)</f>
        <v>0</v>
      </c>
      <c r="H67" s="90"/>
      <c r="I67" s="91"/>
      <c r="J67" s="92">
        <f>SUM(J68:J70)</f>
        <v>0</v>
      </c>
      <c r="K67" s="90"/>
      <c r="L67" s="91"/>
      <c r="M67" s="92">
        <f>SUM(M68:M70)</f>
        <v>0</v>
      </c>
      <c r="N67" s="90"/>
      <c r="O67" s="91"/>
      <c r="P67" s="92">
        <f>SUM(P68:P70)</f>
        <v>0</v>
      </c>
      <c r="Q67" s="90"/>
      <c r="R67" s="91"/>
      <c r="S67" s="92">
        <f>SUM(S68:S70)</f>
        <v>0</v>
      </c>
      <c r="T67" s="90"/>
      <c r="U67" s="91"/>
      <c r="V67" s="93">
        <f>SUM(V68:V70)</f>
        <v>0</v>
      </c>
      <c r="W67" s="94">
        <f t="shared" si="12"/>
        <v>0</v>
      </c>
      <c r="X67" s="183">
        <f t="shared" si="13"/>
        <v>0</v>
      </c>
      <c r="Y67" s="183">
        <f t="shared" si="14"/>
        <v>0</v>
      </c>
      <c r="Z67" s="96" t="e">
        <f t="shared" si="15"/>
        <v>#DIV/0!</v>
      </c>
      <c r="AA67" s="97"/>
      <c r="AB67" s="98"/>
      <c r="AC67" s="98"/>
      <c r="AD67" s="98"/>
      <c r="AE67" s="98"/>
      <c r="AF67" s="98"/>
      <c r="AG67" s="98"/>
    </row>
    <row r="68" spans="1:33" ht="45" customHeight="1" x14ac:dyDescent="0.15">
      <c r="A68" s="99" t="s">
        <v>79</v>
      </c>
      <c r="B68" s="100" t="s">
        <v>168</v>
      </c>
      <c r="C68" s="197" t="s">
        <v>169</v>
      </c>
      <c r="D68" s="198" t="s">
        <v>170</v>
      </c>
      <c r="E68" s="103"/>
      <c r="F68" s="104"/>
      <c r="G68" s="105">
        <f>E68*F68</f>
        <v>0</v>
      </c>
      <c r="H68" s="103"/>
      <c r="I68" s="104"/>
      <c r="J68" s="105">
        <f>H68*I68</f>
        <v>0</v>
      </c>
      <c r="K68" s="103"/>
      <c r="L68" s="104"/>
      <c r="M68" s="105">
        <f>K68*L68</f>
        <v>0</v>
      </c>
      <c r="N68" s="103"/>
      <c r="O68" s="104"/>
      <c r="P68" s="105">
        <f>N68*O68</f>
        <v>0</v>
      </c>
      <c r="Q68" s="103"/>
      <c r="R68" s="104"/>
      <c r="S68" s="105">
        <f>Q68*R68</f>
        <v>0</v>
      </c>
      <c r="T68" s="103"/>
      <c r="U68" s="104"/>
      <c r="V68" s="106">
        <f>T68*U68</f>
        <v>0</v>
      </c>
      <c r="W68" s="107">
        <f t="shared" si="12"/>
        <v>0</v>
      </c>
      <c r="X68" s="164">
        <f t="shared" si="13"/>
        <v>0</v>
      </c>
      <c r="Y68" s="164">
        <f t="shared" si="14"/>
        <v>0</v>
      </c>
      <c r="Z68" s="109" t="e">
        <f t="shared" si="15"/>
        <v>#DIV/0!</v>
      </c>
      <c r="AA68" s="110"/>
      <c r="AB68" s="112"/>
      <c r="AC68" s="112"/>
      <c r="AD68" s="112"/>
      <c r="AE68" s="112"/>
      <c r="AF68" s="112"/>
      <c r="AG68" s="112"/>
    </row>
    <row r="69" spans="1:33" ht="45" customHeight="1" x14ac:dyDescent="0.15">
      <c r="A69" s="99" t="s">
        <v>79</v>
      </c>
      <c r="B69" s="100" t="s">
        <v>171</v>
      </c>
      <c r="C69" s="197" t="s">
        <v>172</v>
      </c>
      <c r="D69" s="198" t="s">
        <v>170</v>
      </c>
      <c r="E69" s="103"/>
      <c r="F69" s="104"/>
      <c r="G69" s="105">
        <f>E69*F69</f>
        <v>0</v>
      </c>
      <c r="H69" s="103"/>
      <c r="I69" s="104"/>
      <c r="J69" s="105">
        <f>H69*I69</f>
        <v>0</v>
      </c>
      <c r="K69" s="103"/>
      <c r="L69" s="104"/>
      <c r="M69" s="105">
        <f>K69*L69</f>
        <v>0</v>
      </c>
      <c r="N69" s="103"/>
      <c r="O69" s="104"/>
      <c r="P69" s="105">
        <f>N69*O69</f>
        <v>0</v>
      </c>
      <c r="Q69" s="103"/>
      <c r="R69" s="104"/>
      <c r="S69" s="105">
        <f>Q69*R69</f>
        <v>0</v>
      </c>
      <c r="T69" s="103"/>
      <c r="U69" s="104"/>
      <c r="V69" s="106">
        <f>T69*U69</f>
        <v>0</v>
      </c>
      <c r="W69" s="107">
        <f t="shared" si="12"/>
        <v>0</v>
      </c>
      <c r="X69" s="164">
        <f t="shared" si="13"/>
        <v>0</v>
      </c>
      <c r="Y69" s="164">
        <f t="shared" si="14"/>
        <v>0</v>
      </c>
      <c r="Z69" s="109" t="e">
        <f t="shared" si="15"/>
        <v>#DIV/0!</v>
      </c>
      <c r="AA69" s="110"/>
      <c r="AB69" s="112"/>
      <c r="AC69" s="112"/>
      <c r="AD69" s="112"/>
      <c r="AE69" s="112"/>
      <c r="AF69" s="112"/>
      <c r="AG69" s="112"/>
    </row>
    <row r="70" spans="1:33" ht="45" customHeight="1" x14ac:dyDescent="0.15">
      <c r="A70" s="125" t="s">
        <v>79</v>
      </c>
      <c r="B70" s="114" t="s">
        <v>173</v>
      </c>
      <c r="C70" s="199" t="s">
        <v>174</v>
      </c>
      <c r="D70" s="200" t="s">
        <v>170</v>
      </c>
      <c r="E70" s="126"/>
      <c r="F70" s="127"/>
      <c r="G70" s="128">
        <f>E70*F70</f>
        <v>0</v>
      </c>
      <c r="H70" s="126"/>
      <c r="I70" s="127"/>
      <c r="J70" s="128">
        <f>H70*I70</f>
        <v>0</v>
      </c>
      <c r="K70" s="126"/>
      <c r="L70" s="127"/>
      <c r="M70" s="128">
        <f>K70*L70</f>
        <v>0</v>
      </c>
      <c r="N70" s="126"/>
      <c r="O70" s="127"/>
      <c r="P70" s="128">
        <f>N70*O70</f>
        <v>0</v>
      </c>
      <c r="Q70" s="126"/>
      <c r="R70" s="127"/>
      <c r="S70" s="128">
        <f>Q70*R70</f>
        <v>0</v>
      </c>
      <c r="T70" s="126"/>
      <c r="U70" s="127"/>
      <c r="V70" s="139">
        <f>T70*U70</f>
        <v>0</v>
      </c>
      <c r="W70" s="121">
        <f t="shared" si="12"/>
        <v>0</v>
      </c>
      <c r="X70" s="185">
        <f t="shared" si="13"/>
        <v>0</v>
      </c>
      <c r="Y70" s="185">
        <f t="shared" si="14"/>
        <v>0</v>
      </c>
      <c r="Z70" s="109" t="e">
        <f t="shared" si="15"/>
        <v>#DIV/0!</v>
      </c>
      <c r="AA70" s="140"/>
      <c r="AB70" s="112"/>
      <c r="AC70" s="112"/>
      <c r="AD70" s="112"/>
      <c r="AE70" s="112"/>
      <c r="AF70" s="112"/>
      <c r="AG70" s="112"/>
    </row>
    <row r="71" spans="1:33" ht="30" customHeight="1" x14ac:dyDescent="0.15">
      <c r="A71" s="86" t="s">
        <v>76</v>
      </c>
      <c r="B71" s="176" t="s">
        <v>175</v>
      </c>
      <c r="C71" s="196" t="s">
        <v>176</v>
      </c>
      <c r="D71" s="89"/>
      <c r="E71" s="90"/>
      <c r="F71" s="91"/>
      <c r="G71" s="92">
        <f>SUM(G72:G74)</f>
        <v>0</v>
      </c>
      <c r="H71" s="90"/>
      <c r="I71" s="91"/>
      <c r="J71" s="92">
        <f>SUM(J72:J74)</f>
        <v>0</v>
      </c>
      <c r="K71" s="90"/>
      <c r="L71" s="91"/>
      <c r="M71" s="92">
        <f>SUM(M72:M74)</f>
        <v>0</v>
      </c>
      <c r="N71" s="90"/>
      <c r="O71" s="91"/>
      <c r="P71" s="92">
        <f>SUM(P72:P74)</f>
        <v>0</v>
      </c>
      <c r="Q71" s="90"/>
      <c r="R71" s="91"/>
      <c r="S71" s="92">
        <f>SUM(S72:S74)</f>
        <v>0</v>
      </c>
      <c r="T71" s="90"/>
      <c r="U71" s="91"/>
      <c r="V71" s="93">
        <f>SUM(V72:V74)</f>
        <v>0</v>
      </c>
      <c r="W71" s="201">
        <f t="shared" si="12"/>
        <v>0</v>
      </c>
      <c r="X71" s="202">
        <f t="shared" si="13"/>
        <v>0</v>
      </c>
      <c r="Y71" s="202">
        <f t="shared" si="14"/>
        <v>0</v>
      </c>
      <c r="Z71" s="96" t="e">
        <f t="shared" si="15"/>
        <v>#DIV/0!</v>
      </c>
      <c r="AA71" s="97"/>
      <c r="AB71" s="98"/>
      <c r="AC71" s="98"/>
      <c r="AD71" s="98"/>
      <c r="AE71" s="98"/>
      <c r="AF71" s="98"/>
      <c r="AG71" s="98"/>
    </row>
    <row r="72" spans="1:33" ht="30" customHeight="1" x14ac:dyDescent="0.15">
      <c r="A72" s="99" t="s">
        <v>79</v>
      </c>
      <c r="B72" s="100" t="s">
        <v>177</v>
      </c>
      <c r="C72" s="165" t="s">
        <v>178</v>
      </c>
      <c r="D72" s="198" t="s">
        <v>114</v>
      </c>
      <c r="E72" s="103"/>
      <c r="F72" s="104"/>
      <c r="G72" s="105">
        <f>E72*F72</f>
        <v>0</v>
      </c>
      <c r="H72" s="103"/>
      <c r="I72" s="104"/>
      <c r="J72" s="105">
        <f>H72*I72</f>
        <v>0</v>
      </c>
      <c r="K72" s="103"/>
      <c r="L72" s="104"/>
      <c r="M72" s="105">
        <f>K72*L72</f>
        <v>0</v>
      </c>
      <c r="N72" s="103"/>
      <c r="O72" s="104"/>
      <c r="P72" s="105">
        <f>N72*O72</f>
        <v>0</v>
      </c>
      <c r="Q72" s="103"/>
      <c r="R72" s="104"/>
      <c r="S72" s="105">
        <f>Q72*R72</f>
        <v>0</v>
      </c>
      <c r="T72" s="103"/>
      <c r="U72" s="104"/>
      <c r="V72" s="106">
        <f>T72*U72</f>
        <v>0</v>
      </c>
      <c r="W72" s="107">
        <f t="shared" si="12"/>
        <v>0</v>
      </c>
      <c r="X72" s="164">
        <f t="shared" si="13"/>
        <v>0</v>
      </c>
      <c r="Y72" s="164">
        <f t="shared" si="14"/>
        <v>0</v>
      </c>
      <c r="Z72" s="109" t="e">
        <f t="shared" si="15"/>
        <v>#DIV/0!</v>
      </c>
      <c r="AA72" s="110"/>
      <c r="AB72" s="112"/>
      <c r="AC72" s="112"/>
      <c r="AD72" s="112"/>
      <c r="AE72" s="112"/>
      <c r="AF72" s="112"/>
      <c r="AG72" s="112"/>
    </row>
    <row r="73" spans="1:33" ht="30" customHeight="1" x14ac:dyDescent="0.15">
      <c r="A73" s="99" t="s">
        <v>79</v>
      </c>
      <c r="B73" s="100" t="s">
        <v>179</v>
      </c>
      <c r="C73" s="165" t="s">
        <v>178</v>
      </c>
      <c r="D73" s="198" t="s">
        <v>114</v>
      </c>
      <c r="E73" s="103"/>
      <c r="F73" s="104"/>
      <c r="G73" s="105">
        <f>E73*F73</f>
        <v>0</v>
      </c>
      <c r="H73" s="103"/>
      <c r="I73" s="104"/>
      <c r="J73" s="105">
        <f>H73*I73</f>
        <v>0</v>
      </c>
      <c r="K73" s="103"/>
      <c r="L73" s="104"/>
      <c r="M73" s="105">
        <f>K73*L73</f>
        <v>0</v>
      </c>
      <c r="N73" s="103"/>
      <c r="O73" s="104"/>
      <c r="P73" s="105">
        <f>N73*O73</f>
        <v>0</v>
      </c>
      <c r="Q73" s="103"/>
      <c r="R73" s="104"/>
      <c r="S73" s="105">
        <f>Q73*R73</f>
        <v>0</v>
      </c>
      <c r="T73" s="103"/>
      <c r="U73" s="104"/>
      <c r="V73" s="106">
        <f>T73*U73</f>
        <v>0</v>
      </c>
      <c r="W73" s="107">
        <f t="shared" si="12"/>
        <v>0</v>
      </c>
      <c r="X73" s="164">
        <f t="shared" si="13"/>
        <v>0</v>
      </c>
      <c r="Y73" s="164">
        <f t="shared" si="14"/>
        <v>0</v>
      </c>
      <c r="Z73" s="109" t="e">
        <f t="shared" si="15"/>
        <v>#DIV/0!</v>
      </c>
      <c r="AA73" s="110"/>
      <c r="AB73" s="112"/>
      <c r="AC73" s="112"/>
      <c r="AD73" s="112"/>
      <c r="AE73" s="112"/>
      <c r="AF73" s="112"/>
      <c r="AG73" s="112"/>
    </row>
    <row r="74" spans="1:33" ht="30" customHeight="1" x14ac:dyDescent="0.15">
      <c r="A74" s="125" t="s">
        <v>79</v>
      </c>
      <c r="B74" s="124" t="s">
        <v>180</v>
      </c>
      <c r="C74" s="137" t="s">
        <v>178</v>
      </c>
      <c r="D74" s="200" t="s">
        <v>114</v>
      </c>
      <c r="E74" s="126"/>
      <c r="F74" s="127"/>
      <c r="G74" s="128">
        <f>E74*F74</f>
        <v>0</v>
      </c>
      <c r="H74" s="126"/>
      <c r="I74" s="127"/>
      <c r="J74" s="128">
        <f>H74*I74</f>
        <v>0</v>
      </c>
      <c r="K74" s="126"/>
      <c r="L74" s="127"/>
      <c r="M74" s="128">
        <f>K74*L74</f>
        <v>0</v>
      </c>
      <c r="N74" s="126"/>
      <c r="O74" s="127"/>
      <c r="P74" s="128">
        <f>N74*O74</f>
        <v>0</v>
      </c>
      <c r="Q74" s="126"/>
      <c r="R74" s="127"/>
      <c r="S74" s="128">
        <f>Q74*R74</f>
        <v>0</v>
      </c>
      <c r="T74" s="126"/>
      <c r="U74" s="127"/>
      <c r="V74" s="139">
        <f>T74*U74</f>
        <v>0</v>
      </c>
      <c r="W74" s="141">
        <f t="shared" si="12"/>
        <v>0</v>
      </c>
      <c r="X74" s="166">
        <f t="shared" si="13"/>
        <v>0</v>
      </c>
      <c r="Y74" s="166">
        <f t="shared" si="14"/>
        <v>0</v>
      </c>
      <c r="Z74" s="109" t="e">
        <f t="shared" si="15"/>
        <v>#DIV/0!</v>
      </c>
      <c r="AA74" s="140"/>
      <c r="AB74" s="112"/>
      <c r="AC74" s="112"/>
      <c r="AD74" s="112"/>
      <c r="AE74" s="112"/>
      <c r="AF74" s="112"/>
      <c r="AG74" s="112"/>
    </row>
    <row r="75" spans="1:33" ht="30" customHeight="1" x14ac:dyDescent="0.15">
      <c r="A75" s="86" t="s">
        <v>76</v>
      </c>
      <c r="B75" s="176" t="s">
        <v>181</v>
      </c>
      <c r="C75" s="196" t="s">
        <v>182</v>
      </c>
      <c r="D75" s="89"/>
      <c r="E75" s="90"/>
      <c r="F75" s="91"/>
      <c r="G75" s="92">
        <f>SUM(G76:G78)</f>
        <v>0</v>
      </c>
      <c r="H75" s="90"/>
      <c r="I75" s="91"/>
      <c r="J75" s="92">
        <f>SUM(J76:J78)</f>
        <v>0</v>
      </c>
      <c r="K75" s="90"/>
      <c r="L75" s="91"/>
      <c r="M75" s="92">
        <f>SUM(M76:M78)</f>
        <v>0</v>
      </c>
      <c r="N75" s="90"/>
      <c r="O75" s="91"/>
      <c r="P75" s="92">
        <f>SUM(P76:P78)</f>
        <v>0</v>
      </c>
      <c r="Q75" s="90"/>
      <c r="R75" s="91"/>
      <c r="S75" s="92">
        <f>SUM(S76:S78)</f>
        <v>0</v>
      </c>
      <c r="T75" s="90"/>
      <c r="U75" s="91"/>
      <c r="V75" s="93">
        <f>SUM(V76:V78)</f>
        <v>0</v>
      </c>
      <c r="W75" s="94">
        <f t="shared" si="12"/>
        <v>0</v>
      </c>
      <c r="X75" s="183">
        <f t="shared" si="13"/>
        <v>0</v>
      </c>
      <c r="Y75" s="183">
        <f t="shared" si="14"/>
        <v>0</v>
      </c>
      <c r="Z75" s="96" t="e">
        <f t="shared" si="15"/>
        <v>#DIV/0!</v>
      </c>
      <c r="AA75" s="97"/>
      <c r="AB75" s="98"/>
      <c r="AC75" s="98"/>
      <c r="AD75" s="98"/>
      <c r="AE75" s="98"/>
      <c r="AF75" s="98"/>
      <c r="AG75" s="98"/>
    </row>
    <row r="76" spans="1:33" ht="30" customHeight="1" x14ac:dyDescent="0.15">
      <c r="A76" s="99" t="s">
        <v>79</v>
      </c>
      <c r="B76" s="100" t="s">
        <v>183</v>
      </c>
      <c r="C76" s="165" t="s">
        <v>178</v>
      </c>
      <c r="D76" s="198" t="s">
        <v>114</v>
      </c>
      <c r="E76" s="103"/>
      <c r="F76" s="104"/>
      <c r="G76" s="105">
        <f>E76*F76</f>
        <v>0</v>
      </c>
      <c r="H76" s="103"/>
      <c r="I76" s="104"/>
      <c r="J76" s="105">
        <f>H76*I76</f>
        <v>0</v>
      </c>
      <c r="K76" s="103"/>
      <c r="L76" s="104"/>
      <c r="M76" s="105">
        <f>K76*L76</f>
        <v>0</v>
      </c>
      <c r="N76" s="103"/>
      <c r="O76" s="104"/>
      <c r="P76" s="105">
        <f>N76*O76</f>
        <v>0</v>
      </c>
      <c r="Q76" s="103"/>
      <c r="R76" s="104"/>
      <c r="S76" s="105">
        <f>Q76*R76</f>
        <v>0</v>
      </c>
      <c r="T76" s="103"/>
      <c r="U76" s="104"/>
      <c r="V76" s="106">
        <f>T76*U76</f>
        <v>0</v>
      </c>
      <c r="W76" s="107">
        <f t="shared" si="12"/>
        <v>0</v>
      </c>
      <c r="X76" s="164">
        <f t="shared" si="13"/>
        <v>0</v>
      </c>
      <c r="Y76" s="164">
        <f t="shared" si="14"/>
        <v>0</v>
      </c>
      <c r="Z76" s="109" t="e">
        <f t="shared" si="15"/>
        <v>#DIV/0!</v>
      </c>
      <c r="AA76" s="110"/>
      <c r="AB76" s="112"/>
      <c r="AC76" s="112"/>
      <c r="AD76" s="112"/>
      <c r="AE76" s="112"/>
      <c r="AF76" s="112"/>
      <c r="AG76" s="112"/>
    </row>
    <row r="77" spans="1:33" ht="30" customHeight="1" x14ac:dyDescent="0.15">
      <c r="A77" s="99" t="s">
        <v>79</v>
      </c>
      <c r="B77" s="100" t="s">
        <v>184</v>
      </c>
      <c r="C77" s="165" t="s">
        <v>178</v>
      </c>
      <c r="D77" s="198" t="s">
        <v>114</v>
      </c>
      <c r="E77" s="103"/>
      <c r="F77" s="104"/>
      <c r="G77" s="105">
        <f>E77*F77</f>
        <v>0</v>
      </c>
      <c r="H77" s="103"/>
      <c r="I77" s="104"/>
      <c r="J77" s="105">
        <f>H77*I77</f>
        <v>0</v>
      </c>
      <c r="K77" s="103"/>
      <c r="L77" s="104"/>
      <c r="M77" s="105">
        <f>K77*L77</f>
        <v>0</v>
      </c>
      <c r="N77" s="103"/>
      <c r="O77" s="104"/>
      <c r="P77" s="105">
        <f>N77*O77</f>
        <v>0</v>
      </c>
      <c r="Q77" s="103"/>
      <c r="R77" s="104"/>
      <c r="S77" s="105">
        <f>Q77*R77</f>
        <v>0</v>
      </c>
      <c r="T77" s="103"/>
      <c r="U77" s="104"/>
      <c r="V77" s="106">
        <f>T77*U77</f>
        <v>0</v>
      </c>
      <c r="W77" s="107">
        <f t="shared" si="12"/>
        <v>0</v>
      </c>
      <c r="X77" s="164">
        <f t="shared" si="13"/>
        <v>0</v>
      </c>
      <c r="Y77" s="164">
        <f t="shared" si="14"/>
        <v>0</v>
      </c>
      <c r="Z77" s="109" t="e">
        <f t="shared" si="15"/>
        <v>#DIV/0!</v>
      </c>
      <c r="AA77" s="110"/>
      <c r="AB77" s="112"/>
      <c r="AC77" s="112"/>
      <c r="AD77" s="112"/>
      <c r="AE77" s="112"/>
      <c r="AF77" s="112"/>
      <c r="AG77" s="112"/>
    </row>
    <row r="78" spans="1:33" ht="30" customHeight="1" x14ac:dyDescent="0.15">
      <c r="A78" s="125" t="s">
        <v>79</v>
      </c>
      <c r="B78" s="114" t="s">
        <v>185</v>
      </c>
      <c r="C78" s="137" t="s">
        <v>178</v>
      </c>
      <c r="D78" s="200" t="s">
        <v>114</v>
      </c>
      <c r="E78" s="126"/>
      <c r="F78" s="127"/>
      <c r="G78" s="128">
        <f>E78*F78</f>
        <v>0</v>
      </c>
      <c r="H78" s="126"/>
      <c r="I78" s="127"/>
      <c r="J78" s="128">
        <f>H78*I78</f>
        <v>0</v>
      </c>
      <c r="K78" s="126"/>
      <c r="L78" s="127"/>
      <c r="M78" s="128">
        <f>K78*L78</f>
        <v>0</v>
      </c>
      <c r="N78" s="126"/>
      <c r="O78" s="127"/>
      <c r="P78" s="128">
        <f>N78*O78</f>
        <v>0</v>
      </c>
      <c r="Q78" s="126"/>
      <c r="R78" s="127"/>
      <c r="S78" s="128">
        <f>Q78*R78</f>
        <v>0</v>
      </c>
      <c r="T78" s="126"/>
      <c r="U78" s="127"/>
      <c r="V78" s="139">
        <f>T78*U78</f>
        <v>0</v>
      </c>
      <c r="W78" s="121">
        <f t="shared" si="12"/>
        <v>0</v>
      </c>
      <c r="X78" s="185">
        <f t="shared" si="13"/>
        <v>0</v>
      </c>
      <c r="Y78" s="185">
        <f t="shared" si="14"/>
        <v>0</v>
      </c>
      <c r="Z78" s="109" t="e">
        <f t="shared" si="15"/>
        <v>#DIV/0!</v>
      </c>
      <c r="AA78" s="123"/>
      <c r="AB78" s="112"/>
      <c r="AC78" s="112"/>
      <c r="AD78" s="112"/>
      <c r="AE78" s="112"/>
      <c r="AF78" s="112"/>
      <c r="AG78" s="112"/>
    </row>
    <row r="79" spans="1:33" ht="30" customHeight="1" x14ac:dyDescent="0.15">
      <c r="A79" s="203" t="s">
        <v>186</v>
      </c>
      <c r="B79" s="204"/>
      <c r="C79" s="205"/>
      <c r="D79" s="206"/>
      <c r="E79" s="207"/>
      <c r="F79" s="148"/>
      <c r="G79" s="149">
        <f>G75+G71+G67+G63+G59</f>
        <v>0</v>
      </c>
      <c r="H79" s="207"/>
      <c r="I79" s="148"/>
      <c r="J79" s="149">
        <f>J75+J71+J67+J63+J59</f>
        <v>0</v>
      </c>
      <c r="K79" s="150"/>
      <c r="L79" s="148"/>
      <c r="M79" s="149">
        <f>M75+M71+M67+M63+M59</f>
        <v>0</v>
      </c>
      <c r="N79" s="150"/>
      <c r="O79" s="148"/>
      <c r="P79" s="149">
        <f>P75+P71+P67+P63+P59</f>
        <v>0</v>
      </c>
      <c r="Q79" s="150"/>
      <c r="R79" s="148"/>
      <c r="S79" s="149">
        <f>S75+S71+S67+S63+S59</f>
        <v>0</v>
      </c>
      <c r="T79" s="150"/>
      <c r="U79" s="148"/>
      <c r="V79" s="151">
        <f>V75+V71+V67+V63+V59</f>
        <v>0</v>
      </c>
      <c r="W79" s="152">
        <f>W75+W71+W67+W63+W59</f>
        <v>0</v>
      </c>
      <c r="X79" s="153">
        <f>X75+X71+X67+X63+X59</f>
        <v>0</v>
      </c>
      <c r="Y79" s="188">
        <f t="shared" si="14"/>
        <v>0</v>
      </c>
      <c r="Z79" s="171" t="e">
        <f t="shared" si="15"/>
        <v>#DIV/0!</v>
      </c>
      <c r="AA79" s="172"/>
      <c r="AB79" s="54"/>
      <c r="AC79" s="54"/>
      <c r="AD79" s="54"/>
      <c r="AE79" s="54"/>
      <c r="AF79" s="54"/>
      <c r="AG79" s="54"/>
    </row>
    <row r="80" spans="1:33" ht="42" customHeight="1" x14ac:dyDescent="0.15">
      <c r="A80" s="208" t="s">
        <v>74</v>
      </c>
      <c r="B80" s="209">
        <v>5</v>
      </c>
      <c r="C80" s="210" t="s">
        <v>187</v>
      </c>
      <c r="D80" s="159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1"/>
      <c r="X80" s="161"/>
      <c r="Y80" s="161"/>
      <c r="Z80" s="174"/>
      <c r="AA80" s="175"/>
      <c r="AB80" s="54"/>
      <c r="AC80" s="54"/>
      <c r="AD80" s="54"/>
      <c r="AE80" s="54"/>
      <c r="AF80" s="54"/>
      <c r="AG80" s="54"/>
    </row>
    <row r="81" spans="1:33" ht="30" customHeight="1" x14ac:dyDescent="0.15">
      <c r="A81" s="86" t="s">
        <v>76</v>
      </c>
      <c r="B81" s="176" t="s">
        <v>188</v>
      </c>
      <c r="C81" s="88" t="s">
        <v>189</v>
      </c>
      <c r="D81" s="89"/>
      <c r="E81" s="90"/>
      <c r="F81" s="91"/>
      <c r="G81" s="92">
        <f>SUM(G82:G84)</f>
        <v>0</v>
      </c>
      <c r="H81" s="90"/>
      <c r="I81" s="91"/>
      <c r="J81" s="92">
        <f>SUM(J82:J84)</f>
        <v>0</v>
      </c>
      <c r="K81" s="90"/>
      <c r="L81" s="91"/>
      <c r="M81" s="92">
        <f>SUM(M82:M84)</f>
        <v>0</v>
      </c>
      <c r="N81" s="90"/>
      <c r="O81" s="91"/>
      <c r="P81" s="92">
        <f>SUM(P82:P84)</f>
        <v>0</v>
      </c>
      <c r="Q81" s="90"/>
      <c r="R81" s="91"/>
      <c r="S81" s="92">
        <f>SUM(S82:S84)</f>
        <v>0</v>
      </c>
      <c r="T81" s="90"/>
      <c r="U81" s="91"/>
      <c r="V81" s="93">
        <f>SUM(V82:V84)</f>
        <v>0</v>
      </c>
      <c r="W81" s="94">
        <f t="shared" ref="W81:W92" si="16">G81+M81+S81</f>
        <v>0</v>
      </c>
      <c r="X81" s="183">
        <f t="shared" ref="X81:X92" si="17">J81+P81+V81</f>
        <v>0</v>
      </c>
      <c r="Y81" s="183">
        <f t="shared" ref="Y81:Y93" si="18">W81-X81</f>
        <v>0</v>
      </c>
      <c r="Z81" s="96" t="e">
        <f t="shared" ref="Z81:Z93" si="19">Y81/W81</f>
        <v>#DIV/0!</v>
      </c>
      <c r="AA81" s="97"/>
      <c r="AB81" s="112"/>
      <c r="AC81" s="112"/>
      <c r="AD81" s="112"/>
      <c r="AE81" s="112"/>
      <c r="AF81" s="112"/>
      <c r="AG81" s="112"/>
    </row>
    <row r="82" spans="1:33" ht="30" customHeight="1" x14ac:dyDescent="0.15">
      <c r="A82" s="99" t="s">
        <v>79</v>
      </c>
      <c r="B82" s="100" t="s">
        <v>190</v>
      </c>
      <c r="C82" s="211" t="s">
        <v>191</v>
      </c>
      <c r="D82" s="198" t="s">
        <v>192</v>
      </c>
      <c r="E82" s="103"/>
      <c r="F82" s="104"/>
      <c r="G82" s="105">
        <f>E82*F82</f>
        <v>0</v>
      </c>
      <c r="H82" s="103"/>
      <c r="I82" s="104"/>
      <c r="J82" s="105">
        <f>H82*I82</f>
        <v>0</v>
      </c>
      <c r="K82" s="103"/>
      <c r="L82" s="104"/>
      <c r="M82" s="105">
        <f>K82*L82</f>
        <v>0</v>
      </c>
      <c r="N82" s="103"/>
      <c r="O82" s="104"/>
      <c r="P82" s="105">
        <f>N82*O82</f>
        <v>0</v>
      </c>
      <c r="Q82" s="103"/>
      <c r="R82" s="104"/>
      <c r="S82" s="105">
        <f>Q82*R82</f>
        <v>0</v>
      </c>
      <c r="T82" s="103"/>
      <c r="U82" s="104"/>
      <c r="V82" s="106">
        <f>T82*U82</f>
        <v>0</v>
      </c>
      <c r="W82" s="107">
        <f t="shared" si="16"/>
        <v>0</v>
      </c>
      <c r="X82" s="164">
        <f t="shared" si="17"/>
        <v>0</v>
      </c>
      <c r="Y82" s="164">
        <f t="shared" si="18"/>
        <v>0</v>
      </c>
      <c r="Z82" s="109" t="e">
        <f t="shared" si="19"/>
        <v>#DIV/0!</v>
      </c>
      <c r="AA82" s="110"/>
      <c r="AB82" s="112"/>
      <c r="AC82" s="112"/>
      <c r="AD82" s="112"/>
      <c r="AE82" s="112"/>
      <c r="AF82" s="112"/>
      <c r="AG82" s="112"/>
    </row>
    <row r="83" spans="1:33" ht="30" customHeight="1" x14ac:dyDescent="0.15">
      <c r="A83" s="99" t="s">
        <v>79</v>
      </c>
      <c r="B83" s="100" t="s">
        <v>193</v>
      </c>
      <c r="C83" s="211" t="s">
        <v>191</v>
      </c>
      <c r="D83" s="198" t="s">
        <v>192</v>
      </c>
      <c r="E83" s="103"/>
      <c r="F83" s="104"/>
      <c r="G83" s="105">
        <f>E83*F83</f>
        <v>0</v>
      </c>
      <c r="H83" s="103"/>
      <c r="I83" s="104"/>
      <c r="J83" s="105">
        <f>H83*I83</f>
        <v>0</v>
      </c>
      <c r="K83" s="103"/>
      <c r="L83" s="104"/>
      <c r="M83" s="105">
        <f>K83*L83</f>
        <v>0</v>
      </c>
      <c r="N83" s="103"/>
      <c r="O83" s="104"/>
      <c r="P83" s="105">
        <f>N83*O83</f>
        <v>0</v>
      </c>
      <c r="Q83" s="103"/>
      <c r="R83" s="104"/>
      <c r="S83" s="105">
        <f>Q83*R83</f>
        <v>0</v>
      </c>
      <c r="T83" s="103"/>
      <c r="U83" s="104"/>
      <c r="V83" s="106">
        <f>T83*U83</f>
        <v>0</v>
      </c>
      <c r="W83" s="107">
        <f t="shared" si="16"/>
        <v>0</v>
      </c>
      <c r="X83" s="164">
        <f t="shared" si="17"/>
        <v>0</v>
      </c>
      <c r="Y83" s="164">
        <f t="shared" si="18"/>
        <v>0</v>
      </c>
      <c r="Z83" s="109" t="e">
        <f t="shared" si="19"/>
        <v>#DIV/0!</v>
      </c>
      <c r="AA83" s="110"/>
      <c r="AB83" s="112"/>
      <c r="AC83" s="112"/>
      <c r="AD83" s="112"/>
      <c r="AE83" s="112"/>
      <c r="AF83" s="112"/>
      <c r="AG83" s="112"/>
    </row>
    <row r="84" spans="1:33" ht="30" customHeight="1" x14ac:dyDescent="0.15">
      <c r="A84" s="125" t="s">
        <v>79</v>
      </c>
      <c r="B84" s="124" t="s">
        <v>194</v>
      </c>
      <c r="C84" s="211" t="s">
        <v>191</v>
      </c>
      <c r="D84" s="200" t="s">
        <v>192</v>
      </c>
      <c r="E84" s="126"/>
      <c r="F84" s="127"/>
      <c r="G84" s="128">
        <f>E84*F84</f>
        <v>0</v>
      </c>
      <c r="H84" s="126"/>
      <c r="I84" s="127"/>
      <c r="J84" s="128">
        <f>H84*I84</f>
        <v>0</v>
      </c>
      <c r="K84" s="126"/>
      <c r="L84" s="127"/>
      <c r="M84" s="128">
        <f>K84*L84</f>
        <v>0</v>
      </c>
      <c r="N84" s="126"/>
      <c r="O84" s="127"/>
      <c r="P84" s="128">
        <f>N84*O84</f>
        <v>0</v>
      </c>
      <c r="Q84" s="126"/>
      <c r="R84" s="127"/>
      <c r="S84" s="128">
        <f>Q84*R84</f>
        <v>0</v>
      </c>
      <c r="T84" s="126"/>
      <c r="U84" s="127"/>
      <c r="V84" s="139">
        <f>T84*U84</f>
        <v>0</v>
      </c>
      <c r="W84" s="141">
        <f t="shared" si="16"/>
        <v>0</v>
      </c>
      <c r="X84" s="166">
        <f t="shared" si="17"/>
        <v>0</v>
      </c>
      <c r="Y84" s="166">
        <f t="shared" si="18"/>
        <v>0</v>
      </c>
      <c r="Z84" s="212" t="e">
        <f t="shared" si="19"/>
        <v>#DIV/0!</v>
      </c>
      <c r="AA84" s="140"/>
      <c r="AB84" s="112"/>
      <c r="AC84" s="112"/>
      <c r="AD84" s="112"/>
      <c r="AE84" s="112"/>
      <c r="AF84" s="112"/>
      <c r="AG84" s="112"/>
    </row>
    <row r="85" spans="1:33" ht="30" customHeight="1" x14ac:dyDescent="0.15">
      <c r="A85" s="86" t="s">
        <v>76</v>
      </c>
      <c r="B85" s="176" t="s">
        <v>195</v>
      </c>
      <c r="C85" s="88" t="s">
        <v>196</v>
      </c>
      <c r="D85" s="89"/>
      <c r="E85" s="90"/>
      <c r="F85" s="91"/>
      <c r="G85" s="92">
        <f>SUM(G86:G88)</f>
        <v>0</v>
      </c>
      <c r="H85" s="90"/>
      <c r="I85" s="91"/>
      <c r="J85" s="92">
        <f>SUM(J86:J88)</f>
        <v>0</v>
      </c>
      <c r="K85" s="90"/>
      <c r="L85" s="91"/>
      <c r="M85" s="92">
        <f>SUM(M86:M88)</f>
        <v>0</v>
      </c>
      <c r="N85" s="90"/>
      <c r="O85" s="91"/>
      <c r="P85" s="92">
        <f>SUM(P86:P88)</f>
        <v>0</v>
      </c>
      <c r="Q85" s="90"/>
      <c r="R85" s="91"/>
      <c r="S85" s="92">
        <f>SUM(S86:S88)</f>
        <v>0</v>
      </c>
      <c r="T85" s="90"/>
      <c r="U85" s="91"/>
      <c r="V85" s="93">
        <f>SUM(V86:V88)</f>
        <v>0</v>
      </c>
      <c r="W85" s="94">
        <f t="shared" si="16"/>
        <v>0</v>
      </c>
      <c r="X85" s="183">
        <f t="shared" si="17"/>
        <v>0</v>
      </c>
      <c r="Y85" s="183">
        <f t="shared" si="18"/>
        <v>0</v>
      </c>
      <c r="Z85" s="96" t="e">
        <f t="shared" si="19"/>
        <v>#DIV/0!</v>
      </c>
      <c r="AA85" s="97"/>
      <c r="AB85" s="112"/>
      <c r="AC85" s="112"/>
      <c r="AD85" s="112"/>
      <c r="AE85" s="112"/>
      <c r="AF85" s="112"/>
      <c r="AG85" s="112"/>
    </row>
    <row r="86" spans="1:33" ht="30" customHeight="1" x14ac:dyDescent="0.15">
      <c r="A86" s="99" t="s">
        <v>79</v>
      </c>
      <c r="B86" s="100" t="s">
        <v>197</v>
      </c>
      <c r="C86" s="101" t="s">
        <v>198</v>
      </c>
      <c r="D86" s="198" t="s">
        <v>114</v>
      </c>
      <c r="E86" s="103"/>
      <c r="F86" s="104"/>
      <c r="G86" s="105">
        <f>E86*F86</f>
        <v>0</v>
      </c>
      <c r="H86" s="103"/>
      <c r="I86" s="104"/>
      <c r="J86" s="105">
        <f>H86*I86</f>
        <v>0</v>
      </c>
      <c r="K86" s="103"/>
      <c r="L86" s="104"/>
      <c r="M86" s="105">
        <f>K86*L86</f>
        <v>0</v>
      </c>
      <c r="N86" s="103"/>
      <c r="O86" s="104"/>
      <c r="P86" s="105">
        <f>N86*O86</f>
        <v>0</v>
      </c>
      <c r="Q86" s="103"/>
      <c r="R86" s="104"/>
      <c r="S86" s="105">
        <f>Q86*R86</f>
        <v>0</v>
      </c>
      <c r="T86" s="103"/>
      <c r="U86" s="104"/>
      <c r="V86" s="106">
        <f>T86*U86</f>
        <v>0</v>
      </c>
      <c r="W86" s="107">
        <f t="shared" si="16"/>
        <v>0</v>
      </c>
      <c r="X86" s="164">
        <f t="shared" si="17"/>
        <v>0</v>
      </c>
      <c r="Y86" s="164">
        <f t="shared" si="18"/>
        <v>0</v>
      </c>
      <c r="Z86" s="109" t="e">
        <f t="shared" si="19"/>
        <v>#DIV/0!</v>
      </c>
      <c r="AA86" s="110"/>
      <c r="AB86" s="112"/>
      <c r="AC86" s="112"/>
      <c r="AD86" s="112"/>
      <c r="AE86" s="112"/>
      <c r="AF86" s="112"/>
      <c r="AG86" s="112"/>
    </row>
    <row r="87" spans="1:33" ht="30" customHeight="1" x14ac:dyDescent="0.15">
      <c r="A87" s="99" t="s">
        <v>79</v>
      </c>
      <c r="B87" s="100" t="s">
        <v>199</v>
      </c>
      <c r="C87" s="101" t="s">
        <v>198</v>
      </c>
      <c r="D87" s="198" t="s">
        <v>114</v>
      </c>
      <c r="E87" s="103"/>
      <c r="F87" s="104"/>
      <c r="G87" s="105">
        <f>E87*F87</f>
        <v>0</v>
      </c>
      <c r="H87" s="103"/>
      <c r="I87" s="104"/>
      <c r="J87" s="105">
        <f>H87*I87</f>
        <v>0</v>
      </c>
      <c r="K87" s="103"/>
      <c r="L87" s="104"/>
      <c r="M87" s="105">
        <f>K87*L87</f>
        <v>0</v>
      </c>
      <c r="N87" s="103"/>
      <c r="O87" s="104"/>
      <c r="P87" s="105">
        <f>N87*O87</f>
        <v>0</v>
      </c>
      <c r="Q87" s="103"/>
      <c r="R87" s="104"/>
      <c r="S87" s="105">
        <f>Q87*R87</f>
        <v>0</v>
      </c>
      <c r="T87" s="103"/>
      <c r="U87" s="104"/>
      <c r="V87" s="106">
        <f>T87*U87</f>
        <v>0</v>
      </c>
      <c r="W87" s="107">
        <f t="shared" si="16"/>
        <v>0</v>
      </c>
      <c r="X87" s="164">
        <f t="shared" si="17"/>
        <v>0</v>
      </c>
      <c r="Y87" s="164">
        <f t="shared" si="18"/>
        <v>0</v>
      </c>
      <c r="Z87" s="109" t="e">
        <f t="shared" si="19"/>
        <v>#DIV/0!</v>
      </c>
      <c r="AA87" s="110"/>
      <c r="AB87" s="112"/>
      <c r="AC87" s="112"/>
      <c r="AD87" s="112"/>
      <c r="AE87" s="112"/>
      <c r="AF87" s="112"/>
      <c r="AG87" s="112"/>
    </row>
    <row r="88" spans="1:33" ht="30" customHeight="1" x14ac:dyDescent="0.15">
      <c r="A88" s="125" t="s">
        <v>79</v>
      </c>
      <c r="B88" s="124" t="s">
        <v>200</v>
      </c>
      <c r="C88" s="101" t="s">
        <v>198</v>
      </c>
      <c r="D88" s="198" t="s">
        <v>114</v>
      </c>
      <c r="E88" s="126"/>
      <c r="F88" s="127"/>
      <c r="G88" s="128">
        <f>E88*F88</f>
        <v>0</v>
      </c>
      <c r="H88" s="126"/>
      <c r="I88" s="127"/>
      <c r="J88" s="128">
        <f>H88*I88</f>
        <v>0</v>
      </c>
      <c r="K88" s="126"/>
      <c r="L88" s="127"/>
      <c r="M88" s="128">
        <f>K88*L88</f>
        <v>0</v>
      </c>
      <c r="N88" s="126"/>
      <c r="O88" s="127"/>
      <c r="P88" s="128">
        <f>N88*O88</f>
        <v>0</v>
      </c>
      <c r="Q88" s="126"/>
      <c r="R88" s="127"/>
      <c r="S88" s="128">
        <f>Q88*R88</f>
        <v>0</v>
      </c>
      <c r="T88" s="126"/>
      <c r="U88" s="127"/>
      <c r="V88" s="139">
        <f>T88*U88</f>
        <v>0</v>
      </c>
      <c r="W88" s="121">
        <f t="shared" si="16"/>
        <v>0</v>
      </c>
      <c r="X88" s="185">
        <f t="shared" si="17"/>
        <v>0</v>
      </c>
      <c r="Y88" s="185">
        <f t="shared" si="18"/>
        <v>0</v>
      </c>
      <c r="Z88" s="212" t="e">
        <f t="shared" si="19"/>
        <v>#DIV/0!</v>
      </c>
      <c r="AA88" s="140"/>
      <c r="AB88" s="112"/>
      <c r="AC88" s="112"/>
      <c r="AD88" s="112"/>
      <c r="AE88" s="112"/>
      <c r="AF88" s="112"/>
      <c r="AG88" s="112"/>
    </row>
    <row r="89" spans="1:33" ht="30" customHeight="1" x14ac:dyDescent="0.15">
      <c r="A89" s="86" t="s">
        <v>76</v>
      </c>
      <c r="B89" s="176" t="s">
        <v>201</v>
      </c>
      <c r="C89" s="88" t="s">
        <v>202</v>
      </c>
      <c r="D89" s="89"/>
      <c r="E89" s="90"/>
      <c r="F89" s="91"/>
      <c r="G89" s="92">
        <f>SUM(G90:G92)</f>
        <v>0</v>
      </c>
      <c r="H89" s="90"/>
      <c r="I89" s="91"/>
      <c r="J89" s="92">
        <f>SUM(J90:J92)</f>
        <v>0</v>
      </c>
      <c r="K89" s="90"/>
      <c r="L89" s="91"/>
      <c r="M89" s="92">
        <f>SUM(M90:M92)</f>
        <v>0</v>
      </c>
      <c r="N89" s="90"/>
      <c r="O89" s="91"/>
      <c r="P89" s="92">
        <f>SUM(P90:P92)</f>
        <v>0</v>
      </c>
      <c r="Q89" s="90"/>
      <c r="R89" s="91"/>
      <c r="S89" s="92">
        <f>SUM(S90:S92)</f>
        <v>0</v>
      </c>
      <c r="T89" s="90"/>
      <c r="U89" s="91"/>
      <c r="V89" s="93">
        <f>SUM(V90:V92)</f>
        <v>0</v>
      </c>
      <c r="W89" s="201">
        <f t="shared" si="16"/>
        <v>0</v>
      </c>
      <c r="X89" s="202">
        <f t="shared" si="17"/>
        <v>0</v>
      </c>
      <c r="Y89" s="202">
        <f t="shared" si="18"/>
        <v>0</v>
      </c>
      <c r="Z89" s="96" t="e">
        <f t="shared" si="19"/>
        <v>#DIV/0!</v>
      </c>
      <c r="AA89" s="97"/>
      <c r="AB89" s="112"/>
      <c r="AC89" s="112"/>
      <c r="AD89" s="112"/>
      <c r="AE89" s="112"/>
      <c r="AF89" s="112"/>
      <c r="AG89" s="112"/>
    </row>
    <row r="90" spans="1:33" ht="30" customHeight="1" x14ac:dyDescent="0.15">
      <c r="A90" s="99" t="s">
        <v>79</v>
      </c>
      <c r="B90" s="100" t="s">
        <v>203</v>
      </c>
      <c r="C90" s="165" t="s">
        <v>120</v>
      </c>
      <c r="D90" s="102" t="s">
        <v>121</v>
      </c>
      <c r="E90" s="103"/>
      <c r="F90" s="104"/>
      <c r="G90" s="105">
        <f>E90*F90</f>
        <v>0</v>
      </c>
      <c r="H90" s="103"/>
      <c r="I90" s="104"/>
      <c r="J90" s="105">
        <f>H90*I90</f>
        <v>0</v>
      </c>
      <c r="K90" s="103"/>
      <c r="L90" s="104"/>
      <c r="M90" s="105">
        <f>K90*L90</f>
        <v>0</v>
      </c>
      <c r="N90" s="103"/>
      <c r="O90" s="104"/>
      <c r="P90" s="105">
        <f>N90*O90</f>
        <v>0</v>
      </c>
      <c r="Q90" s="103"/>
      <c r="R90" s="104"/>
      <c r="S90" s="105">
        <f>Q90*R90</f>
        <v>0</v>
      </c>
      <c r="T90" s="103"/>
      <c r="U90" s="104"/>
      <c r="V90" s="106">
        <f>T90*U90</f>
        <v>0</v>
      </c>
      <c r="W90" s="107">
        <f t="shared" si="16"/>
        <v>0</v>
      </c>
      <c r="X90" s="164">
        <f t="shared" si="17"/>
        <v>0</v>
      </c>
      <c r="Y90" s="164">
        <f t="shared" si="18"/>
        <v>0</v>
      </c>
      <c r="Z90" s="109" t="e">
        <f t="shared" si="19"/>
        <v>#DIV/0!</v>
      </c>
      <c r="AA90" s="110"/>
      <c r="AB90" s="111"/>
      <c r="AC90" s="112"/>
      <c r="AD90" s="112"/>
      <c r="AE90" s="112"/>
      <c r="AF90" s="112"/>
      <c r="AG90" s="112"/>
    </row>
    <row r="91" spans="1:33" ht="30" customHeight="1" x14ac:dyDescent="0.15">
      <c r="A91" s="99" t="s">
        <v>79</v>
      </c>
      <c r="B91" s="100" t="s">
        <v>204</v>
      </c>
      <c r="C91" s="165" t="s">
        <v>120</v>
      </c>
      <c r="D91" s="102" t="s">
        <v>121</v>
      </c>
      <c r="E91" s="103"/>
      <c r="F91" s="104"/>
      <c r="G91" s="105">
        <f>E91*F91</f>
        <v>0</v>
      </c>
      <c r="H91" s="103"/>
      <c r="I91" s="104"/>
      <c r="J91" s="105">
        <f>H91*I91</f>
        <v>0</v>
      </c>
      <c r="K91" s="103"/>
      <c r="L91" s="104"/>
      <c r="M91" s="105">
        <f>K91*L91</f>
        <v>0</v>
      </c>
      <c r="N91" s="103"/>
      <c r="O91" s="104"/>
      <c r="P91" s="105">
        <f>N91*O91</f>
        <v>0</v>
      </c>
      <c r="Q91" s="103"/>
      <c r="R91" s="104"/>
      <c r="S91" s="105">
        <f>Q91*R91</f>
        <v>0</v>
      </c>
      <c r="T91" s="103"/>
      <c r="U91" s="104"/>
      <c r="V91" s="106">
        <f>T91*U91</f>
        <v>0</v>
      </c>
      <c r="W91" s="107">
        <f t="shared" si="16"/>
        <v>0</v>
      </c>
      <c r="X91" s="164">
        <f t="shared" si="17"/>
        <v>0</v>
      </c>
      <c r="Y91" s="164">
        <f t="shared" si="18"/>
        <v>0</v>
      </c>
      <c r="Z91" s="109" t="e">
        <f t="shared" si="19"/>
        <v>#DIV/0!</v>
      </c>
      <c r="AA91" s="110"/>
      <c r="AB91" s="112"/>
      <c r="AC91" s="112"/>
      <c r="AD91" s="112"/>
      <c r="AE91" s="112"/>
      <c r="AF91" s="112"/>
      <c r="AG91" s="112"/>
    </row>
    <row r="92" spans="1:33" ht="30" customHeight="1" x14ac:dyDescent="0.15">
      <c r="A92" s="113" t="s">
        <v>79</v>
      </c>
      <c r="B92" s="114" t="s">
        <v>205</v>
      </c>
      <c r="C92" s="165" t="s">
        <v>120</v>
      </c>
      <c r="D92" s="116" t="s">
        <v>121</v>
      </c>
      <c r="E92" s="117"/>
      <c r="F92" s="118"/>
      <c r="G92" s="119">
        <f>E92*F92</f>
        <v>0</v>
      </c>
      <c r="H92" s="117"/>
      <c r="I92" s="118"/>
      <c r="J92" s="119">
        <f>H92*I92</f>
        <v>0</v>
      </c>
      <c r="K92" s="117"/>
      <c r="L92" s="118"/>
      <c r="M92" s="119">
        <f>K92*L92</f>
        <v>0</v>
      </c>
      <c r="N92" s="117"/>
      <c r="O92" s="118"/>
      <c r="P92" s="119">
        <f>N92*O92</f>
        <v>0</v>
      </c>
      <c r="Q92" s="117"/>
      <c r="R92" s="118"/>
      <c r="S92" s="119">
        <f>Q92*R92</f>
        <v>0</v>
      </c>
      <c r="T92" s="117"/>
      <c r="U92" s="118"/>
      <c r="V92" s="120">
        <f>T92*U92</f>
        <v>0</v>
      </c>
      <c r="W92" s="141">
        <f t="shared" si="16"/>
        <v>0</v>
      </c>
      <c r="X92" s="166">
        <f t="shared" si="17"/>
        <v>0</v>
      </c>
      <c r="Y92" s="164">
        <f t="shared" si="18"/>
        <v>0</v>
      </c>
      <c r="Z92" s="212" t="e">
        <f t="shared" si="19"/>
        <v>#DIV/0!</v>
      </c>
      <c r="AA92" s="123"/>
      <c r="AB92" s="112"/>
      <c r="AC92" s="112"/>
      <c r="AD92" s="112"/>
      <c r="AE92" s="112"/>
      <c r="AF92" s="112"/>
      <c r="AG92" s="112"/>
    </row>
    <row r="93" spans="1:33" ht="52.5" customHeight="1" x14ac:dyDescent="0.15">
      <c r="A93" s="736" t="s">
        <v>206</v>
      </c>
      <c r="B93" s="737"/>
      <c r="C93" s="738"/>
      <c r="D93" s="146"/>
      <c r="E93" s="150"/>
      <c r="F93" s="148"/>
      <c r="G93" s="149">
        <f>G81+G85+G89</f>
        <v>0</v>
      </c>
      <c r="H93" s="150"/>
      <c r="I93" s="148"/>
      <c r="J93" s="149">
        <f>J81+J85+J89</f>
        <v>0</v>
      </c>
      <c r="K93" s="150"/>
      <c r="L93" s="148"/>
      <c r="M93" s="149">
        <f>M81+M85+M89</f>
        <v>0</v>
      </c>
      <c r="N93" s="150"/>
      <c r="O93" s="148"/>
      <c r="P93" s="149">
        <f>P81+P85+P89</f>
        <v>0</v>
      </c>
      <c r="Q93" s="150"/>
      <c r="R93" s="148"/>
      <c r="S93" s="149">
        <f>S81+S85+S89</f>
        <v>0</v>
      </c>
      <c r="T93" s="150"/>
      <c r="U93" s="148"/>
      <c r="V93" s="151">
        <f>V81+V85+V89</f>
        <v>0</v>
      </c>
      <c r="W93" s="153">
        <f>W81+W85+W89</f>
        <v>0</v>
      </c>
      <c r="X93" s="170">
        <f>X81+X85+X89</f>
        <v>0</v>
      </c>
      <c r="Y93" s="170">
        <f t="shared" si="18"/>
        <v>0</v>
      </c>
      <c r="Z93" s="171" t="e">
        <f t="shared" si="19"/>
        <v>#DIV/0!</v>
      </c>
      <c r="AA93" s="172"/>
      <c r="AB93" s="54"/>
      <c r="AC93" s="54"/>
      <c r="AD93" s="54"/>
      <c r="AE93" s="54"/>
      <c r="AF93" s="54"/>
      <c r="AG93" s="54"/>
    </row>
    <row r="94" spans="1:33" ht="30" customHeight="1" x14ac:dyDescent="0.15">
      <c r="A94" s="213" t="s">
        <v>74</v>
      </c>
      <c r="B94" s="214">
        <v>6</v>
      </c>
      <c r="C94" s="215" t="s">
        <v>207</v>
      </c>
      <c r="D94" s="159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1"/>
      <c r="X94" s="161"/>
      <c r="Y94" s="161"/>
      <c r="Z94" s="174"/>
      <c r="AA94" s="175"/>
      <c r="AB94" s="54"/>
      <c r="AC94" s="54"/>
      <c r="AD94" s="54"/>
      <c r="AE94" s="54"/>
      <c r="AF94" s="54"/>
      <c r="AG94" s="54"/>
    </row>
    <row r="95" spans="1:33" ht="30" customHeight="1" x14ac:dyDescent="0.15">
      <c r="A95" s="86" t="s">
        <v>76</v>
      </c>
      <c r="B95" s="176" t="s">
        <v>208</v>
      </c>
      <c r="C95" s="216" t="s">
        <v>209</v>
      </c>
      <c r="D95" s="178"/>
      <c r="E95" s="179"/>
      <c r="F95" s="180"/>
      <c r="G95" s="181">
        <f>SUM(G96:G98)</f>
        <v>0</v>
      </c>
      <c r="H95" s="179"/>
      <c r="I95" s="180"/>
      <c r="J95" s="181">
        <f>SUM(J96:J98)</f>
        <v>0</v>
      </c>
      <c r="K95" s="179"/>
      <c r="L95" s="180"/>
      <c r="M95" s="181">
        <f>SUM(M96:M98)</f>
        <v>0</v>
      </c>
      <c r="N95" s="179"/>
      <c r="O95" s="180"/>
      <c r="P95" s="181">
        <f>SUM(P96:P98)</f>
        <v>0</v>
      </c>
      <c r="Q95" s="179"/>
      <c r="R95" s="180"/>
      <c r="S95" s="181">
        <f>SUM(S96:S98)</f>
        <v>0</v>
      </c>
      <c r="T95" s="179"/>
      <c r="U95" s="180"/>
      <c r="V95" s="182">
        <f>SUM(V96:V98)</f>
        <v>0</v>
      </c>
      <c r="W95" s="94">
        <f t="shared" ref="W95:W106" si="20">G95+M95+S95</f>
        <v>0</v>
      </c>
      <c r="X95" s="183">
        <f t="shared" ref="X95:X106" si="21">J95+P95+V95</f>
        <v>0</v>
      </c>
      <c r="Y95" s="183">
        <f t="shared" ref="Y95:Y107" si="22">W95-X95</f>
        <v>0</v>
      </c>
      <c r="Z95" s="96" t="e">
        <f t="shared" ref="Z95:Z107" si="23">Y95/W95</f>
        <v>#DIV/0!</v>
      </c>
      <c r="AA95" s="97"/>
      <c r="AB95" s="98"/>
      <c r="AC95" s="98"/>
      <c r="AD95" s="98"/>
      <c r="AE95" s="98"/>
      <c r="AF95" s="98"/>
      <c r="AG95" s="98"/>
    </row>
    <row r="96" spans="1:33" ht="30" customHeight="1" x14ac:dyDescent="0.15">
      <c r="A96" s="99" t="s">
        <v>79</v>
      </c>
      <c r="B96" s="100" t="s">
        <v>210</v>
      </c>
      <c r="C96" s="165" t="s">
        <v>211</v>
      </c>
      <c r="D96" s="102" t="s">
        <v>114</v>
      </c>
      <c r="E96" s="103"/>
      <c r="F96" s="104"/>
      <c r="G96" s="105">
        <f>E96*F96</f>
        <v>0</v>
      </c>
      <c r="H96" s="103"/>
      <c r="I96" s="104"/>
      <c r="J96" s="105">
        <f>H96*I96</f>
        <v>0</v>
      </c>
      <c r="K96" s="103"/>
      <c r="L96" s="104"/>
      <c r="M96" s="105">
        <f>K96*L96</f>
        <v>0</v>
      </c>
      <c r="N96" s="103"/>
      <c r="O96" s="104"/>
      <c r="P96" s="105">
        <f>N96*O96</f>
        <v>0</v>
      </c>
      <c r="Q96" s="103"/>
      <c r="R96" s="104"/>
      <c r="S96" s="105">
        <f>Q96*R96</f>
        <v>0</v>
      </c>
      <c r="T96" s="103"/>
      <c r="U96" s="104"/>
      <c r="V96" s="106">
        <f>T96*U96</f>
        <v>0</v>
      </c>
      <c r="W96" s="107">
        <f t="shared" si="20"/>
        <v>0</v>
      </c>
      <c r="X96" s="164">
        <f t="shared" si="21"/>
        <v>0</v>
      </c>
      <c r="Y96" s="164">
        <f t="shared" si="22"/>
        <v>0</v>
      </c>
      <c r="Z96" s="109" t="e">
        <f t="shared" si="23"/>
        <v>#DIV/0!</v>
      </c>
      <c r="AA96" s="110"/>
      <c r="AB96" s="112"/>
      <c r="AC96" s="112"/>
      <c r="AD96" s="112"/>
      <c r="AE96" s="112"/>
      <c r="AF96" s="112"/>
      <c r="AG96" s="112"/>
    </row>
    <row r="97" spans="1:33" ht="30" customHeight="1" x14ac:dyDescent="0.15">
      <c r="A97" s="99" t="s">
        <v>79</v>
      </c>
      <c r="B97" s="100" t="s">
        <v>212</v>
      </c>
      <c r="C97" s="165" t="s">
        <v>211</v>
      </c>
      <c r="D97" s="102" t="s">
        <v>114</v>
      </c>
      <c r="E97" s="103"/>
      <c r="F97" s="104"/>
      <c r="G97" s="105">
        <f>E97*F97</f>
        <v>0</v>
      </c>
      <c r="H97" s="103"/>
      <c r="I97" s="104"/>
      <c r="J97" s="105">
        <f>H97*I97</f>
        <v>0</v>
      </c>
      <c r="K97" s="103"/>
      <c r="L97" s="104"/>
      <c r="M97" s="105">
        <f>K97*L97</f>
        <v>0</v>
      </c>
      <c r="N97" s="103"/>
      <c r="O97" s="104"/>
      <c r="P97" s="105">
        <f>N97*O97</f>
        <v>0</v>
      </c>
      <c r="Q97" s="103"/>
      <c r="R97" s="104"/>
      <c r="S97" s="105">
        <f>Q97*R97</f>
        <v>0</v>
      </c>
      <c r="T97" s="103"/>
      <c r="U97" s="104"/>
      <c r="V97" s="106">
        <f>T97*U97</f>
        <v>0</v>
      </c>
      <c r="W97" s="107">
        <f t="shared" si="20"/>
        <v>0</v>
      </c>
      <c r="X97" s="164">
        <f t="shared" si="21"/>
        <v>0</v>
      </c>
      <c r="Y97" s="164">
        <f t="shared" si="22"/>
        <v>0</v>
      </c>
      <c r="Z97" s="109" t="e">
        <f t="shared" si="23"/>
        <v>#DIV/0!</v>
      </c>
      <c r="AA97" s="110"/>
      <c r="AB97" s="112"/>
      <c r="AC97" s="112"/>
      <c r="AD97" s="112"/>
      <c r="AE97" s="112"/>
      <c r="AF97" s="112"/>
      <c r="AG97" s="112"/>
    </row>
    <row r="98" spans="1:33" ht="30" customHeight="1" x14ac:dyDescent="0.15">
      <c r="A98" s="125" t="s">
        <v>79</v>
      </c>
      <c r="B98" s="124" t="s">
        <v>213</v>
      </c>
      <c r="C98" s="137" t="s">
        <v>211</v>
      </c>
      <c r="D98" s="138" t="s">
        <v>114</v>
      </c>
      <c r="E98" s="126"/>
      <c r="F98" s="127"/>
      <c r="G98" s="128">
        <f>E98*F98</f>
        <v>0</v>
      </c>
      <c r="H98" s="126"/>
      <c r="I98" s="127"/>
      <c r="J98" s="128">
        <f>H98*I98</f>
        <v>0</v>
      </c>
      <c r="K98" s="126"/>
      <c r="L98" s="127"/>
      <c r="M98" s="128">
        <f>K98*L98</f>
        <v>0</v>
      </c>
      <c r="N98" s="126"/>
      <c r="O98" s="127"/>
      <c r="P98" s="128">
        <f>N98*O98</f>
        <v>0</v>
      </c>
      <c r="Q98" s="126"/>
      <c r="R98" s="127"/>
      <c r="S98" s="128">
        <f>Q98*R98</f>
        <v>0</v>
      </c>
      <c r="T98" s="126"/>
      <c r="U98" s="127"/>
      <c r="V98" s="139">
        <f>T98*U98</f>
        <v>0</v>
      </c>
      <c r="W98" s="121">
        <f t="shared" si="20"/>
        <v>0</v>
      </c>
      <c r="X98" s="185">
        <f t="shared" si="21"/>
        <v>0</v>
      </c>
      <c r="Y98" s="185">
        <f t="shared" si="22"/>
        <v>0</v>
      </c>
      <c r="Z98" s="212" t="e">
        <f t="shared" si="23"/>
        <v>#DIV/0!</v>
      </c>
      <c r="AA98" s="140"/>
      <c r="AB98" s="112"/>
      <c r="AC98" s="112"/>
      <c r="AD98" s="112"/>
      <c r="AE98" s="112"/>
      <c r="AF98" s="112"/>
      <c r="AG98" s="112"/>
    </row>
    <row r="99" spans="1:33" ht="30" customHeight="1" x14ac:dyDescent="0.15">
      <c r="A99" s="86" t="s">
        <v>74</v>
      </c>
      <c r="B99" s="176" t="s">
        <v>214</v>
      </c>
      <c r="C99" s="217" t="s">
        <v>215</v>
      </c>
      <c r="D99" s="89"/>
      <c r="E99" s="90"/>
      <c r="F99" s="91"/>
      <c r="G99" s="92">
        <f>SUM(G100:G102)</f>
        <v>0</v>
      </c>
      <c r="H99" s="90"/>
      <c r="I99" s="91"/>
      <c r="J99" s="92">
        <f>SUM(J100:J102)</f>
        <v>0</v>
      </c>
      <c r="K99" s="90"/>
      <c r="L99" s="91"/>
      <c r="M99" s="92">
        <f>SUM(M100:M102)</f>
        <v>0</v>
      </c>
      <c r="N99" s="90"/>
      <c r="O99" s="91"/>
      <c r="P99" s="92">
        <f>SUM(P100:P102)</f>
        <v>0</v>
      </c>
      <c r="Q99" s="90"/>
      <c r="R99" s="91"/>
      <c r="S99" s="92">
        <f>SUM(S100:S102)</f>
        <v>0</v>
      </c>
      <c r="T99" s="90"/>
      <c r="U99" s="91"/>
      <c r="V99" s="93">
        <f>SUM(V100:V102)</f>
        <v>0</v>
      </c>
      <c r="W99" s="201">
        <f t="shared" si="20"/>
        <v>0</v>
      </c>
      <c r="X99" s="202">
        <f t="shared" si="21"/>
        <v>0</v>
      </c>
      <c r="Y99" s="202">
        <f t="shared" si="22"/>
        <v>0</v>
      </c>
      <c r="Z99" s="96" t="e">
        <f t="shared" si="23"/>
        <v>#DIV/0!</v>
      </c>
      <c r="AA99" s="97"/>
      <c r="AB99" s="98"/>
      <c r="AC99" s="98"/>
      <c r="AD99" s="98"/>
      <c r="AE99" s="98"/>
      <c r="AF99" s="98"/>
      <c r="AG99" s="98"/>
    </row>
    <row r="100" spans="1:33" ht="30" customHeight="1" x14ac:dyDescent="0.15">
      <c r="A100" s="99" t="s">
        <v>79</v>
      </c>
      <c r="B100" s="100" t="s">
        <v>216</v>
      </c>
      <c r="C100" s="165" t="s">
        <v>211</v>
      </c>
      <c r="D100" s="102" t="s">
        <v>114</v>
      </c>
      <c r="E100" s="103"/>
      <c r="F100" s="104"/>
      <c r="G100" s="105">
        <f>E100*F100</f>
        <v>0</v>
      </c>
      <c r="H100" s="103"/>
      <c r="I100" s="104"/>
      <c r="J100" s="105">
        <f>H100*I100</f>
        <v>0</v>
      </c>
      <c r="K100" s="103"/>
      <c r="L100" s="104"/>
      <c r="M100" s="105">
        <f>K100*L100</f>
        <v>0</v>
      </c>
      <c r="N100" s="103"/>
      <c r="O100" s="104"/>
      <c r="P100" s="105">
        <f>N100*O100</f>
        <v>0</v>
      </c>
      <c r="Q100" s="103"/>
      <c r="R100" s="104"/>
      <c r="S100" s="105">
        <f>Q100*R100</f>
        <v>0</v>
      </c>
      <c r="T100" s="103"/>
      <c r="U100" s="104"/>
      <c r="V100" s="106">
        <f>T100*U100</f>
        <v>0</v>
      </c>
      <c r="W100" s="107">
        <f t="shared" si="20"/>
        <v>0</v>
      </c>
      <c r="X100" s="164">
        <f t="shared" si="21"/>
        <v>0</v>
      </c>
      <c r="Y100" s="164">
        <f t="shared" si="22"/>
        <v>0</v>
      </c>
      <c r="Z100" s="109" t="e">
        <f t="shared" si="23"/>
        <v>#DIV/0!</v>
      </c>
      <c r="AA100" s="110"/>
      <c r="AB100" s="112"/>
      <c r="AC100" s="112"/>
      <c r="AD100" s="112"/>
      <c r="AE100" s="112"/>
      <c r="AF100" s="112"/>
      <c r="AG100" s="112"/>
    </row>
    <row r="101" spans="1:33" ht="30" customHeight="1" x14ac:dyDescent="0.15">
      <c r="A101" s="99" t="s">
        <v>79</v>
      </c>
      <c r="B101" s="100" t="s">
        <v>217</v>
      </c>
      <c r="C101" s="165" t="s">
        <v>211</v>
      </c>
      <c r="D101" s="102" t="s">
        <v>114</v>
      </c>
      <c r="E101" s="103"/>
      <c r="F101" s="104"/>
      <c r="G101" s="105">
        <f>E101*F101</f>
        <v>0</v>
      </c>
      <c r="H101" s="103"/>
      <c r="I101" s="104"/>
      <c r="J101" s="105">
        <f>H101*I101</f>
        <v>0</v>
      </c>
      <c r="K101" s="103"/>
      <c r="L101" s="104"/>
      <c r="M101" s="105">
        <f>K101*L101</f>
        <v>0</v>
      </c>
      <c r="N101" s="103"/>
      <c r="O101" s="104"/>
      <c r="P101" s="105">
        <f>N101*O101</f>
        <v>0</v>
      </c>
      <c r="Q101" s="103"/>
      <c r="R101" s="104"/>
      <c r="S101" s="105">
        <f>Q101*R101</f>
        <v>0</v>
      </c>
      <c r="T101" s="103"/>
      <c r="U101" s="104"/>
      <c r="V101" s="106">
        <f>T101*U101</f>
        <v>0</v>
      </c>
      <c r="W101" s="107">
        <f t="shared" si="20"/>
        <v>0</v>
      </c>
      <c r="X101" s="164">
        <f t="shared" si="21"/>
        <v>0</v>
      </c>
      <c r="Y101" s="164">
        <f t="shared" si="22"/>
        <v>0</v>
      </c>
      <c r="Z101" s="109" t="e">
        <f t="shared" si="23"/>
        <v>#DIV/0!</v>
      </c>
      <c r="AA101" s="110"/>
      <c r="AB101" s="112"/>
      <c r="AC101" s="112"/>
      <c r="AD101" s="112"/>
      <c r="AE101" s="112"/>
      <c r="AF101" s="112"/>
      <c r="AG101" s="112"/>
    </row>
    <row r="102" spans="1:33" ht="30" customHeight="1" x14ac:dyDescent="0.15">
      <c r="A102" s="125" t="s">
        <v>79</v>
      </c>
      <c r="B102" s="124" t="s">
        <v>218</v>
      </c>
      <c r="C102" s="137" t="s">
        <v>211</v>
      </c>
      <c r="D102" s="138" t="s">
        <v>114</v>
      </c>
      <c r="E102" s="126"/>
      <c r="F102" s="127"/>
      <c r="G102" s="128">
        <f>E102*F102</f>
        <v>0</v>
      </c>
      <c r="H102" s="126"/>
      <c r="I102" s="127"/>
      <c r="J102" s="128">
        <f>H102*I102</f>
        <v>0</v>
      </c>
      <c r="K102" s="126"/>
      <c r="L102" s="127"/>
      <c r="M102" s="128">
        <f>K102*L102</f>
        <v>0</v>
      </c>
      <c r="N102" s="126"/>
      <c r="O102" s="127"/>
      <c r="P102" s="128">
        <f>N102*O102</f>
        <v>0</v>
      </c>
      <c r="Q102" s="126"/>
      <c r="R102" s="127"/>
      <c r="S102" s="128">
        <f>Q102*R102</f>
        <v>0</v>
      </c>
      <c r="T102" s="126"/>
      <c r="U102" s="127"/>
      <c r="V102" s="139">
        <f>T102*U102</f>
        <v>0</v>
      </c>
      <c r="W102" s="141">
        <f t="shared" si="20"/>
        <v>0</v>
      </c>
      <c r="X102" s="166">
        <f t="shared" si="21"/>
        <v>0</v>
      </c>
      <c r="Y102" s="166">
        <f t="shared" si="22"/>
        <v>0</v>
      </c>
      <c r="Z102" s="109" t="e">
        <f t="shared" si="23"/>
        <v>#DIV/0!</v>
      </c>
      <c r="AA102" s="140"/>
      <c r="AB102" s="112"/>
      <c r="AC102" s="112"/>
      <c r="AD102" s="112"/>
      <c r="AE102" s="112"/>
      <c r="AF102" s="112"/>
      <c r="AG102" s="112"/>
    </row>
    <row r="103" spans="1:33" ht="30" customHeight="1" x14ac:dyDescent="0.15">
      <c r="A103" s="86" t="s">
        <v>74</v>
      </c>
      <c r="B103" s="176" t="s">
        <v>219</v>
      </c>
      <c r="C103" s="217" t="s">
        <v>220</v>
      </c>
      <c r="D103" s="89"/>
      <c r="E103" s="90"/>
      <c r="F103" s="91"/>
      <c r="G103" s="92">
        <f>SUM(G104:G106)</f>
        <v>0</v>
      </c>
      <c r="H103" s="90"/>
      <c r="I103" s="91"/>
      <c r="J103" s="92">
        <f>SUM(J104:J106)</f>
        <v>0</v>
      </c>
      <c r="K103" s="90"/>
      <c r="L103" s="91"/>
      <c r="M103" s="92">
        <f>SUM(M104:M106)</f>
        <v>0</v>
      </c>
      <c r="N103" s="90"/>
      <c r="O103" s="91"/>
      <c r="P103" s="92">
        <f>SUM(P104:P106)</f>
        <v>0</v>
      </c>
      <c r="Q103" s="90"/>
      <c r="R103" s="91"/>
      <c r="S103" s="92">
        <f>SUM(S104:S106)</f>
        <v>0</v>
      </c>
      <c r="T103" s="90"/>
      <c r="U103" s="91"/>
      <c r="V103" s="93">
        <f>SUM(V104:V106)</f>
        <v>0</v>
      </c>
      <c r="W103" s="94">
        <f t="shared" si="20"/>
        <v>0</v>
      </c>
      <c r="X103" s="183">
        <f t="shared" si="21"/>
        <v>0</v>
      </c>
      <c r="Y103" s="183">
        <f t="shared" si="22"/>
        <v>0</v>
      </c>
      <c r="Z103" s="96" t="e">
        <f t="shared" si="23"/>
        <v>#DIV/0!</v>
      </c>
      <c r="AA103" s="97"/>
      <c r="AB103" s="98"/>
      <c r="AC103" s="98"/>
      <c r="AD103" s="98"/>
      <c r="AE103" s="98"/>
      <c r="AF103" s="98"/>
      <c r="AG103" s="98"/>
    </row>
    <row r="104" spans="1:33" ht="30" customHeight="1" x14ac:dyDescent="0.15">
      <c r="A104" s="99" t="s">
        <v>79</v>
      </c>
      <c r="B104" s="100" t="s">
        <v>221</v>
      </c>
      <c r="C104" s="165" t="s">
        <v>211</v>
      </c>
      <c r="D104" s="102" t="s">
        <v>114</v>
      </c>
      <c r="E104" s="103"/>
      <c r="F104" s="104"/>
      <c r="G104" s="105">
        <f>E104*F104</f>
        <v>0</v>
      </c>
      <c r="H104" s="103"/>
      <c r="I104" s="104"/>
      <c r="J104" s="105">
        <f>H104*I104</f>
        <v>0</v>
      </c>
      <c r="K104" s="103"/>
      <c r="L104" s="104"/>
      <c r="M104" s="105">
        <f>K104*L104</f>
        <v>0</v>
      </c>
      <c r="N104" s="103"/>
      <c r="O104" s="104"/>
      <c r="P104" s="105">
        <f>N104*O104</f>
        <v>0</v>
      </c>
      <c r="Q104" s="103"/>
      <c r="R104" s="104"/>
      <c r="S104" s="105">
        <f>Q104*R104</f>
        <v>0</v>
      </c>
      <c r="T104" s="103"/>
      <c r="U104" s="104"/>
      <c r="V104" s="106">
        <f>T104*U104</f>
        <v>0</v>
      </c>
      <c r="W104" s="107">
        <f t="shared" si="20"/>
        <v>0</v>
      </c>
      <c r="X104" s="164">
        <f t="shared" si="21"/>
        <v>0</v>
      </c>
      <c r="Y104" s="164">
        <f t="shared" si="22"/>
        <v>0</v>
      </c>
      <c r="Z104" s="109" t="e">
        <f t="shared" si="23"/>
        <v>#DIV/0!</v>
      </c>
      <c r="AA104" s="110"/>
      <c r="AB104" s="112"/>
      <c r="AC104" s="112"/>
      <c r="AD104" s="112"/>
      <c r="AE104" s="112"/>
      <c r="AF104" s="112"/>
      <c r="AG104" s="112"/>
    </row>
    <row r="105" spans="1:33" ht="30" customHeight="1" x14ac:dyDescent="0.15">
      <c r="A105" s="99" t="s">
        <v>79</v>
      </c>
      <c r="B105" s="100" t="s">
        <v>222</v>
      </c>
      <c r="C105" s="165" t="s">
        <v>211</v>
      </c>
      <c r="D105" s="102" t="s">
        <v>114</v>
      </c>
      <c r="E105" s="103"/>
      <c r="F105" s="104"/>
      <c r="G105" s="105">
        <f>E105*F105</f>
        <v>0</v>
      </c>
      <c r="H105" s="103"/>
      <c r="I105" s="104"/>
      <c r="J105" s="105">
        <f>H105*I105</f>
        <v>0</v>
      </c>
      <c r="K105" s="103"/>
      <c r="L105" s="104"/>
      <c r="M105" s="105">
        <f>K105*L105</f>
        <v>0</v>
      </c>
      <c r="N105" s="103"/>
      <c r="O105" s="104"/>
      <c r="P105" s="105">
        <f>N105*O105</f>
        <v>0</v>
      </c>
      <c r="Q105" s="103"/>
      <c r="R105" s="104"/>
      <c r="S105" s="105">
        <f>Q105*R105</f>
        <v>0</v>
      </c>
      <c r="T105" s="103"/>
      <c r="U105" s="104"/>
      <c r="V105" s="106">
        <f>T105*U105</f>
        <v>0</v>
      </c>
      <c r="W105" s="107">
        <f t="shared" si="20"/>
        <v>0</v>
      </c>
      <c r="X105" s="164">
        <f t="shared" si="21"/>
        <v>0</v>
      </c>
      <c r="Y105" s="164">
        <f t="shared" si="22"/>
        <v>0</v>
      </c>
      <c r="Z105" s="109" t="e">
        <f t="shared" si="23"/>
        <v>#DIV/0!</v>
      </c>
      <c r="AA105" s="110"/>
      <c r="AB105" s="112"/>
      <c r="AC105" s="112"/>
      <c r="AD105" s="112"/>
      <c r="AE105" s="112"/>
      <c r="AF105" s="112"/>
      <c r="AG105" s="112"/>
    </row>
    <row r="106" spans="1:33" ht="30" customHeight="1" x14ac:dyDescent="0.15">
      <c r="A106" s="125" t="s">
        <v>79</v>
      </c>
      <c r="B106" s="124" t="s">
        <v>223</v>
      </c>
      <c r="C106" s="137" t="s">
        <v>211</v>
      </c>
      <c r="D106" s="138" t="s">
        <v>114</v>
      </c>
      <c r="E106" s="117"/>
      <c r="F106" s="118"/>
      <c r="G106" s="119">
        <f>E106*F106</f>
        <v>0</v>
      </c>
      <c r="H106" s="117"/>
      <c r="I106" s="118"/>
      <c r="J106" s="119">
        <f>H106*I106</f>
        <v>0</v>
      </c>
      <c r="K106" s="117"/>
      <c r="L106" s="118"/>
      <c r="M106" s="119">
        <f>K106*L106</f>
        <v>0</v>
      </c>
      <c r="N106" s="117"/>
      <c r="O106" s="118"/>
      <c r="P106" s="119">
        <f>N106*O106</f>
        <v>0</v>
      </c>
      <c r="Q106" s="117"/>
      <c r="R106" s="118"/>
      <c r="S106" s="119">
        <f>Q106*R106</f>
        <v>0</v>
      </c>
      <c r="T106" s="117"/>
      <c r="U106" s="118"/>
      <c r="V106" s="120">
        <f>T106*U106</f>
        <v>0</v>
      </c>
      <c r="W106" s="121">
        <f t="shared" si="20"/>
        <v>0</v>
      </c>
      <c r="X106" s="185">
        <f t="shared" si="21"/>
        <v>0</v>
      </c>
      <c r="Y106" s="185">
        <f t="shared" si="22"/>
        <v>0</v>
      </c>
      <c r="Z106" s="109" t="e">
        <f t="shared" si="23"/>
        <v>#DIV/0!</v>
      </c>
      <c r="AA106" s="123"/>
      <c r="AB106" s="112"/>
      <c r="AC106" s="112"/>
      <c r="AD106" s="112"/>
      <c r="AE106" s="112"/>
      <c r="AF106" s="112"/>
      <c r="AG106" s="112"/>
    </row>
    <row r="107" spans="1:33" ht="30" customHeight="1" x14ac:dyDescent="0.15">
      <c r="A107" s="203" t="s">
        <v>224</v>
      </c>
      <c r="B107" s="204"/>
      <c r="C107" s="205"/>
      <c r="D107" s="206"/>
      <c r="E107" s="207"/>
      <c r="F107" s="148"/>
      <c r="G107" s="149">
        <f>G103+G99+G95</f>
        <v>0</v>
      </c>
      <c r="H107" s="207"/>
      <c r="I107" s="148"/>
      <c r="J107" s="149">
        <f>J103+J99+J95</f>
        <v>0</v>
      </c>
      <c r="K107" s="150"/>
      <c r="L107" s="148"/>
      <c r="M107" s="149">
        <f>M103+M99+M95</f>
        <v>0</v>
      </c>
      <c r="N107" s="150"/>
      <c r="O107" s="148"/>
      <c r="P107" s="149">
        <f>P103+P99+P95</f>
        <v>0</v>
      </c>
      <c r="Q107" s="150"/>
      <c r="R107" s="148"/>
      <c r="S107" s="149">
        <f>S103+S99+S95</f>
        <v>0</v>
      </c>
      <c r="T107" s="150"/>
      <c r="U107" s="148"/>
      <c r="V107" s="151">
        <f>V103+V99+V95</f>
        <v>0</v>
      </c>
      <c r="W107" s="153">
        <f>W103+W99+W95</f>
        <v>0</v>
      </c>
      <c r="X107" s="153">
        <f>X103+X99+X95</f>
        <v>0</v>
      </c>
      <c r="Y107" s="188">
        <f t="shared" si="22"/>
        <v>0</v>
      </c>
      <c r="Z107" s="171" t="e">
        <f t="shared" si="23"/>
        <v>#DIV/0!</v>
      </c>
      <c r="AA107" s="172"/>
      <c r="AB107" s="54"/>
      <c r="AC107" s="54"/>
      <c r="AD107" s="54"/>
      <c r="AE107" s="54"/>
      <c r="AF107" s="54"/>
      <c r="AG107" s="54"/>
    </row>
    <row r="108" spans="1:33" ht="30" customHeight="1" x14ac:dyDescent="0.15">
      <c r="A108" s="213" t="s">
        <v>74</v>
      </c>
      <c r="B108" s="157">
        <v>7</v>
      </c>
      <c r="C108" s="215" t="s">
        <v>225</v>
      </c>
      <c r="D108" s="159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1"/>
      <c r="X108" s="161"/>
      <c r="Y108" s="161"/>
      <c r="Z108" s="174"/>
      <c r="AA108" s="175"/>
      <c r="AB108" s="54"/>
      <c r="AC108" s="54"/>
      <c r="AD108" s="54"/>
      <c r="AE108" s="54"/>
      <c r="AF108" s="54"/>
      <c r="AG108" s="54"/>
    </row>
    <row r="109" spans="1:33" ht="30" customHeight="1" x14ac:dyDescent="0.15">
      <c r="A109" s="99" t="s">
        <v>79</v>
      </c>
      <c r="B109" s="100" t="s">
        <v>226</v>
      </c>
      <c r="C109" s="165" t="s">
        <v>227</v>
      </c>
      <c r="D109" s="102" t="s">
        <v>114</v>
      </c>
      <c r="E109" s="103"/>
      <c r="F109" s="104"/>
      <c r="G109" s="105">
        <f t="shared" ref="G109:G119" si="24">E109*F109</f>
        <v>0</v>
      </c>
      <c r="H109" s="103"/>
      <c r="I109" s="104"/>
      <c r="J109" s="105">
        <f t="shared" ref="J109:J119" si="25">H109*I109</f>
        <v>0</v>
      </c>
      <c r="K109" s="103"/>
      <c r="L109" s="104"/>
      <c r="M109" s="105">
        <f t="shared" ref="M109:M119" si="26">K109*L109</f>
        <v>0</v>
      </c>
      <c r="N109" s="103"/>
      <c r="O109" s="104"/>
      <c r="P109" s="105">
        <f t="shared" ref="P109:P119" si="27">N109*O109</f>
        <v>0</v>
      </c>
      <c r="Q109" s="103"/>
      <c r="R109" s="104"/>
      <c r="S109" s="105">
        <f t="shared" ref="S109:S119" si="28">Q109*R109</f>
        <v>0</v>
      </c>
      <c r="T109" s="103"/>
      <c r="U109" s="104"/>
      <c r="V109" s="106">
        <f t="shared" ref="V109:V119" si="29">T109*U109</f>
        <v>0</v>
      </c>
      <c r="W109" s="218">
        <f t="shared" ref="W109:W119" si="30">G109+M109+S109</f>
        <v>0</v>
      </c>
      <c r="X109" s="219">
        <f t="shared" ref="X109:X119" si="31">J109+P109+V109</f>
        <v>0</v>
      </c>
      <c r="Y109" s="219">
        <f t="shared" ref="Y109:Y120" si="32">W109-X109</f>
        <v>0</v>
      </c>
      <c r="Z109" s="220" t="e">
        <f t="shared" ref="Z109:Z120" si="33">Y109/W109</f>
        <v>#DIV/0!</v>
      </c>
      <c r="AA109" s="221"/>
      <c r="AB109" s="112"/>
      <c r="AC109" s="112"/>
      <c r="AD109" s="112"/>
      <c r="AE109" s="112"/>
      <c r="AF109" s="112"/>
      <c r="AG109" s="112"/>
    </row>
    <row r="110" spans="1:33" ht="30" customHeight="1" x14ac:dyDescent="0.15">
      <c r="A110" s="99" t="s">
        <v>79</v>
      </c>
      <c r="B110" s="100" t="s">
        <v>228</v>
      </c>
      <c r="C110" s="165" t="s">
        <v>229</v>
      </c>
      <c r="D110" s="102" t="s">
        <v>114</v>
      </c>
      <c r="E110" s="103"/>
      <c r="F110" s="104"/>
      <c r="G110" s="105">
        <f t="shared" si="24"/>
        <v>0</v>
      </c>
      <c r="H110" s="103"/>
      <c r="I110" s="104"/>
      <c r="J110" s="105">
        <f t="shared" si="25"/>
        <v>0</v>
      </c>
      <c r="K110" s="103"/>
      <c r="L110" s="104"/>
      <c r="M110" s="105">
        <f t="shared" si="26"/>
        <v>0</v>
      </c>
      <c r="N110" s="103"/>
      <c r="O110" s="104"/>
      <c r="P110" s="105">
        <f t="shared" si="27"/>
        <v>0</v>
      </c>
      <c r="Q110" s="103"/>
      <c r="R110" s="104"/>
      <c r="S110" s="105">
        <f t="shared" si="28"/>
        <v>0</v>
      </c>
      <c r="T110" s="103"/>
      <c r="U110" s="104"/>
      <c r="V110" s="106">
        <f t="shared" si="29"/>
        <v>0</v>
      </c>
      <c r="W110" s="107">
        <f t="shared" si="30"/>
        <v>0</v>
      </c>
      <c r="X110" s="164">
        <f t="shared" si="31"/>
        <v>0</v>
      </c>
      <c r="Y110" s="164">
        <f t="shared" si="32"/>
        <v>0</v>
      </c>
      <c r="Z110" s="222" t="e">
        <f t="shared" si="33"/>
        <v>#DIV/0!</v>
      </c>
      <c r="AA110" s="110"/>
      <c r="AB110" s="112"/>
      <c r="AC110" s="112"/>
      <c r="AD110" s="112"/>
      <c r="AE110" s="112"/>
      <c r="AF110" s="112"/>
      <c r="AG110" s="112"/>
    </row>
    <row r="111" spans="1:33" ht="30" customHeight="1" x14ac:dyDescent="0.15">
      <c r="A111" s="99" t="s">
        <v>79</v>
      </c>
      <c r="B111" s="100" t="s">
        <v>230</v>
      </c>
      <c r="C111" s="165" t="s">
        <v>231</v>
      </c>
      <c r="D111" s="102" t="s">
        <v>114</v>
      </c>
      <c r="E111" s="103"/>
      <c r="F111" s="104"/>
      <c r="G111" s="105">
        <f t="shared" si="24"/>
        <v>0</v>
      </c>
      <c r="H111" s="103"/>
      <c r="I111" s="104"/>
      <c r="J111" s="105">
        <f t="shared" si="25"/>
        <v>0</v>
      </c>
      <c r="K111" s="103"/>
      <c r="L111" s="104"/>
      <c r="M111" s="105">
        <f t="shared" si="26"/>
        <v>0</v>
      </c>
      <c r="N111" s="103"/>
      <c r="O111" s="104"/>
      <c r="P111" s="105">
        <f t="shared" si="27"/>
        <v>0</v>
      </c>
      <c r="Q111" s="103"/>
      <c r="R111" s="104"/>
      <c r="S111" s="105">
        <f t="shared" si="28"/>
        <v>0</v>
      </c>
      <c r="T111" s="103"/>
      <c r="U111" s="104"/>
      <c r="V111" s="106">
        <f t="shared" si="29"/>
        <v>0</v>
      </c>
      <c r="W111" s="107">
        <f t="shared" si="30"/>
        <v>0</v>
      </c>
      <c r="X111" s="164">
        <f t="shared" si="31"/>
        <v>0</v>
      </c>
      <c r="Y111" s="164">
        <f t="shared" si="32"/>
        <v>0</v>
      </c>
      <c r="Z111" s="222" t="e">
        <f t="shared" si="33"/>
        <v>#DIV/0!</v>
      </c>
      <c r="AA111" s="110"/>
      <c r="AB111" s="112"/>
      <c r="AC111" s="112"/>
      <c r="AD111" s="112"/>
      <c r="AE111" s="112"/>
      <c r="AF111" s="112"/>
      <c r="AG111" s="112"/>
    </row>
    <row r="112" spans="1:33" ht="30" customHeight="1" x14ac:dyDescent="0.15">
      <c r="A112" s="99" t="s">
        <v>79</v>
      </c>
      <c r="B112" s="100" t="s">
        <v>232</v>
      </c>
      <c r="C112" s="165" t="s">
        <v>233</v>
      </c>
      <c r="D112" s="102" t="s">
        <v>114</v>
      </c>
      <c r="E112" s="103"/>
      <c r="F112" s="104"/>
      <c r="G112" s="105">
        <f t="shared" si="24"/>
        <v>0</v>
      </c>
      <c r="H112" s="103"/>
      <c r="I112" s="104"/>
      <c r="J112" s="105">
        <f t="shared" si="25"/>
        <v>0</v>
      </c>
      <c r="K112" s="103"/>
      <c r="L112" s="104"/>
      <c r="M112" s="105">
        <f t="shared" si="26"/>
        <v>0</v>
      </c>
      <c r="N112" s="103"/>
      <c r="O112" s="104"/>
      <c r="P112" s="105">
        <f t="shared" si="27"/>
        <v>0</v>
      </c>
      <c r="Q112" s="103"/>
      <c r="R112" s="104"/>
      <c r="S112" s="105">
        <f t="shared" si="28"/>
        <v>0</v>
      </c>
      <c r="T112" s="103"/>
      <c r="U112" s="104"/>
      <c r="V112" s="106">
        <f t="shared" si="29"/>
        <v>0</v>
      </c>
      <c r="W112" s="107">
        <f t="shared" si="30"/>
        <v>0</v>
      </c>
      <c r="X112" s="164">
        <f t="shared" si="31"/>
        <v>0</v>
      </c>
      <c r="Y112" s="164">
        <f t="shared" si="32"/>
        <v>0</v>
      </c>
      <c r="Z112" s="222" t="e">
        <f t="shared" si="33"/>
        <v>#DIV/0!</v>
      </c>
      <c r="AA112" s="110"/>
      <c r="AB112" s="112"/>
      <c r="AC112" s="112"/>
      <c r="AD112" s="112"/>
      <c r="AE112" s="112"/>
      <c r="AF112" s="112"/>
      <c r="AG112" s="112"/>
    </row>
    <row r="113" spans="1:33" ht="30" customHeight="1" x14ac:dyDescent="0.15">
      <c r="A113" s="99" t="s">
        <v>79</v>
      </c>
      <c r="B113" s="100" t="s">
        <v>234</v>
      </c>
      <c r="C113" s="165" t="s">
        <v>235</v>
      </c>
      <c r="D113" s="102" t="s">
        <v>114</v>
      </c>
      <c r="E113" s="103"/>
      <c r="F113" s="104"/>
      <c r="G113" s="105">
        <f t="shared" si="24"/>
        <v>0</v>
      </c>
      <c r="H113" s="103"/>
      <c r="I113" s="104"/>
      <c r="J113" s="105">
        <f t="shared" si="25"/>
        <v>0</v>
      </c>
      <c r="K113" s="103"/>
      <c r="L113" s="104"/>
      <c r="M113" s="105">
        <f t="shared" si="26"/>
        <v>0</v>
      </c>
      <c r="N113" s="103"/>
      <c r="O113" s="104"/>
      <c r="P113" s="105">
        <f t="shared" si="27"/>
        <v>0</v>
      </c>
      <c r="Q113" s="103"/>
      <c r="R113" s="104"/>
      <c r="S113" s="105">
        <f t="shared" si="28"/>
        <v>0</v>
      </c>
      <c r="T113" s="103"/>
      <c r="U113" s="104"/>
      <c r="V113" s="106">
        <f t="shared" si="29"/>
        <v>0</v>
      </c>
      <c r="W113" s="107">
        <f t="shared" si="30"/>
        <v>0</v>
      </c>
      <c r="X113" s="164">
        <f t="shared" si="31"/>
        <v>0</v>
      </c>
      <c r="Y113" s="164">
        <f t="shared" si="32"/>
        <v>0</v>
      </c>
      <c r="Z113" s="222" t="e">
        <f t="shared" si="33"/>
        <v>#DIV/0!</v>
      </c>
      <c r="AA113" s="110"/>
      <c r="AB113" s="112"/>
      <c r="AC113" s="112"/>
      <c r="AD113" s="112"/>
      <c r="AE113" s="112"/>
      <c r="AF113" s="112"/>
      <c r="AG113" s="112"/>
    </row>
    <row r="114" spans="1:33" ht="30" customHeight="1" x14ac:dyDescent="0.15">
      <c r="A114" s="99" t="s">
        <v>79</v>
      </c>
      <c r="B114" s="100" t="s">
        <v>236</v>
      </c>
      <c r="C114" s="165" t="s">
        <v>237</v>
      </c>
      <c r="D114" s="102" t="s">
        <v>114</v>
      </c>
      <c r="E114" s="103"/>
      <c r="F114" s="104"/>
      <c r="G114" s="105">
        <f t="shared" si="24"/>
        <v>0</v>
      </c>
      <c r="H114" s="103"/>
      <c r="I114" s="104"/>
      <c r="J114" s="105">
        <f t="shared" si="25"/>
        <v>0</v>
      </c>
      <c r="K114" s="103"/>
      <c r="L114" s="104"/>
      <c r="M114" s="105">
        <f t="shared" si="26"/>
        <v>0</v>
      </c>
      <c r="N114" s="103"/>
      <c r="O114" s="104"/>
      <c r="P114" s="105">
        <f t="shared" si="27"/>
        <v>0</v>
      </c>
      <c r="Q114" s="103"/>
      <c r="R114" s="104"/>
      <c r="S114" s="105">
        <f t="shared" si="28"/>
        <v>0</v>
      </c>
      <c r="T114" s="103"/>
      <c r="U114" s="104"/>
      <c r="V114" s="106">
        <f t="shared" si="29"/>
        <v>0</v>
      </c>
      <c r="W114" s="107">
        <f t="shared" si="30"/>
        <v>0</v>
      </c>
      <c r="X114" s="164">
        <f t="shared" si="31"/>
        <v>0</v>
      </c>
      <c r="Y114" s="164">
        <f t="shared" si="32"/>
        <v>0</v>
      </c>
      <c r="Z114" s="222" t="e">
        <f t="shared" si="33"/>
        <v>#DIV/0!</v>
      </c>
      <c r="AA114" s="110"/>
      <c r="AB114" s="112"/>
      <c r="AC114" s="112"/>
      <c r="AD114" s="112"/>
      <c r="AE114" s="112"/>
      <c r="AF114" s="112"/>
      <c r="AG114" s="112"/>
    </row>
    <row r="115" spans="1:33" ht="30" customHeight="1" x14ac:dyDescent="0.15">
      <c r="A115" s="99" t="s">
        <v>79</v>
      </c>
      <c r="B115" s="100" t="s">
        <v>238</v>
      </c>
      <c r="C115" s="165" t="s">
        <v>239</v>
      </c>
      <c r="D115" s="102" t="s">
        <v>114</v>
      </c>
      <c r="E115" s="103"/>
      <c r="F115" s="104"/>
      <c r="G115" s="105">
        <f t="shared" si="24"/>
        <v>0</v>
      </c>
      <c r="H115" s="103"/>
      <c r="I115" s="104"/>
      <c r="J115" s="105">
        <f t="shared" si="25"/>
        <v>0</v>
      </c>
      <c r="K115" s="103"/>
      <c r="L115" s="104"/>
      <c r="M115" s="105">
        <f t="shared" si="26"/>
        <v>0</v>
      </c>
      <c r="N115" s="103"/>
      <c r="O115" s="104"/>
      <c r="P115" s="105">
        <f t="shared" si="27"/>
        <v>0</v>
      </c>
      <c r="Q115" s="103"/>
      <c r="R115" s="104"/>
      <c r="S115" s="105">
        <f t="shared" si="28"/>
        <v>0</v>
      </c>
      <c r="T115" s="103"/>
      <c r="U115" s="104"/>
      <c r="V115" s="106">
        <f t="shared" si="29"/>
        <v>0</v>
      </c>
      <c r="W115" s="107">
        <f t="shared" si="30"/>
        <v>0</v>
      </c>
      <c r="X115" s="164">
        <f t="shared" si="31"/>
        <v>0</v>
      </c>
      <c r="Y115" s="164">
        <f t="shared" si="32"/>
        <v>0</v>
      </c>
      <c r="Z115" s="222" t="e">
        <f t="shared" si="33"/>
        <v>#DIV/0!</v>
      </c>
      <c r="AA115" s="110"/>
      <c r="AB115" s="112"/>
      <c r="AC115" s="112"/>
      <c r="AD115" s="112"/>
      <c r="AE115" s="112"/>
      <c r="AF115" s="112"/>
      <c r="AG115" s="112"/>
    </row>
    <row r="116" spans="1:33" ht="30" customHeight="1" x14ac:dyDescent="0.15">
      <c r="A116" s="99" t="s">
        <v>79</v>
      </c>
      <c r="B116" s="100" t="s">
        <v>240</v>
      </c>
      <c r="C116" s="165" t="s">
        <v>241</v>
      </c>
      <c r="D116" s="102" t="s">
        <v>114</v>
      </c>
      <c r="E116" s="103"/>
      <c r="F116" s="104"/>
      <c r="G116" s="105">
        <f t="shared" si="24"/>
        <v>0</v>
      </c>
      <c r="H116" s="103"/>
      <c r="I116" s="104"/>
      <c r="J116" s="105">
        <f t="shared" si="25"/>
        <v>0</v>
      </c>
      <c r="K116" s="103"/>
      <c r="L116" s="104"/>
      <c r="M116" s="105">
        <f t="shared" si="26"/>
        <v>0</v>
      </c>
      <c r="N116" s="103"/>
      <c r="O116" s="104"/>
      <c r="P116" s="105">
        <f t="shared" si="27"/>
        <v>0</v>
      </c>
      <c r="Q116" s="103"/>
      <c r="R116" s="104"/>
      <c r="S116" s="105">
        <f t="shared" si="28"/>
        <v>0</v>
      </c>
      <c r="T116" s="103"/>
      <c r="U116" s="104"/>
      <c r="V116" s="106">
        <f t="shared" si="29"/>
        <v>0</v>
      </c>
      <c r="W116" s="107">
        <f t="shared" si="30"/>
        <v>0</v>
      </c>
      <c r="X116" s="164">
        <f t="shared" si="31"/>
        <v>0</v>
      </c>
      <c r="Y116" s="164">
        <f t="shared" si="32"/>
        <v>0</v>
      </c>
      <c r="Z116" s="222" t="e">
        <f t="shared" si="33"/>
        <v>#DIV/0!</v>
      </c>
      <c r="AA116" s="110"/>
      <c r="AB116" s="112"/>
      <c r="AC116" s="112"/>
      <c r="AD116" s="112"/>
      <c r="AE116" s="112"/>
      <c r="AF116" s="112"/>
      <c r="AG116" s="112"/>
    </row>
    <row r="117" spans="1:33" ht="30" customHeight="1" x14ac:dyDescent="0.15">
      <c r="A117" s="125" t="s">
        <v>79</v>
      </c>
      <c r="B117" s="100" t="s">
        <v>242</v>
      </c>
      <c r="C117" s="137" t="s">
        <v>243</v>
      </c>
      <c r="D117" s="102" t="s">
        <v>114</v>
      </c>
      <c r="E117" s="126"/>
      <c r="F117" s="127"/>
      <c r="G117" s="105">
        <f t="shared" si="24"/>
        <v>0</v>
      </c>
      <c r="H117" s="126"/>
      <c r="I117" s="127"/>
      <c r="J117" s="105">
        <f t="shared" si="25"/>
        <v>0</v>
      </c>
      <c r="K117" s="103"/>
      <c r="L117" s="104"/>
      <c r="M117" s="105">
        <f t="shared" si="26"/>
        <v>0</v>
      </c>
      <c r="N117" s="103"/>
      <c r="O117" s="104"/>
      <c r="P117" s="105">
        <f t="shared" si="27"/>
        <v>0</v>
      </c>
      <c r="Q117" s="103"/>
      <c r="R117" s="104"/>
      <c r="S117" s="105">
        <f t="shared" si="28"/>
        <v>0</v>
      </c>
      <c r="T117" s="103"/>
      <c r="U117" s="104"/>
      <c r="V117" s="106">
        <f t="shared" si="29"/>
        <v>0</v>
      </c>
      <c r="W117" s="107">
        <f t="shared" si="30"/>
        <v>0</v>
      </c>
      <c r="X117" s="164">
        <f t="shared" si="31"/>
        <v>0</v>
      </c>
      <c r="Y117" s="164">
        <f t="shared" si="32"/>
        <v>0</v>
      </c>
      <c r="Z117" s="222" t="e">
        <f t="shared" si="33"/>
        <v>#DIV/0!</v>
      </c>
      <c r="AA117" s="140"/>
      <c r="AB117" s="112"/>
      <c r="AC117" s="112"/>
      <c r="AD117" s="112"/>
      <c r="AE117" s="112"/>
      <c r="AF117" s="112"/>
      <c r="AG117" s="112"/>
    </row>
    <row r="118" spans="1:33" ht="30" customHeight="1" x14ac:dyDescent="0.15">
      <c r="A118" s="125" t="s">
        <v>79</v>
      </c>
      <c r="B118" s="100" t="s">
        <v>244</v>
      </c>
      <c r="C118" s="137" t="s">
        <v>245</v>
      </c>
      <c r="D118" s="138" t="s">
        <v>114</v>
      </c>
      <c r="E118" s="103"/>
      <c r="F118" s="104"/>
      <c r="G118" s="105">
        <f t="shared" si="24"/>
        <v>0</v>
      </c>
      <c r="H118" s="103"/>
      <c r="I118" s="104"/>
      <c r="J118" s="105">
        <f t="shared" si="25"/>
        <v>0</v>
      </c>
      <c r="K118" s="103"/>
      <c r="L118" s="104"/>
      <c r="M118" s="105">
        <f t="shared" si="26"/>
        <v>0</v>
      </c>
      <c r="N118" s="103"/>
      <c r="O118" s="104"/>
      <c r="P118" s="105">
        <f t="shared" si="27"/>
        <v>0</v>
      </c>
      <c r="Q118" s="103"/>
      <c r="R118" s="104"/>
      <c r="S118" s="105">
        <f t="shared" si="28"/>
        <v>0</v>
      </c>
      <c r="T118" s="103"/>
      <c r="U118" s="104"/>
      <c r="V118" s="106">
        <f t="shared" si="29"/>
        <v>0</v>
      </c>
      <c r="W118" s="107">
        <f t="shared" si="30"/>
        <v>0</v>
      </c>
      <c r="X118" s="164">
        <f t="shared" si="31"/>
        <v>0</v>
      </c>
      <c r="Y118" s="164">
        <f t="shared" si="32"/>
        <v>0</v>
      </c>
      <c r="Z118" s="222" t="e">
        <f t="shared" si="33"/>
        <v>#DIV/0!</v>
      </c>
      <c r="AA118" s="110"/>
      <c r="AB118" s="112"/>
      <c r="AC118" s="112"/>
      <c r="AD118" s="112"/>
      <c r="AE118" s="112"/>
      <c r="AF118" s="112"/>
      <c r="AG118" s="112"/>
    </row>
    <row r="119" spans="1:33" ht="30" customHeight="1" x14ac:dyDescent="0.15">
      <c r="A119" s="125" t="s">
        <v>79</v>
      </c>
      <c r="B119" s="100" t="s">
        <v>246</v>
      </c>
      <c r="C119" s="223" t="s">
        <v>247</v>
      </c>
      <c r="D119" s="138" t="s">
        <v>114</v>
      </c>
      <c r="E119" s="126"/>
      <c r="F119" s="127">
        <v>0.22</v>
      </c>
      <c r="G119" s="128">
        <f t="shared" si="24"/>
        <v>0</v>
      </c>
      <c r="H119" s="126"/>
      <c r="I119" s="127">
        <v>0.22</v>
      </c>
      <c r="J119" s="128">
        <f t="shared" si="25"/>
        <v>0</v>
      </c>
      <c r="K119" s="126"/>
      <c r="L119" s="127">
        <v>0.22</v>
      </c>
      <c r="M119" s="128">
        <f t="shared" si="26"/>
        <v>0</v>
      </c>
      <c r="N119" s="126"/>
      <c r="O119" s="127">
        <v>0.22</v>
      </c>
      <c r="P119" s="128">
        <f t="shared" si="27"/>
        <v>0</v>
      </c>
      <c r="Q119" s="126"/>
      <c r="R119" s="127">
        <v>0.22</v>
      </c>
      <c r="S119" s="128">
        <f t="shared" si="28"/>
        <v>0</v>
      </c>
      <c r="T119" s="126"/>
      <c r="U119" s="127">
        <v>0.22</v>
      </c>
      <c r="V119" s="139">
        <f t="shared" si="29"/>
        <v>0</v>
      </c>
      <c r="W119" s="121">
        <f t="shared" si="30"/>
        <v>0</v>
      </c>
      <c r="X119" s="185">
        <f t="shared" si="31"/>
        <v>0</v>
      </c>
      <c r="Y119" s="185">
        <f t="shared" si="32"/>
        <v>0</v>
      </c>
      <c r="Z119" s="224" t="e">
        <f t="shared" si="33"/>
        <v>#DIV/0!</v>
      </c>
      <c r="AA119" s="123"/>
      <c r="AB119" s="54"/>
      <c r="AC119" s="54"/>
      <c r="AD119" s="54"/>
      <c r="AE119" s="54"/>
      <c r="AF119" s="54"/>
      <c r="AG119" s="54"/>
    </row>
    <row r="120" spans="1:33" ht="30" customHeight="1" x14ac:dyDescent="0.15">
      <c r="A120" s="203" t="s">
        <v>248</v>
      </c>
      <c r="B120" s="225"/>
      <c r="C120" s="205"/>
      <c r="D120" s="206"/>
      <c r="E120" s="207"/>
      <c r="F120" s="148"/>
      <c r="G120" s="149">
        <f>SUM(G109:G119)</f>
        <v>0</v>
      </c>
      <c r="H120" s="207"/>
      <c r="I120" s="148"/>
      <c r="J120" s="149">
        <f>SUM(J109:J119)</f>
        <v>0</v>
      </c>
      <c r="K120" s="150"/>
      <c r="L120" s="148"/>
      <c r="M120" s="149">
        <f>SUM(M109:M119)</f>
        <v>0</v>
      </c>
      <c r="N120" s="150"/>
      <c r="O120" s="148"/>
      <c r="P120" s="149">
        <f>SUM(P109:P119)</f>
        <v>0</v>
      </c>
      <c r="Q120" s="150"/>
      <c r="R120" s="148"/>
      <c r="S120" s="149">
        <f>SUM(S109:S119)</f>
        <v>0</v>
      </c>
      <c r="T120" s="150"/>
      <c r="U120" s="148"/>
      <c r="V120" s="151">
        <f>SUM(V109:V119)</f>
        <v>0</v>
      </c>
      <c r="W120" s="153">
        <f>SUM(W109:W119)</f>
        <v>0</v>
      </c>
      <c r="X120" s="153">
        <f>SUM(X109:X119)</f>
        <v>0</v>
      </c>
      <c r="Y120" s="226">
        <f t="shared" si="32"/>
        <v>0</v>
      </c>
      <c r="Z120" s="227" t="e">
        <f t="shared" si="33"/>
        <v>#DIV/0!</v>
      </c>
      <c r="AA120" s="228"/>
      <c r="AB120" s="54"/>
      <c r="AC120" s="54"/>
      <c r="AD120" s="54"/>
      <c r="AE120" s="54"/>
      <c r="AF120" s="54"/>
      <c r="AG120" s="54"/>
    </row>
    <row r="121" spans="1:33" ht="30" customHeight="1" x14ac:dyDescent="0.15">
      <c r="A121" s="213" t="s">
        <v>74</v>
      </c>
      <c r="B121" s="157">
        <v>8</v>
      </c>
      <c r="C121" s="229" t="s">
        <v>249</v>
      </c>
      <c r="D121" s="159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1"/>
      <c r="X121" s="161"/>
      <c r="Y121" s="83"/>
      <c r="Z121" s="162"/>
      <c r="AA121" s="230"/>
      <c r="AB121" s="98"/>
      <c r="AC121" s="98"/>
      <c r="AD121" s="98"/>
      <c r="AE121" s="98"/>
      <c r="AF121" s="98"/>
      <c r="AG121" s="98"/>
    </row>
    <row r="122" spans="1:33" ht="30" customHeight="1" x14ac:dyDescent="0.15">
      <c r="A122" s="99" t="s">
        <v>79</v>
      </c>
      <c r="B122" s="100" t="s">
        <v>250</v>
      </c>
      <c r="C122" s="165" t="s">
        <v>251</v>
      </c>
      <c r="D122" s="102" t="s">
        <v>252</v>
      </c>
      <c r="E122" s="103"/>
      <c r="F122" s="104"/>
      <c r="G122" s="105">
        <f t="shared" ref="G122:G127" si="34">E122*F122</f>
        <v>0</v>
      </c>
      <c r="H122" s="103"/>
      <c r="I122" s="104"/>
      <c r="J122" s="105">
        <f t="shared" ref="J122:J127" si="35">H122*I122</f>
        <v>0</v>
      </c>
      <c r="K122" s="103"/>
      <c r="L122" s="104"/>
      <c r="M122" s="105">
        <f t="shared" ref="M122:M127" si="36">K122*L122</f>
        <v>0</v>
      </c>
      <c r="N122" s="103"/>
      <c r="O122" s="104"/>
      <c r="P122" s="105">
        <f t="shared" ref="P122:P127" si="37">N122*O122</f>
        <v>0</v>
      </c>
      <c r="Q122" s="103"/>
      <c r="R122" s="104"/>
      <c r="S122" s="105">
        <f t="shared" ref="S122:S127" si="38">Q122*R122</f>
        <v>0</v>
      </c>
      <c r="T122" s="103"/>
      <c r="U122" s="104"/>
      <c r="V122" s="106">
        <f t="shared" ref="V122:V127" si="39">T122*U122</f>
        <v>0</v>
      </c>
      <c r="W122" s="218">
        <f t="shared" ref="W122:W127" si="40">G122+M122+S122</f>
        <v>0</v>
      </c>
      <c r="X122" s="219">
        <f t="shared" ref="X122:X127" si="41">J122+P122+V122</f>
        <v>0</v>
      </c>
      <c r="Y122" s="231">
        <f t="shared" ref="Y122:Y128" si="42">W122-X122</f>
        <v>0</v>
      </c>
      <c r="Z122" s="220" t="e">
        <f t="shared" ref="Z122:Z128" si="43">Y122/W122</f>
        <v>#DIV/0!</v>
      </c>
      <c r="AA122" s="232"/>
      <c r="AB122" s="112"/>
      <c r="AC122" s="112"/>
      <c r="AD122" s="112"/>
      <c r="AE122" s="112"/>
      <c r="AF122" s="112"/>
      <c r="AG122" s="112"/>
    </row>
    <row r="123" spans="1:33" ht="30" customHeight="1" x14ac:dyDescent="0.15">
      <c r="A123" s="99" t="s">
        <v>79</v>
      </c>
      <c r="B123" s="100" t="s">
        <v>253</v>
      </c>
      <c r="C123" s="165" t="s">
        <v>254</v>
      </c>
      <c r="D123" s="102" t="s">
        <v>252</v>
      </c>
      <c r="E123" s="103"/>
      <c r="F123" s="104"/>
      <c r="G123" s="105">
        <f t="shared" si="34"/>
        <v>0</v>
      </c>
      <c r="H123" s="103"/>
      <c r="I123" s="104"/>
      <c r="J123" s="105">
        <f t="shared" si="35"/>
        <v>0</v>
      </c>
      <c r="K123" s="103"/>
      <c r="L123" s="104"/>
      <c r="M123" s="105">
        <f t="shared" si="36"/>
        <v>0</v>
      </c>
      <c r="N123" s="103"/>
      <c r="O123" s="104"/>
      <c r="P123" s="105">
        <f t="shared" si="37"/>
        <v>0</v>
      </c>
      <c r="Q123" s="103"/>
      <c r="R123" s="104"/>
      <c r="S123" s="105">
        <f t="shared" si="38"/>
        <v>0</v>
      </c>
      <c r="T123" s="103"/>
      <c r="U123" s="104"/>
      <c r="V123" s="106">
        <f t="shared" si="39"/>
        <v>0</v>
      </c>
      <c r="W123" s="107">
        <f t="shared" si="40"/>
        <v>0</v>
      </c>
      <c r="X123" s="164">
        <f t="shared" si="41"/>
        <v>0</v>
      </c>
      <c r="Y123" s="108">
        <f t="shared" si="42"/>
        <v>0</v>
      </c>
      <c r="Z123" s="222" t="e">
        <f t="shared" si="43"/>
        <v>#DIV/0!</v>
      </c>
      <c r="AA123" s="232"/>
      <c r="AB123" s="112"/>
      <c r="AC123" s="112"/>
      <c r="AD123" s="112"/>
      <c r="AE123" s="112"/>
      <c r="AF123" s="112"/>
      <c r="AG123" s="112"/>
    </row>
    <row r="124" spans="1:33" ht="30" customHeight="1" x14ac:dyDescent="0.15">
      <c r="A124" s="99" t="s">
        <v>79</v>
      </c>
      <c r="B124" s="100" t="s">
        <v>255</v>
      </c>
      <c r="C124" s="165" t="s">
        <v>256</v>
      </c>
      <c r="D124" s="102" t="s">
        <v>257</v>
      </c>
      <c r="E124" s="233"/>
      <c r="F124" s="234"/>
      <c r="G124" s="105">
        <f t="shared" si="34"/>
        <v>0</v>
      </c>
      <c r="H124" s="233"/>
      <c r="I124" s="234"/>
      <c r="J124" s="105">
        <f t="shared" si="35"/>
        <v>0</v>
      </c>
      <c r="K124" s="103"/>
      <c r="L124" s="104"/>
      <c r="M124" s="105">
        <f t="shared" si="36"/>
        <v>0</v>
      </c>
      <c r="N124" s="103"/>
      <c r="O124" s="104"/>
      <c r="P124" s="105">
        <f t="shared" si="37"/>
        <v>0</v>
      </c>
      <c r="Q124" s="103"/>
      <c r="R124" s="104"/>
      <c r="S124" s="105">
        <f t="shared" si="38"/>
        <v>0</v>
      </c>
      <c r="T124" s="103"/>
      <c r="U124" s="104"/>
      <c r="V124" s="106">
        <f t="shared" si="39"/>
        <v>0</v>
      </c>
      <c r="W124" s="107">
        <f t="shared" si="40"/>
        <v>0</v>
      </c>
      <c r="X124" s="164">
        <f t="shared" si="41"/>
        <v>0</v>
      </c>
      <c r="Y124" s="108">
        <f t="shared" si="42"/>
        <v>0</v>
      </c>
      <c r="Z124" s="222" t="e">
        <f t="shared" si="43"/>
        <v>#DIV/0!</v>
      </c>
      <c r="AA124" s="232"/>
      <c r="AB124" s="112"/>
      <c r="AC124" s="112"/>
      <c r="AD124" s="112"/>
      <c r="AE124" s="112"/>
      <c r="AF124" s="112"/>
      <c r="AG124" s="112"/>
    </row>
    <row r="125" spans="1:33" ht="30" customHeight="1" x14ac:dyDescent="0.15">
      <c r="A125" s="99" t="s">
        <v>79</v>
      </c>
      <c r="B125" s="100" t="s">
        <v>258</v>
      </c>
      <c r="C125" s="165" t="s">
        <v>259</v>
      </c>
      <c r="D125" s="102" t="s">
        <v>257</v>
      </c>
      <c r="E125" s="103"/>
      <c r="F125" s="104"/>
      <c r="G125" s="105">
        <f t="shared" si="34"/>
        <v>0</v>
      </c>
      <c r="H125" s="103"/>
      <c r="I125" s="104"/>
      <c r="J125" s="105">
        <f t="shared" si="35"/>
        <v>0</v>
      </c>
      <c r="K125" s="233"/>
      <c r="L125" s="234"/>
      <c r="M125" s="105">
        <f t="shared" si="36"/>
        <v>0</v>
      </c>
      <c r="N125" s="233"/>
      <c r="O125" s="234"/>
      <c r="P125" s="105">
        <f t="shared" si="37"/>
        <v>0</v>
      </c>
      <c r="Q125" s="233"/>
      <c r="R125" s="234"/>
      <c r="S125" s="105">
        <f t="shared" si="38"/>
        <v>0</v>
      </c>
      <c r="T125" s="233"/>
      <c r="U125" s="234"/>
      <c r="V125" s="106">
        <f t="shared" si="39"/>
        <v>0</v>
      </c>
      <c r="W125" s="107">
        <f t="shared" si="40"/>
        <v>0</v>
      </c>
      <c r="X125" s="164">
        <f t="shared" si="41"/>
        <v>0</v>
      </c>
      <c r="Y125" s="108">
        <f t="shared" si="42"/>
        <v>0</v>
      </c>
      <c r="Z125" s="222" t="e">
        <f t="shared" si="43"/>
        <v>#DIV/0!</v>
      </c>
      <c r="AA125" s="232"/>
      <c r="AB125" s="112"/>
      <c r="AC125" s="112"/>
      <c r="AD125" s="112"/>
      <c r="AE125" s="112"/>
      <c r="AF125" s="112"/>
      <c r="AG125" s="112"/>
    </row>
    <row r="126" spans="1:33" ht="30" customHeight="1" x14ac:dyDescent="0.15">
      <c r="A126" s="99" t="s">
        <v>79</v>
      </c>
      <c r="B126" s="100" t="s">
        <v>260</v>
      </c>
      <c r="C126" s="165" t="s">
        <v>261</v>
      </c>
      <c r="D126" s="102" t="s">
        <v>257</v>
      </c>
      <c r="E126" s="103"/>
      <c r="F126" s="104"/>
      <c r="G126" s="105">
        <f t="shared" si="34"/>
        <v>0</v>
      </c>
      <c r="H126" s="103"/>
      <c r="I126" s="104"/>
      <c r="J126" s="105">
        <f t="shared" si="35"/>
        <v>0</v>
      </c>
      <c r="K126" s="103"/>
      <c r="L126" s="104"/>
      <c r="M126" s="105">
        <f t="shared" si="36"/>
        <v>0</v>
      </c>
      <c r="N126" s="103"/>
      <c r="O126" s="104"/>
      <c r="P126" s="105">
        <f t="shared" si="37"/>
        <v>0</v>
      </c>
      <c r="Q126" s="103"/>
      <c r="R126" s="104"/>
      <c r="S126" s="105">
        <f t="shared" si="38"/>
        <v>0</v>
      </c>
      <c r="T126" s="103"/>
      <c r="U126" s="104"/>
      <c r="V126" s="106">
        <f t="shared" si="39"/>
        <v>0</v>
      </c>
      <c r="W126" s="107">
        <f t="shared" si="40"/>
        <v>0</v>
      </c>
      <c r="X126" s="164">
        <f t="shared" si="41"/>
        <v>0</v>
      </c>
      <c r="Y126" s="108">
        <f t="shared" si="42"/>
        <v>0</v>
      </c>
      <c r="Z126" s="222" t="e">
        <f t="shared" si="43"/>
        <v>#DIV/0!</v>
      </c>
      <c r="AA126" s="232"/>
      <c r="AB126" s="112"/>
      <c r="AC126" s="112"/>
      <c r="AD126" s="112"/>
      <c r="AE126" s="112"/>
      <c r="AF126" s="112"/>
      <c r="AG126" s="112"/>
    </row>
    <row r="127" spans="1:33" ht="30" customHeight="1" x14ac:dyDescent="0.15">
      <c r="A127" s="113" t="s">
        <v>79</v>
      </c>
      <c r="B127" s="114" t="s">
        <v>262</v>
      </c>
      <c r="C127" s="115" t="s">
        <v>263</v>
      </c>
      <c r="D127" s="116"/>
      <c r="E127" s="126"/>
      <c r="F127" s="127">
        <v>0.22</v>
      </c>
      <c r="G127" s="128">
        <f t="shared" si="34"/>
        <v>0</v>
      </c>
      <c r="H127" s="126"/>
      <c r="I127" s="127">
        <v>0.22</v>
      </c>
      <c r="J127" s="128">
        <f t="shared" si="35"/>
        <v>0</v>
      </c>
      <c r="K127" s="126"/>
      <c r="L127" s="127">
        <v>0.22</v>
      </c>
      <c r="M127" s="128">
        <f t="shared" si="36"/>
        <v>0</v>
      </c>
      <c r="N127" s="126"/>
      <c r="O127" s="127">
        <v>0.22</v>
      </c>
      <c r="P127" s="128">
        <f t="shared" si="37"/>
        <v>0</v>
      </c>
      <c r="Q127" s="126"/>
      <c r="R127" s="127">
        <v>0.22</v>
      </c>
      <c r="S127" s="128">
        <f t="shared" si="38"/>
        <v>0</v>
      </c>
      <c r="T127" s="126"/>
      <c r="U127" s="127">
        <v>0.22</v>
      </c>
      <c r="V127" s="139">
        <f t="shared" si="39"/>
        <v>0</v>
      </c>
      <c r="W127" s="121">
        <f t="shared" si="40"/>
        <v>0</v>
      </c>
      <c r="X127" s="185">
        <f t="shared" si="41"/>
        <v>0</v>
      </c>
      <c r="Y127" s="122">
        <f t="shared" si="42"/>
        <v>0</v>
      </c>
      <c r="Z127" s="224" t="e">
        <f t="shared" si="43"/>
        <v>#DIV/0!</v>
      </c>
      <c r="AA127" s="235"/>
      <c r="AB127" s="54"/>
      <c r="AC127" s="54"/>
      <c r="AD127" s="54"/>
      <c r="AE127" s="54"/>
      <c r="AF127" s="54"/>
      <c r="AG127" s="54"/>
    </row>
    <row r="128" spans="1:33" ht="30" customHeight="1" x14ac:dyDescent="0.15">
      <c r="A128" s="203" t="s">
        <v>264</v>
      </c>
      <c r="B128" s="236"/>
      <c r="C128" s="205"/>
      <c r="D128" s="237"/>
      <c r="E128" s="238"/>
      <c r="F128" s="239"/>
      <c r="G128" s="170">
        <f>SUM(G122:G127)</f>
        <v>0</v>
      </c>
      <c r="H128" s="238"/>
      <c r="I128" s="239"/>
      <c r="J128" s="170">
        <f>SUM(J122:J127)</f>
        <v>0</v>
      </c>
      <c r="K128" s="207"/>
      <c r="L128" s="148"/>
      <c r="M128" s="240">
        <f>SUM(M122:M127)</f>
        <v>0</v>
      </c>
      <c r="N128" s="238"/>
      <c r="O128" s="239"/>
      <c r="P128" s="170">
        <f>SUM(P122:P127)</f>
        <v>0</v>
      </c>
      <c r="Q128" s="238"/>
      <c r="R128" s="239"/>
      <c r="S128" s="170">
        <f>SUM(S122:S127)</f>
        <v>0</v>
      </c>
      <c r="T128" s="238"/>
      <c r="U128" s="239"/>
      <c r="V128" s="170">
        <f>SUM(V122:V127)</f>
        <v>0</v>
      </c>
      <c r="W128" s="153">
        <f>SUM(W122:W127)</f>
        <v>0</v>
      </c>
      <c r="X128" s="153">
        <f>SUM(X122:X127)</f>
        <v>0</v>
      </c>
      <c r="Y128" s="226">
        <f t="shared" si="42"/>
        <v>0</v>
      </c>
      <c r="Z128" s="227" t="e">
        <f t="shared" si="43"/>
        <v>#DIV/0!</v>
      </c>
      <c r="AA128" s="241"/>
      <c r="AB128" s="54"/>
      <c r="AC128" s="54"/>
      <c r="AD128" s="54"/>
      <c r="AE128" s="54"/>
      <c r="AF128" s="54"/>
      <c r="AG128" s="54"/>
    </row>
    <row r="129" spans="1:33" ht="30" customHeight="1" x14ac:dyDescent="0.15">
      <c r="A129" s="213" t="s">
        <v>74</v>
      </c>
      <c r="B129" s="157">
        <v>9</v>
      </c>
      <c r="C129" s="215" t="s">
        <v>265</v>
      </c>
      <c r="D129" s="159"/>
      <c r="E129" s="242"/>
      <c r="F129" s="242"/>
      <c r="G129" s="242"/>
      <c r="H129" s="242"/>
      <c r="I129" s="242"/>
      <c r="J129" s="242"/>
      <c r="K129" s="160"/>
      <c r="L129" s="160"/>
      <c r="M129" s="160"/>
      <c r="N129" s="242"/>
      <c r="O129" s="242"/>
      <c r="P129" s="242"/>
      <c r="Q129" s="242"/>
      <c r="R129" s="242"/>
      <c r="S129" s="242"/>
      <c r="T129" s="242"/>
      <c r="U129" s="242"/>
      <c r="V129" s="242"/>
      <c r="W129" s="161"/>
      <c r="X129" s="161"/>
      <c r="Y129" s="83"/>
      <c r="Z129" s="162"/>
      <c r="AA129" s="230"/>
      <c r="AB129" s="54"/>
      <c r="AC129" s="54"/>
      <c r="AD129" s="54"/>
      <c r="AE129" s="54"/>
      <c r="AF129" s="54"/>
      <c r="AG129" s="54"/>
    </row>
    <row r="130" spans="1:33" ht="30" customHeight="1" x14ac:dyDescent="0.15">
      <c r="A130" s="243" t="s">
        <v>79</v>
      </c>
      <c r="B130" s="244">
        <v>43839</v>
      </c>
      <c r="C130" s="245" t="s">
        <v>266</v>
      </c>
      <c r="D130" s="246"/>
      <c r="E130" s="247"/>
      <c r="F130" s="248"/>
      <c r="G130" s="249">
        <f t="shared" ref="G130:G135" si="44">E130*F130</f>
        <v>0</v>
      </c>
      <c r="H130" s="247"/>
      <c r="I130" s="248"/>
      <c r="J130" s="249">
        <f t="shared" ref="J130:J135" si="45">H130*I130</f>
        <v>0</v>
      </c>
      <c r="K130" s="250"/>
      <c r="L130" s="248"/>
      <c r="M130" s="249">
        <f t="shared" ref="M130:M135" si="46">K130*L130</f>
        <v>0</v>
      </c>
      <c r="N130" s="250"/>
      <c r="O130" s="248"/>
      <c r="P130" s="249">
        <f t="shared" ref="P130:P135" si="47">N130*O130</f>
        <v>0</v>
      </c>
      <c r="Q130" s="250"/>
      <c r="R130" s="248"/>
      <c r="S130" s="249">
        <f t="shared" ref="S130:S135" si="48">Q130*R130</f>
        <v>0</v>
      </c>
      <c r="T130" s="250"/>
      <c r="U130" s="248"/>
      <c r="V130" s="251">
        <f t="shared" ref="V130:V135" si="49">T130*U130</f>
        <v>0</v>
      </c>
      <c r="W130" s="218">
        <f t="shared" ref="W130:W135" si="50">G130+M130+S130</f>
        <v>0</v>
      </c>
      <c r="X130" s="219">
        <f t="shared" ref="X130:X135" si="51">J130+P130+V130</f>
        <v>0</v>
      </c>
      <c r="Y130" s="231">
        <f t="shared" ref="Y130:Y136" si="52">W130-X130</f>
        <v>0</v>
      </c>
      <c r="Z130" s="220" t="e">
        <f t="shared" ref="Z130:Z136" si="53">Y130/W130</f>
        <v>#DIV/0!</v>
      </c>
      <c r="AA130" s="252"/>
      <c r="AB130" s="111"/>
      <c r="AC130" s="112"/>
      <c r="AD130" s="112"/>
      <c r="AE130" s="112"/>
      <c r="AF130" s="112"/>
      <c r="AG130" s="112"/>
    </row>
    <row r="131" spans="1:33" ht="30" customHeight="1" x14ac:dyDescent="0.15">
      <c r="A131" s="99" t="s">
        <v>79</v>
      </c>
      <c r="B131" s="253">
        <v>43870</v>
      </c>
      <c r="C131" s="165" t="s">
        <v>267</v>
      </c>
      <c r="D131" s="254"/>
      <c r="E131" s="255"/>
      <c r="F131" s="104"/>
      <c r="G131" s="105">
        <f t="shared" si="44"/>
        <v>0</v>
      </c>
      <c r="H131" s="255"/>
      <c r="I131" s="104"/>
      <c r="J131" s="105">
        <f t="shared" si="45"/>
        <v>0</v>
      </c>
      <c r="K131" s="103"/>
      <c r="L131" s="104"/>
      <c r="M131" s="105">
        <f t="shared" si="46"/>
        <v>0</v>
      </c>
      <c r="N131" s="103"/>
      <c r="O131" s="104"/>
      <c r="P131" s="105">
        <f t="shared" si="47"/>
        <v>0</v>
      </c>
      <c r="Q131" s="103"/>
      <c r="R131" s="104"/>
      <c r="S131" s="105">
        <f t="shared" si="48"/>
        <v>0</v>
      </c>
      <c r="T131" s="103"/>
      <c r="U131" s="104"/>
      <c r="V131" s="106">
        <f t="shared" si="49"/>
        <v>0</v>
      </c>
      <c r="W131" s="107">
        <f t="shared" si="50"/>
        <v>0</v>
      </c>
      <c r="X131" s="164">
        <f t="shared" si="51"/>
        <v>0</v>
      </c>
      <c r="Y131" s="108">
        <f t="shared" si="52"/>
        <v>0</v>
      </c>
      <c r="Z131" s="222" t="e">
        <f t="shared" si="53"/>
        <v>#DIV/0!</v>
      </c>
      <c r="AA131" s="232"/>
      <c r="AB131" s="112"/>
      <c r="AC131" s="112"/>
      <c r="AD131" s="112"/>
      <c r="AE131" s="112"/>
      <c r="AF131" s="112"/>
      <c r="AG131" s="112"/>
    </row>
    <row r="132" spans="1:33" ht="30" customHeight="1" x14ac:dyDescent="0.15">
      <c r="A132" s="99" t="s">
        <v>79</v>
      </c>
      <c r="B132" s="253">
        <v>43899</v>
      </c>
      <c r="C132" s="165" t="s">
        <v>268</v>
      </c>
      <c r="D132" s="254"/>
      <c r="E132" s="255"/>
      <c r="F132" s="104"/>
      <c r="G132" s="105">
        <f t="shared" si="44"/>
        <v>0</v>
      </c>
      <c r="H132" s="255"/>
      <c r="I132" s="104"/>
      <c r="J132" s="105">
        <f t="shared" si="45"/>
        <v>0</v>
      </c>
      <c r="K132" s="103"/>
      <c r="L132" s="104"/>
      <c r="M132" s="105">
        <f t="shared" si="46"/>
        <v>0</v>
      </c>
      <c r="N132" s="103"/>
      <c r="O132" s="104"/>
      <c r="P132" s="105">
        <f t="shared" si="47"/>
        <v>0</v>
      </c>
      <c r="Q132" s="103"/>
      <c r="R132" s="104"/>
      <c r="S132" s="105">
        <f t="shared" si="48"/>
        <v>0</v>
      </c>
      <c r="T132" s="103"/>
      <c r="U132" s="104"/>
      <c r="V132" s="106">
        <f t="shared" si="49"/>
        <v>0</v>
      </c>
      <c r="W132" s="107">
        <f t="shared" si="50"/>
        <v>0</v>
      </c>
      <c r="X132" s="164">
        <f t="shared" si="51"/>
        <v>0</v>
      </c>
      <c r="Y132" s="108">
        <f t="shared" si="52"/>
        <v>0</v>
      </c>
      <c r="Z132" s="222" t="e">
        <f t="shared" si="53"/>
        <v>#DIV/0!</v>
      </c>
      <c r="AA132" s="232"/>
      <c r="AB132" s="112"/>
      <c r="AC132" s="112"/>
      <c r="AD132" s="112"/>
      <c r="AE132" s="112"/>
      <c r="AF132" s="112"/>
      <c r="AG132" s="112"/>
    </row>
    <row r="133" spans="1:33" ht="30" customHeight="1" x14ac:dyDescent="0.15">
      <c r="A133" s="99" t="s">
        <v>79</v>
      </c>
      <c r="B133" s="253">
        <v>43930</v>
      </c>
      <c r="C133" s="165" t="s">
        <v>269</v>
      </c>
      <c r="D133" s="254"/>
      <c r="E133" s="255"/>
      <c r="F133" s="104"/>
      <c r="G133" s="105">
        <f t="shared" si="44"/>
        <v>0</v>
      </c>
      <c r="H133" s="255"/>
      <c r="I133" s="104"/>
      <c r="J133" s="105">
        <f t="shared" si="45"/>
        <v>0</v>
      </c>
      <c r="K133" s="103"/>
      <c r="L133" s="104"/>
      <c r="M133" s="105">
        <f t="shared" si="46"/>
        <v>0</v>
      </c>
      <c r="N133" s="103"/>
      <c r="O133" s="104"/>
      <c r="P133" s="105">
        <f t="shared" si="47"/>
        <v>0</v>
      </c>
      <c r="Q133" s="103"/>
      <c r="R133" s="104"/>
      <c r="S133" s="105">
        <f t="shared" si="48"/>
        <v>0</v>
      </c>
      <c r="T133" s="103"/>
      <c r="U133" s="104"/>
      <c r="V133" s="106">
        <f t="shared" si="49"/>
        <v>0</v>
      </c>
      <c r="W133" s="107">
        <f t="shared" si="50"/>
        <v>0</v>
      </c>
      <c r="X133" s="164">
        <f t="shared" si="51"/>
        <v>0</v>
      </c>
      <c r="Y133" s="108">
        <f t="shared" si="52"/>
        <v>0</v>
      </c>
      <c r="Z133" s="222" t="e">
        <f t="shared" si="53"/>
        <v>#DIV/0!</v>
      </c>
      <c r="AA133" s="232"/>
      <c r="AB133" s="112"/>
      <c r="AC133" s="112"/>
      <c r="AD133" s="112"/>
      <c r="AE133" s="112"/>
      <c r="AF133" s="112"/>
      <c r="AG133" s="112"/>
    </row>
    <row r="134" spans="1:33" ht="30" customHeight="1" x14ac:dyDescent="0.15">
      <c r="A134" s="125" t="s">
        <v>79</v>
      </c>
      <c r="B134" s="253">
        <v>43960</v>
      </c>
      <c r="C134" s="137" t="s">
        <v>270</v>
      </c>
      <c r="D134" s="256"/>
      <c r="E134" s="257"/>
      <c r="F134" s="127"/>
      <c r="G134" s="128">
        <f t="shared" si="44"/>
        <v>0</v>
      </c>
      <c r="H134" s="257"/>
      <c r="I134" s="127"/>
      <c r="J134" s="128">
        <f t="shared" si="45"/>
        <v>0</v>
      </c>
      <c r="K134" s="126"/>
      <c r="L134" s="127"/>
      <c r="M134" s="128">
        <f t="shared" si="46"/>
        <v>0</v>
      </c>
      <c r="N134" s="126"/>
      <c r="O134" s="127"/>
      <c r="P134" s="128">
        <f t="shared" si="47"/>
        <v>0</v>
      </c>
      <c r="Q134" s="126"/>
      <c r="R134" s="127"/>
      <c r="S134" s="128">
        <f t="shared" si="48"/>
        <v>0</v>
      </c>
      <c r="T134" s="126"/>
      <c r="U134" s="127"/>
      <c r="V134" s="139">
        <f t="shared" si="49"/>
        <v>0</v>
      </c>
      <c r="W134" s="107">
        <f t="shared" si="50"/>
        <v>0</v>
      </c>
      <c r="X134" s="164">
        <f t="shared" si="51"/>
        <v>0</v>
      </c>
      <c r="Y134" s="108">
        <f t="shared" si="52"/>
        <v>0</v>
      </c>
      <c r="Z134" s="222" t="e">
        <f t="shared" si="53"/>
        <v>#DIV/0!</v>
      </c>
      <c r="AA134" s="258"/>
      <c r="AB134" s="112"/>
      <c r="AC134" s="112"/>
      <c r="AD134" s="112"/>
      <c r="AE134" s="112"/>
      <c r="AF134" s="112"/>
      <c r="AG134" s="112"/>
    </row>
    <row r="135" spans="1:33" ht="30" customHeight="1" x14ac:dyDescent="0.15">
      <c r="A135" s="125" t="s">
        <v>79</v>
      </c>
      <c r="B135" s="253">
        <v>43991</v>
      </c>
      <c r="C135" s="223" t="s">
        <v>271</v>
      </c>
      <c r="D135" s="116"/>
      <c r="E135" s="126"/>
      <c r="F135" s="127">
        <v>0.22</v>
      </c>
      <c r="G135" s="128">
        <f t="shared" si="44"/>
        <v>0</v>
      </c>
      <c r="H135" s="126"/>
      <c r="I135" s="127">
        <v>0.22</v>
      </c>
      <c r="J135" s="128">
        <f t="shared" si="45"/>
        <v>0</v>
      </c>
      <c r="K135" s="126"/>
      <c r="L135" s="127">
        <v>0.22</v>
      </c>
      <c r="M135" s="128">
        <f t="shared" si="46"/>
        <v>0</v>
      </c>
      <c r="N135" s="126"/>
      <c r="O135" s="127">
        <v>0.22</v>
      </c>
      <c r="P135" s="128">
        <f t="shared" si="47"/>
        <v>0</v>
      </c>
      <c r="Q135" s="126"/>
      <c r="R135" s="127">
        <v>0.22</v>
      </c>
      <c r="S135" s="128">
        <f t="shared" si="48"/>
        <v>0</v>
      </c>
      <c r="T135" s="126"/>
      <c r="U135" s="127">
        <v>0.22</v>
      </c>
      <c r="V135" s="139">
        <f t="shared" si="49"/>
        <v>0</v>
      </c>
      <c r="W135" s="121">
        <f t="shared" si="50"/>
        <v>0</v>
      </c>
      <c r="X135" s="185">
        <f t="shared" si="51"/>
        <v>0</v>
      </c>
      <c r="Y135" s="122">
        <f t="shared" si="52"/>
        <v>0</v>
      </c>
      <c r="Z135" s="224" t="e">
        <f t="shared" si="53"/>
        <v>#DIV/0!</v>
      </c>
      <c r="AA135" s="235"/>
      <c r="AB135" s="54"/>
      <c r="AC135" s="54"/>
      <c r="AD135" s="54"/>
      <c r="AE135" s="54"/>
      <c r="AF135" s="54"/>
      <c r="AG135" s="54"/>
    </row>
    <row r="136" spans="1:33" ht="30" customHeight="1" x14ac:dyDescent="0.15">
      <c r="A136" s="203" t="s">
        <v>272</v>
      </c>
      <c r="B136" s="204"/>
      <c r="C136" s="205"/>
      <c r="D136" s="206"/>
      <c r="E136" s="207"/>
      <c r="F136" s="148"/>
      <c r="G136" s="149">
        <f>SUM(G130:G135)</f>
        <v>0</v>
      </c>
      <c r="H136" s="207"/>
      <c r="I136" s="148"/>
      <c r="J136" s="149">
        <f>SUM(J130:J135)</f>
        <v>0</v>
      </c>
      <c r="K136" s="150"/>
      <c r="L136" s="148"/>
      <c r="M136" s="149">
        <f>SUM(M130:M135)</f>
        <v>0</v>
      </c>
      <c r="N136" s="150"/>
      <c r="O136" s="148"/>
      <c r="P136" s="149">
        <f>SUM(P130:P135)</f>
        <v>0</v>
      </c>
      <c r="Q136" s="150"/>
      <c r="R136" s="148"/>
      <c r="S136" s="149">
        <f>SUM(S130:S135)</f>
        <v>0</v>
      </c>
      <c r="T136" s="150"/>
      <c r="U136" s="148"/>
      <c r="V136" s="149">
        <f>SUM(V130:V135)</f>
        <v>0</v>
      </c>
      <c r="W136" s="259">
        <f>SUM(W130:W135)</f>
        <v>0</v>
      </c>
      <c r="X136" s="259">
        <f>SUM(X130:X135)</f>
        <v>0</v>
      </c>
      <c r="Y136" s="260">
        <f t="shared" si="52"/>
        <v>0</v>
      </c>
      <c r="Z136" s="261" t="e">
        <f t="shared" si="53"/>
        <v>#DIV/0!</v>
      </c>
      <c r="AA136" s="262"/>
      <c r="AB136" s="54"/>
      <c r="AC136" s="54"/>
      <c r="AD136" s="54"/>
      <c r="AE136" s="54"/>
      <c r="AF136" s="54"/>
      <c r="AG136" s="54"/>
    </row>
    <row r="137" spans="1:33" ht="30" customHeight="1" x14ac:dyDescent="0.15">
      <c r="A137" s="213" t="s">
        <v>74</v>
      </c>
      <c r="B137" s="157">
        <v>10</v>
      </c>
      <c r="C137" s="229" t="s">
        <v>273</v>
      </c>
      <c r="D137" s="159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83"/>
      <c r="X137" s="83"/>
      <c r="Y137" s="83"/>
      <c r="Z137" s="174"/>
      <c r="AA137" s="230"/>
      <c r="AB137" s="54"/>
      <c r="AC137" s="54"/>
      <c r="AD137" s="54"/>
      <c r="AE137" s="54"/>
      <c r="AF137" s="54"/>
      <c r="AG137" s="54"/>
    </row>
    <row r="138" spans="1:33" ht="45" customHeight="1" x14ac:dyDescent="0.15">
      <c r="A138" s="99" t="s">
        <v>79</v>
      </c>
      <c r="B138" s="253">
        <v>43840</v>
      </c>
      <c r="C138" s="263" t="s">
        <v>274</v>
      </c>
      <c r="D138" s="246"/>
      <c r="E138" s="264"/>
      <c r="F138" s="133"/>
      <c r="G138" s="134">
        <f>E138*F138</f>
        <v>0</v>
      </c>
      <c r="H138" s="264"/>
      <c r="I138" s="133"/>
      <c r="J138" s="134">
        <f>H138*I138</f>
        <v>0</v>
      </c>
      <c r="K138" s="132"/>
      <c r="L138" s="133"/>
      <c r="M138" s="134">
        <f>K138*L138</f>
        <v>0</v>
      </c>
      <c r="N138" s="132"/>
      <c r="O138" s="133"/>
      <c r="P138" s="134">
        <f>N138*O138</f>
        <v>0</v>
      </c>
      <c r="Q138" s="132"/>
      <c r="R138" s="133"/>
      <c r="S138" s="134">
        <f>Q138*R138</f>
        <v>0</v>
      </c>
      <c r="T138" s="132"/>
      <c r="U138" s="133"/>
      <c r="V138" s="135">
        <f>T138*U138</f>
        <v>0</v>
      </c>
      <c r="W138" s="218">
        <f>G138+M138+S138</f>
        <v>0</v>
      </c>
      <c r="X138" s="219">
        <f>J138+P138+V138</f>
        <v>0</v>
      </c>
      <c r="Y138" s="219">
        <f t="shared" ref="Y138:Y143" si="54">W138-X138</f>
        <v>0</v>
      </c>
      <c r="Z138" s="220" t="e">
        <f t="shared" ref="Z138:Z143" si="55">Y138/W138</f>
        <v>#DIV/0!</v>
      </c>
      <c r="AA138" s="265"/>
      <c r="AB138" s="112"/>
      <c r="AC138" s="112"/>
      <c r="AD138" s="112"/>
      <c r="AE138" s="112"/>
      <c r="AF138" s="112"/>
      <c r="AG138" s="112"/>
    </row>
    <row r="139" spans="1:33" ht="45" customHeight="1" x14ac:dyDescent="0.15">
      <c r="A139" s="99" t="s">
        <v>79</v>
      </c>
      <c r="B139" s="253">
        <v>43871</v>
      </c>
      <c r="C139" s="263" t="s">
        <v>274</v>
      </c>
      <c r="D139" s="254"/>
      <c r="E139" s="255"/>
      <c r="F139" s="104"/>
      <c r="G139" s="105">
        <f>E139*F139</f>
        <v>0</v>
      </c>
      <c r="H139" s="255"/>
      <c r="I139" s="104"/>
      <c r="J139" s="105">
        <f>H139*I139</f>
        <v>0</v>
      </c>
      <c r="K139" s="103"/>
      <c r="L139" s="104"/>
      <c r="M139" s="105">
        <f>K139*L139</f>
        <v>0</v>
      </c>
      <c r="N139" s="103"/>
      <c r="O139" s="104"/>
      <c r="P139" s="105">
        <f>N139*O139</f>
        <v>0</v>
      </c>
      <c r="Q139" s="103"/>
      <c r="R139" s="104"/>
      <c r="S139" s="105">
        <f>Q139*R139</f>
        <v>0</v>
      </c>
      <c r="T139" s="103"/>
      <c r="U139" s="104"/>
      <c r="V139" s="106">
        <f>T139*U139</f>
        <v>0</v>
      </c>
      <c r="W139" s="107">
        <f>G139+M139+S139</f>
        <v>0</v>
      </c>
      <c r="X139" s="164">
        <f>J139+P139+V139</f>
        <v>0</v>
      </c>
      <c r="Y139" s="164">
        <f t="shared" si="54"/>
        <v>0</v>
      </c>
      <c r="Z139" s="222" t="e">
        <f t="shared" si="55"/>
        <v>#DIV/0!</v>
      </c>
      <c r="AA139" s="232"/>
      <c r="AB139" s="112"/>
      <c r="AC139" s="112"/>
      <c r="AD139" s="112"/>
      <c r="AE139" s="112"/>
      <c r="AF139" s="112"/>
      <c r="AG139" s="112"/>
    </row>
    <row r="140" spans="1:33" ht="45" customHeight="1" x14ac:dyDescent="0.15">
      <c r="A140" s="99" t="s">
        <v>79</v>
      </c>
      <c r="B140" s="253">
        <v>43900</v>
      </c>
      <c r="C140" s="263" t="s">
        <v>274</v>
      </c>
      <c r="D140" s="254"/>
      <c r="E140" s="255"/>
      <c r="F140" s="104"/>
      <c r="G140" s="105">
        <f>E140*F140</f>
        <v>0</v>
      </c>
      <c r="H140" s="255"/>
      <c r="I140" s="104"/>
      <c r="J140" s="105">
        <f>H140*I140</f>
        <v>0</v>
      </c>
      <c r="K140" s="103"/>
      <c r="L140" s="104"/>
      <c r="M140" s="105">
        <f>K140*L140</f>
        <v>0</v>
      </c>
      <c r="N140" s="103"/>
      <c r="O140" s="104"/>
      <c r="P140" s="105">
        <f>N140*O140</f>
        <v>0</v>
      </c>
      <c r="Q140" s="103"/>
      <c r="R140" s="104"/>
      <c r="S140" s="105">
        <f>Q140*R140</f>
        <v>0</v>
      </c>
      <c r="T140" s="103"/>
      <c r="U140" s="104"/>
      <c r="V140" s="106">
        <f>T140*U140</f>
        <v>0</v>
      </c>
      <c r="W140" s="107">
        <f>G140+M140+S140</f>
        <v>0</v>
      </c>
      <c r="X140" s="164">
        <f>J140+P140+V140</f>
        <v>0</v>
      </c>
      <c r="Y140" s="164">
        <f t="shared" si="54"/>
        <v>0</v>
      </c>
      <c r="Z140" s="222" t="e">
        <f t="shared" si="55"/>
        <v>#DIV/0!</v>
      </c>
      <c r="AA140" s="232"/>
      <c r="AB140" s="112"/>
      <c r="AC140" s="112"/>
      <c r="AD140" s="112"/>
      <c r="AE140" s="112"/>
      <c r="AF140" s="112"/>
      <c r="AG140" s="112"/>
    </row>
    <row r="141" spans="1:33" ht="30" customHeight="1" x14ac:dyDescent="0.15">
      <c r="A141" s="125" t="s">
        <v>79</v>
      </c>
      <c r="B141" s="266">
        <v>43931</v>
      </c>
      <c r="C141" s="137" t="s">
        <v>275</v>
      </c>
      <c r="D141" s="256" t="s">
        <v>82</v>
      </c>
      <c r="E141" s="257"/>
      <c r="F141" s="127"/>
      <c r="G141" s="105">
        <f>E141*F141</f>
        <v>0</v>
      </c>
      <c r="H141" s="257"/>
      <c r="I141" s="127"/>
      <c r="J141" s="105">
        <f>H141*I141</f>
        <v>0</v>
      </c>
      <c r="K141" s="126"/>
      <c r="L141" s="127"/>
      <c r="M141" s="128">
        <f>K141*L141</f>
        <v>0</v>
      </c>
      <c r="N141" s="126"/>
      <c r="O141" s="127"/>
      <c r="P141" s="128">
        <f>N141*O141</f>
        <v>0</v>
      </c>
      <c r="Q141" s="126"/>
      <c r="R141" s="127"/>
      <c r="S141" s="128">
        <f>Q141*R141</f>
        <v>0</v>
      </c>
      <c r="T141" s="126"/>
      <c r="U141" s="127"/>
      <c r="V141" s="139">
        <f>T141*U141</f>
        <v>0</v>
      </c>
      <c r="W141" s="107">
        <f>G141+M141+S141</f>
        <v>0</v>
      </c>
      <c r="X141" s="164">
        <f>J141+P141+V141</f>
        <v>0</v>
      </c>
      <c r="Y141" s="164">
        <f t="shared" si="54"/>
        <v>0</v>
      </c>
      <c r="Z141" s="222" t="e">
        <f t="shared" si="55"/>
        <v>#DIV/0!</v>
      </c>
      <c r="AA141" s="258"/>
      <c r="AB141" s="112"/>
      <c r="AC141" s="112"/>
      <c r="AD141" s="112"/>
      <c r="AE141" s="112"/>
      <c r="AF141" s="112"/>
      <c r="AG141" s="112"/>
    </row>
    <row r="142" spans="1:33" ht="30" customHeight="1" x14ac:dyDescent="0.15">
      <c r="A142" s="125" t="s">
        <v>79</v>
      </c>
      <c r="B142" s="267">
        <v>43961</v>
      </c>
      <c r="C142" s="223" t="s">
        <v>276</v>
      </c>
      <c r="D142" s="268" t="s">
        <v>82</v>
      </c>
      <c r="E142" s="126"/>
      <c r="F142" s="127">
        <v>0.22</v>
      </c>
      <c r="G142" s="128">
        <f>E142*F142</f>
        <v>0</v>
      </c>
      <c r="H142" s="126"/>
      <c r="I142" s="127">
        <v>0.22</v>
      </c>
      <c r="J142" s="128">
        <f>H142*I142</f>
        <v>0</v>
      </c>
      <c r="K142" s="126"/>
      <c r="L142" s="127">
        <v>0.22</v>
      </c>
      <c r="M142" s="128">
        <f>K142*L142</f>
        <v>0</v>
      </c>
      <c r="N142" s="126"/>
      <c r="O142" s="127">
        <v>0.22</v>
      </c>
      <c r="P142" s="128">
        <f>N142*O142</f>
        <v>0</v>
      </c>
      <c r="Q142" s="126"/>
      <c r="R142" s="127">
        <v>0.22</v>
      </c>
      <c r="S142" s="128">
        <f>Q142*R142</f>
        <v>0</v>
      </c>
      <c r="T142" s="126"/>
      <c r="U142" s="127">
        <v>0.22</v>
      </c>
      <c r="V142" s="139">
        <f>T142*U142</f>
        <v>0</v>
      </c>
      <c r="W142" s="121">
        <f>G142+M142+S142</f>
        <v>0</v>
      </c>
      <c r="X142" s="185">
        <f>J142+P142+V142</f>
        <v>0</v>
      </c>
      <c r="Y142" s="185">
        <f t="shared" si="54"/>
        <v>0</v>
      </c>
      <c r="Z142" s="224" t="e">
        <f t="shared" si="55"/>
        <v>#DIV/0!</v>
      </c>
      <c r="AA142" s="258"/>
      <c r="AB142" s="54"/>
      <c r="AC142" s="54"/>
      <c r="AD142" s="54"/>
      <c r="AE142" s="54"/>
      <c r="AF142" s="54"/>
      <c r="AG142" s="54"/>
    </row>
    <row r="143" spans="1:33" ht="30" customHeight="1" x14ac:dyDescent="0.15">
      <c r="A143" s="203" t="s">
        <v>277</v>
      </c>
      <c r="B143" s="204"/>
      <c r="C143" s="205"/>
      <c r="D143" s="206"/>
      <c r="E143" s="207"/>
      <c r="F143" s="148"/>
      <c r="G143" s="149">
        <f>SUM(G138:G142)</f>
        <v>0</v>
      </c>
      <c r="H143" s="207"/>
      <c r="I143" s="148"/>
      <c r="J143" s="149">
        <f>SUM(J138:J142)</f>
        <v>0</v>
      </c>
      <c r="K143" s="150"/>
      <c r="L143" s="148"/>
      <c r="M143" s="149">
        <f>SUM(M138:M142)</f>
        <v>0</v>
      </c>
      <c r="N143" s="150"/>
      <c r="O143" s="148"/>
      <c r="P143" s="149">
        <f>SUM(P138:P142)</f>
        <v>0</v>
      </c>
      <c r="Q143" s="150"/>
      <c r="R143" s="148"/>
      <c r="S143" s="149">
        <f>SUM(S138:S142)</f>
        <v>0</v>
      </c>
      <c r="T143" s="150"/>
      <c r="U143" s="148"/>
      <c r="V143" s="149">
        <f>SUM(V138:V142)</f>
        <v>0</v>
      </c>
      <c r="W143" s="259">
        <f>SUM(W138:W142)</f>
        <v>0</v>
      </c>
      <c r="X143" s="259">
        <f>SUM(X138:X142)</f>
        <v>0</v>
      </c>
      <c r="Y143" s="259">
        <f t="shared" si="54"/>
        <v>0</v>
      </c>
      <c r="Z143" s="261" t="e">
        <f t="shared" si="55"/>
        <v>#DIV/0!</v>
      </c>
      <c r="AA143" s="241"/>
      <c r="AB143" s="54"/>
      <c r="AC143" s="54"/>
      <c r="AD143" s="54"/>
      <c r="AE143" s="54"/>
      <c r="AF143" s="54"/>
      <c r="AG143" s="54"/>
    </row>
    <row r="144" spans="1:33" ht="30" customHeight="1" x14ac:dyDescent="0.15">
      <c r="A144" s="213" t="s">
        <v>74</v>
      </c>
      <c r="B144" s="157">
        <v>11</v>
      </c>
      <c r="C144" s="215" t="s">
        <v>278</v>
      </c>
      <c r="D144" s="159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83"/>
      <c r="X144" s="83"/>
      <c r="Y144" s="83"/>
      <c r="Z144" s="162"/>
      <c r="AA144" s="230"/>
      <c r="AB144" s="54"/>
      <c r="AC144" s="54"/>
      <c r="AD144" s="54"/>
      <c r="AE144" s="54"/>
      <c r="AF144" s="54"/>
      <c r="AG144" s="54"/>
    </row>
    <row r="145" spans="1:33" ht="45" customHeight="1" x14ac:dyDescent="0.15">
      <c r="A145" s="269" t="s">
        <v>79</v>
      </c>
      <c r="B145" s="253">
        <v>43841</v>
      </c>
      <c r="C145" s="263" t="s">
        <v>279</v>
      </c>
      <c r="D145" s="131" t="s">
        <v>280</v>
      </c>
      <c r="E145" s="132"/>
      <c r="F145" s="133"/>
      <c r="G145" s="134">
        <f>E145*F145</f>
        <v>0</v>
      </c>
      <c r="H145" s="132"/>
      <c r="I145" s="133"/>
      <c r="J145" s="134">
        <f>H145*I145</f>
        <v>0</v>
      </c>
      <c r="K145" s="132"/>
      <c r="L145" s="133"/>
      <c r="M145" s="134">
        <f>K145*L145</f>
        <v>0</v>
      </c>
      <c r="N145" s="132"/>
      <c r="O145" s="133"/>
      <c r="P145" s="134">
        <f>N145*O145</f>
        <v>0</v>
      </c>
      <c r="Q145" s="132"/>
      <c r="R145" s="133"/>
      <c r="S145" s="134">
        <f>Q145*R145</f>
        <v>0</v>
      </c>
      <c r="T145" s="132"/>
      <c r="U145" s="133"/>
      <c r="V145" s="135">
        <f>T145*U145</f>
        <v>0</v>
      </c>
      <c r="W145" s="218">
        <f>G145+M145+S145</f>
        <v>0</v>
      </c>
      <c r="X145" s="219">
        <f>J145+P145+V145</f>
        <v>0</v>
      </c>
      <c r="Y145" s="219">
        <f>W145-X145</f>
        <v>0</v>
      </c>
      <c r="Z145" s="220" t="e">
        <f>Y145/W145</f>
        <v>#DIV/0!</v>
      </c>
      <c r="AA145" s="265"/>
      <c r="AB145" s="112"/>
      <c r="AC145" s="112"/>
      <c r="AD145" s="112"/>
      <c r="AE145" s="112"/>
      <c r="AF145" s="112"/>
      <c r="AG145" s="112"/>
    </row>
    <row r="146" spans="1:33" ht="45" customHeight="1" x14ac:dyDescent="0.15">
      <c r="A146" s="270" t="s">
        <v>79</v>
      </c>
      <c r="B146" s="253">
        <v>43872</v>
      </c>
      <c r="C146" s="137" t="s">
        <v>279</v>
      </c>
      <c r="D146" s="138" t="s">
        <v>280</v>
      </c>
      <c r="E146" s="126"/>
      <c r="F146" s="127"/>
      <c r="G146" s="105">
        <f>E146*F146</f>
        <v>0</v>
      </c>
      <c r="H146" s="126"/>
      <c r="I146" s="127"/>
      <c r="J146" s="105">
        <f>H146*I146</f>
        <v>0</v>
      </c>
      <c r="K146" s="126"/>
      <c r="L146" s="127"/>
      <c r="M146" s="128">
        <f>K146*L146</f>
        <v>0</v>
      </c>
      <c r="N146" s="126"/>
      <c r="O146" s="127"/>
      <c r="P146" s="128">
        <f>N146*O146</f>
        <v>0</v>
      </c>
      <c r="Q146" s="126"/>
      <c r="R146" s="127"/>
      <c r="S146" s="128">
        <f>Q146*R146</f>
        <v>0</v>
      </c>
      <c r="T146" s="126"/>
      <c r="U146" s="127"/>
      <c r="V146" s="139">
        <f>T146*U146</f>
        <v>0</v>
      </c>
      <c r="W146" s="121">
        <f>G146+M146+S146</f>
        <v>0</v>
      </c>
      <c r="X146" s="185">
        <f>J146+P146+V146</f>
        <v>0</v>
      </c>
      <c r="Y146" s="185">
        <f>W146-X146</f>
        <v>0</v>
      </c>
      <c r="Z146" s="224" t="e">
        <f>Y146/W146</f>
        <v>#DIV/0!</v>
      </c>
      <c r="AA146" s="258"/>
      <c r="AB146" s="111"/>
      <c r="AC146" s="112"/>
      <c r="AD146" s="112"/>
      <c r="AE146" s="112"/>
      <c r="AF146" s="112"/>
      <c r="AG146" s="112"/>
    </row>
    <row r="147" spans="1:33" ht="45" customHeight="1" x14ac:dyDescent="0.15">
      <c r="A147" s="739" t="s">
        <v>281</v>
      </c>
      <c r="B147" s="740"/>
      <c r="C147" s="740"/>
      <c r="D147" s="741"/>
      <c r="E147" s="207"/>
      <c r="F147" s="148"/>
      <c r="G147" s="149">
        <f>SUM(G145:G146)</f>
        <v>0</v>
      </c>
      <c r="H147" s="207"/>
      <c r="I147" s="148"/>
      <c r="J147" s="149">
        <f>SUM(J145:J146)</f>
        <v>0</v>
      </c>
      <c r="K147" s="150"/>
      <c r="L147" s="148"/>
      <c r="M147" s="149">
        <f>SUM(M145:M146)</f>
        <v>0</v>
      </c>
      <c r="N147" s="150"/>
      <c r="O147" s="148"/>
      <c r="P147" s="149">
        <f>SUM(P145:P146)</f>
        <v>0</v>
      </c>
      <c r="Q147" s="150"/>
      <c r="R147" s="148"/>
      <c r="S147" s="149">
        <f>SUM(S145:S146)</f>
        <v>0</v>
      </c>
      <c r="T147" s="150"/>
      <c r="U147" s="148"/>
      <c r="V147" s="149">
        <f>SUM(V145:V146)</f>
        <v>0</v>
      </c>
      <c r="W147" s="259">
        <f>SUM(W145:W146)</f>
        <v>0</v>
      </c>
      <c r="X147" s="259">
        <f>SUM(X145:X146)</f>
        <v>0</v>
      </c>
      <c r="Y147" s="260">
        <f>W147-X147</f>
        <v>0</v>
      </c>
      <c r="Z147" s="261" t="e">
        <f>Y147/W147</f>
        <v>#DIV/0!</v>
      </c>
      <c r="AA147" s="262"/>
      <c r="AB147" s="54"/>
      <c r="AC147" s="54"/>
      <c r="AD147" s="54"/>
      <c r="AE147" s="54"/>
      <c r="AF147" s="54"/>
      <c r="AG147" s="54"/>
    </row>
    <row r="148" spans="1:33" ht="30" customHeight="1" x14ac:dyDescent="0.15">
      <c r="A148" s="156" t="s">
        <v>74</v>
      </c>
      <c r="B148" s="157">
        <v>12</v>
      </c>
      <c r="C148" s="158" t="s">
        <v>282</v>
      </c>
      <c r="D148" s="81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83"/>
      <c r="X148" s="83"/>
      <c r="Y148" s="83"/>
      <c r="Z148" s="174"/>
      <c r="AA148" s="230"/>
      <c r="AB148" s="54"/>
      <c r="AC148" s="54"/>
      <c r="AD148" s="54"/>
      <c r="AE148" s="54"/>
      <c r="AF148" s="54"/>
      <c r="AG148" s="54"/>
    </row>
    <row r="149" spans="1:33" ht="30" customHeight="1" x14ac:dyDescent="0.15">
      <c r="A149" s="129" t="s">
        <v>79</v>
      </c>
      <c r="B149" s="271">
        <v>43842</v>
      </c>
      <c r="C149" s="272" t="s">
        <v>283</v>
      </c>
      <c r="D149" s="246" t="s">
        <v>284</v>
      </c>
      <c r="E149" s="264"/>
      <c r="F149" s="133"/>
      <c r="G149" s="134">
        <f>E149*F149</f>
        <v>0</v>
      </c>
      <c r="H149" s="132"/>
      <c r="I149" s="133"/>
      <c r="J149" s="134">
        <f>H149*I149</f>
        <v>0</v>
      </c>
      <c r="K149" s="132"/>
      <c r="L149" s="133"/>
      <c r="M149" s="134">
        <f>K149*L149</f>
        <v>0</v>
      </c>
      <c r="N149" s="132"/>
      <c r="O149" s="133"/>
      <c r="P149" s="134">
        <f>N149*O149</f>
        <v>0</v>
      </c>
      <c r="Q149" s="132"/>
      <c r="R149" s="133"/>
      <c r="S149" s="134">
        <f>Q149*R149</f>
        <v>0</v>
      </c>
      <c r="T149" s="132"/>
      <c r="U149" s="133"/>
      <c r="V149" s="135">
        <f>T149*U149</f>
        <v>0</v>
      </c>
      <c r="W149" s="218">
        <f>G149+M149+S149</f>
        <v>0</v>
      </c>
      <c r="X149" s="219">
        <f>J149+P149+V149</f>
        <v>0</v>
      </c>
      <c r="Y149" s="231">
        <f>W149-X149</f>
        <v>0</v>
      </c>
      <c r="Z149" s="220" t="e">
        <f>Y149/W149</f>
        <v>#DIV/0!</v>
      </c>
      <c r="AA149" s="265"/>
      <c r="AB149" s="111"/>
      <c r="AC149" s="112"/>
      <c r="AD149" s="112"/>
      <c r="AE149" s="112"/>
      <c r="AF149" s="112"/>
      <c r="AG149" s="112"/>
    </row>
    <row r="150" spans="1:33" ht="30" customHeight="1" x14ac:dyDescent="0.15">
      <c r="A150" s="99" t="s">
        <v>79</v>
      </c>
      <c r="B150" s="253">
        <v>43873</v>
      </c>
      <c r="C150" s="165" t="s">
        <v>285</v>
      </c>
      <c r="D150" s="254" t="s">
        <v>252</v>
      </c>
      <c r="E150" s="255"/>
      <c r="F150" s="104"/>
      <c r="G150" s="105">
        <f>E150*F150</f>
        <v>0</v>
      </c>
      <c r="H150" s="103"/>
      <c r="I150" s="104"/>
      <c r="J150" s="105">
        <f>H150*I150</f>
        <v>0</v>
      </c>
      <c r="K150" s="103"/>
      <c r="L150" s="104"/>
      <c r="M150" s="105">
        <f>K150*L150</f>
        <v>0</v>
      </c>
      <c r="N150" s="103"/>
      <c r="O150" s="104"/>
      <c r="P150" s="105">
        <f>N150*O150</f>
        <v>0</v>
      </c>
      <c r="Q150" s="103"/>
      <c r="R150" s="104"/>
      <c r="S150" s="105">
        <f>Q150*R150</f>
        <v>0</v>
      </c>
      <c r="T150" s="103"/>
      <c r="U150" s="104"/>
      <c r="V150" s="106">
        <f>T150*U150</f>
        <v>0</v>
      </c>
      <c r="W150" s="107">
        <f>G150+M150+S150</f>
        <v>0</v>
      </c>
      <c r="X150" s="164">
        <f>J150+P150+V150</f>
        <v>0</v>
      </c>
      <c r="Y150" s="108">
        <f>W150-X150</f>
        <v>0</v>
      </c>
      <c r="Z150" s="222" t="e">
        <f>Y150/W150</f>
        <v>#DIV/0!</v>
      </c>
      <c r="AA150" s="232"/>
      <c r="AB150" s="112"/>
      <c r="AC150" s="112"/>
      <c r="AD150" s="112"/>
      <c r="AE150" s="112"/>
      <c r="AF150" s="112"/>
      <c r="AG150" s="112"/>
    </row>
    <row r="151" spans="1:33" ht="30" customHeight="1" x14ac:dyDescent="0.15">
      <c r="A151" s="125" t="s">
        <v>79</v>
      </c>
      <c r="B151" s="266">
        <v>43902</v>
      </c>
      <c r="C151" s="137" t="s">
        <v>286</v>
      </c>
      <c r="D151" s="256" t="s">
        <v>252</v>
      </c>
      <c r="E151" s="257"/>
      <c r="F151" s="127"/>
      <c r="G151" s="128">
        <f>E151*F151</f>
        <v>0</v>
      </c>
      <c r="H151" s="126"/>
      <c r="I151" s="127"/>
      <c r="J151" s="128">
        <f>H151*I151</f>
        <v>0</v>
      </c>
      <c r="K151" s="126"/>
      <c r="L151" s="127"/>
      <c r="M151" s="128">
        <f>K151*L151</f>
        <v>0</v>
      </c>
      <c r="N151" s="126"/>
      <c r="O151" s="127"/>
      <c r="P151" s="128">
        <f>N151*O151</f>
        <v>0</v>
      </c>
      <c r="Q151" s="126"/>
      <c r="R151" s="127"/>
      <c r="S151" s="128">
        <f>Q151*R151</f>
        <v>0</v>
      </c>
      <c r="T151" s="126"/>
      <c r="U151" s="127"/>
      <c r="V151" s="139">
        <f>T151*U151</f>
        <v>0</v>
      </c>
      <c r="W151" s="107">
        <f>G151+M151+S151</f>
        <v>0</v>
      </c>
      <c r="X151" s="164">
        <f>J151+P151+V151</f>
        <v>0</v>
      </c>
      <c r="Y151" s="108">
        <f>W151-X151</f>
        <v>0</v>
      </c>
      <c r="Z151" s="222" t="e">
        <f>Y151/W151</f>
        <v>#DIV/0!</v>
      </c>
      <c r="AA151" s="258"/>
      <c r="AB151" s="112"/>
      <c r="AC151" s="112"/>
      <c r="AD151" s="112"/>
      <c r="AE151" s="112"/>
      <c r="AF151" s="112"/>
      <c r="AG151" s="112"/>
    </row>
    <row r="152" spans="1:33" ht="30" customHeight="1" x14ac:dyDescent="0.15">
      <c r="A152" s="125" t="s">
        <v>79</v>
      </c>
      <c r="B152" s="266">
        <v>43933</v>
      </c>
      <c r="C152" s="223" t="s">
        <v>287</v>
      </c>
      <c r="D152" s="268"/>
      <c r="E152" s="257"/>
      <c r="F152" s="127">
        <v>0.22</v>
      </c>
      <c r="G152" s="128">
        <f>E152*F152</f>
        <v>0</v>
      </c>
      <c r="H152" s="126"/>
      <c r="I152" s="127">
        <v>0.22</v>
      </c>
      <c r="J152" s="128">
        <f>H152*I152</f>
        <v>0</v>
      </c>
      <c r="K152" s="126"/>
      <c r="L152" s="127">
        <v>0.22</v>
      </c>
      <c r="M152" s="128">
        <f>K152*L152</f>
        <v>0</v>
      </c>
      <c r="N152" s="126"/>
      <c r="O152" s="127">
        <v>0.22</v>
      </c>
      <c r="P152" s="128">
        <f>N152*O152</f>
        <v>0</v>
      </c>
      <c r="Q152" s="126"/>
      <c r="R152" s="127">
        <v>0.22</v>
      </c>
      <c r="S152" s="128">
        <f>Q152*R152</f>
        <v>0</v>
      </c>
      <c r="T152" s="126"/>
      <c r="U152" s="127">
        <v>0.22</v>
      </c>
      <c r="V152" s="139">
        <f>T152*U152</f>
        <v>0</v>
      </c>
      <c r="W152" s="121">
        <f>G152+M152+S152</f>
        <v>0</v>
      </c>
      <c r="X152" s="185">
        <f>J152+P152+V152</f>
        <v>0</v>
      </c>
      <c r="Y152" s="122">
        <f>W152-X152</f>
        <v>0</v>
      </c>
      <c r="Z152" s="224" t="e">
        <f>Y152/W152</f>
        <v>#DIV/0!</v>
      </c>
      <c r="AA152" s="235"/>
      <c r="AB152" s="54"/>
      <c r="AC152" s="54"/>
      <c r="AD152" s="54"/>
      <c r="AE152" s="54"/>
      <c r="AF152" s="54"/>
      <c r="AG152" s="54"/>
    </row>
    <row r="153" spans="1:33" ht="30" customHeight="1" x14ac:dyDescent="0.15">
      <c r="A153" s="203" t="s">
        <v>288</v>
      </c>
      <c r="B153" s="204"/>
      <c r="C153" s="205"/>
      <c r="D153" s="273"/>
      <c r="E153" s="207"/>
      <c r="F153" s="148"/>
      <c r="G153" s="149">
        <f>SUM(G149:G152)</f>
        <v>0</v>
      </c>
      <c r="H153" s="207"/>
      <c r="I153" s="148"/>
      <c r="J153" s="149">
        <f>SUM(J149:J152)</f>
        <v>0</v>
      </c>
      <c r="K153" s="150"/>
      <c r="L153" s="148"/>
      <c r="M153" s="149">
        <f>SUM(M149:M152)</f>
        <v>0</v>
      </c>
      <c r="N153" s="150"/>
      <c r="O153" s="148"/>
      <c r="P153" s="149">
        <f>SUM(P149:P152)</f>
        <v>0</v>
      </c>
      <c r="Q153" s="150"/>
      <c r="R153" s="148"/>
      <c r="S153" s="149">
        <f>SUM(S149:S152)</f>
        <v>0</v>
      </c>
      <c r="T153" s="150"/>
      <c r="U153" s="148"/>
      <c r="V153" s="149">
        <f>SUM(V149:V152)</f>
        <v>0</v>
      </c>
      <c r="W153" s="259">
        <f>SUM(W149:W152)</f>
        <v>0</v>
      </c>
      <c r="X153" s="259">
        <f>SUM(X149:X152)</f>
        <v>0</v>
      </c>
      <c r="Y153" s="259">
        <f>W153-X153</f>
        <v>0</v>
      </c>
      <c r="Z153" s="227" t="e">
        <f>Y153/W153</f>
        <v>#DIV/0!</v>
      </c>
      <c r="AA153" s="241"/>
      <c r="AB153" s="54"/>
      <c r="AC153" s="54"/>
      <c r="AD153" s="54"/>
      <c r="AE153" s="54"/>
      <c r="AF153" s="54"/>
      <c r="AG153" s="54"/>
    </row>
    <row r="154" spans="1:33" ht="30" customHeight="1" x14ac:dyDescent="0.15">
      <c r="A154" s="156" t="s">
        <v>74</v>
      </c>
      <c r="B154" s="274">
        <v>13</v>
      </c>
      <c r="C154" s="158" t="s">
        <v>289</v>
      </c>
      <c r="D154" s="173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83"/>
      <c r="X154" s="83"/>
      <c r="Y154" s="83"/>
      <c r="Z154" s="162"/>
      <c r="AA154" s="175"/>
      <c r="AB154" s="85"/>
      <c r="AC154" s="54"/>
      <c r="AD154" s="54"/>
      <c r="AE154" s="54"/>
      <c r="AF154" s="54"/>
      <c r="AG154" s="54"/>
    </row>
    <row r="155" spans="1:33" ht="30" customHeight="1" x14ac:dyDescent="0.15">
      <c r="A155" s="86" t="s">
        <v>76</v>
      </c>
      <c r="B155" s="176" t="s">
        <v>290</v>
      </c>
      <c r="C155" s="275" t="s">
        <v>291</v>
      </c>
      <c r="D155" s="89"/>
      <c r="E155" s="90"/>
      <c r="F155" s="91"/>
      <c r="G155" s="92">
        <f>SUM(G156:G159)</f>
        <v>0</v>
      </c>
      <c r="H155" s="90"/>
      <c r="I155" s="91"/>
      <c r="J155" s="92">
        <f>SUM(J156:J159)</f>
        <v>0</v>
      </c>
      <c r="K155" s="90"/>
      <c r="L155" s="91"/>
      <c r="M155" s="92">
        <f>SUM(M156:M159)</f>
        <v>0</v>
      </c>
      <c r="N155" s="90"/>
      <c r="O155" s="91"/>
      <c r="P155" s="92">
        <f>SUM(P156:P159)</f>
        <v>0</v>
      </c>
      <c r="Q155" s="90"/>
      <c r="R155" s="91"/>
      <c r="S155" s="92">
        <f>SUM(S156:S159)</f>
        <v>0</v>
      </c>
      <c r="T155" s="90"/>
      <c r="U155" s="91"/>
      <c r="V155" s="93">
        <f>SUM(V156:V159)</f>
        <v>0</v>
      </c>
      <c r="W155" s="94">
        <f t="shared" ref="W155:W177" si="56">G155+M155+S155</f>
        <v>0</v>
      </c>
      <c r="X155" s="183">
        <f t="shared" ref="X155:X177" si="57">J155+P155+V155</f>
        <v>0</v>
      </c>
      <c r="Y155" s="95">
        <f t="shared" ref="Y155:Y179" si="58">W155-X155</f>
        <v>0</v>
      </c>
      <c r="Z155" s="276" t="e">
        <f t="shared" ref="Z155:Z179" si="59">Y155/W155</f>
        <v>#DIV/0!</v>
      </c>
      <c r="AA155" s="277"/>
      <c r="AB155" s="98"/>
      <c r="AC155" s="98"/>
      <c r="AD155" s="98"/>
      <c r="AE155" s="98"/>
      <c r="AF155" s="98"/>
      <c r="AG155" s="98"/>
    </row>
    <row r="156" spans="1:33" ht="30" customHeight="1" x14ac:dyDescent="0.15">
      <c r="A156" s="99" t="s">
        <v>79</v>
      </c>
      <c r="B156" s="100" t="s">
        <v>292</v>
      </c>
      <c r="C156" s="278" t="s">
        <v>293</v>
      </c>
      <c r="D156" s="102" t="s">
        <v>82</v>
      </c>
      <c r="E156" s="103"/>
      <c r="F156" s="104"/>
      <c r="G156" s="105">
        <f>E156*F156</f>
        <v>0</v>
      </c>
      <c r="H156" s="103"/>
      <c r="I156" s="104"/>
      <c r="J156" s="105">
        <f>H156*I156</f>
        <v>0</v>
      </c>
      <c r="K156" s="103"/>
      <c r="L156" s="104"/>
      <c r="M156" s="105">
        <f>K156*L156</f>
        <v>0</v>
      </c>
      <c r="N156" s="103"/>
      <c r="O156" s="104"/>
      <c r="P156" s="105">
        <f>N156*O156</f>
        <v>0</v>
      </c>
      <c r="Q156" s="103"/>
      <c r="R156" s="104"/>
      <c r="S156" s="105">
        <f>Q156*R156</f>
        <v>0</v>
      </c>
      <c r="T156" s="103"/>
      <c r="U156" s="104"/>
      <c r="V156" s="106">
        <f>T156*U156</f>
        <v>0</v>
      </c>
      <c r="W156" s="107">
        <f t="shared" si="56"/>
        <v>0</v>
      </c>
      <c r="X156" s="164">
        <f t="shared" si="57"/>
        <v>0</v>
      </c>
      <c r="Y156" s="108">
        <f t="shared" si="58"/>
        <v>0</v>
      </c>
      <c r="Z156" s="222" t="e">
        <f t="shared" si="59"/>
        <v>#DIV/0!</v>
      </c>
      <c r="AA156" s="232"/>
      <c r="AB156" s="112"/>
      <c r="AC156" s="112"/>
      <c r="AD156" s="112"/>
      <c r="AE156" s="112"/>
      <c r="AF156" s="112"/>
      <c r="AG156" s="112"/>
    </row>
    <row r="157" spans="1:33" ht="30" customHeight="1" x14ac:dyDescent="0.15">
      <c r="A157" s="99" t="s">
        <v>79</v>
      </c>
      <c r="B157" s="100" t="s">
        <v>294</v>
      </c>
      <c r="C157" s="279" t="s">
        <v>295</v>
      </c>
      <c r="D157" s="102" t="s">
        <v>82</v>
      </c>
      <c r="E157" s="103"/>
      <c r="F157" s="104"/>
      <c r="G157" s="105">
        <f>E157*F157</f>
        <v>0</v>
      </c>
      <c r="H157" s="103"/>
      <c r="I157" s="104"/>
      <c r="J157" s="105">
        <f>H157*I157</f>
        <v>0</v>
      </c>
      <c r="K157" s="103"/>
      <c r="L157" s="104"/>
      <c r="M157" s="105">
        <f>K157*L157</f>
        <v>0</v>
      </c>
      <c r="N157" s="103"/>
      <c r="O157" s="104"/>
      <c r="P157" s="105">
        <f>N157*O157</f>
        <v>0</v>
      </c>
      <c r="Q157" s="103"/>
      <c r="R157" s="104"/>
      <c r="S157" s="105">
        <f>Q157*R157</f>
        <v>0</v>
      </c>
      <c r="T157" s="103"/>
      <c r="U157" s="104"/>
      <c r="V157" s="106">
        <f>T157*U157</f>
        <v>0</v>
      </c>
      <c r="W157" s="107">
        <f t="shared" si="56"/>
        <v>0</v>
      </c>
      <c r="X157" s="164">
        <f t="shared" si="57"/>
        <v>0</v>
      </c>
      <c r="Y157" s="108">
        <f t="shared" si="58"/>
        <v>0</v>
      </c>
      <c r="Z157" s="222" t="e">
        <f t="shared" si="59"/>
        <v>#DIV/0!</v>
      </c>
      <c r="AA157" s="232"/>
      <c r="AB157" s="112"/>
      <c r="AC157" s="112"/>
      <c r="AD157" s="112"/>
      <c r="AE157" s="112"/>
      <c r="AF157" s="112"/>
      <c r="AG157" s="112"/>
    </row>
    <row r="158" spans="1:33" ht="30" customHeight="1" x14ac:dyDescent="0.15">
      <c r="A158" s="99" t="s">
        <v>79</v>
      </c>
      <c r="B158" s="100" t="s">
        <v>296</v>
      </c>
      <c r="C158" s="279" t="s">
        <v>297</v>
      </c>
      <c r="D158" s="102" t="s">
        <v>145</v>
      </c>
      <c r="E158" s="103"/>
      <c r="F158" s="104"/>
      <c r="G158" s="105">
        <f>E158*F158</f>
        <v>0</v>
      </c>
      <c r="H158" s="103"/>
      <c r="I158" s="104"/>
      <c r="J158" s="105">
        <f>H158*I158</f>
        <v>0</v>
      </c>
      <c r="K158" s="103"/>
      <c r="L158" s="104"/>
      <c r="M158" s="105">
        <f>K158*L158</f>
        <v>0</v>
      </c>
      <c r="N158" s="103"/>
      <c r="O158" s="104"/>
      <c r="P158" s="105">
        <f>N158*O158</f>
        <v>0</v>
      </c>
      <c r="Q158" s="103"/>
      <c r="R158" s="104"/>
      <c r="S158" s="105">
        <f>Q158*R158</f>
        <v>0</v>
      </c>
      <c r="T158" s="103"/>
      <c r="U158" s="104"/>
      <c r="V158" s="106">
        <f>T158*U158</f>
        <v>0</v>
      </c>
      <c r="W158" s="107">
        <f t="shared" si="56"/>
        <v>0</v>
      </c>
      <c r="X158" s="164">
        <f t="shared" si="57"/>
        <v>0</v>
      </c>
      <c r="Y158" s="108">
        <f t="shared" si="58"/>
        <v>0</v>
      </c>
      <c r="Z158" s="222" t="e">
        <f t="shared" si="59"/>
        <v>#DIV/0!</v>
      </c>
      <c r="AA158" s="232"/>
      <c r="AB158" s="112"/>
      <c r="AC158" s="112"/>
      <c r="AD158" s="112"/>
      <c r="AE158" s="112"/>
      <c r="AF158" s="112"/>
      <c r="AG158" s="112"/>
    </row>
    <row r="159" spans="1:33" ht="30" customHeight="1" x14ac:dyDescent="0.15">
      <c r="A159" s="113" t="s">
        <v>79</v>
      </c>
      <c r="B159" s="114" t="s">
        <v>298</v>
      </c>
      <c r="C159" s="279" t="s">
        <v>299</v>
      </c>
      <c r="D159" s="116" t="s">
        <v>145</v>
      </c>
      <c r="E159" s="117"/>
      <c r="F159" s="118"/>
      <c r="G159" s="119">
        <f>E159*F159</f>
        <v>0</v>
      </c>
      <c r="H159" s="117"/>
      <c r="I159" s="118"/>
      <c r="J159" s="119">
        <f>H159*I159</f>
        <v>0</v>
      </c>
      <c r="K159" s="117"/>
      <c r="L159" s="118"/>
      <c r="M159" s="119">
        <f>K159*L159</f>
        <v>0</v>
      </c>
      <c r="N159" s="117"/>
      <c r="O159" s="118"/>
      <c r="P159" s="119">
        <f>N159*O159</f>
        <v>0</v>
      </c>
      <c r="Q159" s="117"/>
      <c r="R159" s="118"/>
      <c r="S159" s="119">
        <f>Q159*R159</f>
        <v>0</v>
      </c>
      <c r="T159" s="117"/>
      <c r="U159" s="118"/>
      <c r="V159" s="120">
        <f>T159*U159</f>
        <v>0</v>
      </c>
      <c r="W159" s="141">
        <f t="shared" si="56"/>
        <v>0</v>
      </c>
      <c r="X159" s="166">
        <f t="shared" si="57"/>
        <v>0</v>
      </c>
      <c r="Y159" s="142">
        <f t="shared" si="58"/>
        <v>0</v>
      </c>
      <c r="Z159" s="224" t="e">
        <f t="shared" si="59"/>
        <v>#DIV/0!</v>
      </c>
      <c r="AA159" s="235"/>
      <c r="AB159" s="112"/>
      <c r="AC159" s="112"/>
      <c r="AD159" s="112"/>
      <c r="AE159" s="112"/>
      <c r="AF159" s="112"/>
      <c r="AG159" s="112"/>
    </row>
    <row r="160" spans="1:33" ht="30" customHeight="1" x14ac:dyDescent="0.15">
      <c r="A160" s="280" t="s">
        <v>76</v>
      </c>
      <c r="B160" s="281" t="s">
        <v>290</v>
      </c>
      <c r="C160" s="217" t="s">
        <v>300</v>
      </c>
      <c r="D160" s="178"/>
      <c r="E160" s="179"/>
      <c r="F160" s="180"/>
      <c r="G160" s="181">
        <f>SUM(G161:G164)</f>
        <v>0</v>
      </c>
      <c r="H160" s="179"/>
      <c r="I160" s="180"/>
      <c r="J160" s="181">
        <f>SUM(J161:J164)</f>
        <v>0</v>
      </c>
      <c r="K160" s="179"/>
      <c r="L160" s="180"/>
      <c r="M160" s="181">
        <f>SUM(M161:M164)</f>
        <v>0</v>
      </c>
      <c r="N160" s="179"/>
      <c r="O160" s="180"/>
      <c r="P160" s="181">
        <f>SUM(P161:P164)</f>
        <v>0</v>
      </c>
      <c r="Q160" s="179"/>
      <c r="R160" s="180"/>
      <c r="S160" s="181">
        <f>SUM(S161:S164)</f>
        <v>0</v>
      </c>
      <c r="T160" s="179"/>
      <c r="U160" s="180"/>
      <c r="V160" s="182">
        <f>SUM(V161:V164)</f>
        <v>0</v>
      </c>
      <c r="W160" s="94">
        <f t="shared" si="56"/>
        <v>0</v>
      </c>
      <c r="X160" s="183">
        <f t="shared" si="57"/>
        <v>0</v>
      </c>
      <c r="Y160" s="183">
        <f t="shared" si="58"/>
        <v>0</v>
      </c>
      <c r="Z160" s="282" t="e">
        <f t="shared" si="59"/>
        <v>#DIV/0!</v>
      </c>
      <c r="AA160" s="283"/>
      <c r="AB160" s="98"/>
      <c r="AC160" s="98"/>
      <c r="AD160" s="98"/>
      <c r="AE160" s="98"/>
      <c r="AF160" s="98"/>
      <c r="AG160" s="98"/>
    </row>
    <row r="161" spans="1:33" ht="30" customHeight="1" x14ac:dyDescent="0.15">
      <c r="A161" s="99" t="s">
        <v>79</v>
      </c>
      <c r="B161" s="100" t="s">
        <v>301</v>
      </c>
      <c r="C161" s="165" t="s">
        <v>302</v>
      </c>
      <c r="D161" s="102"/>
      <c r="E161" s="103"/>
      <c r="F161" s="104"/>
      <c r="G161" s="105">
        <f>E161*F161</f>
        <v>0</v>
      </c>
      <c r="H161" s="103"/>
      <c r="I161" s="104"/>
      <c r="J161" s="105">
        <f>H161*I161</f>
        <v>0</v>
      </c>
      <c r="K161" s="103"/>
      <c r="L161" s="104"/>
      <c r="M161" s="105">
        <f>K161*L161</f>
        <v>0</v>
      </c>
      <c r="N161" s="103"/>
      <c r="O161" s="104"/>
      <c r="P161" s="105">
        <f>N161*O161</f>
        <v>0</v>
      </c>
      <c r="Q161" s="103"/>
      <c r="R161" s="104"/>
      <c r="S161" s="105">
        <f>Q161*R161</f>
        <v>0</v>
      </c>
      <c r="T161" s="103"/>
      <c r="U161" s="104"/>
      <c r="V161" s="106">
        <f>T161*U161</f>
        <v>0</v>
      </c>
      <c r="W161" s="107">
        <f t="shared" si="56"/>
        <v>0</v>
      </c>
      <c r="X161" s="164">
        <f t="shared" si="57"/>
        <v>0</v>
      </c>
      <c r="Y161" s="164">
        <f t="shared" si="58"/>
        <v>0</v>
      </c>
      <c r="Z161" s="222" t="e">
        <f t="shared" si="59"/>
        <v>#DIV/0!</v>
      </c>
      <c r="AA161" s="110"/>
      <c r="AB161" s="112"/>
      <c r="AC161" s="112"/>
      <c r="AD161" s="112"/>
      <c r="AE161" s="112"/>
      <c r="AF161" s="112"/>
      <c r="AG161" s="112"/>
    </row>
    <row r="162" spans="1:33" ht="30" customHeight="1" x14ac:dyDescent="0.15">
      <c r="A162" s="99" t="s">
        <v>79</v>
      </c>
      <c r="B162" s="100" t="s">
        <v>303</v>
      </c>
      <c r="C162" s="165" t="s">
        <v>302</v>
      </c>
      <c r="D162" s="102"/>
      <c r="E162" s="103"/>
      <c r="F162" s="104"/>
      <c r="G162" s="105">
        <f>E162*F162</f>
        <v>0</v>
      </c>
      <c r="H162" s="103"/>
      <c r="I162" s="104"/>
      <c r="J162" s="105">
        <f>H162*I162</f>
        <v>0</v>
      </c>
      <c r="K162" s="103"/>
      <c r="L162" s="104"/>
      <c r="M162" s="105">
        <f>K162*L162</f>
        <v>0</v>
      </c>
      <c r="N162" s="103"/>
      <c r="O162" s="104"/>
      <c r="P162" s="105">
        <f>N162*O162</f>
        <v>0</v>
      </c>
      <c r="Q162" s="103"/>
      <c r="R162" s="104"/>
      <c r="S162" s="105">
        <f>Q162*R162</f>
        <v>0</v>
      </c>
      <c r="T162" s="103"/>
      <c r="U162" s="104"/>
      <c r="V162" s="106">
        <f>T162*U162</f>
        <v>0</v>
      </c>
      <c r="W162" s="107">
        <f t="shared" si="56"/>
        <v>0</v>
      </c>
      <c r="X162" s="164">
        <f t="shared" si="57"/>
        <v>0</v>
      </c>
      <c r="Y162" s="164">
        <f t="shared" si="58"/>
        <v>0</v>
      </c>
      <c r="Z162" s="222" t="e">
        <f t="shared" si="59"/>
        <v>#DIV/0!</v>
      </c>
      <c r="AA162" s="110"/>
      <c r="AB162" s="112"/>
      <c r="AC162" s="112"/>
      <c r="AD162" s="112"/>
      <c r="AE162" s="112"/>
      <c r="AF162" s="112"/>
      <c r="AG162" s="112"/>
    </row>
    <row r="163" spans="1:33" ht="30" customHeight="1" x14ac:dyDescent="0.15">
      <c r="A163" s="125" t="s">
        <v>79</v>
      </c>
      <c r="B163" s="124" t="s">
        <v>304</v>
      </c>
      <c r="C163" s="165" t="s">
        <v>302</v>
      </c>
      <c r="D163" s="138"/>
      <c r="E163" s="126"/>
      <c r="F163" s="127"/>
      <c r="G163" s="128">
        <f>E163*F163</f>
        <v>0</v>
      </c>
      <c r="H163" s="126"/>
      <c r="I163" s="127"/>
      <c r="J163" s="128">
        <f>H163*I163</f>
        <v>0</v>
      </c>
      <c r="K163" s="126"/>
      <c r="L163" s="127"/>
      <c r="M163" s="128">
        <f>K163*L163</f>
        <v>0</v>
      </c>
      <c r="N163" s="126"/>
      <c r="O163" s="127"/>
      <c r="P163" s="128">
        <f>N163*O163</f>
        <v>0</v>
      </c>
      <c r="Q163" s="126"/>
      <c r="R163" s="127"/>
      <c r="S163" s="128">
        <f>Q163*R163</f>
        <v>0</v>
      </c>
      <c r="T163" s="126"/>
      <c r="U163" s="127"/>
      <c r="V163" s="139">
        <f>T163*U163</f>
        <v>0</v>
      </c>
      <c r="W163" s="107">
        <f t="shared" si="56"/>
        <v>0</v>
      </c>
      <c r="X163" s="164">
        <f t="shared" si="57"/>
        <v>0</v>
      </c>
      <c r="Y163" s="164">
        <f t="shared" si="58"/>
        <v>0</v>
      </c>
      <c r="Z163" s="222" t="e">
        <f t="shared" si="59"/>
        <v>#DIV/0!</v>
      </c>
      <c r="AA163" s="140"/>
      <c r="AB163" s="112"/>
      <c r="AC163" s="112"/>
      <c r="AD163" s="112"/>
      <c r="AE163" s="112"/>
      <c r="AF163" s="112"/>
      <c r="AG163" s="112"/>
    </row>
    <row r="164" spans="1:33" ht="51.75" customHeight="1" x14ac:dyDescent="0.15">
      <c r="A164" s="125" t="s">
        <v>79</v>
      </c>
      <c r="B164" s="124" t="s">
        <v>305</v>
      </c>
      <c r="C164" s="115" t="s">
        <v>306</v>
      </c>
      <c r="D164" s="116"/>
      <c r="E164" s="126"/>
      <c r="F164" s="127">
        <v>0.22</v>
      </c>
      <c r="G164" s="128">
        <f>E164*F164</f>
        <v>0</v>
      </c>
      <c r="H164" s="126"/>
      <c r="I164" s="127">
        <v>0.22</v>
      </c>
      <c r="J164" s="128">
        <f>H164*I164</f>
        <v>0</v>
      </c>
      <c r="K164" s="126"/>
      <c r="L164" s="127">
        <v>0.22</v>
      </c>
      <c r="M164" s="128">
        <f>K164*L164</f>
        <v>0</v>
      </c>
      <c r="N164" s="126"/>
      <c r="O164" s="127">
        <v>0.22</v>
      </c>
      <c r="P164" s="128">
        <f>N164*O164</f>
        <v>0</v>
      </c>
      <c r="Q164" s="126"/>
      <c r="R164" s="127">
        <v>0.22</v>
      </c>
      <c r="S164" s="128">
        <f>Q164*R164</f>
        <v>0</v>
      </c>
      <c r="T164" s="126"/>
      <c r="U164" s="127">
        <v>0.22</v>
      </c>
      <c r="V164" s="139">
        <f>T164*U164</f>
        <v>0</v>
      </c>
      <c r="W164" s="121">
        <f t="shared" si="56"/>
        <v>0</v>
      </c>
      <c r="X164" s="185">
        <f t="shared" si="57"/>
        <v>0</v>
      </c>
      <c r="Y164" s="185">
        <f t="shared" si="58"/>
        <v>0</v>
      </c>
      <c r="Z164" s="224" t="e">
        <f t="shared" si="59"/>
        <v>#DIV/0!</v>
      </c>
      <c r="AA164" s="123"/>
      <c r="AB164" s="112"/>
      <c r="AC164" s="112"/>
      <c r="AD164" s="112"/>
      <c r="AE164" s="112"/>
      <c r="AF164" s="112"/>
      <c r="AG164" s="112"/>
    </row>
    <row r="165" spans="1:33" ht="30" customHeight="1" x14ac:dyDescent="0.15">
      <c r="A165" s="86" t="s">
        <v>76</v>
      </c>
      <c r="B165" s="176" t="s">
        <v>307</v>
      </c>
      <c r="C165" s="217" t="s">
        <v>308</v>
      </c>
      <c r="D165" s="89"/>
      <c r="E165" s="90"/>
      <c r="F165" s="91"/>
      <c r="G165" s="92">
        <f>SUM(G166:G168)</f>
        <v>0</v>
      </c>
      <c r="H165" s="90"/>
      <c r="I165" s="91"/>
      <c r="J165" s="92">
        <f>SUM(J166:J168)</f>
        <v>0</v>
      </c>
      <c r="K165" s="90"/>
      <c r="L165" s="91"/>
      <c r="M165" s="92">
        <f>SUM(M166:M168)</f>
        <v>0</v>
      </c>
      <c r="N165" s="90"/>
      <c r="O165" s="91"/>
      <c r="P165" s="92">
        <f>SUM(P166:P168)</f>
        <v>0</v>
      </c>
      <c r="Q165" s="90"/>
      <c r="R165" s="91"/>
      <c r="S165" s="92">
        <f>SUM(S166:S168)</f>
        <v>0</v>
      </c>
      <c r="T165" s="90"/>
      <c r="U165" s="91"/>
      <c r="V165" s="93">
        <f>SUM(V166:V168)</f>
        <v>0</v>
      </c>
      <c r="W165" s="201">
        <f t="shared" si="56"/>
        <v>0</v>
      </c>
      <c r="X165" s="202">
        <f t="shared" si="57"/>
        <v>0</v>
      </c>
      <c r="Y165" s="202">
        <f t="shared" si="58"/>
        <v>0</v>
      </c>
      <c r="Z165" s="96" t="e">
        <f t="shared" si="59"/>
        <v>#DIV/0!</v>
      </c>
      <c r="AA165" s="97"/>
      <c r="AB165" s="98"/>
      <c r="AC165" s="98"/>
      <c r="AD165" s="98"/>
      <c r="AE165" s="98"/>
      <c r="AF165" s="98"/>
      <c r="AG165" s="98"/>
    </row>
    <row r="166" spans="1:33" ht="30" customHeight="1" x14ac:dyDescent="0.15">
      <c r="A166" s="99" t="s">
        <v>79</v>
      </c>
      <c r="B166" s="100" t="s">
        <v>309</v>
      </c>
      <c r="C166" s="165" t="s">
        <v>310</v>
      </c>
      <c r="D166" s="102"/>
      <c r="E166" s="103"/>
      <c r="F166" s="104"/>
      <c r="G166" s="105">
        <f>E166*F166</f>
        <v>0</v>
      </c>
      <c r="H166" s="103"/>
      <c r="I166" s="104"/>
      <c r="J166" s="105">
        <f>H166*I166</f>
        <v>0</v>
      </c>
      <c r="K166" s="103"/>
      <c r="L166" s="104"/>
      <c r="M166" s="105">
        <f>K166*L166</f>
        <v>0</v>
      </c>
      <c r="N166" s="103"/>
      <c r="O166" s="104"/>
      <c r="P166" s="105">
        <f>N166*O166</f>
        <v>0</v>
      </c>
      <c r="Q166" s="103"/>
      <c r="R166" s="104"/>
      <c r="S166" s="105">
        <f>Q166*R166</f>
        <v>0</v>
      </c>
      <c r="T166" s="103"/>
      <c r="U166" s="104"/>
      <c r="V166" s="106">
        <f>T166*U166</f>
        <v>0</v>
      </c>
      <c r="W166" s="107">
        <f t="shared" si="56"/>
        <v>0</v>
      </c>
      <c r="X166" s="164">
        <f t="shared" si="57"/>
        <v>0</v>
      </c>
      <c r="Y166" s="164">
        <f t="shared" si="58"/>
        <v>0</v>
      </c>
      <c r="Z166" s="109" t="e">
        <f t="shared" si="59"/>
        <v>#DIV/0!</v>
      </c>
      <c r="AA166" s="110"/>
      <c r="AB166" s="112"/>
      <c r="AC166" s="112"/>
      <c r="AD166" s="112"/>
      <c r="AE166" s="112"/>
      <c r="AF166" s="112"/>
      <c r="AG166" s="112"/>
    </row>
    <row r="167" spans="1:33" ht="30" customHeight="1" x14ac:dyDescent="0.15">
      <c r="A167" s="99" t="s">
        <v>79</v>
      </c>
      <c r="B167" s="100" t="s">
        <v>311</v>
      </c>
      <c r="C167" s="165" t="s">
        <v>310</v>
      </c>
      <c r="D167" s="102"/>
      <c r="E167" s="103"/>
      <c r="F167" s="104"/>
      <c r="G167" s="105">
        <f>E167*F167</f>
        <v>0</v>
      </c>
      <c r="H167" s="103"/>
      <c r="I167" s="104"/>
      <c r="J167" s="105">
        <f>H167*I167</f>
        <v>0</v>
      </c>
      <c r="K167" s="103"/>
      <c r="L167" s="104"/>
      <c r="M167" s="105">
        <f>K167*L167</f>
        <v>0</v>
      </c>
      <c r="N167" s="103"/>
      <c r="O167" s="104"/>
      <c r="P167" s="105">
        <f>N167*O167</f>
        <v>0</v>
      </c>
      <c r="Q167" s="103"/>
      <c r="R167" s="104"/>
      <c r="S167" s="105">
        <f>Q167*R167</f>
        <v>0</v>
      </c>
      <c r="T167" s="103"/>
      <c r="U167" s="104"/>
      <c r="V167" s="106">
        <f>T167*U167</f>
        <v>0</v>
      </c>
      <c r="W167" s="107">
        <f t="shared" si="56"/>
        <v>0</v>
      </c>
      <c r="X167" s="164">
        <f t="shared" si="57"/>
        <v>0</v>
      </c>
      <c r="Y167" s="164">
        <f t="shared" si="58"/>
        <v>0</v>
      </c>
      <c r="Z167" s="109" t="e">
        <f t="shared" si="59"/>
        <v>#DIV/0!</v>
      </c>
      <c r="AA167" s="110"/>
      <c r="AB167" s="112"/>
      <c r="AC167" s="112"/>
      <c r="AD167" s="112"/>
      <c r="AE167" s="112"/>
      <c r="AF167" s="112"/>
      <c r="AG167" s="112"/>
    </row>
    <row r="168" spans="1:33" ht="30" customHeight="1" x14ac:dyDescent="0.15">
      <c r="A168" s="125" t="s">
        <v>79</v>
      </c>
      <c r="B168" s="124" t="s">
        <v>312</v>
      </c>
      <c r="C168" s="137" t="s">
        <v>310</v>
      </c>
      <c r="D168" s="138"/>
      <c r="E168" s="126"/>
      <c r="F168" s="127"/>
      <c r="G168" s="128">
        <f>E168*F168</f>
        <v>0</v>
      </c>
      <c r="H168" s="126"/>
      <c r="I168" s="127"/>
      <c r="J168" s="128">
        <f>H168*I168</f>
        <v>0</v>
      </c>
      <c r="K168" s="126"/>
      <c r="L168" s="127"/>
      <c r="M168" s="128">
        <f>K168*L168</f>
        <v>0</v>
      </c>
      <c r="N168" s="126"/>
      <c r="O168" s="127"/>
      <c r="P168" s="128">
        <f>N168*O168</f>
        <v>0</v>
      </c>
      <c r="Q168" s="126"/>
      <c r="R168" s="127"/>
      <c r="S168" s="128">
        <f>Q168*R168</f>
        <v>0</v>
      </c>
      <c r="T168" s="126"/>
      <c r="U168" s="127"/>
      <c r="V168" s="139">
        <f>T168*U168</f>
        <v>0</v>
      </c>
      <c r="W168" s="141">
        <f t="shared" si="56"/>
        <v>0</v>
      </c>
      <c r="X168" s="166">
        <f t="shared" si="57"/>
        <v>0</v>
      </c>
      <c r="Y168" s="166">
        <f t="shared" si="58"/>
        <v>0</v>
      </c>
      <c r="Z168" s="212" t="e">
        <f t="shared" si="59"/>
        <v>#DIV/0!</v>
      </c>
      <c r="AA168" s="140"/>
      <c r="AB168" s="112"/>
      <c r="AC168" s="112"/>
      <c r="AD168" s="112"/>
      <c r="AE168" s="112"/>
      <c r="AF168" s="112"/>
      <c r="AG168" s="112"/>
    </row>
    <row r="169" spans="1:33" ht="30" customHeight="1" x14ac:dyDescent="0.15">
      <c r="A169" s="86" t="s">
        <v>76</v>
      </c>
      <c r="B169" s="176" t="s">
        <v>313</v>
      </c>
      <c r="C169" s="284" t="s">
        <v>289</v>
      </c>
      <c r="D169" s="89"/>
      <c r="E169" s="90"/>
      <c r="F169" s="91"/>
      <c r="G169" s="92">
        <f>SUM(G170:G177)</f>
        <v>0</v>
      </c>
      <c r="H169" s="90"/>
      <c r="I169" s="91"/>
      <c r="J169" s="92">
        <f>SUM(J170:J177)</f>
        <v>0</v>
      </c>
      <c r="K169" s="90"/>
      <c r="L169" s="91"/>
      <c r="M169" s="92">
        <f>SUM(M170:M177)</f>
        <v>0</v>
      </c>
      <c r="N169" s="90"/>
      <c r="O169" s="91"/>
      <c r="P169" s="92">
        <f>SUM(P170:P177)</f>
        <v>0</v>
      </c>
      <c r="Q169" s="90"/>
      <c r="R169" s="91"/>
      <c r="S169" s="92">
        <f>SUM(S170:S177)</f>
        <v>0</v>
      </c>
      <c r="T169" s="90"/>
      <c r="U169" s="91"/>
      <c r="V169" s="93">
        <f>SUM(V170:V177)</f>
        <v>0</v>
      </c>
      <c r="W169" s="94">
        <f t="shared" si="56"/>
        <v>0</v>
      </c>
      <c r="X169" s="183">
        <f t="shared" si="57"/>
        <v>0</v>
      </c>
      <c r="Y169" s="183">
        <f t="shared" si="58"/>
        <v>0</v>
      </c>
      <c r="Z169" s="96" t="e">
        <f t="shared" si="59"/>
        <v>#DIV/0!</v>
      </c>
      <c r="AA169" s="97"/>
      <c r="AB169" s="98"/>
      <c r="AC169" s="98"/>
      <c r="AD169" s="98"/>
      <c r="AE169" s="98"/>
      <c r="AF169" s="98"/>
      <c r="AG169" s="98"/>
    </row>
    <row r="170" spans="1:33" ht="30" customHeight="1" x14ac:dyDescent="0.15">
      <c r="A170" s="99" t="s">
        <v>79</v>
      </c>
      <c r="B170" s="100" t="s">
        <v>314</v>
      </c>
      <c r="C170" s="165" t="s">
        <v>315</v>
      </c>
      <c r="D170" s="102" t="s">
        <v>82</v>
      </c>
      <c r="E170" s="103"/>
      <c r="F170" s="104"/>
      <c r="G170" s="105">
        <f>E170*F170</f>
        <v>0</v>
      </c>
      <c r="H170" s="103"/>
      <c r="I170" s="104"/>
      <c r="J170" s="105">
        <f>H170*I170</f>
        <v>0</v>
      </c>
      <c r="K170" s="103"/>
      <c r="L170" s="104"/>
      <c r="M170" s="105">
        <f t="shared" ref="M170:M177" si="60">K170*L170</f>
        <v>0</v>
      </c>
      <c r="N170" s="103"/>
      <c r="O170" s="104"/>
      <c r="P170" s="105">
        <f t="shared" ref="P170:P177" si="61">N170*O170</f>
        <v>0</v>
      </c>
      <c r="Q170" s="103"/>
      <c r="R170" s="104"/>
      <c r="S170" s="105">
        <f t="shared" ref="S170:S177" si="62">Q170*R170</f>
        <v>0</v>
      </c>
      <c r="T170" s="103"/>
      <c r="U170" s="104"/>
      <c r="V170" s="106">
        <f t="shared" ref="V170:V177" si="63">T170*U170</f>
        <v>0</v>
      </c>
      <c r="W170" s="107">
        <f t="shared" si="56"/>
        <v>0</v>
      </c>
      <c r="X170" s="164">
        <f t="shared" si="57"/>
        <v>0</v>
      </c>
      <c r="Y170" s="164">
        <f t="shared" si="58"/>
        <v>0</v>
      </c>
      <c r="Z170" s="109" t="e">
        <f t="shared" si="59"/>
        <v>#DIV/0!</v>
      </c>
      <c r="AA170" s="110"/>
      <c r="AB170" s="112"/>
      <c r="AC170" s="112"/>
      <c r="AD170" s="112"/>
      <c r="AE170" s="112"/>
      <c r="AF170" s="112"/>
      <c r="AG170" s="112"/>
    </row>
    <row r="171" spans="1:33" ht="45" customHeight="1" x14ac:dyDescent="0.15">
      <c r="A171" s="99" t="s">
        <v>79</v>
      </c>
      <c r="B171" s="100" t="s">
        <v>316</v>
      </c>
      <c r="C171" s="165" t="s">
        <v>317</v>
      </c>
      <c r="D171" s="102"/>
      <c r="E171" s="103"/>
      <c r="F171" s="104"/>
      <c r="G171" s="105">
        <f>E171*F171</f>
        <v>0</v>
      </c>
      <c r="H171" s="103"/>
      <c r="I171" s="104"/>
      <c r="J171" s="105">
        <f>H171*I171</f>
        <v>0</v>
      </c>
      <c r="K171" s="103"/>
      <c r="L171" s="104"/>
      <c r="M171" s="105">
        <f t="shared" si="60"/>
        <v>0</v>
      </c>
      <c r="N171" s="103"/>
      <c r="O171" s="104"/>
      <c r="P171" s="105">
        <f t="shared" si="61"/>
        <v>0</v>
      </c>
      <c r="Q171" s="103"/>
      <c r="R171" s="104"/>
      <c r="S171" s="105">
        <f t="shared" si="62"/>
        <v>0</v>
      </c>
      <c r="T171" s="103"/>
      <c r="U171" s="104"/>
      <c r="V171" s="106">
        <f t="shared" si="63"/>
        <v>0</v>
      </c>
      <c r="W171" s="107">
        <f t="shared" si="56"/>
        <v>0</v>
      </c>
      <c r="X171" s="164">
        <f t="shared" si="57"/>
        <v>0</v>
      </c>
      <c r="Y171" s="164">
        <f t="shared" si="58"/>
        <v>0</v>
      </c>
      <c r="Z171" s="109" t="e">
        <f t="shared" si="59"/>
        <v>#DIV/0!</v>
      </c>
      <c r="AA171" s="110"/>
      <c r="AB171" s="112"/>
      <c r="AC171" s="112"/>
      <c r="AD171" s="112"/>
      <c r="AE171" s="112"/>
      <c r="AF171" s="112"/>
      <c r="AG171" s="112"/>
    </row>
    <row r="172" spans="1:33" ht="45" customHeight="1" x14ac:dyDescent="0.15">
      <c r="A172" s="99" t="s">
        <v>79</v>
      </c>
      <c r="B172" s="100" t="s">
        <v>318</v>
      </c>
      <c r="C172" s="165" t="s">
        <v>319</v>
      </c>
      <c r="D172" s="102"/>
      <c r="E172" s="103"/>
      <c r="F172" s="104"/>
      <c r="G172" s="105">
        <f>E172*F172</f>
        <v>0</v>
      </c>
      <c r="H172" s="103"/>
      <c r="I172" s="104"/>
      <c r="J172" s="105">
        <f>H172*I172</f>
        <v>0</v>
      </c>
      <c r="K172" s="103"/>
      <c r="L172" s="104"/>
      <c r="M172" s="105">
        <f t="shared" si="60"/>
        <v>0</v>
      </c>
      <c r="N172" s="103"/>
      <c r="O172" s="104"/>
      <c r="P172" s="105">
        <f t="shared" si="61"/>
        <v>0</v>
      </c>
      <c r="Q172" s="103"/>
      <c r="R172" s="104"/>
      <c r="S172" s="105">
        <f t="shared" si="62"/>
        <v>0</v>
      </c>
      <c r="T172" s="103"/>
      <c r="U172" s="104"/>
      <c r="V172" s="106">
        <f t="shared" si="63"/>
        <v>0</v>
      </c>
      <c r="W172" s="107">
        <f t="shared" si="56"/>
        <v>0</v>
      </c>
      <c r="X172" s="164">
        <f t="shared" si="57"/>
        <v>0</v>
      </c>
      <c r="Y172" s="164">
        <f t="shared" si="58"/>
        <v>0</v>
      </c>
      <c r="Z172" s="109" t="e">
        <f t="shared" si="59"/>
        <v>#DIV/0!</v>
      </c>
      <c r="AA172" s="110"/>
      <c r="AB172" s="112"/>
      <c r="AC172" s="112"/>
      <c r="AD172" s="112"/>
      <c r="AE172" s="112"/>
      <c r="AF172" s="112"/>
      <c r="AG172" s="112"/>
    </row>
    <row r="173" spans="1:33" ht="30" customHeight="1" x14ac:dyDescent="0.15">
      <c r="A173" s="99" t="s">
        <v>79</v>
      </c>
      <c r="B173" s="100" t="s">
        <v>320</v>
      </c>
      <c r="C173" s="165" t="s">
        <v>321</v>
      </c>
      <c r="D173" s="102"/>
      <c r="E173" s="103"/>
      <c r="F173" s="104"/>
      <c r="G173" s="285">
        <v>0</v>
      </c>
      <c r="H173" s="103"/>
      <c r="I173" s="104"/>
      <c r="J173" s="285">
        <v>0</v>
      </c>
      <c r="K173" s="103"/>
      <c r="L173" s="104"/>
      <c r="M173" s="105">
        <f t="shared" si="60"/>
        <v>0</v>
      </c>
      <c r="N173" s="103"/>
      <c r="O173" s="104"/>
      <c r="P173" s="105">
        <f t="shared" si="61"/>
        <v>0</v>
      </c>
      <c r="Q173" s="103"/>
      <c r="R173" s="104"/>
      <c r="S173" s="105">
        <f t="shared" si="62"/>
        <v>0</v>
      </c>
      <c r="T173" s="103"/>
      <c r="U173" s="104"/>
      <c r="V173" s="106">
        <f t="shared" si="63"/>
        <v>0</v>
      </c>
      <c r="W173" s="107">
        <f t="shared" si="56"/>
        <v>0</v>
      </c>
      <c r="X173" s="164">
        <f t="shared" si="57"/>
        <v>0</v>
      </c>
      <c r="Y173" s="164">
        <f t="shared" si="58"/>
        <v>0</v>
      </c>
      <c r="Z173" s="109" t="e">
        <f t="shared" si="59"/>
        <v>#DIV/0!</v>
      </c>
      <c r="AA173" s="110"/>
      <c r="AB173" s="112"/>
      <c r="AC173" s="112"/>
      <c r="AD173" s="112"/>
      <c r="AE173" s="112"/>
      <c r="AF173" s="112"/>
      <c r="AG173" s="112"/>
    </row>
    <row r="174" spans="1:33" ht="30" customHeight="1" x14ac:dyDescent="0.15">
      <c r="A174" s="99" t="s">
        <v>79</v>
      </c>
      <c r="B174" s="100" t="s">
        <v>322</v>
      </c>
      <c r="C174" s="137" t="s">
        <v>323</v>
      </c>
      <c r="D174" s="102"/>
      <c r="E174" s="103"/>
      <c r="F174" s="104"/>
      <c r="G174" s="105">
        <f>E174*F174</f>
        <v>0</v>
      </c>
      <c r="H174" s="103"/>
      <c r="I174" s="104"/>
      <c r="J174" s="105">
        <f>H174*I174</f>
        <v>0</v>
      </c>
      <c r="K174" s="103"/>
      <c r="L174" s="104"/>
      <c r="M174" s="105">
        <f t="shared" si="60"/>
        <v>0</v>
      </c>
      <c r="N174" s="103"/>
      <c r="O174" s="104"/>
      <c r="P174" s="105">
        <f t="shared" si="61"/>
        <v>0</v>
      </c>
      <c r="Q174" s="103"/>
      <c r="R174" s="104"/>
      <c r="S174" s="105">
        <f t="shared" si="62"/>
        <v>0</v>
      </c>
      <c r="T174" s="103"/>
      <c r="U174" s="104"/>
      <c r="V174" s="106">
        <f t="shared" si="63"/>
        <v>0</v>
      </c>
      <c r="W174" s="107">
        <f t="shared" si="56"/>
        <v>0</v>
      </c>
      <c r="X174" s="164">
        <f t="shared" si="57"/>
        <v>0</v>
      </c>
      <c r="Y174" s="164">
        <f t="shared" si="58"/>
        <v>0</v>
      </c>
      <c r="Z174" s="109" t="e">
        <f t="shared" si="59"/>
        <v>#DIV/0!</v>
      </c>
      <c r="AA174" s="110"/>
      <c r="AB174" s="111"/>
      <c r="AC174" s="112"/>
      <c r="AD174" s="112"/>
      <c r="AE174" s="112"/>
      <c r="AF174" s="112"/>
      <c r="AG174" s="112"/>
    </row>
    <row r="175" spans="1:33" ht="30" customHeight="1" x14ac:dyDescent="0.15">
      <c r="A175" s="99" t="s">
        <v>79</v>
      </c>
      <c r="B175" s="100" t="s">
        <v>324</v>
      </c>
      <c r="C175" s="137" t="s">
        <v>323</v>
      </c>
      <c r="D175" s="102"/>
      <c r="E175" s="103"/>
      <c r="F175" s="104"/>
      <c r="G175" s="105">
        <f>E175*F175</f>
        <v>0</v>
      </c>
      <c r="H175" s="103"/>
      <c r="I175" s="104"/>
      <c r="J175" s="105">
        <f>H175*I175</f>
        <v>0</v>
      </c>
      <c r="K175" s="103"/>
      <c r="L175" s="104"/>
      <c r="M175" s="105">
        <f t="shared" si="60"/>
        <v>0</v>
      </c>
      <c r="N175" s="103"/>
      <c r="O175" s="104"/>
      <c r="P175" s="105">
        <f t="shared" si="61"/>
        <v>0</v>
      </c>
      <c r="Q175" s="103"/>
      <c r="R175" s="104"/>
      <c r="S175" s="105">
        <f t="shared" si="62"/>
        <v>0</v>
      </c>
      <c r="T175" s="103"/>
      <c r="U175" s="104"/>
      <c r="V175" s="106">
        <f t="shared" si="63"/>
        <v>0</v>
      </c>
      <c r="W175" s="107">
        <f t="shared" si="56"/>
        <v>0</v>
      </c>
      <c r="X175" s="164">
        <f t="shared" si="57"/>
        <v>0</v>
      </c>
      <c r="Y175" s="164">
        <f t="shared" si="58"/>
        <v>0</v>
      </c>
      <c r="Z175" s="109" t="e">
        <f t="shared" si="59"/>
        <v>#DIV/0!</v>
      </c>
      <c r="AA175" s="110"/>
      <c r="AB175" s="112"/>
      <c r="AC175" s="112"/>
      <c r="AD175" s="112"/>
      <c r="AE175" s="112"/>
      <c r="AF175" s="112"/>
      <c r="AG175" s="112"/>
    </row>
    <row r="176" spans="1:33" ht="30" customHeight="1" x14ac:dyDescent="0.15">
      <c r="A176" s="125" t="s">
        <v>79</v>
      </c>
      <c r="B176" s="124" t="s">
        <v>325</v>
      </c>
      <c r="C176" s="137" t="s">
        <v>323</v>
      </c>
      <c r="D176" s="138"/>
      <c r="E176" s="126"/>
      <c r="F176" s="127"/>
      <c r="G176" s="128">
        <f>E176*F176</f>
        <v>0</v>
      </c>
      <c r="H176" s="126"/>
      <c r="I176" s="127"/>
      <c r="J176" s="128">
        <f>H176*I176</f>
        <v>0</v>
      </c>
      <c r="K176" s="126"/>
      <c r="L176" s="127"/>
      <c r="M176" s="128">
        <f t="shared" si="60"/>
        <v>0</v>
      </c>
      <c r="N176" s="126"/>
      <c r="O176" s="127"/>
      <c r="P176" s="128">
        <f t="shared" si="61"/>
        <v>0</v>
      </c>
      <c r="Q176" s="126"/>
      <c r="R176" s="127"/>
      <c r="S176" s="128">
        <f t="shared" si="62"/>
        <v>0</v>
      </c>
      <c r="T176" s="126"/>
      <c r="U176" s="127"/>
      <c r="V176" s="139">
        <f t="shared" si="63"/>
        <v>0</v>
      </c>
      <c r="W176" s="107">
        <f t="shared" si="56"/>
        <v>0</v>
      </c>
      <c r="X176" s="164">
        <f t="shared" si="57"/>
        <v>0</v>
      </c>
      <c r="Y176" s="164">
        <f t="shared" si="58"/>
        <v>0</v>
      </c>
      <c r="Z176" s="109" t="e">
        <f t="shared" si="59"/>
        <v>#DIV/0!</v>
      </c>
      <c r="AA176" s="140"/>
      <c r="AB176" s="112"/>
      <c r="AC176" s="112"/>
      <c r="AD176" s="112"/>
      <c r="AE176" s="112"/>
      <c r="AF176" s="112"/>
      <c r="AG176" s="112"/>
    </row>
    <row r="177" spans="1:33" ht="30" customHeight="1" x14ac:dyDescent="0.15">
      <c r="A177" s="125" t="s">
        <v>79</v>
      </c>
      <c r="B177" s="114" t="s">
        <v>326</v>
      </c>
      <c r="C177" s="115" t="s">
        <v>327</v>
      </c>
      <c r="D177" s="116"/>
      <c r="E177" s="126"/>
      <c r="F177" s="127">
        <v>0.22</v>
      </c>
      <c r="G177" s="128">
        <f>E177*F177</f>
        <v>0</v>
      </c>
      <c r="H177" s="126"/>
      <c r="I177" s="127">
        <v>0.22</v>
      </c>
      <c r="J177" s="128">
        <f>H177*I177</f>
        <v>0</v>
      </c>
      <c r="K177" s="126"/>
      <c r="L177" s="127">
        <v>0.22</v>
      </c>
      <c r="M177" s="128">
        <f t="shared" si="60"/>
        <v>0</v>
      </c>
      <c r="N177" s="126"/>
      <c r="O177" s="127">
        <v>0.22</v>
      </c>
      <c r="P177" s="128">
        <f t="shared" si="61"/>
        <v>0</v>
      </c>
      <c r="Q177" s="126"/>
      <c r="R177" s="127">
        <v>0.22</v>
      </c>
      <c r="S177" s="128">
        <f t="shared" si="62"/>
        <v>0</v>
      </c>
      <c r="T177" s="126"/>
      <c r="U177" s="127">
        <v>0.22</v>
      </c>
      <c r="V177" s="139">
        <f t="shared" si="63"/>
        <v>0</v>
      </c>
      <c r="W177" s="121">
        <f t="shared" si="56"/>
        <v>0</v>
      </c>
      <c r="X177" s="185">
        <f t="shared" si="57"/>
        <v>0</v>
      </c>
      <c r="Y177" s="185">
        <f t="shared" si="58"/>
        <v>0</v>
      </c>
      <c r="Z177" s="286" t="e">
        <f t="shared" si="59"/>
        <v>#DIV/0!</v>
      </c>
      <c r="AA177" s="123"/>
      <c r="AB177" s="54"/>
      <c r="AC177" s="54"/>
      <c r="AD177" s="54"/>
      <c r="AE177" s="54"/>
      <c r="AF177" s="54"/>
      <c r="AG177" s="54"/>
    </row>
    <row r="178" spans="1:33" ht="30" customHeight="1" x14ac:dyDescent="0.15">
      <c r="A178" s="287" t="s">
        <v>328</v>
      </c>
      <c r="B178" s="288"/>
      <c r="C178" s="289"/>
      <c r="D178" s="290"/>
      <c r="E178" s="238"/>
      <c r="F178" s="239"/>
      <c r="G178" s="291">
        <f>G169+G165+G160+G155</f>
        <v>0</v>
      </c>
      <c r="H178" s="238"/>
      <c r="I178" s="239"/>
      <c r="J178" s="291">
        <f>J169+J165+J160+J155</f>
        <v>0</v>
      </c>
      <c r="K178" s="238"/>
      <c r="L178" s="239"/>
      <c r="M178" s="291">
        <f>M169+M165+M160+M155</f>
        <v>0</v>
      </c>
      <c r="N178" s="238"/>
      <c r="O178" s="239"/>
      <c r="P178" s="291">
        <f>P169+P165+P160+P155</f>
        <v>0</v>
      </c>
      <c r="Q178" s="238"/>
      <c r="R178" s="239"/>
      <c r="S178" s="291">
        <f>S169+S165+S160+S155</f>
        <v>0</v>
      </c>
      <c r="T178" s="207"/>
      <c r="U178" s="148"/>
      <c r="V178" s="292">
        <f>V169+V165+V160+V155</f>
        <v>0</v>
      </c>
      <c r="W178" s="153">
        <f>W155+W160+W165+W169</f>
        <v>0</v>
      </c>
      <c r="X178" s="153">
        <f>X155+X160+X165+X169</f>
        <v>0</v>
      </c>
      <c r="Y178" s="291">
        <f t="shared" si="58"/>
        <v>0</v>
      </c>
      <c r="Z178" s="293" t="e">
        <f t="shared" si="59"/>
        <v>#DIV/0!</v>
      </c>
      <c r="AA178" s="294"/>
      <c r="AB178" s="54"/>
      <c r="AC178" s="54"/>
      <c r="AD178" s="54"/>
      <c r="AE178" s="54"/>
      <c r="AF178" s="54"/>
      <c r="AG178" s="54"/>
    </row>
    <row r="179" spans="1:33" ht="30" customHeight="1" x14ac:dyDescent="0.15">
      <c r="A179" s="295" t="s">
        <v>329</v>
      </c>
      <c r="B179" s="296"/>
      <c r="C179" s="297"/>
      <c r="D179" s="72"/>
      <c r="E179" s="298"/>
      <c r="F179" s="299"/>
      <c r="G179" s="299">
        <f>G33+G47+G57+G79+G93+G107+G120+G128+G136+G143+G147+G153+G178</f>
        <v>0</v>
      </c>
      <c r="H179" s="298"/>
      <c r="I179" s="299"/>
      <c r="J179" s="299">
        <f>J33+J47+J57+J79+J93+J107+J120+J128+J136+J143+J147+J153+J178</f>
        <v>0</v>
      </c>
      <c r="K179" s="298"/>
      <c r="L179" s="299"/>
      <c r="M179" s="299">
        <f>M33+M47+M57+M79+M93+M107+M120+M128+M136+M143+M147+M153+M178</f>
        <v>0</v>
      </c>
      <c r="N179" s="298"/>
      <c r="O179" s="299"/>
      <c r="P179" s="299">
        <f>P33+P47+P57+P79+P93+P107+P120+P128+P136+P143+P147+P153+P178</f>
        <v>0</v>
      </c>
      <c r="Q179" s="298"/>
      <c r="R179" s="299"/>
      <c r="S179" s="299">
        <f>S33+S47+S57+S79+S93+S107+S120+S128+S136+S143+S147+S153+S178</f>
        <v>0</v>
      </c>
      <c r="T179" s="300"/>
      <c r="U179" s="301"/>
      <c r="V179" s="299">
        <f>V33+V47+V57+V79+V93+V107+V120+V128+V136+V143+V147+V153+V178</f>
        <v>0</v>
      </c>
      <c r="W179" s="299">
        <f>W33+W47+W57+W79+W93+W107+W120+W128+W136+W143+W147+W153+W178</f>
        <v>0</v>
      </c>
      <c r="X179" s="299">
        <f>X33+X47+X57+X79+X93+X107+X120+X128+X136+X143+X147+X153+X178</f>
        <v>0</v>
      </c>
      <c r="Y179" s="299">
        <f t="shared" si="58"/>
        <v>0</v>
      </c>
      <c r="Z179" s="302" t="e">
        <f t="shared" si="59"/>
        <v>#DIV/0!</v>
      </c>
      <c r="AA179" s="303"/>
      <c r="AB179" s="54"/>
      <c r="AC179" s="54"/>
      <c r="AD179" s="54"/>
      <c r="AE179" s="54"/>
      <c r="AF179" s="54"/>
      <c r="AG179" s="54"/>
    </row>
    <row r="180" spans="1:33" ht="15" customHeight="1" x14ac:dyDescent="0.15">
      <c r="A180" s="742"/>
      <c r="B180" s="673"/>
      <c r="C180" s="673"/>
      <c r="D180" s="51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304"/>
      <c r="X180" s="304"/>
      <c r="Y180" s="304"/>
      <c r="Z180" s="305"/>
      <c r="AA180" s="61"/>
      <c r="AB180" s="54"/>
      <c r="AC180" s="54"/>
      <c r="AD180" s="54"/>
      <c r="AE180" s="54"/>
      <c r="AF180" s="54"/>
      <c r="AG180" s="54"/>
    </row>
    <row r="181" spans="1:33" ht="30" customHeight="1" x14ac:dyDescent="0.15">
      <c r="A181" s="721" t="s">
        <v>330</v>
      </c>
      <c r="B181" s="714"/>
      <c r="C181" s="714"/>
      <c r="D181" s="306"/>
      <c r="E181" s="300"/>
      <c r="F181" s="301"/>
      <c r="G181" s="307">
        <f>Фінансування!C22-'Витрати (template)'!G179</f>
        <v>1036062</v>
      </c>
      <c r="H181" s="300"/>
      <c r="I181" s="301"/>
      <c r="J181" s="307">
        <f>Фінансування!C23-'Витрати (template)'!J179</f>
        <v>1034473.18</v>
      </c>
      <c r="K181" s="300"/>
      <c r="L181" s="301"/>
      <c r="M181" s="307">
        <f>Фінансування!J22-'Витрати (template)'!M179</f>
        <v>0</v>
      </c>
      <c r="N181" s="300"/>
      <c r="O181" s="301"/>
      <c r="P181" s="307">
        <f>Фінансування!J23-'Витрати (template)'!P179</f>
        <v>0</v>
      </c>
      <c r="Q181" s="300"/>
      <c r="R181" s="301"/>
      <c r="S181" s="307">
        <f>Фінансування!L22-'Витрати (template)'!S179</f>
        <v>0</v>
      </c>
      <c r="T181" s="300"/>
      <c r="U181" s="301"/>
      <c r="V181" s="307">
        <f>Фінансування!L23-'Витрати (template)'!V179</f>
        <v>0</v>
      </c>
      <c r="W181" s="308">
        <f>Фінансування!N22-'Витрати (template)'!W179</f>
        <v>1036062</v>
      </c>
      <c r="X181" s="308">
        <f>Фінансування!N23-'Витрати (template)'!X179</f>
        <v>1034473.18</v>
      </c>
      <c r="Y181" s="308">
        <f>W181-X181</f>
        <v>1588.8199999999488</v>
      </c>
      <c r="Z181" s="309"/>
      <c r="AA181" s="310"/>
      <c r="AB181" s="54"/>
      <c r="AC181" s="54"/>
      <c r="AD181" s="54"/>
      <c r="AE181" s="54"/>
      <c r="AF181" s="54"/>
      <c r="AG181" s="54"/>
    </row>
    <row r="182" spans="1:33" ht="15.75" customHeight="1" x14ac:dyDescent="0.15">
      <c r="A182" s="13"/>
      <c r="B182" s="14"/>
      <c r="C182" s="311"/>
      <c r="D182" s="312"/>
      <c r="E182" s="313"/>
      <c r="F182" s="313"/>
      <c r="G182" s="313"/>
      <c r="H182" s="313"/>
      <c r="I182" s="313"/>
      <c r="J182" s="313"/>
      <c r="K182" s="313"/>
      <c r="L182" s="313"/>
      <c r="M182" s="313"/>
      <c r="N182" s="313"/>
      <c r="O182" s="313"/>
      <c r="P182" s="313"/>
      <c r="Q182" s="313"/>
      <c r="R182" s="313"/>
      <c r="S182" s="313"/>
      <c r="T182" s="313"/>
      <c r="U182" s="313"/>
      <c r="V182" s="313"/>
      <c r="W182" s="314"/>
      <c r="X182" s="314"/>
      <c r="Y182" s="314"/>
      <c r="Z182" s="315"/>
      <c r="AA182" s="311"/>
      <c r="AB182" s="13"/>
      <c r="AC182" s="13"/>
      <c r="AD182" s="13"/>
      <c r="AE182" s="13"/>
      <c r="AF182" s="13"/>
      <c r="AG182" s="13"/>
    </row>
    <row r="183" spans="1:33" ht="15.75" customHeight="1" x14ac:dyDescent="0.15">
      <c r="A183" s="13"/>
      <c r="B183" s="14"/>
      <c r="C183" s="311"/>
      <c r="D183" s="312"/>
      <c r="E183" s="313"/>
      <c r="F183" s="313"/>
      <c r="G183" s="313"/>
      <c r="H183" s="313"/>
      <c r="I183" s="313"/>
      <c r="J183" s="313"/>
      <c r="K183" s="313"/>
      <c r="L183" s="313"/>
      <c r="M183" s="313"/>
      <c r="N183" s="313"/>
      <c r="O183" s="313"/>
      <c r="P183" s="313"/>
      <c r="Q183" s="313"/>
      <c r="R183" s="313"/>
      <c r="S183" s="313"/>
      <c r="T183" s="313"/>
      <c r="U183" s="313"/>
      <c r="V183" s="313"/>
      <c r="W183" s="314"/>
      <c r="X183" s="314"/>
      <c r="Y183" s="314"/>
      <c r="Z183" s="315"/>
      <c r="AA183" s="311"/>
      <c r="AB183" s="13"/>
      <c r="AC183" s="13"/>
      <c r="AD183" s="13"/>
      <c r="AE183" s="13"/>
      <c r="AF183" s="13"/>
      <c r="AG183" s="13"/>
    </row>
    <row r="184" spans="1:33" ht="15.75" customHeight="1" x14ac:dyDescent="0.15">
      <c r="A184" s="13"/>
      <c r="B184" s="14"/>
      <c r="C184" s="311"/>
      <c r="D184" s="312"/>
      <c r="E184" s="313"/>
      <c r="F184" s="313"/>
      <c r="G184" s="313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313"/>
      <c r="S184" s="313"/>
      <c r="T184" s="313"/>
      <c r="U184" s="313"/>
      <c r="V184" s="313"/>
      <c r="W184" s="314"/>
      <c r="X184" s="314"/>
      <c r="Y184" s="314"/>
      <c r="Z184" s="315"/>
      <c r="AA184" s="311"/>
      <c r="AB184" s="13"/>
      <c r="AC184" s="13"/>
      <c r="AD184" s="13"/>
      <c r="AE184" s="13"/>
      <c r="AF184" s="13"/>
      <c r="AG184" s="13"/>
    </row>
    <row r="185" spans="1:33" ht="15.75" customHeight="1" x14ac:dyDescent="0.15">
      <c r="A185" s="311" t="s">
        <v>42</v>
      </c>
      <c r="B185" s="316"/>
      <c r="C185" s="317"/>
      <c r="D185" s="312"/>
      <c r="E185" s="318"/>
      <c r="F185" s="318"/>
      <c r="G185" s="313"/>
      <c r="H185" s="313"/>
      <c r="I185" s="313"/>
      <c r="J185" s="313"/>
      <c r="K185" s="319"/>
      <c r="L185" s="311"/>
      <c r="M185" s="313"/>
      <c r="N185" s="319"/>
      <c r="O185" s="311"/>
      <c r="P185" s="313"/>
      <c r="Q185" s="313"/>
      <c r="R185" s="313"/>
      <c r="S185" s="313"/>
      <c r="T185" s="313"/>
      <c r="U185" s="313"/>
      <c r="V185" s="313"/>
      <c r="W185" s="314"/>
      <c r="X185" s="314"/>
      <c r="Y185" s="314"/>
      <c r="Z185" s="315"/>
      <c r="AA185" s="311"/>
      <c r="AB185" s="13"/>
      <c r="AC185" s="311"/>
      <c r="AD185" s="13"/>
      <c r="AE185" s="13"/>
      <c r="AF185" s="13"/>
      <c r="AG185" s="13"/>
    </row>
    <row r="186" spans="1:33" ht="15.75" customHeight="1" x14ac:dyDescent="0.15">
      <c r="A186" s="320"/>
      <c r="B186" s="321"/>
      <c r="C186" s="322" t="s">
        <v>331</v>
      </c>
      <c r="D186" s="323"/>
      <c r="E186" s="324"/>
      <c r="F186" s="325" t="s">
        <v>332</v>
      </c>
      <c r="G186" s="324"/>
      <c r="H186" s="324"/>
      <c r="I186" s="325"/>
      <c r="J186" s="324"/>
      <c r="K186" s="326"/>
      <c r="L186" s="327"/>
      <c r="M186" s="324"/>
      <c r="N186" s="326"/>
      <c r="O186" s="327"/>
      <c r="P186" s="324"/>
      <c r="Q186" s="324"/>
      <c r="R186" s="324"/>
      <c r="S186" s="324"/>
      <c r="T186" s="324"/>
      <c r="U186" s="324"/>
      <c r="V186" s="324"/>
      <c r="W186" s="328"/>
      <c r="X186" s="328"/>
      <c r="Y186" s="328"/>
      <c r="Z186" s="329"/>
      <c r="AA186" s="330"/>
      <c r="AB186" s="331"/>
      <c r="AC186" s="330"/>
      <c r="AD186" s="331"/>
      <c r="AE186" s="331"/>
      <c r="AF186" s="331"/>
      <c r="AG186" s="331"/>
    </row>
    <row r="187" spans="1:33" ht="15.75" customHeight="1" x14ac:dyDescent="0.15">
      <c r="A187" s="13"/>
      <c r="B187" s="14"/>
      <c r="C187" s="311"/>
      <c r="D187" s="312"/>
      <c r="E187" s="313"/>
      <c r="F187" s="313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13"/>
      <c r="T187" s="313"/>
      <c r="U187" s="313"/>
      <c r="V187" s="313"/>
      <c r="W187" s="314"/>
      <c r="X187" s="314"/>
      <c r="Y187" s="314"/>
      <c r="Z187" s="315"/>
      <c r="AA187" s="311"/>
      <c r="AB187" s="13"/>
      <c r="AC187" s="13"/>
      <c r="AD187" s="13"/>
      <c r="AE187" s="13"/>
      <c r="AF187" s="13"/>
      <c r="AG187" s="13"/>
    </row>
    <row r="188" spans="1:33" ht="15.75" customHeight="1" x14ac:dyDescent="0.15">
      <c r="A188" s="13"/>
      <c r="B188" s="14"/>
      <c r="C188" s="311"/>
      <c r="D188" s="312"/>
      <c r="E188" s="313"/>
      <c r="F188" s="313"/>
      <c r="G188" s="313"/>
      <c r="H188" s="313"/>
      <c r="I188" s="313"/>
      <c r="J188" s="313"/>
      <c r="K188" s="313"/>
      <c r="L188" s="313"/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4"/>
      <c r="X188" s="314"/>
      <c r="Y188" s="314"/>
      <c r="Z188" s="315"/>
      <c r="AA188" s="311"/>
      <c r="AB188" s="13"/>
      <c r="AC188" s="13"/>
      <c r="AD188" s="13"/>
      <c r="AE188" s="13"/>
      <c r="AF188" s="13"/>
      <c r="AG188" s="13"/>
    </row>
    <row r="189" spans="1:33" ht="15.75" customHeight="1" x14ac:dyDescent="0.15">
      <c r="A189" s="13"/>
      <c r="B189" s="14"/>
      <c r="C189" s="311"/>
      <c r="D189" s="312"/>
      <c r="E189" s="313"/>
      <c r="F189" s="313"/>
      <c r="G189" s="313"/>
      <c r="H189" s="313"/>
      <c r="I189" s="313"/>
      <c r="J189" s="313"/>
      <c r="K189" s="313"/>
      <c r="L189" s="313"/>
      <c r="M189" s="313"/>
      <c r="N189" s="313"/>
      <c r="O189" s="313"/>
      <c r="P189" s="313"/>
      <c r="Q189" s="313"/>
      <c r="R189" s="313"/>
      <c r="S189" s="313"/>
      <c r="T189" s="313"/>
      <c r="U189" s="313"/>
      <c r="V189" s="313"/>
      <c r="W189" s="314"/>
      <c r="X189" s="314"/>
      <c r="Y189" s="314"/>
      <c r="Z189" s="315"/>
      <c r="AA189" s="311"/>
      <c r="AB189" s="13"/>
      <c r="AC189" s="13"/>
      <c r="AD189" s="13"/>
      <c r="AE189" s="13"/>
      <c r="AF189" s="13"/>
      <c r="AG189" s="13"/>
    </row>
    <row r="190" spans="1:33" ht="15.75" customHeight="1" x14ac:dyDescent="0.15">
      <c r="A190" s="13"/>
      <c r="B190" s="14"/>
      <c r="C190" s="311"/>
      <c r="D190" s="312"/>
      <c r="E190" s="313"/>
      <c r="F190" s="313"/>
      <c r="G190" s="313"/>
      <c r="H190" s="313"/>
      <c r="I190" s="313"/>
      <c r="J190" s="313"/>
      <c r="K190" s="313"/>
      <c r="L190" s="313"/>
      <c r="M190" s="313"/>
      <c r="N190" s="313"/>
      <c r="O190" s="313"/>
      <c r="P190" s="313"/>
      <c r="Q190" s="313"/>
      <c r="R190" s="313"/>
      <c r="S190" s="313"/>
      <c r="T190" s="313"/>
      <c r="U190" s="313"/>
      <c r="V190" s="313"/>
      <c r="W190" s="332"/>
      <c r="X190" s="332"/>
      <c r="Y190" s="332"/>
      <c r="Z190" s="333"/>
      <c r="AA190" s="311"/>
      <c r="AB190" s="13"/>
      <c r="AC190" s="13"/>
      <c r="AD190" s="13"/>
      <c r="AE190" s="13"/>
      <c r="AF190" s="13"/>
      <c r="AG190" s="13"/>
    </row>
    <row r="191" spans="1:33" ht="15.75" customHeight="1" x14ac:dyDescent="0.15">
      <c r="A191" s="13"/>
      <c r="B191" s="14"/>
      <c r="C191" s="311"/>
      <c r="D191" s="312"/>
      <c r="E191" s="313"/>
      <c r="F191" s="313"/>
      <c r="G191" s="313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  <c r="S191" s="313"/>
      <c r="T191" s="313"/>
      <c r="U191" s="313"/>
      <c r="V191" s="313"/>
      <c r="W191" s="332"/>
      <c r="X191" s="332"/>
      <c r="Y191" s="332"/>
      <c r="Z191" s="333"/>
      <c r="AA191" s="311"/>
      <c r="AB191" s="13"/>
      <c r="AC191" s="13"/>
      <c r="AD191" s="13"/>
      <c r="AE191" s="13"/>
      <c r="AF191" s="13"/>
      <c r="AG191" s="13"/>
    </row>
    <row r="192" spans="1:33" ht="15.75" customHeight="1" x14ac:dyDescent="0.15">
      <c r="A192" s="13"/>
      <c r="B192" s="14"/>
      <c r="C192" s="311"/>
      <c r="D192" s="312"/>
      <c r="E192" s="313"/>
      <c r="F192" s="313"/>
      <c r="G192" s="313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313"/>
      <c r="S192" s="313"/>
      <c r="T192" s="313"/>
      <c r="U192" s="313"/>
      <c r="V192" s="313"/>
      <c r="W192" s="332"/>
      <c r="X192" s="332"/>
      <c r="Y192" s="332"/>
      <c r="Z192" s="333"/>
      <c r="AA192" s="311"/>
      <c r="AB192" s="13"/>
      <c r="AC192" s="13"/>
      <c r="AD192" s="13"/>
      <c r="AE192" s="13"/>
      <c r="AF192" s="13"/>
      <c r="AG192" s="13"/>
    </row>
    <row r="193" spans="1:33" ht="15.75" customHeight="1" x14ac:dyDescent="0.15">
      <c r="A193" s="13"/>
      <c r="B193" s="14"/>
      <c r="C193" s="311"/>
      <c r="D193" s="312"/>
      <c r="E193" s="313"/>
      <c r="F193" s="313"/>
      <c r="G193" s="313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313"/>
      <c r="S193" s="313"/>
      <c r="T193" s="313"/>
      <c r="U193" s="313"/>
      <c r="V193" s="313"/>
      <c r="W193" s="332"/>
      <c r="X193" s="332"/>
      <c r="Y193" s="332"/>
      <c r="Z193" s="333"/>
      <c r="AA193" s="311"/>
      <c r="AB193" s="13"/>
      <c r="AC193" s="13"/>
      <c r="AD193" s="13"/>
      <c r="AE193" s="13"/>
      <c r="AF193" s="13"/>
      <c r="AG193" s="13"/>
    </row>
    <row r="194" spans="1:33" ht="15.75" customHeight="1" x14ac:dyDescent="0.15">
      <c r="A194" s="13"/>
      <c r="B194" s="14"/>
      <c r="C194" s="311"/>
      <c r="D194" s="312"/>
      <c r="E194" s="313"/>
      <c r="F194" s="313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313"/>
      <c r="U194" s="313"/>
      <c r="V194" s="313"/>
      <c r="W194" s="332"/>
      <c r="X194" s="332"/>
      <c r="Y194" s="332"/>
      <c r="Z194" s="333"/>
      <c r="AA194" s="311"/>
      <c r="AB194" s="13"/>
      <c r="AC194" s="13"/>
      <c r="AD194" s="13"/>
      <c r="AE194" s="13"/>
      <c r="AF194" s="13"/>
      <c r="AG194" s="13"/>
    </row>
    <row r="195" spans="1:33" ht="15.75" customHeight="1" x14ac:dyDescent="0.15">
      <c r="A195" s="13"/>
      <c r="B195" s="14"/>
      <c r="C195" s="311"/>
      <c r="D195" s="312"/>
      <c r="E195" s="313"/>
      <c r="F195" s="313"/>
      <c r="G195" s="313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313"/>
      <c r="S195" s="313"/>
      <c r="T195" s="313"/>
      <c r="U195" s="313"/>
      <c r="V195" s="313"/>
      <c r="W195" s="332"/>
      <c r="X195" s="332"/>
      <c r="Y195" s="332"/>
      <c r="Z195" s="333"/>
      <c r="AA195" s="311"/>
      <c r="AB195" s="13"/>
      <c r="AC195" s="13"/>
      <c r="AD195" s="13"/>
      <c r="AE195" s="13"/>
      <c r="AF195" s="13"/>
      <c r="AG195" s="13"/>
    </row>
    <row r="196" spans="1:33" ht="15.75" customHeight="1" x14ac:dyDescent="0.15">
      <c r="A196" s="13"/>
      <c r="B196" s="14"/>
      <c r="C196" s="311"/>
      <c r="D196" s="312"/>
      <c r="E196" s="313"/>
      <c r="F196" s="313"/>
      <c r="G196" s="313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32"/>
      <c r="X196" s="332"/>
      <c r="Y196" s="332"/>
      <c r="Z196" s="333"/>
      <c r="AA196" s="311"/>
      <c r="AB196" s="13"/>
      <c r="AC196" s="13"/>
      <c r="AD196" s="13"/>
      <c r="AE196" s="13"/>
      <c r="AF196" s="13"/>
      <c r="AG196" s="13"/>
    </row>
    <row r="197" spans="1:33" ht="15.75" customHeight="1" x14ac:dyDescent="0.15">
      <c r="A197" s="13"/>
      <c r="B197" s="14"/>
      <c r="C197" s="311"/>
      <c r="D197" s="312"/>
      <c r="E197" s="313"/>
      <c r="F197" s="313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13"/>
      <c r="T197" s="313"/>
      <c r="U197" s="313"/>
      <c r="V197" s="313"/>
      <c r="W197" s="332"/>
      <c r="X197" s="332"/>
      <c r="Y197" s="332"/>
      <c r="Z197" s="333"/>
      <c r="AA197" s="311"/>
      <c r="AB197" s="13"/>
      <c r="AC197" s="13"/>
      <c r="AD197" s="13"/>
      <c r="AE197" s="13"/>
      <c r="AF197" s="13"/>
      <c r="AG197" s="13"/>
    </row>
    <row r="198" spans="1:33" ht="15.75" customHeight="1" x14ac:dyDescent="0.15">
      <c r="A198" s="13"/>
      <c r="B198" s="14"/>
      <c r="C198" s="311"/>
      <c r="D198" s="312"/>
      <c r="E198" s="313"/>
      <c r="F198" s="313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13"/>
      <c r="T198" s="313"/>
      <c r="U198" s="313"/>
      <c r="V198" s="313"/>
      <c r="W198" s="332"/>
      <c r="X198" s="332"/>
      <c r="Y198" s="332"/>
      <c r="Z198" s="333"/>
      <c r="AA198" s="311"/>
      <c r="AB198" s="13"/>
      <c r="AC198" s="13"/>
      <c r="AD198" s="13"/>
      <c r="AE198" s="13"/>
      <c r="AF198" s="13"/>
      <c r="AG198" s="13"/>
    </row>
    <row r="199" spans="1:33" ht="15.75" customHeight="1" x14ac:dyDescent="0.15">
      <c r="A199" s="13"/>
      <c r="B199" s="14"/>
      <c r="C199" s="311"/>
      <c r="D199" s="312"/>
      <c r="E199" s="313"/>
      <c r="F199" s="313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313"/>
      <c r="U199" s="313"/>
      <c r="V199" s="313"/>
      <c r="W199" s="332"/>
      <c r="X199" s="332"/>
      <c r="Y199" s="332"/>
      <c r="Z199" s="333"/>
      <c r="AA199" s="311"/>
      <c r="AB199" s="13"/>
      <c r="AC199" s="13"/>
      <c r="AD199" s="13"/>
      <c r="AE199" s="13"/>
      <c r="AF199" s="13"/>
      <c r="AG199" s="13"/>
    </row>
    <row r="200" spans="1:33" ht="15.75" customHeight="1" x14ac:dyDescent="0.15">
      <c r="A200" s="13"/>
      <c r="B200" s="14"/>
      <c r="C200" s="311"/>
      <c r="D200" s="312"/>
      <c r="E200" s="313"/>
      <c r="F200" s="313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32"/>
      <c r="X200" s="332"/>
      <c r="Y200" s="332"/>
      <c r="Z200" s="333"/>
      <c r="AA200" s="311"/>
      <c r="AB200" s="13"/>
      <c r="AC200" s="13"/>
      <c r="AD200" s="13"/>
      <c r="AE200" s="13"/>
      <c r="AF200" s="13"/>
      <c r="AG200" s="13"/>
    </row>
    <row r="201" spans="1:33" ht="15.75" customHeight="1" x14ac:dyDescent="0.15">
      <c r="A201" s="13"/>
      <c r="B201" s="14"/>
      <c r="C201" s="311"/>
      <c r="D201" s="312"/>
      <c r="E201" s="313"/>
      <c r="F201" s="313"/>
      <c r="G201" s="313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13"/>
      <c r="T201" s="313"/>
      <c r="U201" s="313"/>
      <c r="V201" s="313"/>
      <c r="W201" s="332"/>
      <c r="X201" s="332"/>
      <c r="Y201" s="332"/>
      <c r="Z201" s="333"/>
      <c r="AA201" s="311"/>
      <c r="AB201" s="13"/>
      <c r="AC201" s="13"/>
      <c r="AD201" s="13"/>
      <c r="AE201" s="13"/>
      <c r="AF201" s="13"/>
      <c r="AG201" s="13"/>
    </row>
    <row r="202" spans="1:33" ht="15.75" customHeight="1" x14ac:dyDescent="0.15">
      <c r="A202" s="13"/>
      <c r="B202" s="14"/>
      <c r="C202" s="311"/>
      <c r="D202" s="312"/>
      <c r="E202" s="313"/>
      <c r="F202" s="313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32"/>
      <c r="X202" s="332"/>
      <c r="Y202" s="332"/>
      <c r="Z202" s="333"/>
      <c r="AA202" s="311"/>
      <c r="AB202" s="13"/>
      <c r="AC202" s="13"/>
      <c r="AD202" s="13"/>
      <c r="AE202" s="13"/>
      <c r="AF202" s="13"/>
      <c r="AG202" s="13"/>
    </row>
    <row r="203" spans="1:33" ht="15.75" customHeight="1" x14ac:dyDescent="0.15">
      <c r="A203" s="13"/>
      <c r="B203" s="14"/>
      <c r="C203" s="311"/>
      <c r="D203" s="312"/>
      <c r="E203" s="313"/>
      <c r="F203" s="313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32"/>
      <c r="X203" s="332"/>
      <c r="Y203" s="332"/>
      <c r="Z203" s="333"/>
      <c r="AA203" s="311"/>
      <c r="AB203" s="13"/>
      <c r="AC203" s="13"/>
      <c r="AD203" s="13"/>
      <c r="AE203" s="13"/>
      <c r="AF203" s="13"/>
      <c r="AG203" s="13"/>
    </row>
    <row r="204" spans="1:33" ht="15.75" customHeight="1" x14ac:dyDescent="0.15">
      <c r="A204" s="13"/>
      <c r="B204" s="14"/>
      <c r="C204" s="311"/>
      <c r="D204" s="312"/>
      <c r="E204" s="313"/>
      <c r="F204" s="313"/>
      <c r="G204" s="313"/>
      <c r="H204" s="313"/>
      <c r="I204" s="313"/>
      <c r="J204" s="313"/>
      <c r="K204" s="313"/>
      <c r="L204" s="313"/>
      <c r="M204" s="313"/>
      <c r="N204" s="313"/>
      <c r="O204" s="313"/>
      <c r="P204" s="313"/>
      <c r="Q204" s="313"/>
      <c r="R204" s="313"/>
      <c r="S204" s="313"/>
      <c r="T204" s="313"/>
      <c r="U204" s="313"/>
      <c r="V204" s="313"/>
      <c r="W204" s="332"/>
      <c r="X204" s="332"/>
      <c r="Y204" s="332"/>
      <c r="Z204" s="333"/>
      <c r="AA204" s="311"/>
      <c r="AB204" s="13"/>
      <c r="AC204" s="13"/>
      <c r="AD204" s="13"/>
      <c r="AE204" s="13"/>
      <c r="AF204" s="13"/>
      <c r="AG204" s="13"/>
    </row>
    <row r="205" spans="1:33" ht="15.75" customHeight="1" x14ac:dyDescent="0.15">
      <c r="A205" s="13"/>
      <c r="B205" s="14"/>
      <c r="C205" s="311"/>
      <c r="D205" s="312"/>
      <c r="E205" s="313"/>
      <c r="F205" s="313"/>
      <c r="G205" s="313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32"/>
      <c r="X205" s="332"/>
      <c r="Y205" s="332"/>
      <c r="Z205" s="333"/>
      <c r="AA205" s="311"/>
      <c r="AB205" s="13"/>
      <c r="AC205" s="13"/>
      <c r="AD205" s="13"/>
      <c r="AE205" s="13"/>
      <c r="AF205" s="13"/>
      <c r="AG205" s="13"/>
    </row>
    <row r="206" spans="1:33" ht="15.75" customHeight="1" x14ac:dyDescent="0.15">
      <c r="A206" s="13"/>
      <c r="B206" s="14"/>
      <c r="C206" s="311"/>
      <c r="D206" s="312"/>
      <c r="E206" s="313"/>
      <c r="F206" s="313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13"/>
      <c r="T206" s="313"/>
      <c r="U206" s="313"/>
      <c r="V206" s="313"/>
      <c r="W206" s="332"/>
      <c r="X206" s="332"/>
      <c r="Y206" s="332"/>
      <c r="Z206" s="333"/>
      <c r="AA206" s="311"/>
      <c r="AB206" s="13"/>
      <c r="AC206" s="13"/>
      <c r="AD206" s="13"/>
      <c r="AE206" s="13"/>
      <c r="AF206" s="13"/>
      <c r="AG206" s="13"/>
    </row>
    <row r="207" spans="1:33" ht="15.75" customHeight="1" x14ac:dyDescent="0.15">
      <c r="A207" s="13"/>
      <c r="B207" s="14"/>
      <c r="C207" s="311"/>
      <c r="D207" s="312"/>
      <c r="E207" s="313"/>
      <c r="F207" s="313"/>
      <c r="G207" s="313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3"/>
      <c r="S207" s="313"/>
      <c r="T207" s="313"/>
      <c r="U207" s="313"/>
      <c r="V207" s="313"/>
      <c r="W207" s="332"/>
      <c r="X207" s="332"/>
      <c r="Y207" s="332"/>
      <c r="Z207" s="333"/>
      <c r="AA207" s="311"/>
      <c r="AB207" s="13"/>
      <c r="AC207" s="13"/>
      <c r="AD207" s="13"/>
      <c r="AE207" s="13"/>
      <c r="AF207" s="13"/>
      <c r="AG207" s="13"/>
    </row>
    <row r="208" spans="1:33" ht="15.75" customHeight="1" x14ac:dyDescent="0.15">
      <c r="A208" s="13"/>
      <c r="B208" s="14"/>
      <c r="C208" s="311"/>
      <c r="D208" s="312"/>
      <c r="E208" s="313"/>
      <c r="F208" s="313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13"/>
      <c r="T208" s="313"/>
      <c r="U208" s="313"/>
      <c r="V208" s="313"/>
      <c r="W208" s="332"/>
      <c r="X208" s="332"/>
      <c r="Y208" s="332"/>
      <c r="Z208" s="333"/>
      <c r="AA208" s="311"/>
      <c r="AB208" s="13"/>
      <c r="AC208" s="13"/>
      <c r="AD208" s="13"/>
      <c r="AE208" s="13"/>
      <c r="AF208" s="13"/>
      <c r="AG208" s="13"/>
    </row>
    <row r="209" spans="1:33" ht="15.75" customHeight="1" x14ac:dyDescent="0.15">
      <c r="A209" s="13"/>
      <c r="B209" s="14"/>
      <c r="C209" s="311"/>
      <c r="D209" s="312"/>
      <c r="E209" s="313"/>
      <c r="F209" s="313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13"/>
      <c r="T209" s="313"/>
      <c r="U209" s="313"/>
      <c r="V209" s="313"/>
      <c r="W209" s="332"/>
      <c r="X209" s="332"/>
      <c r="Y209" s="332"/>
      <c r="Z209" s="333"/>
      <c r="AA209" s="311"/>
      <c r="AB209" s="13"/>
      <c r="AC209" s="13"/>
      <c r="AD209" s="13"/>
      <c r="AE209" s="13"/>
      <c r="AF209" s="13"/>
      <c r="AG209" s="13"/>
    </row>
    <row r="210" spans="1:33" ht="15.75" customHeight="1" x14ac:dyDescent="0.15">
      <c r="A210" s="13"/>
      <c r="B210" s="14"/>
      <c r="C210" s="311"/>
      <c r="D210" s="312"/>
      <c r="E210" s="313"/>
      <c r="F210" s="313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13"/>
      <c r="T210" s="313"/>
      <c r="U210" s="313"/>
      <c r="V210" s="313"/>
      <c r="W210" s="332"/>
      <c r="X210" s="332"/>
      <c r="Y210" s="332"/>
      <c r="Z210" s="333"/>
      <c r="AA210" s="311"/>
      <c r="AB210" s="13"/>
      <c r="AC210" s="13"/>
      <c r="AD210" s="13"/>
      <c r="AE210" s="13"/>
      <c r="AF210" s="13"/>
      <c r="AG210" s="13"/>
    </row>
    <row r="211" spans="1:33" ht="15.75" customHeight="1" x14ac:dyDescent="0.15">
      <c r="A211" s="13"/>
      <c r="B211" s="14"/>
      <c r="C211" s="311"/>
      <c r="D211" s="312"/>
      <c r="E211" s="313"/>
      <c r="F211" s="313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13"/>
      <c r="T211" s="313"/>
      <c r="U211" s="313"/>
      <c r="V211" s="313"/>
      <c r="W211" s="332"/>
      <c r="X211" s="332"/>
      <c r="Y211" s="332"/>
      <c r="Z211" s="333"/>
      <c r="AA211" s="311"/>
      <c r="AB211" s="13"/>
      <c r="AC211" s="13"/>
      <c r="AD211" s="13"/>
      <c r="AE211" s="13"/>
      <c r="AF211" s="13"/>
      <c r="AG211" s="13"/>
    </row>
    <row r="212" spans="1:33" ht="15.75" customHeight="1" x14ac:dyDescent="0.15">
      <c r="A212" s="13"/>
      <c r="B212" s="14"/>
      <c r="C212" s="311"/>
      <c r="D212" s="312"/>
      <c r="E212" s="313"/>
      <c r="F212" s="313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13"/>
      <c r="T212" s="313"/>
      <c r="U212" s="313"/>
      <c r="V212" s="313"/>
      <c r="W212" s="332"/>
      <c r="X212" s="332"/>
      <c r="Y212" s="332"/>
      <c r="Z212" s="333"/>
      <c r="AA212" s="311"/>
      <c r="AB212" s="13"/>
      <c r="AC212" s="13"/>
      <c r="AD212" s="13"/>
      <c r="AE212" s="13"/>
      <c r="AF212" s="13"/>
      <c r="AG212" s="13"/>
    </row>
    <row r="213" spans="1:33" ht="15.75" customHeight="1" x14ac:dyDescent="0.15">
      <c r="A213" s="13"/>
      <c r="B213" s="14"/>
      <c r="C213" s="311"/>
      <c r="D213" s="312"/>
      <c r="E213" s="313"/>
      <c r="F213" s="313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13"/>
      <c r="T213" s="313"/>
      <c r="U213" s="313"/>
      <c r="V213" s="313"/>
      <c r="W213" s="332"/>
      <c r="X213" s="332"/>
      <c r="Y213" s="332"/>
      <c r="Z213" s="333"/>
      <c r="AA213" s="311"/>
      <c r="AB213" s="13"/>
      <c r="AC213" s="13"/>
      <c r="AD213" s="13"/>
      <c r="AE213" s="13"/>
      <c r="AF213" s="13"/>
      <c r="AG213" s="13"/>
    </row>
    <row r="214" spans="1:33" ht="15.75" customHeight="1" x14ac:dyDescent="0.15">
      <c r="A214" s="13"/>
      <c r="B214" s="14"/>
      <c r="C214" s="311"/>
      <c r="D214" s="312"/>
      <c r="E214" s="313"/>
      <c r="F214" s="313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32"/>
      <c r="X214" s="332"/>
      <c r="Y214" s="332"/>
      <c r="Z214" s="333"/>
      <c r="AA214" s="311"/>
      <c r="AB214" s="13"/>
      <c r="AC214" s="13"/>
      <c r="AD214" s="13"/>
      <c r="AE214" s="13"/>
      <c r="AF214" s="13"/>
      <c r="AG214" s="13"/>
    </row>
    <row r="215" spans="1:33" ht="15.75" customHeight="1" x14ac:dyDescent="0.15">
      <c r="A215" s="13"/>
      <c r="B215" s="14"/>
      <c r="C215" s="311"/>
      <c r="D215" s="312"/>
      <c r="E215" s="313"/>
      <c r="F215" s="313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  <c r="T215" s="313"/>
      <c r="U215" s="313"/>
      <c r="V215" s="313"/>
      <c r="W215" s="332"/>
      <c r="X215" s="332"/>
      <c r="Y215" s="332"/>
      <c r="Z215" s="333"/>
      <c r="AA215" s="311"/>
      <c r="AB215" s="13"/>
      <c r="AC215" s="13"/>
      <c r="AD215" s="13"/>
      <c r="AE215" s="13"/>
      <c r="AF215" s="13"/>
      <c r="AG215" s="13"/>
    </row>
    <row r="216" spans="1:33" ht="15.75" customHeight="1" x14ac:dyDescent="0.15">
      <c r="A216" s="13"/>
      <c r="B216" s="14"/>
      <c r="C216" s="311"/>
      <c r="D216" s="312"/>
      <c r="E216" s="313"/>
      <c r="F216" s="313"/>
      <c r="G216" s="313"/>
      <c r="H216" s="313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13"/>
      <c r="T216" s="313"/>
      <c r="U216" s="313"/>
      <c r="V216" s="313"/>
      <c r="W216" s="332"/>
      <c r="X216" s="332"/>
      <c r="Y216" s="332"/>
      <c r="Z216" s="333"/>
      <c r="AA216" s="311"/>
      <c r="AB216" s="13"/>
      <c r="AC216" s="13"/>
      <c r="AD216" s="13"/>
      <c r="AE216" s="13"/>
      <c r="AF216" s="13"/>
      <c r="AG216" s="13"/>
    </row>
    <row r="217" spans="1:33" ht="15.75" customHeight="1" x14ac:dyDescent="0.15">
      <c r="A217" s="13"/>
      <c r="B217" s="14"/>
      <c r="C217" s="311"/>
      <c r="D217" s="312"/>
      <c r="E217" s="313"/>
      <c r="F217" s="313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13"/>
      <c r="T217" s="313"/>
      <c r="U217" s="313"/>
      <c r="V217" s="313"/>
      <c r="W217" s="332"/>
      <c r="X217" s="332"/>
      <c r="Y217" s="332"/>
      <c r="Z217" s="333"/>
      <c r="AA217" s="311"/>
      <c r="AB217" s="13"/>
      <c r="AC217" s="13"/>
      <c r="AD217" s="13"/>
      <c r="AE217" s="13"/>
      <c r="AF217" s="13"/>
      <c r="AG217" s="13"/>
    </row>
    <row r="218" spans="1:33" ht="15.75" customHeight="1" x14ac:dyDescent="0.15">
      <c r="A218" s="13"/>
      <c r="B218" s="14"/>
      <c r="C218" s="311"/>
      <c r="D218" s="312"/>
      <c r="E218" s="313"/>
      <c r="F218" s="313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13"/>
      <c r="T218" s="313"/>
      <c r="U218" s="313"/>
      <c r="V218" s="313"/>
      <c r="W218" s="332"/>
      <c r="X218" s="332"/>
      <c r="Y218" s="332"/>
      <c r="Z218" s="333"/>
      <c r="AA218" s="311"/>
      <c r="AB218" s="13"/>
      <c r="AC218" s="13"/>
      <c r="AD218" s="13"/>
      <c r="AE218" s="13"/>
      <c r="AF218" s="13"/>
      <c r="AG218" s="13"/>
    </row>
    <row r="219" spans="1:33" ht="15.75" customHeight="1" x14ac:dyDescent="0.15">
      <c r="A219" s="13"/>
      <c r="B219" s="14"/>
      <c r="C219" s="311"/>
      <c r="D219" s="312"/>
      <c r="E219" s="313"/>
      <c r="F219" s="313"/>
      <c r="G219" s="313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13"/>
      <c r="T219" s="313"/>
      <c r="U219" s="313"/>
      <c r="V219" s="313"/>
      <c r="W219" s="332"/>
      <c r="X219" s="332"/>
      <c r="Y219" s="332"/>
      <c r="Z219" s="333"/>
      <c r="AA219" s="311"/>
      <c r="AB219" s="13"/>
      <c r="AC219" s="13"/>
      <c r="AD219" s="13"/>
      <c r="AE219" s="13"/>
      <c r="AF219" s="13"/>
      <c r="AG219" s="13"/>
    </row>
    <row r="220" spans="1:33" ht="15.75" customHeight="1" x14ac:dyDescent="0.15">
      <c r="A220" s="13"/>
      <c r="B220" s="14"/>
      <c r="C220" s="311"/>
      <c r="D220" s="312"/>
      <c r="E220" s="313"/>
      <c r="F220" s="313"/>
      <c r="G220" s="313"/>
      <c r="H220" s="313"/>
      <c r="I220" s="313"/>
      <c r="J220" s="313"/>
      <c r="K220" s="313"/>
      <c r="L220" s="313"/>
      <c r="M220" s="313"/>
      <c r="N220" s="313"/>
      <c r="O220" s="313"/>
      <c r="P220" s="313"/>
      <c r="Q220" s="313"/>
      <c r="R220" s="313"/>
      <c r="S220" s="313"/>
      <c r="T220" s="313"/>
      <c r="U220" s="313"/>
      <c r="V220" s="313"/>
      <c r="W220" s="332"/>
      <c r="X220" s="332"/>
      <c r="Y220" s="332"/>
      <c r="Z220" s="333"/>
      <c r="AA220" s="311"/>
      <c r="AB220" s="13"/>
      <c r="AC220" s="13"/>
      <c r="AD220" s="13"/>
      <c r="AE220" s="13"/>
      <c r="AF220" s="13"/>
      <c r="AG220" s="13"/>
    </row>
    <row r="221" spans="1:33" ht="15.75" customHeight="1" x14ac:dyDescent="0.15">
      <c r="A221" s="13"/>
      <c r="B221" s="14"/>
      <c r="C221" s="311"/>
      <c r="D221" s="312"/>
      <c r="E221" s="313"/>
      <c r="F221" s="313"/>
      <c r="G221" s="313"/>
      <c r="H221" s="313"/>
      <c r="I221" s="313"/>
      <c r="J221" s="313"/>
      <c r="K221" s="313"/>
      <c r="L221" s="313"/>
      <c r="M221" s="313"/>
      <c r="N221" s="313"/>
      <c r="O221" s="313"/>
      <c r="P221" s="313"/>
      <c r="Q221" s="313"/>
      <c r="R221" s="313"/>
      <c r="S221" s="313"/>
      <c r="T221" s="313"/>
      <c r="U221" s="313"/>
      <c r="V221" s="313"/>
      <c r="W221" s="332"/>
      <c r="X221" s="332"/>
      <c r="Y221" s="332"/>
      <c r="Z221" s="333"/>
      <c r="AA221" s="311"/>
      <c r="AB221" s="13"/>
      <c r="AC221" s="13"/>
      <c r="AD221" s="13"/>
      <c r="AE221" s="13"/>
      <c r="AF221" s="13"/>
      <c r="AG221" s="13"/>
    </row>
    <row r="222" spans="1:33" ht="15.75" customHeight="1" x14ac:dyDescent="0.15">
      <c r="A222" s="13"/>
      <c r="B222" s="14"/>
      <c r="C222" s="311"/>
      <c r="D222" s="312"/>
      <c r="E222" s="313"/>
      <c r="F222" s="313"/>
      <c r="G222" s="313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13"/>
      <c r="T222" s="313"/>
      <c r="U222" s="313"/>
      <c r="V222" s="313"/>
      <c r="W222" s="332"/>
      <c r="X222" s="332"/>
      <c r="Y222" s="332"/>
      <c r="Z222" s="333"/>
      <c r="AA222" s="311"/>
      <c r="AB222" s="13"/>
      <c r="AC222" s="13"/>
      <c r="AD222" s="13"/>
      <c r="AE222" s="13"/>
      <c r="AF222" s="13"/>
      <c r="AG222" s="13"/>
    </row>
    <row r="223" spans="1:33" ht="15.75" customHeight="1" x14ac:dyDescent="0.15">
      <c r="A223" s="13"/>
      <c r="B223" s="14"/>
      <c r="C223" s="311"/>
      <c r="D223" s="312"/>
      <c r="E223" s="313"/>
      <c r="F223" s="313"/>
      <c r="G223" s="313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13"/>
      <c r="T223" s="313"/>
      <c r="U223" s="313"/>
      <c r="V223" s="313"/>
      <c r="W223" s="332"/>
      <c r="X223" s="332"/>
      <c r="Y223" s="332"/>
      <c r="Z223" s="333"/>
      <c r="AA223" s="311"/>
      <c r="AB223" s="13"/>
      <c r="AC223" s="13"/>
      <c r="AD223" s="13"/>
      <c r="AE223" s="13"/>
      <c r="AF223" s="13"/>
      <c r="AG223" s="13"/>
    </row>
    <row r="224" spans="1:33" ht="15.75" customHeight="1" x14ac:dyDescent="0.15">
      <c r="A224" s="13"/>
      <c r="B224" s="14"/>
      <c r="C224" s="311"/>
      <c r="D224" s="312"/>
      <c r="E224" s="313"/>
      <c r="F224" s="313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13"/>
      <c r="T224" s="313"/>
      <c r="U224" s="313"/>
      <c r="V224" s="313"/>
      <c r="W224" s="332"/>
      <c r="X224" s="332"/>
      <c r="Y224" s="332"/>
      <c r="Z224" s="333"/>
      <c r="AA224" s="311"/>
      <c r="AB224" s="13"/>
      <c r="AC224" s="13"/>
      <c r="AD224" s="13"/>
      <c r="AE224" s="13"/>
      <c r="AF224" s="13"/>
      <c r="AG224" s="13"/>
    </row>
    <row r="225" spans="1:33" ht="15.75" customHeight="1" x14ac:dyDescent="0.15">
      <c r="A225" s="13"/>
      <c r="B225" s="14"/>
      <c r="C225" s="311"/>
      <c r="D225" s="312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32"/>
      <c r="X225" s="332"/>
      <c r="Y225" s="332"/>
      <c r="Z225" s="333"/>
      <c r="AA225" s="311"/>
      <c r="AB225" s="13"/>
      <c r="AC225" s="13"/>
      <c r="AD225" s="13"/>
      <c r="AE225" s="13"/>
      <c r="AF225" s="13"/>
      <c r="AG225" s="13"/>
    </row>
    <row r="226" spans="1:33" ht="15.75" customHeight="1" x14ac:dyDescent="0.15">
      <c r="A226" s="13"/>
      <c r="B226" s="14"/>
      <c r="C226" s="311"/>
      <c r="D226" s="312"/>
      <c r="E226" s="313"/>
      <c r="F226" s="313"/>
      <c r="G226" s="313"/>
      <c r="H226" s="313"/>
      <c r="I226" s="313"/>
      <c r="J226" s="313"/>
      <c r="K226" s="313"/>
      <c r="L226" s="313"/>
      <c r="M226" s="313"/>
      <c r="N226" s="313"/>
      <c r="O226" s="313"/>
      <c r="P226" s="313"/>
      <c r="Q226" s="313"/>
      <c r="R226" s="313"/>
      <c r="S226" s="313"/>
      <c r="T226" s="313"/>
      <c r="U226" s="313"/>
      <c r="V226" s="313"/>
      <c r="W226" s="332"/>
      <c r="X226" s="332"/>
      <c r="Y226" s="332"/>
      <c r="Z226" s="333"/>
      <c r="AA226" s="311"/>
      <c r="AB226" s="13"/>
      <c r="AC226" s="13"/>
      <c r="AD226" s="13"/>
      <c r="AE226" s="13"/>
      <c r="AF226" s="13"/>
      <c r="AG226" s="13"/>
    </row>
    <row r="227" spans="1:33" ht="15.75" customHeight="1" x14ac:dyDescent="0.15">
      <c r="A227" s="13"/>
      <c r="B227" s="14"/>
      <c r="C227" s="311"/>
      <c r="D227" s="312"/>
      <c r="E227" s="313"/>
      <c r="F227" s="313"/>
      <c r="G227" s="313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3"/>
      <c r="S227" s="313"/>
      <c r="T227" s="313"/>
      <c r="U227" s="313"/>
      <c r="V227" s="313"/>
      <c r="W227" s="332"/>
      <c r="X227" s="332"/>
      <c r="Y227" s="332"/>
      <c r="Z227" s="333"/>
      <c r="AA227" s="311"/>
      <c r="AB227" s="13"/>
      <c r="AC227" s="13"/>
      <c r="AD227" s="13"/>
      <c r="AE227" s="13"/>
      <c r="AF227" s="13"/>
      <c r="AG227" s="13"/>
    </row>
    <row r="228" spans="1:33" ht="15.75" customHeight="1" x14ac:dyDescent="0.15">
      <c r="A228" s="13"/>
      <c r="B228" s="14"/>
      <c r="C228" s="311"/>
      <c r="D228" s="312"/>
      <c r="E228" s="313"/>
      <c r="F228" s="313"/>
      <c r="G228" s="313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13"/>
      <c r="T228" s="313"/>
      <c r="U228" s="313"/>
      <c r="V228" s="313"/>
      <c r="W228" s="332"/>
      <c r="X228" s="332"/>
      <c r="Y228" s="332"/>
      <c r="Z228" s="333"/>
      <c r="AA228" s="311"/>
      <c r="AB228" s="13"/>
      <c r="AC228" s="13"/>
      <c r="AD228" s="13"/>
      <c r="AE228" s="13"/>
      <c r="AF228" s="13"/>
      <c r="AG228" s="13"/>
    </row>
    <row r="229" spans="1:33" ht="15.75" customHeight="1" x14ac:dyDescent="0.15">
      <c r="A229" s="13"/>
      <c r="B229" s="14"/>
      <c r="C229" s="311"/>
      <c r="D229" s="312"/>
      <c r="E229" s="313"/>
      <c r="F229" s="313"/>
      <c r="G229" s="313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13"/>
      <c r="T229" s="313"/>
      <c r="U229" s="313"/>
      <c r="V229" s="313"/>
      <c r="W229" s="332"/>
      <c r="X229" s="332"/>
      <c r="Y229" s="332"/>
      <c r="Z229" s="333"/>
      <c r="AA229" s="311"/>
      <c r="AB229" s="13"/>
      <c r="AC229" s="13"/>
      <c r="AD229" s="13"/>
      <c r="AE229" s="13"/>
      <c r="AF229" s="13"/>
      <c r="AG229" s="13"/>
    </row>
    <row r="230" spans="1:33" ht="15.75" customHeight="1" x14ac:dyDescent="0.15">
      <c r="A230" s="13"/>
      <c r="B230" s="14"/>
      <c r="C230" s="311"/>
      <c r="D230" s="312"/>
      <c r="E230" s="313"/>
      <c r="F230" s="313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13"/>
      <c r="T230" s="313"/>
      <c r="U230" s="313"/>
      <c r="V230" s="313"/>
      <c r="W230" s="332"/>
      <c r="X230" s="332"/>
      <c r="Y230" s="332"/>
      <c r="Z230" s="333"/>
      <c r="AA230" s="311"/>
      <c r="AB230" s="13"/>
      <c r="AC230" s="13"/>
      <c r="AD230" s="13"/>
      <c r="AE230" s="13"/>
      <c r="AF230" s="13"/>
      <c r="AG230" s="13"/>
    </row>
    <row r="231" spans="1:33" ht="15.75" customHeight="1" x14ac:dyDescent="0.15">
      <c r="A231" s="13"/>
      <c r="B231" s="14"/>
      <c r="C231" s="311"/>
      <c r="D231" s="312"/>
      <c r="E231" s="313"/>
      <c r="F231" s="313"/>
      <c r="G231" s="313"/>
      <c r="H231" s="313"/>
      <c r="I231" s="313"/>
      <c r="J231" s="313"/>
      <c r="K231" s="313"/>
      <c r="L231" s="313"/>
      <c r="M231" s="313"/>
      <c r="N231" s="313"/>
      <c r="O231" s="313"/>
      <c r="P231" s="313"/>
      <c r="Q231" s="313"/>
      <c r="R231" s="313"/>
      <c r="S231" s="313"/>
      <c r="T231" s="313"/>
      <c r="U231" s="313"/>
      <c r="V231" s="313"/>
      <c r="W231" s="332"/>
      <c r="X231" s="332"/>
      <c r="Y231" s="332"/>
      <c r="Z231" s="333"/>
      <c r="AA231" s="311"/>
      <c r="AB231" s="13"/>
      <c r="AC231" s="13"/>
      <c r="AD231" s="13"/>
      <c r="AE231" s="13"/>
      <c r="AF231" s="13"/>
      <c r="AG231" s="13"/>
    </row>
    <row r="232" spans="1:33" ht="15.75" customHeight="1" x14ac:dyDescent="0.15">
      <c r="A232" s="13"/>
      <c r="B232" s="14"/>
      <c r="C232" s="311"/>
      <c r="D232" s="312"/>
      <c r="E232" s="313"/>
      <c r="F232" s="313"/>
      <c r="G232" s="313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13"/>
      <c r="T232" s="313"/>
      <c r="U232" s="313"/>
      <c r="V232" s="313"/>
      <c r="W232" s="332"/>
      <c r="X232" s="332"/>
      <c r="Y232" s="332"/>
      <c r="Z232" s="333"/>
      <c r="AA232" s="311"/>
      <c r="AB232" s="13"/>
      <c r="AC232" s="13"/>
      <c r="AD232" s="13"/>
      <c r="AE232" s="13"/>
      <c r="AF232" s="13"/>
      <c r="AG232" s="13"/>
    </row>
    <row r="233" spans="1:33" ht="15.75" customHeight="1" x14ac:dyDescent="0.15">
      <c r="A233" s="13"/>
      <c r="B233" s="14"/>
      <c r="C233" s="311"/>
      <c r="D233" s="312"/>
      <c r="E233" s="313"/>
      <c r="F233" s="313"/>
      <c r="G233" s="313"/>
      <c r="H233" s="313"/>
      <c r="I233" s="313"/>
      <c r="J233" s="313"/>
      <c r="K233" s="313"/>
      <c r="L233" s="313"/>
      <c r="M233" s="313"/>
      <c r="N233" s="313"/>
      <c r="O233" s="313"/>
      <c r="P233" s="313"/>
      <c r="Q233" s="313"/>
      <c r="R233" s="313"/>
      <c r="S233" s="313"/>
      <c r="T233" s="313"/>
      <c r="U233" s="313"/>
      <c r="V233" s="313"/>
      <c r="W233" s="332"/>
      <c r="X233" s="332"/>
      <c r="Y233" s="332"/>
      <c r="Z233" s="333"/>
      <c r="AA233" s="311"/>
      <c r="AB233" s="13"/>
      <c r="AC233" s="13"/>
      <c r="AD233" s="13"/>
      <c r="AE233" s="13"/>
      <c r="AF233" s="13"/>
      <c r="AG233" s="13"/>
    </row>
    <row r="234" spans="1:33" ht="15.75" customHeight="1" x14ac:dyDescent="0.15">
      <c r="A234" s="13"/>
      <c r="B234" s="14"/>
      <c r="C234" s="311"/>
      <c r="D234" s="312"/>
      <c r="E234" s="313"/>
      <c r="F234" s="313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13"/>
      <c r="T234" s="313"/>
      <c r="U234" s="313"/>
      <c r="V234" s="313"/>
      <c r="W234" s="332"/>
      <c r="X234" s="332"/>
      <c r="Y234" s="332"/>
      <c r="Z234" s="333"/>
      <c r="AA234" s="311"/>
      <c r="AB234" s="13"/>
      <c r="AC234" s="13"/>
      <c r="AD234" s="13"/>
      <c r="AE234" s="13"/>
      <c r="AF234" s="13"/>
      <c r="AG234" s="13"/>
    </row>
    <row r="235" spans="1:33" ht="15.75" customHeight="1" x14ac:dyDescent="0.15">
      <c r="A235" s="13"/>
      <c r="B235" s="14"/>
      <c r="C235" s="311"/>
      <c r="D235" s="312"/>
      <c r="E235" s="313"/>
      <c r="F235" s="313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13"/>
      <c r="T235" s="313"/>
      <c r="U235" s="313"/>
      <c r="V235" s="313"/>
      <c r="W235" s="332"/>
      <c r="X235" s="332"/>
      <c r="Y235" s="332"/>
      <c r="Z235" s="333"/>
      <c r="AA235" s="311"/>
      <c r="AB235" s="13"/>
      <c r="AC235" s="13"/>
      <c r="AD235" s="13"/>
      <c r="AE235" s="13"/>
      <c r="AF235" s="13"/>
      <c r="AG235" s="13"/>
    </row>
    <row r="236" spans="1:33" ht="15.75" customHeight="1" x14ac:dyDescent="0.15">
      <c r="A236" s="13"/>
      <c r="B236" s="14"/>
      <c r="C236" s="311"/>
      <c r="D236" s="312"/>
      <c r="E236" s="313"/>
      <c r="F236" s="313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13"/>
      <c r="T236" s="313"/>
      <c r="U236" s="313"/>
      <c r="V236" s="313"/>
      <c r="W236" s="332"/>
      <c r="X236" s="332"/>
      <c r="Y236" s="332"/>
      <c r="Z236" s="333"/>
      <c r="AA236" s="311"/>
      <c r="AB236" s="13"/>
      <c r="AC236" s="13"/>
      <c r="AD236" s="13"/>
      <c r="AE236" s="13"/>
      <c r="AF236" s="13"/>
      <c r="AG236" s="13"/>
    </row>
    <row r="237" spans="1:33" ht="15.75" customHeight="1" x14ac:dyDescent="0.15">
      <c r="A237" s="13"/>
      <c r="B237" s="14"/>
      <c r="C237" s="311"/>
      <c r="D237" s="312"/>
      <c r="E237" s="313"/>
      <c r="F237" s="313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13"/>
      <c r="T237" s="313"/>
      <c r="U237" s="313"/>
      <c r="V237" s="313"/>
      <c r="W237" s="332"/>
      <c r="X237" s="332"/>
      <c r="Y237" s="332"/>
      <c r="Z237" s="333"/>
      <c r="AA237" s="311"/>
      <c r="AB237" s="13"/>
      <c r="AC237" s="13"/>
      <c r="AD237" s="13"/>
      <c r="AE237" s="13"/>
      <c r="AF237" s="13"/>
      <c r="AG237" s="13"/>
    </row>
    <row r="238" spans="1:33" ht="15.75" customHeight="1" x14ac:dyDescent="0.15">
      <c r="A238" s="13"/>
      <c r="B238" s="14"/>
      <c r="C238" s="311"/>
      <c r="D238" s="312"/>
      <c r="E238" s="313"/>
      <c r="F238" s="313"/>
      <c r="G238" s="313"/>
      <c r="H238" s="313"/>
      <c r="I238" s="313"/>
      <c r="J238" s="313"/>
      <c r="K238" s="313"/>
      <c r="L238" s="313"/>
      <c r="M238" s="313"/>
      <c r="N238" s="313"/>
      <c r="O238" s="313"/>
      <c r="P238" s="313"/>
      <c r="Q238" s="313"/>
      <c r="R238" s="313"/>
      <c r="S238" s="313"/>
      <c r="T238" s="313"/>
      <c r="U238" s="313"/>
      <c r="V238" s="313"/>
      <c r="W238" s="332"/>
      <c r="X238" s="332"/>
      <c r="Y238" s="332"/>
      <c r="Z238" s="333"/>
      <c r="AA238" s="311"/>
      <c r="AB238" s="13"/>
      <c r="AC238" s="13"/>
      <c r="AD238" s="13"/>
      <c r="AE238" s="13"/>
      <c r="AF238" s="13"/>
      <c r="AG238" s="13"/>
    </row>
    <row r="239" spans="1:33" ht="15.75" customHeight="1" x14ac:dyDescent="0.15">
      <c r="A239" s="13"/>
      <c r="B239" s="14"/>
      <c r="C239" s="311"/>
      <c r="D239" s="312"/>
      <c r="E239" s="313"/>
      <c r="F239" s="313"/>
      <c r="G239" s="313"/>
      <c r="H239" s="313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13"/>
      <c r="T239" s="313"/>
      <c r="U239" s="313"/>
      <c r="V239" s="313"/>
      <c r="W239" s="332"/>
      <c r="X239" s="332"/>
      <c r="Y239" s="332"/>
      <c r="Z239" s="333"/>
      <c r="AA239" s="311"/>
      <c r="AB239" s="13"/>
      <c r="AC239" s="13"/>
      <c r="AD239" s="13"/>
      <c r="AE239" s="13"/>
      <c r="AF239" s="13"/>
      <c r="AG239" s="13"/>
    </row>
    <row r="240" spans="1:33" ht="15.75" customHeight="1" x14ac:dyDescent="0.15">
      <c r="A240" s="13"/>
      <c r="B240" s="14"/>
      <c r="C240" s="311"/>
      <c r="D240" s="312"/>
      <c r="E240" s="313"/>
      <c r="F240" s="313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13"/>
      <c r="T240" s="313"/>
      <c r="U240" s="313"/>
      <c r="V240" s="313"/>
      <c r="W240" s="332"/>
      <c r="X240" s="332"/>
      <c r="Y240" s="332"/>
      <c r="Z240" s="333"/>
      <c r="AA240" s="311"/>
      <c r="AB240" s="13"/>
      <c r="AC240" s="13"/>
      <c r="AD240" s="13"/>
      <c r="AE240" s="13"/>
      <c r="AF240" s="13"/>
      <c r="AG240" s="13"/>
    </row>
    <row r="241" spans="1:33" ht="15.75" customHeight="1" x14ac:dyDescent="0.15">
      <c r="A241" s="13"/>
      <c r="B241" s="14"/>
      <c r="C241" s="311"/>
      <c r="D241" s="312"/>
      <c r="E241" s="313"/>
      <c r="F241" s="313"/>
      <c r="G241" s="313"/>
      <c r="H241" s="313"/>
      <c r="I241" s="313"/>
      <c r="J241" s="313"/>
      <c r="K241" s="313"/>
      <c r="L241" s="313"/>
      <c r="M241" s="313"/>
      <c r="N241" s="313"/>
      <c r="O241" s="313"/>
      <c r="P241" s="313"/>
      <c r="Q241" s="313"/>
      <c r="R241" s="313"/>
      <c r="S241" s="313"/>
      <c r="T241" s="313"/>
      <c r="U241" s="313"/>
      <c r="V241" s="313"/>
      <c r="W241" s="332"/>
      <c r="X241" s="332"/>
      <c r="Y241" s="332"/>
      <c r="Z241" s="333"/>
      <c r="AA241" s="311"/>
      <c r="AB241" s="13"/>
      <c r="AC241" s="13"/>
      <c r="AD241" s="13"/>
      <c r="AE241" s="13"/>
      <c r="AF241" s="13"/>
      <c r="AG241" s="13"/>
    </row>
    <row r="242" spans="1:33" ht="15.75" customHeight="1" x14ac:dyDescent="0.15">
      <c r="A242" s="13"/>
      <c r="B242" s="14"/>
      <c r="C242" s="311"/>
      <c r="D242" s="312"/>
      <c r="E242" s="313"/>
      <c r="F242" s="313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13"/>
      <c r="T242" s="313"/>
      <c r="U242" s="313"/>
      <c r="V242" s="313"/>
      <c r="W242" s="332"/>
      <c r="X242" s="332"/>
      <c r="Y242" s="332"/>
      <c r="Z242" s="333"/>
      <c r="AA242" s="311"/>
      <c r="AB242" s="13"/>
      <c r="AC242" s="13"/>
      <c r="AD242" s="13"/>
      <c r="AE242" s="13"/>
      <c r="AF242" s="13"/>
      <c r="AG242" s="13"/>
    </row>
    <row r="243" spans="1:33" ht="15.75" customHeight="1" x14ac:dyDescent="0.15">
      <c r="A243" s="13"/>
      <c r="B243" s="14"/>
      <c r="C243" s="311"/>
      <c r="D243" s="312"/>
      <c r="E243" s="313"/>
      <c r="F243" s="313"/>
      <c r="G243" s="313"/>
      <c r="H243" s="313"/>
      <c r="I243" s="313"/>
      <c r="J243" s="313"/>
      <c r="K243" s="313"/>
      <c r="L243" s="313"/>
      <c r="M243" s="313"/>
      <c r="N243" s="313"/>
      <c r="O243" s="313"/>
      <c r="P243" s="313"/>
      <c r="Q243" s="313"/>
      <c r="R243" s="313"/>
      <c r="S243" s="313"/>
      <c r="T243" s="313"/>
      <c r="U243" s="313"/>
      <c r="V243" s="313"/>
      <c r="W243" s="332"/>
      <c r="X243" s="332"/>
      <c r="Y243" s="332"/>
      <c r="Z243" s="333"/>
      <c r="AA243" s="311"/>
      <c r="AB243" s="13"/>
      <c r="AC243" s="13"/>
      <c r="AD243" s="13"/>
      <c r="AE243" s="13"/>
      <c r="AF243" s="13"/>
      <c r="AG243" s="13"/>
    </row>
    <row r="244" spans="1:33" ht="15.75" customHeight="1" x14ac:dyDescent="0.15">
      <c r="A244" s="13"/>
      <c r="B244" s="14"/>
      <c r="C244" s="311"/>
      <c r="D244" s="312"/>
      <c r="E244" s="313"/>
      <c r="F244" s="313"/>
      <c r="G244" s="313"/>
      <c r="H244" s="313"/>
      <c r="I244" s="313"/>
      <c r="J244" s="313"/>
      <c r="K244" s="313"/>
      <c r="L244" s="313"/>
      <c r="M244" s="313"/>
      <c r="N244" s="313"/>
      <c r="O244" s="313"/>
      <c r="P244" s="313"/>
      <c r="Q244" s="313"/>
      <c r="R244" s="313"/>
      <c r="S244" s="313"/>
      <c r="T244" s="313"/>
      <c r="U244" s="313"/>
      <c r="V244" s="313"/>
      <c r="W244" s="332"/>
      <c r="X244" s="332"/>
      <c r="Y244" s="332"/>
      <c r="Z244" s="333"/>
      <c r="AA244" s="311"/>
      <c r="AB244" s="13"/>
      <c r="AC244" s="13"/>
      <c r="AD244" s="13"/>
      <c r="AE244" s="13"/>
      <c r="AF244" s="13"/>
      <c r="AG244" s="13"/>
    </row>
    <row r="245" spans="1:33" ht="15.75" customHeight="1" x14ac:dyDescent="0.15">
      <c r="A245" s="13"/>
      <c r="B245" s="14"/>
      <c r="C245" s="311"/>
      <c r="D245" s="312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  <c r="W245" s="332"/>
      <c r="X245" s="332"/>
      <c r="Y245" s="332"/>
      <c r="Z245" s="333"/>
      <c r="AA245" s="311"/>
      <c r="AB245" s="13"/>
      <c r="AC245" s="13"/>
      <c r="AD245" s="13"/>
      <c r="AE245" s="13"/>
      <c r="AF245" s="13"/>
      <c r="AG245" s="13"/>
    </row>
    <row r="246" spans="1:33" ht="15.75" customHeight="1" x14ac:dyDescent="0.15">
      <c r="A246" s="13"/>
      <c r="B246" s="14"/>
      <c r="C246" s="311"/>
      <c r="D246" s="312"/>
      <c r="E246" s="313"/>
      <c r="F246" s="313"/>
      <c r="G246" s="313"/>
      <c r="H246" s="313"/>
      <c r="I246" s="313"/>
      <c r="J246" s="313"/>
      <c r="K246" s="313"/>
      <c r="L246" s="313"/>
      <c r="M246" s="313"/>
      <c r="N246" s="313"/>
      <c r="O246" s="313"/>
      <c r="P246" s="313"/>
      <c r="Q246" s="313"/>
      <c r="R246" s="313"/>
      <c r="S246" s="313"/>
      <c r="T246" s="313"/>
      <c r="U246" s="313"/>
      <c r="V246" s="313"/>
      <c r="W246" s="332"/>
      <c r="X246" s="332"/>
      <c r="Y246" s="332"/>
      <c r="Z246" s="333"/>
      <c r="AA246" s="311"/>
      <c r="AB246" s="13"/>
      <c r="AC246" s="13"/>
      <c r="AD246" s="13"/>
      <c r="AE246" s="13"/>
      <c r="AF246" s="13"/>
      <c r="AG246" s="13"/>
    </row>
    <row r="247" spans="1:33" ht="15.75" customHeight="1" x14ac:dyDescent="0.15">
      <c r="A247" s="13"/>
      <c r="B247" s="14"/>
      <c r="C247" s="311"/>
      <c r="D247" s="312"/>
      <c r="E247" s="313"/>
      <c r="F247" s="313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13"/>
      <c r="T247" s="313"/>
      <c r="U247" s="313"/>
      <c r="V247" s="313"/>
      <c r="W247" s="332"/>
      <c r="X247" s="332"/>
      <c r="Y247" s="332"/>
      <c r="Z247" s="333"/>
      <c r="AA247" s="311"/>
      <c r="AB247" s="13"/>
      <c r="AC247" s="13"/>
      <c r="AD247" s="13"/>
      <c r="AE247" s="13"/>
      <c r="AF247" s="13"/>
      <c r="AG247" s="13"/>
    </row>
    <row r="248" spans="1:33" ht="15.75" customHeight="1" x14ac:dyDescent="0.15">
      <c r="A248" s="13"/>
      <c r="B248" s="14"/>
      <c r="C248" s="311"/>
      <c r="D248" s="312"/>
      <c r="E248" s="313"/>
      <c r="F248" s="313"/>
      <c r="G248" s="313"/>
      <c r="H248" s="313"/>
      <c r="I248" s="313"/>
      <c r="J248" s="313"/>
      <c r="K248" s="313"/>
      <c r="L248" s="313"/>
      <c r="M248" s="313"/>
      <c r="N248" s="313"/>
      <c r="O248" s="313"/>
      <c r="P248" s="313"/>
      <c r="Q248" s="313"/>
      <c r="R248" s="313"/>
      <c r="S248" s="313"/>
      <c r="T248" s="313"/>
      <c r="U248" s="313"/>
      <c r="V248" s="313"/>
      <c r="W248" s="332"/>
      <c r="X248" s="332"/>
      <c r="Y248" s="332"/>
      <c r="Z248" s="333"/>
      <c r="AA248" s="311"/>
      <c r="AB248" s="13"/>
      <c r="AC248" s="13"/>
      <c r="AD248" s="13"/>
      <c r="AE248" s="13"/>
      <c r="AF248" s="13"/>
      <c r="AG248" s="13"/>
    </row>
    <row r="249" spans="1:33" ht="15.75" customHeight="1" x14ac:dyDescent="0.15">
      <c r="A249" s="13"/>
      <c r="B249" s="14"/>
      <c r="C249" s="311"/>
      <c r="D249" s="312"/>
      <c r="E249" s="313"/>
      <c r="F249" s="313"/>
      <c r="G249" s="313"/>
      <c r="H249" s="313"/>
      <c r="I249" s="313"/>
      <c r="J249" s="313"/>
      <c r="K249" s="313"/>
      <c r="L249" s="313"/>
      <c r="M249" s="313"/>
      <c r="N249" s="313"/>
      <c r="O249" s="313"/>
      <c r="P249" s="313"/>
      <c r="Q249" s="313"/>
      <c r="R249" s="313"/>
      <c r="S249" s="313"/>
      <c r="T249" s="313"/>
      <c r="U249" s="313"/>
      <c r="V249" s="313"/>
      <c r="W249" s="332"/>
      <c r="X249" s="332"/>
      <c r="Y249" s="332"/>
      <c r="Z249" s="333"/>
      <c r="AA249" s="311"/>
      <c r="AB249" s="13"/>
      <c r="AC249" s="13"/>
      <c r="AD249" s="13"/>
      <c r="AE249" s="13"/>
      <c r="AF249" s="13"/>
      <c r="AG249" s="13"/>
    </row>
    <row r="250" spans="1:33" ht="15.75" customHeight="1" x14ac:dyDescent="0.15">
      <c r="A250" s="13"/>
      <c r="B250" s="14"/>
      <c r="C250" s="311"/>
      <c r="D250" s="312"/>
      <c r="E250" s="313"/>
      <c r="F250" s="313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13"/>
      <c r="T250" s="313"/>
      <c r="U250" s="313"/>
      <c r="V250" s="313"/>
      <c r="W250" s="332"/>
      <c r="X250" s="332"/>
      <c r="Y250" s="332"/>
      <c r="Z250" s="333"/>
      <c r="AA250" s="311"/>
      <c r="AB250" s="13"/>
      <c r="AC250" s="13"/>
      <c r="AD250" s="13"/>
      <c r="AE250" s="13"/>
      <c r="AF250" s="13"/>
      <c r="AG250" s="13"/>
    </row>
    <row r="251" spans="1:33" ht="15.75" customHeight="1" x14ac:dyDescent="0.15">
      <c r="A251" s="13"/>
      <c r="B251" s="14"/>
      <c r="C251" s="311"/>
      <c r="D251" s="312"/>
      <c r="E251" s="313"/>
      <c r="F251" s="313"/>
      <c r="G251" s="313"/>
      <c r="H251" s="313"/>
      <c r="I251" s="313"/>
      <c r="J251" s="313"/>
      <c r="K251" s="313"/>
      <c r="L251" s="313"/>
      <c r="M251" s="313"/>
      <c r="N251" s="313"/>
      <c r="O251" s="313"/>
      <c r="P251" s="313"/>
      <c r="Q251" s="313"/>
      <c r="R251" s="313"/>
      <c r="S251" s="313"/>
      <c r="T251" s="313"/>
      <c r="U251" s="313"/>
      <c r="V251" s="313"/>
      <c r="W251" s="332"/>
      <c r="X251" s="332"/>
      <c r="Y251" s="332"/>
      <c r="Z251" s="333"/>
      <c r="AA251" s="311"/>
      <c r="AB251" s="13"/>
      <c r="AC251" s="13"/>
      <c r="AD251" s="13"/>
      <c r="AE251" s="13"/>
      <c r="AF251" s="13"/>
      <c r="AG251" s="13"/>
    </row>
    <row r="252" spans="1:33" ht="15.75" customHeight="1" x14ac:dyDescent="0.15">
      <c r="A252" s="13"/>
      <c r="B252" s="14"/>
      <c r="C252" s="311"/>
      <c r="D252" s="312"/>
      <c r="E252" s="313"/>
      <c r="F252" s="313"/>
      <c r="G252" s="313"/>
      <c r="H252" s="313"/>
      <c r="I252" s="313"/>
      <c r="J252" s="313"/>
      <c r="K252" s="313"/>
      <c r="L252" s="313"/>
      <c r="M252" s="313"/>
      <c r="N252" s="313"/>
      <c r="O252" s="313"/>
      <c r="P252" s="313"/>
      <c r="Q252" s="313"/>
      <c r="R252" s="313"/>
      <c r="S252" s="313"/>
      <c r="T252" s="313"/>
      <c r="U252" s="313"/>
      <c r="V252" s="313"/>
      <c r="W252" s="332"/>
      <c r="X252" s="332"/>
      <c r="Y252" s="332"/>
      <c r="Z252" s="333"/>
      <c r="AA252" s="311"/>
      <c r="AB252" s="13"/>
      <c r="AC252" s="13"/>
      <c r="AD252" s="13"/>
      <c r="AE252" s="13"/>
      <c r="AF252" s="13"/>
      <c r="AG252" s="13"/>
    </row>
    <row r="253" spans="1:33" ht="15.75" customHeight="1" x14ac:dyDescent="0.15">
      <c r="A253" s="13"/>
      <c r="B253" s="14"/>
      <c r="C253" s="311"/>
      <c r="D253" s="312"/>
      <c r="E253" s="313"/>
      <c r="F253" s="313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13"/>
      <c r="T253" s="313"/>
      <c r="U253" s="313"/>
      <c r="V253" s="313"/>
      <c r="W253" s="332"/>
      <c r="X253" s="332"/>
      <c r="Y253" s="332"/>
      <c r="Z253" s="333"/>
      <c r="AA253" s="311"/>
      <c r="AB253" s="13"/>
      <c r="AC253" s="13"/>
      <c r="AD253" s="13"/>
      <c r="AE253" s="13"/>
      <c r="AF253" s="13"/>
      <c r="AG253" s="13"/>
    </row>
    <row r="254" spans="1:33" ht="15.75" customHeight="1" x14ac:dyDescent="0.15">
      <c r="A254" s="13"/>
      <c r="B254" s="14"/>
      <c r="C254" s="311"/>
      <c r="D254" s="312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  <c r="V254" s="313"/>
      <c r="W254" s="332"/>
      <c r="X254" s="332"/>
      <c r="Y254" s="332"/>
      <c r="Z254" s="333"/>
      <c r="AA254" s="311"/>
      <c r="AB254" s="13"/>
      <c r="AC254" s="13"/>
      <c r="AD254" s="13"/>
      <c r="AE254" s="13"/>
      <c r="AF254" s="13"/>
      <c r="AG254" s="13"/>
    </row>
    <row r="255" spans="1:33" ht="15.75" customHeight="1" x14ac:dyDescent="0.15">
      <c r="A255" s="13"/>
      <c r="B255" s="14"/>
      <c r="C255" s="311"/>
      <c r="D255" s="312"/>
      <c r="E255" s="313"/>
      <c r="F255" s="313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13"/>
      <c r="T255" s="313"/>
      <c r="U255" s="313"/>
      <c r="V255" s="313"/>
      <c r="W255" s="332"/>
      <c r="X255" s="332"/>
      <c r="Y255" s="332"/>
      <c r="Z255" s="333"/>
      <c r="AA255" s="311"/>
      <c r="AB255" s="13"/>
      <c r="AC255" s="13"/>
      <c r="AD255" s="13"/>
      <c r="AE255" s="13"/>
      <c r="AF255" s="13"/>
      <c r="AG255" s="13"/>
    </row>
    <row r="256" spans="1:33" ht="15.75" customHeight="1" x14ac:dyDescent="0.15">
      <c r="A256" s="13"/>
      <c r="B256" s="14"/>
      <c r="C256" s="311"/>
      <c r="D256" s="312"/>
      <c r="E256" s="313"/>
      <c r="F256" s="313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13"/>
      <c r="T256" s="313"/>
      <c r="U256" s="313"/>
      <c r="V256" s="313"/>
      <c r="W256" s="332"/>
      <c r="X256" s="332"/>
      <c r="Y256" s="332"/>
      <c r="Z256" s="333"/>
      <c r="AA256" s="311"/>
      <c r="AB256" s="13"/>
      <c r="AC256" s="13"/>
      <c r="AD256" s="13"/>
      <c r="AE256" s="13"/>
      <c r="AF256" s="13"/>
      <c r="AG256" s="13"/>
    </row>
    <row r="257" spans="1:33" ht="15.75" customHeight="1" x14ac:dyDescent="0.15">
      <c r="A257" s="13"/>
      <c r="B257" s="14"/>
      <c r="C257" s="311"/>
      <c r="D257" s="312"/>
      <c r="E257" s="313"/>
      <c r="F257" s="313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13"/>
      <c r="T257" s="313"/>
      <c r="U257" s="313"/>
      <c r="V257" s="313"/>
      <c r="W257" s="332"/>
      <c r="X257" s="332"/>
      <c r="Y257" s="332"/>
      <c r="Z257" s="333"/>
      <c r="AA257" s="311"/>
      <c r="AB257" s="13"/>
      <c r="AC257" s="13"/>
      <c r="AD257" s="13"/>
      <c r="AE257" s="13"/>
      <c r="AF257" s="13"/>
      <c r="AG257" s="13"/>
    </row>
    <row r="258" spans="1:33" ht="15.75" customHeight="1" x14ac:dyDescent="0.15">
      <c r="A258" s="13"/>
      <c r="B258" s="14"/>
      <c r="C258" s="311"/>
      <c r="D258" s="312"/>
      <c r="E258" s="313"/>
      <c r="F258" s="313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13"/>
      <c r="T258" s="313"/>
      <c r="U258" s="313"/>
      <c r="V258" s="313"/>
      <c r="W258" s="332"/>
      <c r="X258" s="332"/>
      <c r="Y258" s="332"/>
      <c r="Z258" s="333"/>
      <c r="AA258" s="311"/>
      <c r="AB258" s="13"/>
      <c r="AC258" s="13"/>
      <c r="AD258" s="13"/>
      <c r="AE258" s="13"/>
      <c r="AF258" s="13"/>
      <c r="AG258" s="13"/>
    </row>
    <row r="259" spans="1:33" ht="15.75" customHeight="1" x14ac:dyDescent="0.15">
      <c r="A259" s="13"/>
      <c r="B259" s="14"/>
      <c r="C259" s="311"/>
      <c r="D259" s="312"/>
      <c r="E259" s="313"/>
      <c r="F259" s="313"/>
      <c r="G259" s="313"/>
      <c r="H259" s="313"/>
      <c r="I259" s="313"/>
      <c r="J259" s="313"/>
      <c r="K259" s="313"/>
      <c r="L259" s="313"/>
      <c r="M259" s="313"/>
      <c r="N259" s="313"/>
      <c r="O259" s="313"/>
      <c r="P259" s="313"/>
      <c r="Q259" s="313"/>
      <c r="R259" s="313"/>
      <c r="S259" s="313"/>
      <c r="T259" s="313"/>
      <c r="U259" s="313"/>
      <c r="V259" s="313"/>
      <c r="W259" s="332"/>
      <c r="X259" s="332"/>
      <c r="Y259" s="332"/>
      <c r="Z259" s="333"/>
      <c r="AA259" s="311"/>
      <c r="AB259" s="13"/>
      <c r="AC259" s="13"/>
      <c r="AD259" s="13"/>
      <c r="AE259" s="13"/>
      <c r="AF259" s="13"/>
      <c r="AG259" s="13"/>
    </row>
    <row r="260" spans="1:33" ht="15.75" customHeight="1" x14ac:dyDescent="0.15">
      <c r="A260" s="13"/>
      <c r="B260" s="14"/>
      <c r="C260" s="311"/>
      <c r="D260" s="312"/>
      <c r="E260" s="313"/>
      <c r="F260" s="313"/>
      <c r="G260" s="313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13"/>
      <c r="T260" s="313"/>
      <c r="U260" s="313"/>
      <c r="V260" s="313"/>
      <c r="W260" s="332"/>
      <c r="X260" s="332"/>
      <c r="Y260" s="332"/>
      <c r="Z260" s="333"/>
      <c r="AA260" s="311"/>
      <c r="AB260" s="13"/>
      <c r="AC260" s="13"/>
      <c r="AD260" s="13"/>
      <c r="AE260" s="13"/>
      <c r="AF260" s="13"/>
      <c r="AG260" s="13"/>
    </row>
    <row r="261" spans="1:33" ht="15.75" customHeight="1" x14ac:dyDescent="0.15">
      <c r="A261" s="13"/>
      <c r="B261" s="14"/>
      <c r="C261" s="311"/>
      <c r="D261" s="312"/>
      <c r="E261" s="313"/>
      <c r="F261" s="313"/>
      <c r="G261" s="313"/>
      <c r="H261" s="313"/>
      <c r="I261" s="313"/>
      <c r="J261" s="313"/>
      <c r="K261" s="313"/>
      <c r="L261" s="313"/>
      <c r="M261" s="313"/>
      <c r="N261" s="313"/>
      <c r="O261" s="313"/>
      <c r="P261" s="313"/>
      <c r="Q261" s="313"/>
      <c r="R261" s="313"/>
      <c r="S261" s="313"/>
      <c r="T261" s="313"/>
      <c r="U261" s="313"/>
      <c r="V261" s="313"/>
      <c r="W261" s="332"/>
      <c r="X261" s="332"/>
      <c r="Y261" s="332"/>
      <c r="Z261" s="333"/>
      <c r="AA261" s="311"/>
      <c r="AB261" s="13"/>
      <c r="AC261" s="13"/>
      <c r="AD261" s="13"/>
      <c r="AE261" s="13"/>
      <c r="AF261" s="13"/>
      <c r="AG261" s="13"/>
    </row>
    <row r="262" spans="1:33" ht="15.75" customHeight="1" x14ac:dyDescent="0.15">
      <c r="A262" s="13"/>
      <c r="B262" s="14"/>
      <c r="C262" s="311"/>
      <c r="D262" s="312"/>
      <c r="E262" s="313"/>
      <c r="F262" s="313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13"/>
      <c r="T262" s="313"/>
      <c r="U262" s="313"/>
      <c r="V262" s="313"/>
      <c r="W262" s="332"/>
      <c r="X262" s="332"/>
      <c r="Y262" s="332"/>
      <c r="Z262" s="333"/>
      <c r="AA262" s="311"/>
      <c r="AB262" s="13"/>
      <c r="AC262" s="13"/>
      <c r="AD262" s="13"/>
      <c r="AE262" s="13"/>
      <c r="AF262" s="13"/>
      <c r="AG262" s="13"/>
    </row>
    <row r="263" spans="1:33" ht="15.75" customHeight="1" x14ac:dyDescent="0.15">
      <c r="A263" s="13"/>
      <c r="B263" s="14"/>
      <c r="C263" s="311"/>
      <c r="D263" s="312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  <c r="W263" s="332"/>
      <c r="X263" s="332"/>
      <c r="Y263" s="332"/>
      <c r="Z263" s="333"/>
      <c r="AA263" s="311"/>
      <c r="AB263" s="13"/>
      <c r="AC263" s="13"/>
      <c r="AD263" s="13"/>
      <c r="AE263" s="13"/>
      <c r="AF263" s="13"/>
      <c r="AG263" s="13"/>
    </row>
    <row r="264" spans="1:33" ht="15.75" customHeight="1" x14ac:dyDescent="0.15">
      <c r="A264" s="13"/>
      <c r="B264" s="14"/>
      <c r="C264" s="311"/>
      <c r="D264" s="312"/>
      <c r="E264" s="313"/>
      <c r="F264" s="313"/>
      <c r="G264" s="313"/>
      <c r="H264" s="313"/>
      <c r="I264" s="313"/>
      <c r="J264" s="313"/>
      <c r="K264" s="313"/>
      <c r="L264" s="313"/>
      <c r="M264" s="313"/>
      <c r="N264" s="313"/>
      <c r="O264" s="313"/>
      <c r="P264" s="313"/>
      <c r="Q264" s="313"/>
      <c r="R264" s="313"/>
      <c r="S264" s="313"/>
      <c r="T264" s="313"/>
      <c r="U264" s="313"/>
      <c r="V264" s="313"/>
      <c r="W264" s="332"/>
      <c r="X264" s="332"/>
      <c r="Y264" s="332"/>
      <c r="Z264" s="333"/>
      <c r="AA264" s="311"/>
      <c r="AB264" s="13"/>
      <c r="AC264" s="13"/>
      <c r="AD264" s="13"/>
      <c r="AE264" s="13"/>
      <c r="AF264" s="13"/>
      <c r="AG264" s="13"/>
    </row>
    <row r="265" spans="1:33" ht="15.75" customHeight="1" x14ac:dyDescent="0.15">
      <c r="A265" s="13"/>
      <c r="B265" s="14"/>
      <c r="C265" s="311"/>
      <c r="D265" s="312"/>
      <c r="E265" s="313"/>
      <c r="F265" s="313"/>
      <c r="G265" s="313"/>
      <c r="H265" s="313"/>
      <c r="I265" s="313"/>
      <c r="J265" s="313"/>
      <c r="K265" s="313"/>
      <c r="L265" s="313"/>
      <c r="M265" s="313"/>
      <c r="N265" s="313"/>
      <c r="O265" s="313"/>
      <c r="P265" s="313"/>
      <c r="Q265" s="313"/>
      <c r="R265" s="313"/>
      <c r="S265" s="313"/>
      <c r="T265" s="313"/>
      <c r="U265" s="313"/>
      <c r="V265" s="313"/>
      <c r="W265" s="332"/>
      <c r="X265" s="332"/>
      <c r="Y265" s="332"/>
      <c r="Z265" s="333"/>
      <c r="AA265" s="311"/>
      <c r="AB265" s="13"/>
      <c r="AC265" s="13"/>
      <c r="AD265" s="13"/>
      <c r="AE265" s="13"/>
      <c r="AF265" s="13"/>
      <c r="AG265" s="13"/>
    </row>
    <row r="266" spans="1:33" ht="15.75" customHeight="1" x14ac:dyDescent="0.15">
      <c r="A266" s="13"/>
      <c r="B266" s="14"/>
      <c r="C266" s="311"/>
      <c r="D266" s="312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32"/>
      <c r="X266" s="332"/>
      <c r="Y266" s="332"/>
      <c r="Z266" s="333"/>
      <c r="AA266" s="311"/>
      <c r="AB266" s="13"/>
      <c r="AC266" s="13"/>
      <c r="AD266" s="13"/>
      <c r="AE266" s="13"/>
      <c r="AF266" s="13"/>
      <c r="AG266" s="13"/>
    </row>
    <row r="267" spans="1:33" ht="15.75" customHeight="1" x14ac:dyDescent="0.15">
      <c r="A267" s="13"/>
      <c r="B267" s="14"/>
      <c r="C267" s="311"/>
      <c r="D267" s="312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32"/>
      <c r="X267" s="332"/>
      <c r="Y267" s="332"/>
      <c r="Z267" s="333"/>
      <c r="AA267" s="311"/>
      <c r="AB267" s="13"/>
      <c r="AC267" s="13"/>
      <c r="AD267" s="13"/>
      <c r="AE267" s="13"/>
      <c r="AF267" s="13"/>
      <c r="AG267" s="13"/>
    </row>
    <row r="268" spans="1:33" ht="15.75" customHeight="1" x14ac:dyDescent="0.15">
      <c r="A268" s="13"/>
      <c r="B268" s="14"/>
      <c r="C268" s="311"/>
      <c r="D268" s="312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32"/>
      <c r="X268" s="332"/>
      <c r="Y268" s="332"/>
      <c r="Z268" s="333"/>
      <c r="AA268" s="311"/>
      <c r="AB268" s="13"/>
      <c r="AC268" s="13"/>
      <c r="AD268" s="13"/>
      <c r="AE268" s="13"/>
      <c r="AF268" s="13"/>
      <c r="AG268" s="13"/>
    </row>
    <row r="269" spans="1:33" ht="15.75" customHeight="1" x14ac:dyDescent="0.15">
      <c r="A269" s="13"/>
      <c r="B269" s="14"/>
      <c r="C269" s="311"/>
      <c r="D269" s="312"/>
      <c r="E269" s="313"/>
      <c r="F269" s="313"/>
      <c r="G269" s="313"/>
      <c r="H269" s="313"/>
      <c r="I269" s="313"/>
      <c r="J269" s="313"/>
      <c r="K269" s="313"/>
      <c r="L269" s="313"/>
      <c r="M269" s="313"/>
      <c r="N269" s="313"/>
      <c r="O269" s="313"/>
      <c r="P269" s="313"/>
      <c r="Q269" s="313"/>
      <c r="R269" s="313"/>
      <c r="S269" s="313"/>
      <c r="T269" s="313"/>
      <c r="U269" s="313"/>
      <c r="V269" s="313"/>
      <c r="W269" s="332"/>
      <c r="X269" s="332"/>
      <c r="Y269" s="332"/>
      <c r="Z269" s="333"/>
      <c r="AA269" s="311"/>
      <c r="AB269" s="13"/>
      <c r="AC269" s="13"/>
      <c r="AD269" s="13"/>
      <c r="AE269" s="13"/>
      <c r="AF269" s="13"/>
      <c r="AG269" s="13"/>
    </row>
    <row r="270" spans="1:33" ht="15.75" customHeight="1" x14ac:dyDescent="0.15">
      <c r="A270" s="13"/>
      <c r="B270" s="14"/>
      <c r="C270" s="311"/>
      <c r="D270" s="312"/>
      <c r="E270" s="313"/>
      <c r="F270" s="313"/>
      <c r="G270" s="313"/>
      <c r="H270" s="313"/>
      <c r="I270" s="313"/>
      <c r="J270" s="313"/>
      <c r="K270" s="313"/>
      <c r="L270" s="313"/>
      <c r="M270" s="313"/>
      <c r="N270" s="313"/>
      <c r="O270" s="313"/>
      <c r="P270" s="313"/>
      <c r="Q270" s="313"/>
      <c r="R270" s="313"/>
      <c r="S270" s="313"/>
      <c r="T270" s="313"/>
      <c r="U270" s="313"/>
      <c r="V270" s="313"/>
      <c r="W270" s="332"/>
      <c r="X270" s="332"/>
      <c r="Y270" s="332"/>
      <c r="Z270" s="333"/>
      <c r="AA270" s="311"/>
      <c r="AB270" s="13"/>
      <c r="AC270" s="13"/>
      <c r="AD270" s="13"/>
      <c r="AE270" s="13"/>
      <c r="AF270" s="13"/>
      <c r="AG270" s="13"/>
    </row>
    <row r="271" spans="1:33" ht="15.75" customHeight="1" x14ac:dyDescent="0.15">
      <c r="A271" s="13"/>
      <c r="B271" s="14"/>
      <c r="C271" s="311"/>
      <c r="D271" s="312"/>
      <c r="E271" s="313"/>
      <c r="F271" s="313"/>
      <c r="G271" s="313"/>
      <c r="H271" s="313"/>
      <c r="I271" s="313"/>
      <c r="J271" s="313"/>
      <c r="K271" s="313"/>
      <c r="L271" s="313"/>
      <c r="M271" s="313"/>
      <c r="N271" s="313"/>
      <c r="O271" s="313"/>
      <c r="P271" s="313"/>
      <c r="Q271" s="313"/>
      <c r="R271" s="313"/>
      <c r="S271" s="313"/>
      <c r="T271" s="313"/>
      <c r="U271" s="313"/>
      <c r="V271" s="313"/>
      <c r="W271" s="332"/>
      <c r="X271" s="332"/>
      <c r="Y271" s="332"/>
      <c r="Z271" s="333"/>
      <c r="AA271" s="311"/>
      <c r="AB271" s="13"/>
      <c r="AC271" s="13"/>
      <c r="AD271" s="13"/>
      <c r="AE271" s="13"/>
      <c r="AF271" s="13"/>
      <c r="AG271" s="13"/>
    </row>
    <row r="272" spans="1:33" ht="15.75" customHeight="1" x14ac:dyDescent="0.15">
      <c r="A272" s="13"/>
      <c r="B272" s="14"/>
      <c r="C272" s="311"/>
      <c r="D272" s="312"/>
      <c r="E272" s="313"/>
      <c r="F272" s="313"/>
      <c r="G272" s="313"/>
      <c r="H272" s="313"/>
      <c r="I272" s="313"/>
      <c r="J272" s="313"/>
      <c r="K272" s="313"/>
      <c r="L272" s="313"/>
      <c r="M272" s="313"/>
      <c r="N272" s="313"/>
      <c r="O272" s="313"/>
      <c r="P272" s="313"/>
      <c r="Q272" s="313"/>
      <c r="R272" s="313"/>
      <c r="S272" s="313"/>
      <c r="T272" s="313"/>
      <c r="U272" s="313"/>
      <c r="V272" s="313"/>
      <c r="W272" s="332"/>
      <c r="X272" s="332"/>
      <c r="Y272" s="332"/>
      <c r="Z272" s="333"/>
      <c r="AA272" s="311"/>
      <c r="AB272" s="13"/>
      <c r="AC272" s="13"/>
      <c r="AD272" s="13"/>
      <c r="AE272" s="13"/>
      <c r="AF272" s="13"/>
      <c r="AG272" s="13"/>
    </row>
    <row r="273" spans="1:33" ht="15.75" customHeight="1" x14ac:dyDescent="0.15">
      <c r="A273" s="13"/>
      <c r="B273" s="14"/>
      <c r="C273" s="311"/>
      <c r="D273" s="312"/>
      <c r="E273" s="313"/>
      <c r="F273" s="313"/>
      <c r="G273" s="313"/>
      <c r="H273" s="313"/>
      <c r="I273" s="313"/>
      <c r="J273" s="313"/>
      <c r="K273" s="313"/>
      <c r="L273" s="313"/>
      <c r="M273" s="313"/>
      <c r="N273" s="313"/>
      <c r="O273" s="313"/>
      <c r="P273" s="313"/>
      <c r="Q273" s="313"/>
      <c r="R273" s="313"/>
      <c r="S273" s="313"/>
      <c r="T273" s="313"/>
      <c r="U273" s="313"/>
      <c r="V273" s="313"/>
      <c r="W273" s="332"/>
      <c r="X273" s="332"/>
      <c r="Y273" s="332"/>
      <c r="Z273" s="333"/>
      <c r="AA273" s="311"/>
      <c r="AB273" s="13"/>
      <c r="AC273" s="13"/>
      <c r="AD273" s="13"/>
      <c r="AE273" s="13"/>
      <c r="AF273" s="13"/>
      <c r="AG273" s="13"/>
    </row>
    <row r="274" spans="1:33" ht="15.75" customHeight="1" x14ac:dyDescent="0.15">
      <c r="A274" s="13"/>
      <c r="B274" s="14"/>
      <c r="C274" s="311"/>
      <c r="D274" s="312"/>
      <c r="E274" s="313"/>
      <c r="F274" s="313"/>
      <c r="G274" s="313"/>
      <c r="H274" s="313"/>
      <c r="I274" s="313"/>
      <c r="J274" s="313"/>
      <c r="K274" s="313"/>
      <c r="L274" s="313"/>
      <c r="M274" s="313"/>
      <c r="N274" s="313"/>
      <c r="O274" s="313"/>
      <c r="P274" s="313"/>
      <c r="Q274" s="313"/>
      <c r="R274" s="313"/>
      <c r="S274" s="313"/>
      <c r="T274" s="313"/>
      <c r="U274" s="313"/>
      <c r="V274" s="313"/>
      <c r="W274" s="332"/>
      <c r="X274" s="332"/>
      <c r="Y274" s="332"/>
      <c r="Z274" s="333"/>
      <c r="AA274" s="311"/>
      <c r="AB274" s="13"/>
      <c r="AC274" s="13"/>
      <c r="AD274" s="13"/>
      <c r="AE274" s="13"/>
      <c r="AF274" s="13"/>
      <c r="AG274" s="13"/>
    </row>
    <row r="275" spans="1:33" ht="15.75" customHeight="1" x14ac:dyDescent="0.15">
      <c r="A275" s="13"/>
      <c r="B275" s="14"/>
      <c r="C275" s="311"/>
      <c r="D275" s="312"/>
      <c r="E275" s="313"/>
      <c r="F275" s="313"/>
      <c r="G275" s="313"/>
      <c r="H275" s="313"/>
      <c r="I275" s="313"/>
      <c r="J275" s="313"/>
      <c r="K275" s="313"/>
      <c r="L275" s="313"/>
      <c r="M275" s="313"/>
      <c r="N275" s="313"/>
      <c r="O275" s="313"/>
      <c r="P275" s="313"/>
      <c r="Q275" s="313"/>
      <c r="R275" s="313"/>
      <c r="S275" s="313"/>
      <c r="T275" s="313"/>
      <c r="U275" s="313"/>
      <c r="V275" s="313"/>
      <c r="W275" s="332"/>
      <c r="X275" s="332"/>
      <c r="Y275" s="332"/>
      <c r="Z275" s="333"/>
      <c r="AA275" s="311"/>
      <c r="AB275" s="13"/>
      <c r="AC275" s="13"/>
      <c r="AD275" s="13"/>
      <c r="AE275" s="13"/>
      <c r="AF275" s="13"/>
      <c r="AG275" s="13"/>
    </row>
    <row r="276" spans="1:33" ht="15.75" customHeight="1" x14ac:dyDescent="0.15">
      <c r="A276" s="13"/>
      <c r="B276" s="14"/>
      <c r="C276" s="311"/>
      <c r="D276" s="312"/>
      <c r="E276" s="313"/>
      <c r="F276" s="313"/>
      <c r="G276" s="313"/>
      <c r="H276" s="313"/>
      <c r="I276" s="313"/>
      <c r="J276" s="313"/>
      <c r="K276" s="313"/>
      <c r="L276" s="313"/>
      <c r="M276" s="313"/>
      <c r="N276" s="313"/>
      <c r="O276" s="313"/>
      <c r="P276" s="313"/>
      <c r="Q276" s="313"/>
      <c r="R276" s="313"/>
      <c r="S276" s="313"/>
      <c r="T276" s="313"/>
      <c r="U276" s="313"/>
      <c r="V276" s="313"/>
      <c r="W276" s="332"/>
      <c r="X276" s="332"/>
      <c r="Y276" s="332"/>
      <c r="Z276" s="333"/>
      <c r="AA276" s="311"/>
      <c r="AB276" s="13"/>
      <c r="AC276" s="13"/>
      <c r="AD276" s="13"/>
      <c r="AE276" s="13"/>
      <c r="AF276" s="13"/>
      <c r="AG276" s="13"/>
    </row>
    <row r="277" spans="1:33" ht="15.75" customHeight="1" x14ac:dyDescent="0.15">
      <c r="A277" s="13"/>
      <c r="B277" s="14"/>
      <c r="C277" s="311"/>
      <c r="D277" s="312"/>
      <c r="E277" s="313"/>
      <c r="F277" s="313"/>
      <c r="G277" s="313"/>
      <c r="H277" s="313"/>
      <c r="I277" s="313"/>
      <c r="J277" s="313"/>
      <c r="K277" s="313"/>
      <c r="L277" s="313"/>
      <c r="M277" s="313"/>
      <c r="N277" s="313"/>
      <c r="O277" s="313"/>
      <c r="P277" s="313"/>
      <c r="Q277" s="313"/>
      <c r="R277" s="313"/>
      <c r="S277" s="313"/>
      <c r="T277" s="313"/>
      <c r="U277" s="313"/>
      <c r="V277" s="313"/>
      <c r="W277" s="332"/>
      <c r="X277" s="332"/>
      <c r="Y277" s="332"/>
      <c r="Z277" s="333"/>
      <c r="AA277" s="311"/>
      <c r="AB277" s="13"/>
      <c r="AC277" s="13"/>
      <c r="AD277" s="13"/>
      <c r="AE277" s="13"/>
      <c r="AF277" s="13"/>
      <c r="AG277" s="13"/>
    </row>
    <row r="278" spans="1:33" ht="15.75" customHeight="1" x14ac:dyDescent="0.15">
      <c r="A278" s="13"/>
      <c r="B278" s="14"/>
      <c r="C278" s="311"/>
      <c r="D278" s="312"/>
      <c r="E278" s="313"/>
      <c r="F278" s="313"/>
      <c r="G278" s="313"/>
      <c r="H278" s="313"/>
      <c r="I278" s="313"/>
      <c r="J278" s="313"/>
      <c r="K278" s="313"/>
      <c r="L278" s="313"/>
      <c r="M278" s="313"/>
      <c r="N278" s="313"/>
      <c r="O278" s="313"/>
      <c r="P278" s="313"/>
      <c r="Q278" s="313"/>
      <c r="R278" s="313"/>
      <c r="S278" s="313"/>
      <c r="T278" s="313"/>
      <c r="U278" s="313"/>
      <c r="V278" s="313"/>
      <c r="W278" s="332"/>
      <c r="X278" s="332"/>
      <c r="Y278" s="332"/>
      <c r="Z278" s="333"/>
      <c r="AA278" s="311"/>
      <c r="AB278" s="13"/>
      <c r="AC278" s="13"/>
      <c r="AD278" s="13"/>
      <c r="AE278" s="13"/>
      <c r="AF278" s="13"/>
      <c r="AG278" s="13"/>
    </row>
    <row r="279" spans="1:33" ht="15.75" customHeight="1" x14ac:dyDescent="0.15">
      <c r="A279" s="13"/>
      <c r="B279" s="14"/>
      <c r="C279" s="311"/>
      <c r="D279" s="312"/>
      <c r="E279" s="313"/>
      <c r="F279" s="313"/>
      <c r="G279" s="313"/>
      <c r="H279" s="313"/>
      <c r="I279" s="313"/>
      <c r="J279" s="313"/>
      <c r="K279" s="313"/>
      <c r="L279" s="313"/>
      <c r="M279" s="313"/>
      <c r="N279" s="313"/>
      <c r="O279" s="313"/>
      <c r="P279" s="313"/>
      <c r="Q279" s="313"/>
      <c r="R279" s="313"/>
      <c r="S279" s="313"/>
      <c r="T279" s="313"/>
      <c r="U279" s="313"/>
      <c r="V279" s="313"/>
      <c r="W279" s="332"/>
      <c r="X279" s="332"/>
      <c r="Y279" s="332"/>
      <c r="Z279" s="333"/>
      <c r="AA279" s="311"/>
      <c r="AB279" s="13"/>
      <c r="AC279" s="13"/>
      <c r="AD279" s="13"/>
      <c r="AE279" s="13"/>
      <c r="AF279" s="13"/>
      <c r="AG279" s="13"/>
    </row>
    <row r="280" spans="1:33" ht="15.75" customHeight="1" x14ac:dyDescent="0.15">
      <c r="A280" s="13"/>
      <c r="B280" s="14"/>
      <c r="C280" s="311"/>
      <c r="D280" s="312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32"/>
      <c r="X280" s="332"/>
      <c r="Y280" s="332"/>
      <c r="Z280" s="333"/>
      <c r="AA280" s="311"/>
      <c r="AB280" s="13"/>
      <c r="AC280" s="13"/>
      <c r="AD280" s="13"/>
      <c r="AE280" s="13"/>
      <c r="AF280" s="13"/>
      <c r="AG280" s="13"/>
    </row>
    <row r="281" spans="1:33" ht="15.75" customHeight="1" x14ac:dyDescent="0.15">
      <c r="A281" s="13"/>
      <c r="B281" s="14"/>
      <c r="C281" s="311"/>
      <c r="D281" s="312"/>
      <c r="E281" s="313"/>
      <c r="F281" s="313"/>
      <c r="G281" s="313"/>
      <c r="H281" s="313"/>
      <c r="I281" s="313"/>
      <c r="J281" s="313"/>
      <c r="K281" s="313"/>
      <c r="L281" s="313"/>
      <c r="M281" s="313"/>
      <c r="N281" s="313"/>
      <c r="O281" s="313"/>
      <c r="P281" s="313"/>
      <c r="Q281" s="313"/>
      <c r="R281" s="313"/>
      <c r="S281" s="313"/>
      <c r="T281" s="313"/>
      <c r="U281" s="313"/>
      <c r="V281" s="313"/>
      <c r="W281" s="332"/>
      <c r="X281" s="332"/>
      <c r="Y281" s="332"/>
      <c r="Z281" s="333"/>
      <c r="AA281" s="311"/>
      <c r="AB281" s="13"/>
      <c r="AC281" s="13"/>
      <c r="AD281" s="13"/>
      <c r="AE281" s="13"/>
      <c r="AF281" s="13"/>
      <c r="AG281" s="13"/>
    </row>
    <row r="282" spans="1:33" ht="15.75" customHeight="1" x14ac:dyDescent="0.15">
      <c r="A282" s="13"/>
      <c r="B282" s="14"/>
      <c r="C282" s="311"/>
      <c r="D282" s="312"/>
      <c r="E282" s="313"/>
      <c r="F282" s="313"/>
      <c r="G282" s="313"/>
      <c r="H282" s="313"/>
      <c r="I282" s="313"/>
      <c r="J282" s="313"/>
      <c r="K282" s="313"/>
      <c r="L282" s="313"/>
      <c r="M282" s="313"/>
      <c r="N282" s="313"/>
      <c r="O282" s="313"/>
      <c r="P282" s="313"/>
      <c r="Q282" s="313"/>
      <c r="R282" s="313"/>
      <c r="S282" s="313"/>
      <c r="T282" s="313"/>
      <c r="U282" s="313"/>
      <c r="V282" s="313"/>
      <c r="W282" s="332"/>
      <c r="X282" s="332"/>
      <c r="Y282" s="332"/>
      <c r="Z282" s="333"/>
      <c r="AA282" s="311"/>
      <c r="AB282" s="13"/>
      <c r="AC282" s="13"/>
      <c r="AD282" s="13"/>
      <c r="AE282" s="13"/>
      <c r="AF282" s="13"/>
      <c r="AG282" s="13"/>
    </row>
    <row r="283" spans="1:33" ht="15.75" customHeight="1" x14ac:dyDescent="0.15">
      <c r="A283" s="13"/>
      <c r="B283" s="14"/>
      <c r="C283" s="311"/>
      <c r="D283" s="312"/>
      <c r="E283" s="313"/>
      <c r="F283" s="313"/>
      <c r="G283" s="313"/>
      <c r="H283" s="313"/>
      <c r="I283" s="313"/>
      <c r="J283" s="313"/>
      <c r="K283" s="313"/>
      <c r="L283" s="313"/>
      <c r="M283" s="313"/>
      <c r="N283" s="313"/>
      <c r="O283" s="313"/>
      <c r="P283" s="313"/>
      <c r="Q283" s="313"/>
      <c r="R283" s="313"/>
      <c r="S283" s="313"/>
      <c r="T283" s="313"/>
      <c r="U283" s="313"/>
      <c r="V283" s="313"/>
      <c r="W283" s="332"/>
      <c r="X283" s="332"/>
      <c r="Y283" s="332"/>
      <c r="Z283" s="333"/>
      <c r="AA283" s="311"/>
      <c r="AB283" s="13"/>
      <c r="AC283" s="13"/>
      <c r="AD283" s="13"/>
      <c r="AE283" s="13"/>
      <c r="AF283" s="13"/>
      <c r="AG283" s="13"/>
    </row>
    <row r="284" spans="1:33" ht="15.75" customHeight="1" x14ac:dyDescent="0.15">
      <c r="A284" s="13"/>
      <c r="B284" s="14"/>
      <c r="C284" s="311"/>
      <c r="D284" s="312"/>
      <c r="E284" s="313"/>
      <c r="F284" s="313"/>
      <c r="G284" s="313"/>
      <c r="H284" s="313"/>
      <c r="I284" s="313"/>
      <c r="J284" s="313"/>
      <c r="K284" s="313"/>
      <c r="L284" s="313"/>
      <c r="M284" s="313"/>
      <c r="N284" s="313"/>
      <c r="O284" s="313"/>
      <c r="P284" s="313"/>
      <c r="Q284" s="313"/>
      <c r="R284" s="313"/>
      <c r="S284" s="313"/>
      <c r="T284" s="313"/>
      <c r="U284" s="313"/>
      <c r="V284" s="313"/>
      <c r="W284" s="332"/>
      <c r="X284" s="332"/>
      <c r="Y284" s="332"/>
      <c r="Z284" s="333"/>
      <c r="AA284" s="311"/>
      <c r="AB284" s="13"/>
      <c r="AC284" s="13"/>
      <c r="AD284" s="13"/>
      <c r="AE284" s="13"/>
      <c r="AF284" s="13"/>
      <c r="AG284" s="13"/>
    </row>
    <row r="285" spans="1:33" ht="15.75" customHeight="1" x14ac:dyDescent="0.15">
      <c r="A285" s="13"/>
      <c r="B285" s="14"/>
      <c r="C285" s="311"/>
      <c r="D285" s="312"/>
      <c r="E285" s="313"/>
      <c r="F285" s="313"/>
      <c r="G285" s="313"/>
      <c r="H285" s="313"/>
      <c r="I285" s="313"/>
      <c r="J285" s="313"/>
      <c r="K285" s="313"/>
      <c r="L285" s="313"/>
      <c r="M285" s="313"/>
      <c r="N285" s="313"/>
      <c r="O285" s="313"/>
      <c r="P285" s="313"/>
      <c r="Q285" s="313"/>
      <c r="R285" s="313"/>
      <c r="S285" s="313"/>
      <c r="T285" s="313"/>
      <c r="U285" s="313"/>
      <c r="V285" s="313"/>
      <c r="W285" s="332"/>
      <c r="X285" s="332"/>
      <c r="Y285" s="332"/>
      <c r="Z285" s="333"/>
      <c r="AA285" s="311"/>
      <c r="AB285" s="13"/>
      <c r="AC285" s="13"/>
      <c r="AD285" s="13"/>
      <c r="AE285" s="13"/>
      <c r="AF285" s="13"/>
      <c r="AG285" s="13"/>
    </row>
    <row r="286" spans="1:33" ht="15.75" customHeight="1" x14ac:dyDescent="0.15">
      <c r="A286" s="13"/>
      <c r="B286" s="14"/>
      <c r="C286" s="311"/>
      <c r="D286" s="312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32"/>
      <c r="X286" s="332"/>
      <c r="Y286" s="332"/>
      <c r="Z286" s="333"/>
      <c r="AA286" s="311"/>
      <c r="AB286" s="13"/>
      <c r="AC286" s="13"/>
      <c r="AD286" s="13"/>
      <c r="AE286" s="13"/>
      <c r="AF286" s="13"/>
      <c r="AG286" s="13"/>
    </row>
    <row r="287" spans="1:33" ht="15.75" customHeight="1" x14ac:dyDescent="0.15">
      <c r="A287" s="13"/>
      <c r="B287" s="14"/>
      <c r="C287" s="311"/>
      <c r="D287" s="312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32"/>
      <c r="X287" s="332"/>
      <c r="Y287" s="332"/>
      <c r="Z287" s="333"/>
      <c r="AA287" s="311"/>
      <c r="AB287" s="13"/>
      <c r="AC287" s="13"/>
      <c r="AD287" s="13"/>
      <c r="AE287" s="13"/>
      <c r="AF287" s="13"/>
      <c r="AG287" s="13"/>
    </row>
    <row r="288" spans="1:33" ht="15.75" customHeight="1" x14ac:dyDescent="0.15">
      <c r="A288" s="13"/>
      <c r="B288" s="14"/>
      <c r="C288" s="311"/>
      <c r="D288" s="312"/>
      <c r="E288" s="313"/>
      <c r="F288" s="313"/>
      <c r="G288" s="313"/>
      <c r="H288" s="313"/>
      <c r="I288" s="313"/>
      <c r="J288" s="313"/>
      <c r="K288" s="313"/>
      <c r="L288" s="313"/>
      <c r="M288" s="313"/>
      <c r="N288" s="313"/>
      <c r="O288" s="313"/>
      <c r="P288" s="313"/>
      <c r="Q288" s="313"/>
      <c r="R288" s="313"/>
      <c r="S288" s="313"/>
      <c r="T288" s="313"/>
      <c r="U288" s="313"/>
      <c r="V288" s="313"/>
      <c r="W288" s="332"/>
      <c r="X288" s="332"/>
      <c r="Y288" s="332"/>
      <c r="Z288" s="333"/>
      <c r="AA288" s="311"/>
      <c r="AB288" s="13"/>
      <c r="AC288" s="13"/>
      <c r="AD288" s="13"/>
      <c r="AE288" s="13"/>
      <c r="AF288" s="13"/>
      <c r="AG288" s="13"/>
    </row>
    <row r="289" spans="1:33" ht="15.75" customHeight="1" x14ac:dyDescent="0.15">
      <c r="A289" s="13"/>
      <c r="B289" s="14"/>
      <c r="C289" s="311"/>
      <c r="D289" s="312"/>
      <c r="E289" s="313"/>
      <c r="F289" s="313"/>
      <c r="G289" s="313"/>
      <c r="H289" s="313"/>
      <c r="I289" s="313"/>
      <c r="J289" s="313"/>
      <c r="K289" s="313"/>
      <c r="L289" s="313"/>
      <c r="M289" s="313"/>
      <c r="N289" s="313"/>
      <c r="O289" s="313"/>
      <c r="P289" s="313"/>
      <c r="Q289" s="313"/>
      <c r="R289" s="313"/>
      <c r="S289" s="313"/>
      <c r="T289" s="313"/>
      <c r="U289" s="313"/>
      <c r="V289" s="313"/>
      <c r="W289" s="332"/>
      <c r="X289" s="332"/>
      <c r="Y289" s="332"/>
      <c r="Z289" s="333"/>
      <c r="AA289" s="311"/>
      <c r="AB289" s="13"/>
      <c r="AC289" s="13"/>
      <c r="AD289" s="13"/>
      <c r="AE289" s="13"/>
      <c r="AF289" s="13"/>
      <c r="AG289" s="13"/>
    </row>
    <row r="290" spans="1:33" ht="15.75" customHeight="1" x14ac:dyDescent="0.15">
      <c r="A290" s="13"/>
      <c r="B290" s="14"/>
      <c r="C290" s="311"/>
      <c r="D290" s="312"/>
      <c r="E290" s="313"/>
      <c r="F290" s="313"/>
      <c r="G290" s="313"/>
      <c r="H290" s="313"/>
      <c r="I290" s="313"/>
      <c r="J290" s="313"/>
      <c r="K290" s="313"/>
      <c r="L290" s="313"/>
      <c r="M290" s="313"/>
      <c r="N290" s="313"/>
      <c r="O290" s="313"/>
      <c r="P290" s="313"/>
      <c r="Q290" s="313"/>
      <c r="R290" s="313"/>
      <c r="S290" s="313"/>
      <c r="T290" s="313"/>
      <c r="U290" s="313"/>
      <c r="V290" s="313"/>
      <c r="W290" s="332"/>
      <c r="X290" s="332"/>
      <c r="Y290" s="332"/>
      <c r="Z290" s="333"/>
      <c r="AA290" s="311"/>
      <c r="AB290" s="13"/>
      <c r="AC290" s="13"/>
      <c r="AD290" s="13"/>
      <c r="AE290" s="13"/>
      <c r="AF290" s="13"/>
      <c r="AG290" s="13"/>
    </row>
    <row r="291" spans="1:33" ht="15.75" customHeight="1" x14ac:dyDescent="0.15">
      <c r="A291" s="13"/>
      <c r="B291" s="14"/>
      <c r="C291" s="311"/>
      <c r="D291" s="312"/>
      <c r="E291" s="313"/>
      <c r="F291" s="313"/>
      <c r="G291" s="313"/>
      <c r="H291" s="313"/>
      <c r="I291" s="313"/>
      <c r="J291" s="313"/>
      <c r="K291" s="313"/>
      <c r="L291" s="313"/>
      <c r="M291" s="313"/>
      <c r="N291" s="313"/>
      <c r="O291" s="313"/>
      <c r="P291" s="313"/>
      <c r="Q291" s="313"/>
      <c r="R291" s="313"/>
      <c r="S291" s="313"/>
      <c r="T291" s="313"/>
      <c r="U291" s="313"/>
      <c r="V291" s="313"/>
      <c r="W291" s="332"/>
      <c r="X291" s="332"/>
      <c r="Y291" s="332"/>
      <c r="Z291" s="333"/>
      <c r="AA291" s="311"/>
      <c r="AB291" s="13"/>
      <c r="AC291" s="13"/>
      <c r="AD291" s="13"/>
      <c r="AE291" s="13"/>
      <c r="AF291" s="13"/>
      <c r="AG291" s="13"/>
    </row>
    <row r="292" spans="1:33" ht="15.75" customHeight="1" x14ac:dyDescent="0.15">
      <c r="A292" s="13"/>
      <c r="B292" s="14"/>
      <c r="C292" s="311"/>
      <c r="D292" s="312"/>
      <c r="E292" s="313"/>
      <c r="F292" s="313"/>
      <c r="G292" s="313"/>
      <c r="H292" s="313"/>
      <c r="I292" s="313"/>
      <c r="J292" s="313"/>
      <c r="K292" s="313"/>
      <c r="L292" s="313"/>
      <c r="M292" s="313"/>
      <c r="N292" s="313"/>
      <c r="O292" s="313"/>
      <c r="P292" s="313"/>
      <c r="Q292" s="313"/>
      <c r="R292" s="313"/>
      <c r="S292" s="313"/>
      <c r="T292" s="313"/>
      <c r="U292" s="313"/>
      <c r="V292" s="313"/>
      <c r="W292" s="332"/>
      <c r="X292" s="332"/>
      <c r="Y292" s="332"/>
      <c r="Z292" s="333"/>
      <c r="AA292" s="311"/>
      <c r="AB292" s="13"/>
      <c r="AC292" s="13"/>
      <c r="AD292" s="13"/>
      <c r="AE292" s="13"/>
      <c r="AF292" s="13"/>
      <c r="AG292" s="13"/>
    </row>
    <row r="293" spans="1:33" ht="15.75" customHeight="1" x14ac:dyDescent="0.15">
      <c r="A293" s="13"/>
      <c r="B293" s="14"/>
      <c r="C293" s="311"/>
      <c r="D293" s="312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3"/>
      <c r="U293" s="313"/>
      <c r="V293" s="313"/>
      <c r="W293" s="332"/>
      <c r="X293" s="332"/>
      <c r="Y293" s="332"/>
      <c r="Z293" s="333"/>
      <c r="AA293" s="311"/>
      <c r="AB293" s="13"/>
      <c r="AC293" s="13"/>
      <c r="AD293" s="13"/>
      <c r="AE293" s="13"/>
      <c r="AF293" s="13"/>
      <c r="AG293" s="13"/>
    </row>
    <row r="294" spans="1:33" ht="15.75" customHeight="1" x14ac:dyDescent="0.15">
      <c r="A294" s="13"/>
      <c r="B294" s="14"/>
      <c r="C294" s="311"/>
      <c r="D294" s="312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32"/>
      <c r="X294" s="332"/>
      <c r="Y294" s="332"/>
      <c r="Z294" s="333"/>
      <c r="AA294" s="311"/>
      <c r="AB294" s="13"/>
      <c r="AC294" s="13"/>
      <c r="AD294" s="13"/>
      <c r="AE294" s="13"/>
      <c r="AF294" s="13"/>
      <c r="AG294" s="13"/>
    </row>
    <row r="295" spans="1:33" ht="15.75" customHeight="1" x14ac:dyDescent="0.15">
      <c r="A295" s="13"/>
      <c r="B295" s="14"/>
      <c r="C295" s="311"/>
      <c r="D295" s="312"/>
      <c r="E295" s="313"/>
      <c r="F295" s="313"/>
      <c r="G295" s="313"/>
      <c r="H295" s="313"/>
      <c r="I295" s="313"/>
      <c r="J295" s="313"/>
      <c r="K295" s="313"/>
      <c r="L295" s="313"/>
      <c r="M295" s="313"/>
      <c r="N295" s="313"/>
      <c r="O295" s="313"/>
      <c r="P295" s="313"/>
      <c r="Q295" s="313"/>
      <c r="R295" s="313"/>
      <c r="S295" s="313"/>
      <c r="T295" s="313"/>
      <c r="U295" s="313"/>
      <c r="V295" s="313"/>
      <c r="W295" s="332"/>
      <c r="X295" s="332"/>
      <c r="Y295" s="332"/>
      <c r="Z295" s="333"/>
      <c r="AA295" s="311"/>
      <c r="AB295" s="13"/>
      <c r="AC295" s="13"/>
      <c r="AD295" s="13"/>
      <c r="AE295" s="13"/>
      <c r="AF295" s="13"/>
      <c r="AG295" s="13"/>
    </row>
    <row r="296" spans="1:33" ht="15.75" customHeight="1" x14ac:dyDescent="0.15">
      <c r="A296" s="13"/>
      <c r="B296" s="14"/>
      <c r="C296" s="311"/>
      <c r="D296" s="312"/>
      <c r="E296" s="313"/>
      <c r="F296" s="313"/>
      <c r="G296" s="313"/>
      <c r="H296" s="313"/>
      <c r="I296" s="313"/>
      <c r="J296" s="313"/>
      <c r="K296" s="313"/>
      <c r="L296" s="313"/>
      <c r="M296" s="313"/>
      <c r="N296" s="313"/>
      <c r="O296" s="313"/>
      <c r="P296" s="313"/>
      <c r="Q296" s="313"/>
      <c r="R296" s="313"/>
      <c r="S296" s="313"/>
      <c r="T296" s="313"/>
      <c r="U296" s="313"/>
      <c r="V296" s="313"/>
      <c r="W296" s="332"/>
      <c r="X296" s="332"/>
      <c r="Y296" s="332"/>
      <c r="Z296" s="333"/>
      <c r="AA296" s="311"/>
      <c r="AB296" s="13"/>
      <c r="AC296" s="13"/>
      <c r="AD296" s="13"/>
      <c r="AE296" s="13"/>
      <c r="AF296" s="13"/>
      <c r="AG296" s="13"/>
    </row>
    <row r="297" spans="1:33" ht="15.75" customHeight="1" x14ac:dyDescent="0.15">
      <c r="A297" s="13"/>
      <c r="B297" s="14"/>
      <c r="C297" s="311"/>
      <c r="D297" s="312"/>
      <c r="E297" s="313"/>
      <c r="F297" s="313"/>
      <c r="G297" s="313"/>
      <c r="H297" s="313"/>
      <c r="I297" s="313"/>
      <c r="J297" s="313"/>
      <c r="K297" s="313"/>
      <c r="L297" s="313"/>
      <c r="M297" s="313"/>
      <c r="N297" s="313"/>
      <c r="O297" s="313"/>
      <c r="P297" s="313"/>
      <c r="Q297" s="313"/>
      <c r="R297" s="313"/>
      <c r="S297" s="313"/>
      <c r="T297" s="313"/>
      <c r="U297" s="313"/>
      <c r="V297" s="313"/>
      <c r="W297" s="332"/>
      <c r="X297" s="332"/>
      <c r="Y297" s="332"/>
      <c r="Z297" s="333"/>
      <c r="AA297" s="311"/>
      <c r="AB297" s="13"/>
      <c r="AC297" s="13"/>
      <c r="AD297" s="13"/>
      <c r="AE297" s="13"/>
      <c r="AF297" s="13"/>
      <c r="AG297" s="13"/>
    </row>
    <row r="298" spans="1:33" ht="15.75" customHeight="1" x14ac:dyDescent="0.15">
      <c r="A298" s="13"/>
      <c r="B298" s="14"/>
      <c r="C298" s="311"/>
      <c r="D298" s="312"/>
      <c r="E298" s="313"/>
      <c r="F298" s="313"/>
      <c r="G298" s="313"/>
      <c r="H298" s="313"/>
      <c r="I298" s="313"/>
      <c r="J298" s="313"/>
      <c r="K298" s="313"/>
      <c r="L298" s="313"/>
      <c r="M298" s="313"/>
      <c r="N298" s="313"/>
      <c r="O298" s="313"/>
      <c r="P298" s="313"/>
      <c r="Q298" s="313"/>
      <c r="R298" s="313"/>
      <c r="S298" s="313"/>
      <c r="T298" s="313"/>
      <c r="U298" s="313"/>
      <c r="V298" s="313"/>
      <c r="W298" s="332"/>
      <c r="X298" s="332"/>
      <c r="Y298" s="332"/>
      <c r="Z298" s="333"/>
      <c r="AA298" s="311"/>
      <c r="AB298" s="13"/>
      <c r="AC298" s="13"/>
      <c r="AD298" s="13"/>
      <c r="AE298" s="13"/>
      <c r="AF298" s="13"/>
      <c r="AG298" s="13"/>
    </row>
    <row r="299" spans="1:33" ht="15.75" customHeight="1" x14ac:dyDescent="0.15">
      <c r="A299" s="13"/>
      <c r="B299" s="14"/>
      <c r="C299" s="311"/>
      <c r="D299" s="312"/>
      <c r="E299" s="313"/>
      <c r="F299" s="313"/>
      <c r="G299" s="313"/>
      <c r="H299" s="313"/>
      <c r="I299" s="313"/>
      <c r="J299" s="313"/>
      <c r="K299" s="313"/>
      <c r="L299" s="313"/>
      <c r="M299" s="313"/>
      <c r="N299" s="313"/>
      <c r="O299" s="313"/>
      <c r="P299" s="313"/>
      <c r="Q299" s="313"/>
      <c r="R299" s="313"/>
      <c r="S299" s="313"/>
      <c r="T299" s="313"/>
      <c r="U299" s="313"/>
      <c r="V299" s="313"/>
      <c r="W299" s="332"/>
      <c r="X299" s="332"/>
      <c r="Y299" s="332"/>
      <c r="Z299" s="333"/>
      <c r="AA299" s="311"/>
      <c r="AB299" s="13"/>
      <c r="AC299" s="13"/>
      <c r="AD299" s="13"/>
      <c r="AE299" s="13"/>
      <c r="AF299" s="13"/>
      <c r="AG299" s="13"/>
    </row>
    <row r="300" spans="1:33" ht="15.75" customHeight="1" x14ac:dyDescent="0.15">
      <c r="A300" s="13"/>
      <c r="B300" s="14"/>
      <c r="C300" s="311"/>
      <c r="D300" s="312"/>
      <c r="E300" s="313"/>
      <c r="F300" s="313"/>
      <c r="G300" s="313"/>
      <c r="H300" s="313"/>
      <c r="I300" s="313"/>
      <c r="J300" s="313"/>
      <c r="K300" s="313"/>
      <c r="L300" s="313"/>
      <c r="M300" s="313"/>
      <c r="N300" s="313"/>
      <c r="O300" s="313"/>
      <c r="P300" s="313"/>
      <c r="Q300" s="313"/>
      <c r="R300" s="313"/>
      <c r="S300" s="313"/>
      <c r="T300" s="313"/>
      <c r="U300" s="313"/>
      <c r="V300" s="313"/>
      <c r="W300" s="332"/>
      <c r="X300" s="332"/>
      <c r="Y300" s="332"/>
      <c r="Z300" s="333"/>
      <c r="AA300" s="311"/>
      <c r="AB300" s="13"/>
      <c r="AC300" s="13"/>
      <c r="AD300" s="13"/>
      <c r="AE300" s="13"/>
      <c r="AF300" s="13"/>
      <c r="AG300" s="13"/>
    </row>
    <row r="301" spans="1:33" ht="15.75" customHeight="1" x14ac:dyDescent="0.15">
      <c r="A301" s="13"/>
      <c r="B301" s="14"/>
      <c r="C301" s="311"/>
      <c r="D301" s="312"/>
      <c r="E301" s="313"/>
      <c r="F301" s="313"/>
      <c r="G301" s="313"/>
      <c r="H301" s="313"/>
      <c r="I301" s="313"/>
      <c r="J301" s="313"/>
      <c r="K301" s="313"/>
      <c r="L301" s="313"/>
      <c r="M301" s="313"/>
      <c r="N301" s="313"/>
      <c r="O301" s="313"/>
      <c r="P301" s="313"/>
      <c r="Q301" s="313"/>
      <c r="R301" s="313"/>
      <c r="S301" s="313"/>
      <c r="T301" s="313"/>
      <c r="U301" s="313"/>
      <c r="V301" s="313"/>
      <c r="W301" s="332"/>
      <c r="X301" s="332"/>
      <c r="Y301" s="332"/>
      <c r="Z301" s="333"/>
      <c r="AA301" s="311"/>
      <c r="AB301" s="13"/>
      <c r="AC301" s="13"/>
      <c r="AD301" s="13"/>
      <c r="AE301" s="13"/>
      <c r="AF301" s="13"/>
      <c r="AG301" s="13"/>
    </row>
    <row r="302" spans="1:33" ht="15.75" customHeight="1" x14ac:dyDescent="0.15">
      <c r="A302" s="13"/>
      <c r="B302" s="14"/>
      <c r="C302" s="311"/>
      <c r="D302" s="312"/>
      <c r="E302" s="313"/>
      <c r="F302" s="313"/>
      <c r="G302" s="313"/>
      <c r="H302" s="313"/>
      <c r="I302" s="313"/>
      <c r="J302" s="313"/>
      <c r="K302" s="313"/>
      <c r="L302" s="313"/>
      <c r="M302" s="313"/>
      <c r="N302" s="313"/>
      <c r="O302" s="313"/>
      <c r="P302" s="313"/>
      <c r="Q302" s="313"/>
      <c r="R302" s="313"/>
      <c r="S302" s="313"/>
      <c r="T302" s="313"/>
      <c r="U302" s="313"/>
      <c r="V302" s="313"/>
      <c r="W302" s="332"/>
      <c r="X302" s="332"/>
      <c r="Y302" s="332"/>
      <c r="Z302" s="333"/>
      <c r="AA302" s="311"/>
      <c r="AB302" s="13"/>
      <c r="AC302" s="13"/>
      <c r="AD302" s="13"/>
      <c r="AE302" s="13"/>
      <c r="AF302" s="13"/>
      <c r="AG302" s="13"/>
    </row>
    <row r="303" spans="1:33" ht="15.75" customHeight="1" x14ac:dyDescent="0.15">
      <c r="A303" s="13"/>
      <c r="B303" s="14"/>
      <c r="C303" s="311"/>
      <c r="D303" s="312"/>
      <c r="E303" s="313"/>
      <c r="F303" s="313"/>
      <c r="G303" s="313"/>
      <c r="H303" s="313"/>
      <c r="I303" s="313"/>
      <c r="J303" s="313"/>
      <c r="K303" s="313"/>
      <c r="L303" s="313"/>
      <c r="M303" s="313"/>
      <c r="N303" s="313"/>
      <c r="O303" s="313"/>
      <c r="P303" s="313"/>
      <c r="Q303" s="313"/>
      <c r="R303" s="313"/>
      <c r="S303" s="313"/>
      <c r="T303" s="313"/>
      <c r="U303" s="313"/>
      <c r="V303" s="313"/>
      <c r="W303" s="332"/>
      <c r="X303" s="332"/>
      <c r="Y303" s="332"/>
      <c r="Z303" s="333"/>
      <c r="AA303" s="311"/>
      <c r="AB303" s="13"/>
      <c r="AC303" s="13"/>
      <c r="AD303" s="13"/>
      <c r="AE303" s="13"/>
      <c r="AF303" s="13"/>
      <c r="AG303" s="13"/>
    </row>
    <row r="304" spans="1:33" ht="15.75" customHeight="1" x14ac:dyDescent="0.15">
      <c r="A304" s="13"/>
      <c r="B304" s="14"/>
      <c r="C304" s="311"/>
      <c r="D304" s="312"/>
      <c r="E304" s="313"/>
      <c r="F304" s="313"/>
      <c r="G304" s="313"/>
      <c r="H304" s="313"/>
      <c r="I304" s="313"/>
      <c r="J304" s="313"/>
      <c r="K304" s="313"/>
      <c r="L304" s="313"/>
      <c r="M304" s="313"/>
      <c r="N304" s="313"/>
      <c r="O304" s="313"/>
      <c r="P304" s="313"/>
      <c r="Q304" s="313"/>
      <c r="R304" s="313"/>
      <c r="S304" s="313"/>
      <c r="T304" s="313"/>
      <c r="U304" s="313"/>
      <c r="V304" s="313"/>
      <c r="W304" s="332"/>
      <c r="X304" s="332"/>
      <c r="Y304" s="332"/>
      <c r="Z304" s="333"/>
      <c r="AA304" s="311"/>
      <c r="AB304" s="13"/>
      <c r="AC304" s="13"/>
      <c r="AD304" s="13"/>
      <c r="AE304" s="13"/>
      <c r="AF304" s="13"/>
      <c r="AG304" s="13"/>
    </row>
    <row r="305" spans="1:33" ht="15.75" customHeight="1" x14ac:dyDescent="0.15">
      <c r="A305" s="13"/>
      <c r="B305" s="14"/>
      <c r="C305" s="311"/>
      <c r="D305" s="312"/>
      <c r="E305" s="313"/>
      <c r="F305" s="313"/>
      <c r="G305" s="313"/>
      <c r="H305" s="313"/>
      <c r="I305" s="313"/>
      <c r="J305" s="313"/>
      <c r="K305" s="313"/>
      <c r="L305" s="313"/>
      <c r="M305" s="313"/>
      <c r="N305" s="313"/>
      <c r="O305" s="313"/>
      <c r="P305" s="313"/>
      <c r="Q305" s="313"/>
      <c r="R305" s="313"/>
      <c r="S305" s="313"/>
      <c r="T305" s="313"/>
      <c r="U305" s="313"/>
      <c r="V305" s="313"/>
      <c r="W305" s="332"/>
      <c r="X305" s="332"/>
      <c r="Y305" s="332"/>
      <c r="Z305" s="333"/>
      <c r="AA305" s="311"/>
      <c r="AB305" s="13"/>
      <c r="AC305" s="13"/>
      <c r="AD305" s="13"/>
      <c r="AE305" s="13"/>
      <c r="AF305" s="13"/>
      <c r="AG305" s="13"/>
    </row>
    <row r="306" spans="1:33" ht="15.75" customHeight="1" x14ac:dyDescent="0.15">
      <c r="A306" s="13"/>
      <c r="B306" s="14"/>
      <c r="C306" s="311"/>
      <c r="D306" s="312"/>
      <c r="E306" s="313"/>
      <c r="F306" s="313"/>
      <c r="G306" s="313"/>
      <c r="H306" s="313"/>
      <c r="I306" s="313"/>
      <c r="J306" s="313"/>
      <c r="K306" s="313"/>
      <c r="L306" s="313"/>
      <c r="M306" s="313"/>
      <c r="N306" s="313"/>
      <c r="O306" s="313"/>
      <c r="P306" s="313"/>
      <c r="Q306" s="313"/>
      <c r="R306" s="313"/>
      <c r="S306" s="313"/>
      <c r="T306" s="313"/>
      <c r="U306" s="313"/>
      <c r="V306" s="313"/>
      <c r="W306" s="332"/>
      <c r="X306" s="332"/>
      <c r="Y306" s="332"/>
      <c r="Z306" s="333"/>
      <c r="AA306" s="311"/>
      <c r="AB306" s="13"/>
      <c r="AC306" s="13"/>
      <c r="AD306" s="13"/>
      <c r="AE306" s="13"/>
      <c r="AF306" s="13"/>
      <c r="AG306" s="13"/>
    </row>
    <row r="307" spans="1:33" ht="15.75" customHeight="1" x14ac:dyDescent="0.15">
      <c r="A307" s="13"/>
      <c r="B307" s="14"/>
      <c r="C307" s="311"/>
      <c r="D307" s="312"/>
      <c r="E307" s="313"/>
      <c r="F307" s="313"/>
      <c r="G307" s="313"/>
      <c r="H307" s="313"/>
      <c r="I307" s="313"/>
      <c r="J307" s="313"/>
      <c r="K307" s="313"/>
      <c r="L307" s="313"/>
      <c r="M307" s="313"/>
      <c r="N307" s="313"/>
      <c r="O307" s="313"/>
      <c r="P307" s="313"/>
      <c r="Q307" s="313"/>
      <c r="R307" s="313"/>
      <c r="S307" s="313"/>
      <c r="T307" s="313"/>
      <c r="U307" s="313"/>
      <c r="V307" s="313"/>
      <c r="W307" s="332"/>
      <c r="X307" s="332"/>
      <c r="Y307" s="332"/>
      <c r="Z307" s="333"/>
      <c r="AA307" s="311"/>
      <c r="AB307" s="13"/>
      <c r="AC307" s="13"/>
      <c r="AD307" s="13"/>
      <c r="AE307" s="13"/>
      <c r="AF307" s="13"/>
      <c r="AG307" s="13"/>
    </row>
    <row r="308" spans="1:33" ht="15.75" customHeight="1" x14ac:dyDescent="0.15">
      <c r="A308" s="13"/>
      <c r="B308" s="14"/>
      <c r="C308" s="311"/>
      <c r="D308" s="312"/>
      <c r="E308" s="313"/>
      <c r="F308" s="313"/>
      <c r="G308" s="313"/>
      <c r="H308" s="313"/>
      <c r="I308" s="313"/>
      <c r="J308" s="313"/>
      <c r="K308" s="313"/>
      <c r="L308" s="313"/>
      <c r="M308" s="313"/>
      <c r="N308" s="313"/>
      <c r="O308" s="313"/>
      <c r="P308" s="313"/>
      <c r="Q308" s="313"/>
      <c r="R308" s="313"/>
      <c r="S308" s="313"/>
      <c r="T308" s="313"/>
      <c r="U308" s="313"/>
      <c r="V308" s="313"/>
      <c r="W308" s="332"/>
      <c r="X308" s="332"/>
      <c r="Y308" s="332"/>
      <c r="Z308" s="333"/>
      <c r="AA308" s="311"/>
      <c r="AB308" s="13"/>
      <c r="AC308" s="13"/>
      <c r="AD308" s="13"/>
      <c r="AE308" s="13"/>
      <c r="AF308" s="13"/>
      <c r="AG308" s="13"/>
    </row>
    <row r="309" spans="1:33" ht="15.75" customHeight="1" x14ac:dyDescent="0.15">
      <c r="A309" s="13"/>
      <c r="B309" s="14"/>
      <c r="C309" s="311"/>
      <c r="D309" s="312"/>
      <c r="E309" s="313"/>
      <c r="F309" s="313"/>
      <c r="G309" s="313"/>
      <c r="H309" s="313"/>
      <c r="I309" s="313"/>
      <c r="J309" s="313"/>
      <c r="K309" s="313"/>
      <c r="L309" s="313"/>
      <c r="M309" s="313"/>
      <c r="N309" s="313"/>
      <c r="O309" s="313"/>
      <c r="P309" s="313"/>
      <c r="Q309" s="313"/>
      <c r="R309" s="313"/>
      <c r="S309" s="313"/>
      <c r="T309" s="313"/>
      <c r="U309" s="313"/>
      <c r="V309" s="313"/>
      <c r="W309" s="332"/>
      <c r="X309" s="332"/>
      <c r="Y309" s="332"/>
      <c r="Z309" s="333"/>
      <c r="AA309" s="311"/>
      <c r="AB309" s="13"/>
      <c r="AC309" s="13"/>
      <c r="AD309" s="13"/>
      <c r="AE309" s="13"/>
      <c r="AF309" s="13"/>
      <c r="AG309" s="13"/>
    </row>
    <row r="310" spans="1:33" ht="15.75" customHeight="1" x14ac:dyDescent="0.15">
      <c r="A310" s="13"/>
      <c r="B310" s="14"/>
      <c r="C310" s="311"/>
      <c r="D310" s="312"/>
      <c r="E310" s="313"/>
      <c r="F310" s="313"/>
      <c r="G310" s="313"/>
      <c r="H310" s="313"/>
      <c r="I310" s="313"/>
      <c r="J310" s="313"/>
      <c r="K310" s="313"/>
      <c r="L310" s="313"/>
      <c r="M310" s="313"/>
      <c r="N310" s="313"/>
      <c r="O310" s="313"/>
      <c r="P310" s="313"/>
      <c r="Q310" s="313"/>
      <c r="R310" s="313"/>
      <c r="S310" s="313"/>
      <c r="T310" s="313"/>
      <c r="U310" s="313"/>
      <c r="V310" s="313"/>
      <c r="W310" s="332"/>
      <c r="X310" s="332"/>
      <c r="Y310" s="332"/>
      <c r="Z310" s="333"/>
      <c r="AA310" s="311"/>
      <c r="AB310" s="13"/>
      <c r="AC310" s="13"/>
      <c r="AD310" s="13"/>
      <c r="AE310" s="13"/>
      <c r="AF310" s="13"/>
      <c r="AG310" s="13"/>
    </row>
    <row r="311" spans="1:33" ht="15.75" customHeight="1" x14ac:dyDescent="0.15">
      <c r="A311" s="13"/>
      <c r="B311" s="14"/>
      <c r="C311" s="311"/>
      <c r="D311" s="312"/>
      <c r="E311" s="313"/>
      <c r="F311" s="313"/>
      <c r="G311" s="313"/>
      <c r="H311" s="313"/>
      <c r="I311" s="313"/>
      <c r="J311" s="313"/>
      <c r="K311" s="313"/>
      <c r="L311" s="313"/>
      <c r="M311" s="313"/>
      <c r="N311" s="313"/>
      <c r="O311" s="313"/>
      <c r="P311" s="313"/>
      <c r="Q311" s="313"/>
      <c r="R311" s="313"/>
      <c r="S311" s="313"/>
      <c r="T311" s="313"/>
      <c r="U311" s="313"/>
      <c r="V311" s="313"/>
      <c r="W311" s="332"/>
      <c r="X311" s="332"/>
      <c r="Y311" s="332"/>
      <c r="Z311" s="333"/>
      <c r="AA311" s="311"/>
      <c r="AB311" s="13"/>
      <c r="AC311" s="13"/>
      <c r="AD311" s="13"/>
      <c r="AE311" s="13"/>
      <c r="AF311" s="13"/>
      <c r="AG311" s="13"/>
    </row>
    <row r="312" spans="1:33" ht="15.75" customHeight="1" x14ac:dyDescent="0.15">
      <c r="A312" s="13"/>
      <c r="B312" s="14"/>
      <c r="C312" s="311"/>
      <c r="D312" s="312"/>
      <c r="E312" s="313"/>
      <c r="F312" s="313"/>
      <c r="G312" s="313"/>
      <c r="H312" s="313"/>
      <c r="I312" s="313"/>
      <c r="J312" s="313"/>
      <c r="K312" s="313"/>
      <c r="L312" s="313"/>
      <c r="M312" s="313"/>
      <c r="N312" s="313"/>
      <c r="O312" s="313"/>
      <c r="P312" s="313"/>
      <c r="Q312" s="313"/>
      <c r="R312" s="313"/>
      <c r="S312" s="313"/>
      <c r="T312" s="313"/>
      <c r="U312" s="313"/>
      <c r="V312" s="313"/>
      <c r="W312" s="332"/>
      <c r="X312" s="332"/>
      <c r="Y312" s="332"/>
      <c r="Z312" s="333"/>
      <c r="AA312" s="311"/>
      <c r="AB312" s="13"/>
      <c r="AC312" s="13"/>
      <c r="AD312" s="13"/>
      <c r="AE312" s="13"/>
      <c r="AF312" s="13"/>
      <c r="AG312" s="13"/>
    </row>
    <row r="313" spans="1:33" ht="15.75" customHeight="1" x14ac:dyDescent="0.15">
      <c r="A313" s="13"/>
      <c r="B313" s="14"/>
      <c r="C313" s="311"/>
      <c r="D313" s="312"/>
      <c r="E313" s="313"/>
      <c r="F313" s="313"/>
      <c r="G313" s="313"/>
      <c r="H313" s="313"/>
      <c r="I313" s="313"/>
      <c r="J313" s="313"/>
      <c r="K313" s="313"/>
      <c r="L313" s="313"/>
      <c r="M313" s="313"/>
      <c r="N313" s="313"/>
      <c r="O313" s="313"/>
      <c r="P313" s="313"/>
      <c r="Q313" s="313"/>
      <c r="R313" s="313"/>
      <c r="S313" s="313"/>
      <c r="T313" s="313"/>
      <c r="U313" s="313"/>
      <c r="V313" s="313"/>
      <c r="W313" s="332"/>
      <c r="X313" s="332"/>
      <c r="Y313" s="332"/>
      <c r="Z313" s="333"/>
      <c r="AA313" s="311"/>
      <c r="AB313" s="13"/>
      <c r="AC313" s="13"/>
      <c r="AD313" s="13"/>
      <c r="AE313" s="13"/>
      <c r="AF313" s="13"/>
      <c r="AG313" s="13"/>
    </row>
    <row r="314" spans="1:33" ht="15.75" customHeight="1" x14ac:dyDescent="0.15">
      <c r="A314" s="13"/>
      <c r="B314" s="14"/>
      <c r="C314" s="311"/>
      <c r="D314" s="312"/>
      <c r="E314" s="313"/>
      <c r="F314" s="313"/>
      <c r="G314" s="313"/>
      <c r="H314" s="313"/>
      <c r="I314" s="313"/>
      <c r="J314" s="313"/>
      <c r="K314" s="313"/>
      <c r="L314" s="313"/>
      <c r="M314" s="313"/>
      <c r="N314" s="313"/>
      <c r="O314" s="313"/>
      <c r="P314" s="313"/>
      <c r="Q314" s="313"/>
      <c r="R314" s="313"/>
      <c r="S314" s="313"/>
      <c r="T314" s="313"/>
      <c r="U314" s="313"/>
      <c r="V314" s="313"/>
      <c r="W314" s="332"/>
      <c r="X314" s="332"/>
      <c r="Y314" s="332"/>
      <c r="Z314" s="333"/>
      <c r="AA314" s="311"/>
      <c r="AB314" s="13"/>
      <c r="AC314" s="13"/>
      <c r="AD314" s="13"/>
      <c r="AE314" s="13"/>
      <c r="AF314" s="13"/>
      <c r="AG314" s="13"/>
    </row>
    <row r="315" spans="1:33" ht="15.75" customHeight="1" x14ac:dyDescent="0.15">
      <c r="A315" s="13"/>
      <c r="B315" s="14"/>
      <c r="C315" s="311"/>
      <c r="D315" s="312"/>
      <c r="E315" s="313"/>
      <c r="F315" s="313"/>
      <c r="G315" s="313"/>
      <c r="H315" s="313"/>
      <c r="I315" s="313"/>
      <c r="J315" s="313"/>
      <c r="K315" s="313"/>
      <c r="L315" s="313"/>
      <c r="M315" s="313"/>
      <c r="N315" s="313"/>
      <c r="O315" s="313"/>
      <c r="P315" s="313"/>
      <c r="Q315" s="313"/>
      <c r="R315" s="313"/>
      <c r="S315" s="313"/>
      <c r="T315" s="313"/>
      <c r="U315" s="313"/>
      <c r="V315" s="313"/>
      <c r="W315" s="332"/>
      <c r="X315" s="332"/>
      <c r="Y315" s="332"/>
      <c r="Z315" s="333"/>
      <c r="AA315" s="311"/>
      <c r="AB315" s="13"/>
      <c r="AC315" s="13"/>
      <c r="AD315" s="13"/>
      <c r="AE315" s="13"/>
      <c r="AF315" s="13"/>
      <c r="AG315" s="13"/>
    </row>
    <row r="316" spans="1:33" ht="15.75" customHeight="1" x14ac:dyDescent="0.15">
      <c r="A316" s="13"/>
      <c r="B316" s="14"/>
      <c r="C316" s="311"/>
      <c r="D316" s="312"/>
      <c r="E316" s="313"/>
      <c r="F316" s="313"/>
      <c r="G316" s="313"/>
      <c r="H316" s="313"/>
      <c r="I316" s="313"/>
      <c r="J316" s="313"/>
      <c r="K316" s="313"/>
      <c r="L316" s="313"/>
      <c r="M316" s="313"/>
      <c r="N316" s="313"/>
      <c r="O316" s="313"/>
      <c r="P316" s="313"/>
      <c r="Q316" s="313"/>
      <c r="R316" s="313"/>
      <c r="S316" s="313"/>
      <c r="T316" s="313"/>
      <c r="U316" s="313"/>
      <c r="V316" s="313"/>
      <c r="W316" s="332"/>
      <c r="X316" s="332"/>
      <c r="Y316" s="332"/>
      <c r="Z316" s="333"/>
      <c r="AA316" s="311"/>
      <c r="AB316" s="13"/>
      <c r="AC316" s="13"/>
      <c r="AD316" s="13"/>
      <c r="AE316" s="13"/>
      <c r="AF316" s="13"/>
      <c r="AG316" s="13"/>
    </row>
    <row r="317" spans="1:33" ht="15.75" customHeight="1" x14ac:dyDescent="0.15">
      <c r="A317" s="13"/>
      <c r="B317" s="14"/>
      <c r="C317" s="311"/>
      <c r="D317" s="312"/>
      <c r="E317" s="313"/>
      <c r="F317" s="313"/>
      <c r="G317" s="313"/>
      <c r="H317" s="313"/>
      <c r="I317" s="313"/>
      <c r="J317" s="313"/>
      <c r="K317" s="313"/>
      <c r="L317" s="313"/>
      <c r="M317" s="313"/>
      <c r="N317" s="313"/>
      <c r="O317" s="313"/>
      <c r="P317" s="313"/>
      <c r="Q317" s="313"/>
      <c r="R317" s="313"/>
      <c r="S317" s="313"/>
      <c r="T317" s="313"/>
      <c r="U317" s="313"/>
      <c r="V317" s="313"/>
      <c r="W317" s="332"/>
      <c r="X317" s="332"/>
      <c r="Y317" s="332"/>
      <c r="Z317" s="333"/>
      <c r="AA317" s="311"/>
      <c r="AB317" s="13"/>
      <c r="AC317" s="13"/>
      <c r="AD317" s="13"/>
      <c r="AE317" s="13"/>
      <c r="AF317" s="13"/>
      <c r="AG317" s="13"/>
    </row>
    <row r="318" spans="1:33" ht="15.75" customHeight="1" x14ac:dyDescent="0.15">
      <c r="A318" s="13"/>
      <c r="B318" s="14"/>
      <c r="C318" s="311"/>
      <c r="D318" s="312"/>
      <c r="E318" s="313"/>
      <c r="F318" s="313"/>
      <c r="G318" s="313"/>
      <c r="H318" s="313"/>
      <c r="I318" s="313"/>
      <c r="J318" s="313"/>
      <c r="K318" s="313"/>
      <c r="L318" s="313"/>
      <c r="M318" s="313"/>
      <c r="N318" s="313"/>
      <c r="O318" s="313"/>
      <c r="P318" s="313"/>
      <c r="Q318" s="313"/>
      <c r="R318" s="313"/>
      <c r="S318" s="313"/>
      <c r="T318" s="313"/>
      <c r="U318" s="313"/>
      <c r="V318" s="313"/>
      <c r="W318" s="332"/>
      <c r="X318" s="332"/>
      <c r="Y318" s="332"/>
      <c r="Z318" s="333"/>
      <c r="AA318" s="311"/>
      <c r="AB318" s="13"/>
      <c r="AC318" s="13"/>
      <c r="AD318" s="13"/>
      <c r="AE318" s="13"/>
      <c r="AF318" s="13"/>
      <c r="AG318" s="13"/>
    </row>
    <row r="319" spans="1:33" ht="15.75" customHeight="1" x14ac:dyDescent="0.15">
      <c r="A319" s="13"/>
      <c r="B319" s="14"/>
      <c r="C319" s="311"/>
      <c r="D319" s="312"/>
      <c r="E319" s="313"/>
      <c r="F319" s="313"/>
      <c r="G319" s="313"/>
      <c r="H319" s="313"/>
      <c r="I319" s="313"/>
      <c r="J319" s="313"/>
      <c r="K319" s="313"/>
      <c r="L319" s="313"/>
      <c r="M319" s="313"/>
      <c r="N319" s="313"/>
      <c r="O319" s="313"/>
      <c r="P319" s="313"/>
      <c r="Q319" s="313"/>
      <c r="R319" s="313"/>
      <c r="S319" s="313"/>
      <c r="T319" s="313"/>
      <c r="U319" s="313"/>
      <c r="V319" s="313"/>
      <c r="W319" s="332"/>
      <c r="X319" s="332"/>
      <c r="Y319" s="332"/>
      <c r="Z319" s="333"/>
      <c r="AA319" s="311"/>
      <c r="AB319" s="13"/>
      <c r="AC319" s="13"/>
      <c r="AD319" s="13"/>
      <c r="AE319" s="13"/>
      <c r="AF319" s="13"/>
      <c r="AG319" s="13"/>
    </row>
    <row r="320" spans="1:33" ht="15.75" customHeight="1" x14ac:dyDescent="0.15">
      <c r="A320" s="13"/>
      <c r="B320" s="14"/>
      <c r="C320" s="311"/>
      <c r="D320" s="312"/>
      <c r="E320" s="313"/>
      <c r="F320" s="313"/>
      <c r="G320" s="313"/>
      <c r="H320" s="313"/>
      <c r="I320" s="313"/>
      <c r="J320" s="313"/>
      <c r="K320" s="313"/>
      <c r="L320" s="313"/>
      <c r="M320" s="313"/>
      <c r="N320" s="313"/>
      <c r="O320" s="313"/>
      <c r="P320" s="313"/>
      <c r="Q320" s="313"/>
      <c r="R320" s="313"/>
      <c r="S320" s="313"/>
      <c r="T320" s="313"/>
      <c r="U320" s="313"/>
      <c r="V320" s="313"/>
      <c r="W320" s="332"/>
      <c r="X320" s="332"/>
      <c r="Y320" s="332"/>
      <c r="Z320" s="333"/>
      <c r="AA320" s="311"/>
      <c r="AB320" s="13"/>
      <c r="AC320" s="13"/>
      <c r="AD320" s="13"/>
      <c r="AE320" s="13"/>
      <c r="AF320" s="13"/>
      <c r="AG320" s="13"/>
    </row>
    <row r="321" spans="1:33" ht="15.75" customHeight="1" x14ac:dyDescent="0.15">
      <c r="A321" s="13"/>
      <c r="B321" s="14"/>
      <c r="C321" s="311"/>
      <c r="D321" s="312"/>
      <c r="E321" s="313"/>
      <c r="F321" s="313"/>
      <c r="G321" s="313"/>
      <c r="H321" s="313"/>
      <c r="I321" s="313"/>
      <c r="J321" s="313"/>
      <c r="K321" s="313"/>
      <c r="L321" s="313"/>
      <c r="M321" s="313"/>
      <c r="N321" s="313"/>
      <c r="O321" s="313"/>
      <c r="P321" s="313"/>
      <c r="Q321" s="313"/>
      <c r="R321" s="313"/>
      <c r="S321" s="313"/>
      <c r="T321" s="313"/>
      <c r="U321" s="313"/>
      <c r="V321" s="313"/>
      <c r="W321" s="332"/>
      <c r="X321" s="332"/>
      <c r="Y321" s="332"/>
      <c r="Z321" s="333"/>
      <c r="AA321" s="311"/>
      <c r="AB321" s="13"/>
      <c r="AC321" s="13"/>
      <c r="AD321" s="13"/>
      <c r="AE321" s="13"/>
      <c r="AF321" s="13"/>
      <c r="AG321" s="13"/>
    </row>
    <row r="322" spans="1:33" ht="15.75" customHeight="1" x14ac:dyDescent="0.15">
      <c r="A322" s="13"/>
      <c r="B322" s="14"/>
      <c r="C322" s="311"/>
      <c r="D322" s="312"/>
      <c r="E322" s="313"/>
      <c r="F322" s="313"/>
      <c r="G322" s="313"/>
      <c r="H322" s="313"/>
      <c r="I322" s="313"/>
      <c r="J322" s="313"/>
      <c r="K322" s="313"/>
      <c r="L322" s="313"/>
      <c r="M322" s="313"/>
      <c r="N322" s="313"/>
      <c r="O322" s="313"/>
      <c r="P322" s="313"/>
      <c r="Q322" s="313"/>
      <c r="R322" s="313"/>
      <c r="S322" s="313"/>
      <c r="T322" s="313"/>
      <c r="U322" s="313"/>
      <c r="V322" s="313"/>
      <c r="W322" s="332"/>
      <c r="X322" s="332"/>
      <c r="Y322" s="332"/>
      <c r="Z322" s="333"/>
      <c r="AA322" s="311"/>
      <c r="AB322" s="13"/>
      <c r="AC322" s="13"/>
      <c r="AD322" s="13"/>
      <c r="AE322" s="13"/>
      <c r="AF322" s="13"/>
      <c r="AG322" s="13"/>
    </row>
    <row r="323" spans="1:33" ht="15.75" customHeight="1" x14ac:dyDescent="0.15">
      <c r="A323" s="13"/>
      <c r="B323" s="14"/>
      <c r="C323" s="311"/>
      <c r="D323" s="312"/>
      <c r="E323" s="313"/>
      <c r="F323" s="313"/>
      <c r="G323" s="313"/>
      <c r="H323" s="313"/>
      <c r="I323" s="313"/>
      <c r="J323" s="313"/>
      <c r="K323" s="313"/>
      <c r="L323" s="313"/>
      <c r="M323" s="313"/>
      <c r="N323" s="313"/>
      <c r="O323" s="313"/>
      <c r="P323" s="313"/>
      <c r="Q323" s="313"/>
      <c r="R323" s="313"/>
      <c r="S323" s="313"/>
      <c r="T323" s="313"/>
      <c r="U323" s="313"/>
      <c r="V323" s="313"/>
      <c r="W323" s="332"/>
      <c r="X323" s="332"/>
      <c r="Y323" s="332"/>
      <c r="Z323" s="333"/>
      <c r="AA323" s="311"/>
      <c r="AB323" s="13"/>
      <c r="AC323" s="13"/>
      <c r="AD323" s="13"/>
      <c r="AE323" s="13"/>
      <c r="AF323" s="13"/>
      <c r="AG323" s="13"/>
    </row>
    <row r="324" spans="1:33" ht="15.75" customHeight="1" x14ac:dyDescent="0.15">
      <c r="A324" s="13"/>
      <c r="B324" s="14"/>
      <c r="C324" s="311"/>
      <c r="D324" s="312"/>
      <c r="E324" s="313"/>
      <c r="F324" s="313"/>
      <c r="G324" s="313"/>
      <c r="H324" s="313"/>
      <c r="I324" s="313"/>
      <c r="J324" s="313"/>
      <c r="K324" s="313"/>
      <c r="L324" s="313"/>
      <c r="M324" s="313"/>
      <c r="N324" s="313"/>
      <c r="O324" s="313"/>
      <c r="P324" s="313"/>
      <c r="Q324" s="313"/>
      <c r="R324" s="313"/>
      <c r="S324" s="313"/>
      <c r="T324" s="313"/>
      <c r="U324" s="313"/>
      <c r="V324" s="313"/>
      <c r="W324" s="332"/>
      <c r="X324" s="332"/>
      <c r="Y324" s="332"/>
      <c r="Z324" s="333"/>
      <c r="AA324" s="311"/>
      <c r="AB324" s="13"/>
      <c r="AC324" s="13"/>
      <c r="AD324" s="13"/>
      <c r="AE324" s="13"/>
      <c r="AF324" s="13"/>
      <c r="AG324" s="13"/>
    </row>
    <row r="325" spans="1:33" ht="15.75" customHeight="1" x14ac:dyDescent="0.15">
      <c r="A325" s="13"/>
      <c r="B325" s="14"/>
      <c r="C325" s="311"/>
      <c r="D325" s="312"/>
      <c r="E325" s="313"/>
      <c r="F325" s="313"/>
      <c r="G325" s="313"/>
      <c r="H325" s="313"/>
      <c r="I325" s="313"/>
      <c r="J325" s="313"/>
      <c r="K325" s="313"/>
      <c r="L325" s="313"/>
      <c r="M325" s="313"/>
      <c r="N325" s="313"/>
      <c r="O325" s="313"/>
      <c r="P325" s="313"/>
      <c r="Q325" s="313"/>
      <c r="R325" s="313"/>
      <c r="S325" s="313"/>
      <c r="T325" s="313"/>
      <c r="U325" s="313"/>
      <c r="V325" s="313"/>
      <c r="W325" s="332"/>
      <c r="X325" s="332"/>
      <c r="Y325" s="332"/>
      <c r="Z325" s="333"/>
      <c r="AA325" s="311"/>
      <c r="AB325" s="13"/>
      <c r="AC325" s="13"/>
      <c r="AD325" s="13"/>
      <c r="AE325" s="13"/>
      <c r="AF325" s="13"/>
      <c r="AG325" s="13"/>
    </row>
    <row r="326" spans="1:33" ht="15.75" customHeight="1" x14ac:dyDescent="0.15">
      <c r="A326" s="13"/>
      <c r="B326" s="14"/>
      <c r="C326" s="311"/>
      <c r="D326" s="312"/>
      <c r="E326" s="313"/>
      <c r="F326" s="313"/>
      <c r="G326" s="313"/>
      <c r="H326" s="313"/>
      <c r="I326" s="313"/>
      <c r="J326" s="313"/>
      <c r="K326" s="313"/>
      <c r="L326" s="313"/>
      <c r="M326" s="313"/>
      <c r="N326" s="313"/>
      <c r="O326" s="313"/>
      <c r="P326" s="313"/>
      <c r="Q326" s="313"/>
      <c r="R326" s="313"/>
      <c r="S326" s="313"/>
      <c r="T326" s="313"/>
      <c r="U326" s="313"/>
      <c r="V326" s="313"/>
      <c r="W326" s="332"/>
      <c r="X326" s="332"/>
      <c r="Y326" s="332"/>
      <c r="Z326" s="333"/>
      <c r="AA326" s="311"/>
      <c r="AB326" s="13"/>
      <c r="AC326" s="13"/>
      <c r="AD326" s="13"/>
      <c r="AE326" s="13"/>
      <c r="AF326" s="13"/>
      <c r="AG326" s="13"/>
    </row>
    <row r="327" spans="1:33" ht="15.75" customHeight="1" x14ac:dyDescent="0.15">
      <c r="A327" s="13"/>
      <c r="B327" s="14"/>
      <c r="C327" s="311"/>
      <c r="D327" s="312"/>
      <c r="E327" s="313"/>
      <c r="F327" s="313"/>
      <c r="G327" s="313"/>
      <c r="H327" s="313"/>
      <c r="I327" s="313"/>
      <c r="J327" s="313"/>
      <c r="K327" s="313"/>
      <c r="L327" s="313"/>
      <c r="M327" s="313"/>
      <c r="N327" s="313"/>
      <c r="O327" s="313"/>
      <c r="P327" s="313"/>
      <c r="Q327" s="313"/>
      <c r="R327" s="313"/>
      <c r="S327" s="313"/>
      <c r="T327" s="313"/>
      <c r="U327" s="313"/>
      <c r="V327" s="313"/>
      <c r="W327" s="332"/>
      <c r="X327" s="332"/>
      <c r="Y327" s="332"/>
      <c r="Z327" s="333"/>
      <c r="AA327" s="311"/>
      <c r="AB327" s="13"/>
      <c r="AC327" s="13"/>
      <c r="AD327" s="13"/>
      <c r="AE327" s="13"/>
      <c r="AF327" s="13"/>
      <c r="AG327" s="13"/>
    </row>
    <row r="328" spans="1:33" ht="15.75" customHeight="1" x14ac:dyDescent="0.15">
      <c r="A328" s="13"/>
      <c r="B328" s="14"/>
      <c r="C328" s="311"/>
      <c r="D328" s="312"/>
      <c r="E328" s="313"/>
      <c r="F328" s="313"/>
      <c r="G328" s="313"/>
      <c r="H328" s="313"/>
      <c r="I328" s="313"/>
      <c r="J328" s="313"/>
      <c r="K328" s="313"/>
      <c r="L328" s="313"/>
      <c r="M328" s="313"/>
      <c r="N328" s="313"/>
      <c r="O328" s="313"/>
      <c r="P328" s="313"/>
      <c r="Q328" s="313"/>
      <c r="R328" s="313"/>
      <c r="S328" s="313"/>
      <c r="T328" s="313"/>
      <c r="U328" s="313"/>
      <c r="V328" s="313"/>
      <c r="W328" s="332"/>
      <c r="X328" s="332"/>
      <c r="Y328" s="332"/>
      <c r="Z328" s="333"/>
      <c r="AA328" s="311"/>
      <c r="AB328" s="13"/>
      <c r="AC328" s="13"/>
      <c r="AD328" s="13"/>
      <c r="AE328" s="13"/>
      <c r="AF328" s="13"/>
      <c r="AG328" s="13"/>
    </row>
    <row r="329" spans="1:33" ht="15.75" customHeight="1" x14ac:dyDescent="0.15">
      <c r="A329" s="13"/>
      <c r="B329" s="14"/>
      <c r="C329" s="311"/>
      <c r="D329" s="312"/>
      <c r="E329" s="313"/>
      <c r="F329" s="313"/>
      <c r="G329" s="313"/>
      <c r="H329" s="313"/>
      <c r="I329" s="313"/>
      <c r="J329" s="313"/>
      <c r="K329" s="313"/>
      <c r="L329" s="313"/>
      <c r="M329" s="313"/>
      <c r="N329" s="313"/>
      <c r="O329" s="313"/>
      <c r="P329" s="313"/>
      <c r="Q329" s="313"/>
      <c r="R329" s="313"/>
      <c r="S329" s="313"/>
      <c r="T329" s="313"/>
      <c r="U329" s="313"/>
      <c r="V329" s="313"/>
      <c r="W329" s="332"/>
      <c r="X329" s="332"/>
      <c r="Y329" s="332"/>
      <c r="Z329" s="333"/>
      <c r="AA329" s="311"/>
      <c r="AB329" s="13"/>
      <c r="AC329" s="13"/>
      <c r="AD329" s="13"/>
      <c r="AE329" s="13"/>
      <c r="AF329" s="13"/>
      <c r="AG329" s="13"/>
    </row>
    <row r="330" spans="1:33" ht="15.75" customHeight="1" x14ac:dyDescent="0.15">
      <c r="A330" s="13"/>
      <c r="B330" s="14"/>
      <c r="C330" s="311"/>
      <c r="D330" s="312"/>
      <c r="E330" s="313"/>
      <c r="F330" s="313"/>
      <c r="G330" s="313"/>
      <c r="H330" s="313"/>
      <c r="I330" s="313"/>
      <c r="J330" s="313"/>
      <c r="K330" s="313"/>
      <c r="L330" s="313"/>
      <c r="M330" s="313"/>
      <c r="N330" s="313"/>
      <c r="O330" s="313"/>
      <c r="P330" s="313"/>
      <c r="Q330" s="313"/>
      <c r="R330" s="313"/>
      <c r="S330" s="313"/>
      <c r="T330" s="313"/>
      <c r="U330" s="313"/>
      <c r="V330" s="313"/>
      <c r="W330" s="332"/>
      <c r="X330" s="332"/>
      <c r="Y330" s="332"/>
      <c r="Z330" s="333"/>
      <c r="AA330" s="311"/>
      <c r="AB330" s="13"/>
      <c r="AC330" s="13"/>
      <c r="AD330" s="13"/>
      <c r="AE330" s="13"/>
      <c r="AF330" s="13"/>
      <c r="AG330" s="13"/>
    </row>
    <row r="331" spans="1:33" ht="15.75" customHeight="1" x14ac:dyDescent="0.15">
      <c r="A331" s="13"/>
      <c r="B331" s="14"/>
      <c r="C331" s="311"/>
      <c r="D331" s="312"/>
      <c r="E331" s="313"/>
      <c r="F331" s="313"/>
      <c r="G331" s="313"/>
      <c r="H331" s="313"/>
      <c r="I331" s="313"/>
      <c r="J331" s="313"/>
      <c r="K331" s="313"/>
      <c r="L331" s="313"/>
      <c r="M331" s="313"/>
      <c r="N331" s="313"/>
      <c r="O331" s="313"/>
      <c r="P331" s="313"/>
      <c r="Q331" s="313"/>
      <c r="R331" s="313"/>
      <c r="S331" s="313"/>
      <c r="T331" s="313"/>
      <c r="U331" s="313"/>
      <c r="V331" s="313"/>
      <c r="W331" s="332"/>
      <c r="X331" s="332"/>
      <c r="Y331" s="332"/>
      <c r="Z331" s="333"/>
      <c r="AA331" s="311"/>
      <c r="AB331" s="13"/>
      <c r="AC331" s="13"/>
      <c r="AD331" s="13"/>
      <c r="AE331" s="13"/>
      <c r="AF331" s="13"/>
      <c r="AG331" s="13"/>
    </row>
    <row r="332" spans="1:33" ht="15.75" customHeight="1" x14ac:dyDescent="0.15">
      <c r="A332" s="13"/>
      <c r="B332" s="14"/>
      <c r="C332" s="311"/>
      <c r="D332" s="312"/>
      <c r="E332" s="313"/>
      <c r="F332" s="313"/>
      <c r="G332" s="313"/>
      <c r="H332" s="313"/>
      <c r="I332" s="313"/>
      <c r="J332" s="313"/>
      <c r="K332" s="313"/>
      <c r="L332" s="313"/>
      <c r="M332" s="313"/>
      <c r="N332" s="313"/>
      <c r="O332" s="313"/>
      <c r="P332" s="313"/>
      <c r="Q332" s="313"/>
      <c r="R332" s="313"/>
      <c r="S332" s="313"/>
      <c r="T332" s="313"/>
      <c r="U332" s="313"/>
      <c r="V332" s="313"/>
      <c r="W332" s="332"/>
      <c r="X332" s="332"/>
      <c r="Y332" s="332"/>
      <c r="Z332" s="333"/>
      <c r="AA332" s="311"/>
      <c r="AB332" s="13"/>
      <c r="AC332" s="13"/>
      <c r="AD332" s="13"/>
      <c r="AE332" s="13"/>
      <c r="AF332" s="13"/>
      <c r="AG332" s="13"/>
    </row>
    <row r="333" spans="1:33" ht="15.75" customHeight="1" x14ac:dyDescent="0.15">
      <c r="A333" s="13"/>
      <c r="B333" s="14"/>
      <c r="C333" s="311"/>
      <c r="D333" s="312"/>
      <c r="E333" s="313"/>
      <c r="F333" s="313"/>
      <c r="G333" s="313"/>
      <c r="H333" s="313"/>
      <c r="I333" s="313"/>
      <c r="J333" s="313"/>
      <c r="K333" s="313"/>
      <c r="L333" s="313"/>
      <c r="M333" s="313"/>
      <c r="N333" s="313"/>
      <c r="O333" s="313"/>
      <c r="P333" s="313"/>
      <c r="Q333" s="313"/>
      <c r="R333" s="313"/>
      <c r="S333" s="313"/>
      <c r="T333" s="313"/>
      <c r="U333" s="313"/>
      <c r="V333" s="313"/>
      <c r="W333" s="332"/>
      <c r="X333" s="332"/>
      <c r="Y333" s="332"/>
      <c r="Z333" s="333"/>
      <c r="AA333" s="311"/>
      <c r="AB333" s="13"/>
      <c r="AC333" s="13"/>
      <c r="AD333" s="13"/>
      <c r="AE333" s="13"/>
      <c r="AF333" s="13"/>
      <c r="AG333" s="13"/>
    </row>
    <row r="334" spans="1:33" ht="15.75" customHeight="1" x14ac:dyDescent="0.15">
      <c r="A334" s="13"/>
      <c r="B334" s="14"/>
      <c r="C334" s="311"/>
      <c r="D334" s="312"/>
      <c r="E334" s="313"/>
      <c r="F334" s="313"/>
      <c r="G334" s="313"/>
      <c r="H334" s="313"/>
      <c r="I334" s="313"/>
      <c r="J334" s="313"/>
      <c r="K334" s="313"/>
      <c r="L334" s="313"/>
      <c r="M334" s="313"/>
      <c r="N334" s="313"/>
      <c r="O334" s="313"/>
      <c r="P334" s="313"/>
      <c r="Q334" s="313"/>
      <c r="R334" s="313"/>
      <c r="S334" s="313"/>
      <c r="T334" s="313"/>
      <c r="U334" s="313"/>
      <c r="V334" s="313"/>
      <c r="W334" s="332"/>
      <c r="X334" s="332"/>
      <c r="Y334" s="332"/>
      <c r="Z334" s="333"/>
      <c r="AA334" s="311"/>
      <c r="AB334" s="13"/>
      <c r="AC334" s="13"/>
      <c r="AD334" s="13"/>
      <c r="AE334" s="13"/>
      <c r="AF334" s="13"/>
      <c r="AG334" s="13"/>
    </row>
    <row r="335" spans="1:33" ht="15.75" customHeight="1" x14ac:dyDescent="0.15">
      <c r="A335" s="13"/>
      <c r="B335" s="14"/>
      <c r="C335" s="311"/>
      <c r="D335" s="312"/>
      <c r="E335" s="313"/>
      <c r="F335" s="313"/>
      <c r="G335" s="313"/>
      <c r="H335" s="313"/>
      <c r="I335" s="313"/>
      <c r="J335" s="313"/>
      <c r="K335" s="313"/>
      <c r="L335" s="313"/>
      <c r="M335" s="313"/>
      <c r="N335" s="313"/>
      <c r="O335" s="313"/>
      <c r="P335" s="313"/>
      <c r="Q335" s="313"/>
      <c r="R335" s="313"/>
      <c r="S335" s="313"/>
      <c r="T335" s="313"/>
      <c r="U335" s="313"/>
      <c r="V335" s="313"/>
      <c r="W335" s="332"/>
      <c r="X335" s="332"/>
      <c r="Y335" s="332"/>
      <c r="Z335" s="333"/>
      <c r="AA335" s="311"/>
      <c r="AB335" s="13"/>
      <c r="AC335" s="13"/>
      <c r="AD335" s="13"/>
      <c r="AE335" s="13"/>
      <c r="AF335" s="13"/>
      <c r="AG335" s="13"/>
    </row>
    <row r="336" spans="1:33" ht="15.75" customHeight="1" x14ac:dyDescent="0.15">
      <c r="A336" s="13"/>
      <c r="B336" s="14"/>
      <c r="C336" s="311"/>
      <c r="D336" s="312"/>
      <c r="E336" s="313"/>
      <c r="F336" s="313"/>
      <c r="G336" s="313"/>
      <c r="H336" s="313"/>
      <c r="I336" s="313"/>
      <c r="J336" s="313"/>
      <c r="K336" s="313"/>
      <c r="L336" s="313"/>
      <c r="M336" s="313"/>
      <c r="N336" s="313"/>
      <c r="O336" s="313"/>
      <c r="P336" s="313"/>
      <c r="Q336" s="313"/>
      <c r="R336" s="313"/>
      <c r="S336" s="313"/>
      <c r="T336" s="313"/>
      <c r="U336" s="313"/>
      <c r="V336" s="313"/>
      <c r="W336" s="332"/>
      <c r="X336" s="332"/>
      <c r="Y336" s="332"/>
      <c r="Z336" s="333"/>
      <c r="AA336" s="311"/>
      <c r="AB336" s="13"/>
      <c r="AC336" s="13"/>
      <c r="AD336" s="13"/>
      <c r="AE336" s="13"/>
      <c r="AF336" s="13"/>
      <c r="AG336" s="13"/>
    </row>
    <row r="337" spans="1:33" ht="15.75" customHeight="1" x14ac:dyDescent="0.15">
      <c r="A337" s="13"/>
      <c r="B337" s="14"/>
      <c r="C337" s="311"/>
      <c r="D337" s="312"/>
      <c r="E337" s="313"/>
      <c r="F337" s="313"/>
      <c r="G337" s="313"/>
      <c r="H337" s="313"/>
      <c r="I337" s="313"/>
      <c r="J337" s="313"/>
      <c r="K337" s="313"/>
      <c r="L337" s="313"/>
      <c r="M337" s="313"/>
      <c r="N337" s="313"/>
      <c r="O337" s="313"/>
      <c r="P337" s="313"/>
      <c r="Q337" s="313"/>
      <c r="R337" s="313"/>
      <c r="S337" s="313"/>
      <c r="T337" s="313"/>
      <c r="U337" s="313"/>
      <c r="V337" s="313"/>
      <c r="W337" s="332"/>
      <c r="X337" s="332"/>
      <c r="Y337" s="332"/>
      <c r="Z337" s="333"/>
      <c r="AA337" s="311"/>
      <c r="AB337" s="13"/>
      <c r="AC337" s="13"/>
      <c r="AD337" s="13"/>
      <c r="AE337" s="13"/>
      <c r="AF337" s="13"/>
      <c r="AG337" s="13"/>
    </row>
    <row r="338" spans="1:33" ht="15.75" customHeight="1" x14ac:dyDescent="0.15">
      <c r="A338" s="13"/>
      <c r="B338" s="14"/>
      <c r="C338" s="311"/>
      <c r="D338" s="312"/>
      <c r="E338" s="313"/>
      <c r="F338" s="313"/>
      <c r="G338" s="313"/>
      <c r="H338" s="313"/>
      <c r="I338" s="313"/>
      <c r="J338" s="313"/>
      <c r="K338" s="313"/>
      <c r="L338" s="313"/>
      <c r="M338" s="313"/>
      <c r="N338" s="313"/>
      <c r="O338" s="313"/>
      <c r="P338" s="313"/>
      <c r="Q338" s="313"/>
      <c r="R338" s="313"/>
      <c r="S338" s="313"/>
      <c r="T338" s="313"/>
      <c r="U338" s="313"/>
      <c r="V338" s="313"/>
      <c r="W338" s="332"/>
      <c r="X338" s="332"/>
      <c r="Y338" s="332"/>
      <c r="Z338" s="333"/>
      <c r="AA338" s="311"/>
      <c r="AB338" s="13"/>
      <c r="AC338" s="13"/>
      <c r="AD338" s="13"/>
      <c r="AE338" s="13"/>
      <c r="AF338" s="13"/>
      <c r="AG338" s="13"/>
    </row>
    <row r="339" spans="1:33" ht="15.75" customHeight="1" x14ac:dyDescent="0.15">
      <c r="A339" s="13"/>
      <c r="B339" s="14"/>
      <c r="C339" s="311"/>
      <c r="D339" s="312"/>
      <c r="E339" s="313"/>
      <c r="F339" s="313"/>
      <c r="G339" s="313"/>
      <c r="H339" s="313"/>
      <c r="I339" s="313"/>
      <c r="J339" s="313"/>
      <c r="K339" s="313"/>
      <c r="L339" s="313"/>
      <c r="M339" s="313"/>
      <c r="N339" s="313"/>
      <c r="O339" s="313"/>
      <c r="P339" s="313"/>
      <c r="Q339" s="313"/>
      <c r="R339" s="313"/>
      <c r="S339" s="313"/>
      <c r="T339" s="313"/>
      <c r="U339" s="313"/>
      <c r="V339" s="313"/>
      <c r="W339" s="332"/>
      <c r="X339" s="332"/>
      <c r="Y339" s="332"/>
      <c r="Z339" s="333"/>
      <c r="AA339" s="311"/>
      <c r="AB339" s="13"/>
      <c r="AC339" s="13"/>
      <c r="AD339" s="13"/>
      <c r="AE339" s="13"/>
      <c r="AF339" s="13"/>
      <c r="AG339" s="13"/>
    </row>
    <row r="340" spans="1:33" ht="15.75" customHeight="1" x14ac:dyDescent="0.15">
      <c r="A340" s="13"/>
      <c r="B340" s="14"/>
      <c r="C340" s="311"/>
      <c r="D340" s="312"/>
      <c r="E340" s="313"/>
      <c r="F340" s="313"/>
      <c r="G340" s="313"/>
      <c r="H340" s="313"/>
      <c r="I340" s="313"/>
      <c r="J340" s="313"/>
      <c r="K340" s="313"/>
      <c r="L340" s="313"/>
      <c r="M340" s="313"/>
      <c r="N340" s="313"/>
      <c r="O340" s="313"/>
      <c r="P340" s="313"/>
      <c r="Q340" s="313"/>
      <c r="R340" s="313"/>
      <c r="S340" s="313"/>
      <c r="T340" s="313"/>
      <c r="U340" s="313"/>
      <c r="V340" s="313"/>
      <c r="W340" s="332"/>
      <c r="X340" s="332"/>
      <c r="Y340" s="332"/>
      <c r="Z340" s="333"/>
      <c r="AA340" s="311"/>
      <c r="AB340" s="13"/>
      <c r="AC340" s="13"/>
      <c r="AD340" s="13"/>
      <c r="AE340" s="13"/>
      <c r="AF340" s="13"/>
      <c r="AG340" s="13"/>
    </row>
    <row r="341" spans="1:33" ht="15.75" customHeight="1" x14ac:dyDescent="0.15">
      <c r="A341" s="13"/>
      <c r="B341" s="14"/>
      <c r="C341" s="311"/>
      <c r="D341" s="312"/>
      <c r="E341" s="313"/>
      <c r="F341" s="313"/>
      <c r="G341" s="313"/>
      <c r="H341" s="313"/>
      <c r="I341" s="313"/>
      <c r="J341" s="313"/>
      <c r="K341" s="313"/>
      <c r="L341" s="313"/>
      <c r="M341" s="313"/>
      <c r="N341" s="313"/>
      <c r="O341" s="313"/>
      <c r="P341" s="313"/>
      <c r="Q341" s="313"/>
      <c r="R341" s="313"/>
      <c r="S341" s="313"/>
      <c r="T341" s="313"/>
      <c r="U341" s="313"/>
      <c r="V341" s="313"/>
      <c r="W341" s="332"/>
      <c r="X341" s="332"/>
      <c r="Y341" s="332"/>
      <c r="Z341" s="333"/>
      <c r="AA341" s="311"/>
      <c r="AB341" s="13"/>
      <c r="AC341" s="13"/>
      <c r="AD341" s="13"/>
      <c r="AE341" s="13"/>
      <c r="AF341" s="13"/>
      <c r="AG341" s="13"/>
    </row>
    <row r="342" spans="1:33" ht="15.75" customHeight="1" x14ac:dyDescent="0.15">
      <c r="A342" s="13"/>
      <c r="B342" s="14"/>
      <c r="C342" s="311"/>
      <c r="D342" s="312"/>
      <c r="E342" s="313"/>
      <c r="F342" s="313"/>
      <c r="G342" s="313"/>
      <c r="H342" s="313"/>
      <c r="I342" s="313"/>
      <c r="J342" s="313"/>
      <c r="K342" s="313"/>
      <c r="L342" s="313"/>
      <c r="M342" s="313"/>
      <c r="N342" s="313"/>
      <c r="O342" s="313"/>
      <c r="P342" s="313"/>
      <c r="Q342" s="313"/>
      <c r="R342" s="313"/>
      <c r="S342" s="313"/>
      <c r="T342" s="313"/>
      <c r="U342" s="313"/>
      <c r="V342" s="313"/>
      <c r="W342" s="332"/>
      <c r="X342" s="332"/>
      <c r="Y342" s="332"/>
      <c r="Z342" s="333"/>
      <c r="AA342" s="311"/>
      <c r="AB342" s="13"/>
      <c r="AC342" s="13"/>
      <c r="AD342" s="13"/>
      <c r="AE342" s="13"/>
      <c r="AF342" s="13"/>
      <c r="AG342" s="13"/>
    </row>
    <row r="343" spans="1:33" ht="15.75" customHeight="1" x14ac:dyDescent="0.15">
      <c r="A343" s="13"/>
      <c r="B343" s="14"/>
      <c r="C343" s="311"/>
      <c r="D343" s="312"/>
      <c r="E343" s="313"/>
      <c r="F343" s="313"/>
      <c r="G343" s="313"/>
      <c r="H343" s="313"/>
      <c r="I343" s="313"/>
      <c r="J343" s="313"/>
      <c r="K343" s="313"/>
      <c r="L343" s="313"/>
      <c r="M343" s="313"/>
      <c r="N343" s="313"/>
      <c r="O343" s="313"/>
      <c r="P343" s="313"/>
      <c r="Q343" s="313"/>
      <c r="R343" s="313"/>
      <c r="S343" s="313"/>
      <c r="T343" s="313"/>
      <c r="U343" s="313"/>
      <c r="V343" s="313"/>
      <c r="W343" s="332"/>
      <c r="X343" s="332"/>
      <c r="Y343" s="332"/>
      <c r="Z343" s="333"/>
      <c r="AA343" s="311"/>
      <c r="AB343" s="13"/>
      <c r="AC343" s="13"/>
      <c r="AD343" s="13"/>
      <c r="AE343" s="13"/>
      <c r="AF343" s="13"/>
      <c r="AG343" s="13"/>
    </row>
    <row r="344" spans="1:33" ht="15.75" customHeight="1" x14ac:dyDescent="0.15">
      <c r="A344" s="13"/>
      <c r="B344" s="14"/>
      <c r="C344" s="311"/>
      <c r="D344" s="312"/>
      <c r="E344" s="313"/>
      <c r="F344" s="313"/>
      <c r="G344" s="313"/>
      <c r="H344" s="313"/>
      <c r="I344" s="313"/>
      <c r="J344" s="313"/>
      <c r="K344" s="313"/>
      <c r="L344" s="313"/>
      <c r="M344" s="313"/>
      <c r="N344" s="313"/>
      <c r="O344" s="313"/>
      <c r="P344" s="313"/>
      <c r="Q344" s="313"/>
      <c r="R344" s="313"/>
      <c r="S344" s="313"/>
      <c r="T344" s="313"/>
      <c r="U344" s="313"/>
      <c r="V344" s="313"/>
      <c r="W344" s="332"/>
      <c r="X344" s="332"/>
      <c r="Y344" s="332"/>
      <c r="Z344" s="333"/>
      <c r="AA344" s="311"/>
      <c r="AB344" s="13"/>
      <c r="AC344" s="13"/>
      <c r="AD344" s="13"/>
      <c r="AE344" s="13"/>
      <c r="AF344" s="13"/>
      <c r="AG344" s="13"/>
    </row>
    <row r="345" spans="1:33" ht="15.75" customHeight="1" x14ac:dyDescent="0.15">
      <c r="A345" s="13"/>
      <c r="B345" s="14"/>
      <c r="C345" s="311"/>
      <c r="D345" s="312"/>
      <c r="E345" s="313"/>
      <c r="F345" s="313"/>
      <c r="G345" s="313"/>
      <c r="H345" s="313"/>
      <c r="I345" s="313"/>
      <c r="J345" s="313"/>
      <c r="K345" s="313"/>
      <c r="L345" s="313"/>
      <c r="M345" s="313"/>
      <c r="N345" s="313"/>
      <c r="O345" s="313"/>
      <c r="P345" s="313"/>
      <c r="Q345" s="313"/>
      <c r="R345" s="313"/>
      <c r="S345" s="313"/>
      <c r="T345" s="313"/>
      <c r="U345" s="313"/>
      <c r="V345" s="313"/>
      <c r="W345" s="332"/>
      <c r="X345" s="332"/>
      <c r="Y345" s="332"/>
      <c r="Z345" s="333"/>
      <c r="AA345" s="311"/>
      <c r="AB345" s="13"/>
      <c r="AC345" s="13"/>
      <c r="AD345" s="13"/>
      <c r="AE345" s="13"/>
      <c r="AF345" s="13"/>
      <c r="AG345" s="13"/>
    </row>
    <row r="346" spans="1:33" ht="15.75" customHeight="1" x14ac:dyDescent="0.15">
      <c r="A346" s="13"/>
      <c r="B346" s="14"/>
      <c r="C346" s="311"/>
      <c r="D346" s="312"/>
      <c r="E346" s="313"/>
      <c r="F346" s="313"/>
      <c r="G346" s="313"/>
      <c r="H346" s="313"/>
      <c r="I346" s="313"/>
      <c r="J346" s="313"/>
      <c r="K346" s="313"/>
      <c r="L346" s="313"/>
      <c r="M346" s="313"/>
      <c r="N346" s="313"/>
      <c r="O346" s="313"/>
      <c r="P346" s="313"/>
      <c r="Q346" s="313"/>
      <c r="R346" s="313"/>
      <c r="S346" s="313"/>
      <c r="T346" s="313"/>
      <c r="U346" s="313"/>
      <c r="V346" s="313"/>
      <c r="W346" s="332"/>
      <c r="X346" s="332"/>
      <c r="Y346" s="332"/>
      <c r="Z346" s="333"/>
      <c r="AA346" s="311"/>
      <c r="AB346" s="13"/>
      <c r="AC346" s="13"/>
      <c r="AD346" s="13"/>
      <c r="AE346" s="13"/>
      <c r="AF346" s="13"/>
      <c r="AG346" s="13"/>
    </row>
    <row r="347" spans="1:33" ht="15.75" customHeight="1" x14ac:dyDescent="0.15">
      <c r="A347" s="13"/>
      <c r="B347" s="14"/>
      <c r="C347" s="311"/>
      <c r="D347" s="312"/>
      <c r="E347" s="313"/>
      <c r="F347" s="313"/>
      <c r="G347" s="313"/>
      <c r="H347" s="313"/>
      <c r="I347" s="313"/>
      <c r="J347" s="313"/>
      <c r="K347" s="313"/>
      <c r="L347" s="313"/>
      <c r="M347" s="313"/>
      <c r="N347" s="313"/>
      <c r="O347" s="313"/>
      <c r="P347" s="313"/>
      <c r="Q347" s="313"/>
      <c r="R347" s="313"/>
      <c r="S347" s="313"/>
      <c r="T347" s="313"/>
      <c r="U347" s="313"/>
      <c r="V347" s="313"/>
      <c r="W347" s="332"/>
      <c r="X347" s="332"/>
      <c r="Y347" s="332"/>
      <c r="Z347" s="333"/>
      <c r="AA347" s="311"/>
      <c r="AB347" s="13"/>
      <c r="AC347" s="13"/>
      <c r="AD347" s="13"/>
      <c r="AE347" s="13"/>
      <c r="AF347" s="13"/>
      <c r="AG347" s="13"/>
    </row>
    <row r="348" spans="1:33" ht="15.75" customHeight="1" x14ac:dyDescent="0.15">
      <c r="A348" s="13"/>
      <c r="B348" s="14"/>
      <c r="C348" s="311"/>
      <c r="D348" s="312"/>
      <c r="E348" s="313"/>
      <c r="F348" s="313"/>
      <c r="G348" s="313"/>
      <c r="H348" s="313"/>
      <c r="I348" s="313"/>
      <c r="J348" s="313"/>
      <c r="K348" s="313"/>
      <c r="L348" s="313"/>
      <c r="M348" s="313"/>
      <c r="N348" s="313"/>
      <c r="O348" s="313"/>
      <c r="P348" s="313"/>
      <c r="Q348" s="313"/>
      <c r="R348" s="313"/>
      <c r="S348" s="313"/>
      <c r="T348" s="313"/>
      <c r="U348" s="313"/>
      <c r="V348" s="313"/>
      <c r="W348" s="332"/>
      <c r="X348" s="332"/>
      <c r="Y348" s="332"/>
      <c r="Z348" s="333"/>
      <c r="AA348" s="311"/>
      <c r="AB348" s="13"/>
      <c r="AC348" s="13"/>
      <c r="AD348" s="13"/>
      <c r="AE348" s="13"/>
      <c r="AF348" s="13"/>
      <c r="AG348" s="13"/>
    </row>
    <row r="349" spans="1:33" ht="15.75" customHeight="1" x14ac:dyDescent="0.15">
      <c r="A349" s="13"/>
      <c r="B349" s="14"/>
      <c r="C349" s="311"/>
      <c r="D349" s="312"/>
      <c r="E349" s="313"/>
      <c r="F349" s="313"/>
      <c r="G349" s="313"/>
      <c r="H349" s="313"/>
      <c r="I349" s="313"/>
      <c r="J349" s="313"/>
      <c r="K349" s="313"/>
      <c r="L349" s="313"/>
      <c r="M349" s="313"/>
      <c r="N349" s="313"/>
      <c r="O349" s="313"/>
      <c r="P349" s="313"/>
      <c r="Q349" s="313"/>
      <c r="R349" s="313"/>
      <c r="S349" s="313"/>
      <c r="T349" s="313"/>
      <c r="U349" s="313"/>
      <c r="V349" s="313"/>
      <c r="W349" s="332"/>
      <c r="X349" s="332"/>
      <c r="Y349" s="332"/>
      <c r="Z349" s="333"/>
      <c r="AA349" s="311"/>
      <c r="AB349" s="13"/>
      <c r="AC349" s="13"/>
      <c r="AD349" s="13"/>
      <c r="AE349" s="13"/>
      <c r="AF349" s="13"/>
      <c r="AG349" s="13"/>
    </row>
    <row r="350" spans="1:33" ht="15.75" customHeight="1" x14ac:dyDescent="0.15">
      <c r="A350" s="13"/>
      <c r="B350" s="14"/>
      <c r="C350" s="311"/>
      <c r="D350" s="312"/>
      <c r="E350" s="313"/>
      <c r="F350" s="313"/>
      <c r="G350" s="313"/>
      <c r="H350" s="313"/>
      <c r="I350" s="313"/>
      <c r="J350" s="313"/>
      <c r="K350" s="313"/>
      <c r="L350" s="313"/>
      <c r="M350" s="313"/>
      <c r="N350" s="313"/>
      <c r="O350" s="313"/>
      <c r="P350" s="313"/>
      <c r="Q350" s="313"/>
      <c r="R350" s="313"/>
      <c r="S350" s="313"/>
      <c r="T350" s="313"/>
      <c r="U350" s="313"/>
      <c r="V350" s="313"/>
      <c r="W350" s="332"/>
      <c r="X350" s="332"/>
      <c r="Y350" s="332"/>
      <c r="Z350" s="333"/>
      <c r="AA350" s="311"/>
      <c r="AB350" s="13"/>
      <c r="AC350" s="13"/>
      <c r="AD350" s="13"/>
      <c r="AE350" s="13"/>
      <c r="AF350" s="13"/>
      <c r="AG350" s="13"/>
    </row>
    <row r="351" spans="1:33" ht="15.75" customHeight="1" x14ac:dyDescent="0.15">
      <c r="A351" s="13"/>
      <c r="B351" s="14"/>
      <c r="C351" s="311"/>
      <c r="D351" s="312"/>
      <c r="E351" s="313"/>
      <c r="F351" s="313"/>
      <c r="G351" s="313"/>
      <c r="H351" s="313"/>
      <c r="I351" s="313"/>
      <c r="J351" s="313"/>
      <c r="K351" s="313"/>
      <c r="L351" s="313"/>
      <c r="M351" s="313"/>
      <c r="N351" s="313"/>
      <c r="O351" s="313"/>
      <c r="P351" s="313"/>
      <c r="Q351" s="313"/>
      <c r="R351" s="313"/>
      <c r="S351" s="313"/>
      <c r="T351" s="313"/>
      <c r="U351" s="313"/>
      <c r="V351" s="313"/>
      <c r="W351" s="332"/>
      <c r="X351" s="332"/>
      <c r="Y351" s="332"/>
      <c r="Z351" s="333"/>
      <c r="AA351" s="311"/>
      <c r="AB351" s="13"/>
      <c r="AC351" s="13"/>
      <c r="AD351" s="13"/>
      <c r="AE351" s="13"/>
      <c r="AF351" s="13"/>
      <c r="AG351" s="13"/>
    </row>
    <row r="352" spans="1:33" ht="15.75" customHeight="1" x14ac:dyDescent="0.15">
      <c r="A352" s="13"/>
      <c r="B352" s="14"/>
      <c r="C352" s="311"/>
      <c r="D352" s="312"/>
      <c r="E352" s="313"/>
      <c r="F352" s="313"/>
      <c r="G352" s="313"/>
      <c r="H352" s="313"/>
      <c r="I352" s="313"/>
      <c r="J352" s="313"/>
      <c r="K352" s="313"/>
      <c r="L352" s="313"/>
      <c r="M352" s="313"/>
      <c r="N352" s="313"/>
      <c r="O352" s="313"/>
      <c r="P352" s="313"/>
      <c r="Q352" s="313"/>
      <c r="R352" s="313"/>
      <c r="S352" s="313"/>
      <c r="T352" s="313"/>
      <c r="U352" s="313"/>
      <c r="V352" s="313"/>
      <c r="W352" s="332"/>
      <c r="X352" s="332"/>
      <c r="Y352" s="332"/>
      <c r="Z352" s="333"/>
      <c r="AA352" s="311"/>
      <c r="AB352" s="13"/>
      <c r="AC352" s="13"/>
      <c r="AD352" s="13"/>
      <c r="AE352" s="13"/>
      <c r="AF352" s="13"/>
      <c r="AG352" s="13"/>
    </row>
    <row r="353" spans="1:33" ht="15.75" customHeight="1" x14ac:dyDescent="0.15">
      <c r="A353" s="13"/>
      <c r="B353" s="14"/>
      <c r="C353" s="311"/>
      <c r="D353" s="312"/>
      <c r="E353" s="313"/>
      <c r="F353" s="313"/>
      <c r="G353" s="313"/>
      <c r="H353" s="313"/>
      <c r="I353" s="313"/>
      <c r="J353" s="313"/>
      <c r="K353" s="313"/>
      <c r="L353" s="313"/>
      <c r="M353" s="313"/>
      <c r="N353" s="313"/>
      <c r="O353" s="313"/>
      <c r="P353" s="313"/>
      <c r="Q353" s="313"/>
      <c r="R353" s="313"/>
      <c r="S353" s="313"/>
      <c r="T353" s="313"/>
      <c r="U353" s="313"/>
      <c r="V353" s="313"/>
      <c r="W353" s="332"/>
      <c r="X353" s="332"/>
      <c r="Y353" s="332"/>
      <c r="Z353" s="333"/>
      <c r="AA353" s="311"/>
      <c r="AB353" s="13"/>
      <c r="AC353" s="13"/>
      <c r="AD353" s="13"/>
      <c r="AE353" s="13"/>
      <c r="AF353" s="13"/>
      <c r="AG353" s="13"/>
    </row>
    <row r="354" spans="1:33" ht="15.75" customHeight="1" x14ac:dyDescent="0.15">
      <c r="A354" s="13"/>
      <c r="B354" s="14"/>
      <c r="C354" s="311"/>
      <c r="D354" s="312"/>
      <c r="E354" s="313"/>
      <c r="F354" s="313"/>
      <c r="G354" s="313"/>
      <c r="H354" s="313"/>
      <c r="I354" s="313"/>
      <c r="J354" s="313"/>
      <c r="K354" s="313"/>
      <c r="L354" s="313"/>
      <c r="M354" s="313"/>
      <c r="N354" s="313"/>
      <c r="O354" s="313"/>
      <c r="P354" s="313"/>
      <c r="Q354" s="313"/>
      <c r="R354" s="313"/>
      <c r="S354" s="313"/>
      <c r="T354" s="313"/>
      <c r="U354" s="313"/>
      <c r="V354" s="313"/>
      <c r="W354" s="332"/>
      <c r="X354" s="332"/>
      <c r="Y354" s="332"/>
      <c r="Z354" s="333"/>
      <c r="AA354" s="311"/>
      <c r="AB354" s="13"/>
      <c r="AC354" s="13"/>
      <c r="AD354" s="13"/>
      <c r="AE354" s="13"/>
      <c r="AF354" s="13"/>
      <c r="AG354" s="13"/>
    </row>
    <row r="355" spans="1:33" ht="15.75" customHeight="1" x14ac:dyDescent="0.15">
      <c r="A355" s="13"/>
      <c r="B355" s="14"/>
      <c r="C355" s="311"/>
      <c r="D355" s="312"/>
      <c r="E355" s="313"/>
      <c r="F355" s="313"/>
      <c r="G355" s="313"/>
      <c r="H355" s="313"/>
      <c r="I355" s="313"/>
      <c r="J355" s="313"/>
      <c r="K355" s="313"/>
      <c r="L355" s="313"/>
      <c r="M355" s="313"/>
      <c r="N355" s="313"/>
      <c r="O355" s="313"/>
      <c r="P355" s="313"/>
      <c r="Q355" s="313"/>
      <c r="R355" s="313"/>
      <c r="S355" s="313"/>
      <c r="T355" s="313"/>
      <c r="U355" s="313"/>
      <c r="V355" s="313"/>
      <c r="W355" s="332"/>
      <c r="X355" s="332"/>
      <c r="Y355" s="332"/>
      <c r="Z355" s="333"/>
      <c r="AA355" s="311"/>
      <c r="AB355" s="13"/>
      <c r="AC355" s="13"/>
      <c r="AD355" s="13"/>
      <c r="AE355" s="13"/>
      <c r="AF355" s="13"/>
      <c r="AG355" s="13"/>
    </row>
    <row r="356" spans="1:33" ht="15.75" customHeight="1" x14ac:dyDescent="0.15">
      <c r="A356" s="13"/>
      <c r="B356" s="14"/>
      <c r="C356" s="311"/>
      <c r="D356" s="312"/>
      <c r="E356" s="313"/>
      <c r="F356" s="313"/>
      <c r="G356" s="313"/>
      <c r="H356" s="313"/>
      <c r="I356" s="313"/>
      <c r="J356" s="313"/>
      <c r="K356" s="313"/>
      <c r="L356" s="313"/>
      <c r="M356" s="313"/>
      <c r="N356" s="313"/>
      <c r="O356" s="313"/>
      <c r="P356" s="313"/>
      <c r="Q356" s="313"/>
      <c r="R356" s="313"/>
      <c r="S356" s="313"/>
      <c r="T356" s="313"/>
      <c r="U356" s="313"/>
      <c r="V356" s="313"/>
      <c r="W356" s="332"/>
      <c r="X356" s="332"/>
      <c r="Y356" s="332"/>
      <c r="Z356" s="333"/>
      <c r="AA356" s="311"/>
      <c r="AB356" s="13"/>
      <c r="AC356" s="13"/>
      <c r="AD356" s="13"/>
      <c r="AE356" s="13"/>
      <c r="AF356" s="13"/>
      <c r="AG356" s="13"/>
    </row>
    <row r="357" spans="1:33" ht="15.75" customHeight="1" x14ac:dyDescent="0.15">
      <c r="A357" s="13"/>
      <c r="B357" s="14"/>
      <c r="C357" s="311"/>
      <c r="D357" s="312"/>
      <c r="E357" s="313"/>
      <c r="F357" s="313"/>
      <c r="G357" s="313"/>
      <c r="H357" s="313"/>
      <c r="I357" s="313"/>
      <c r="J357" s="313"/>
      <c r="K357" s="313"/>
      <c r="L357" s="313"/>
      <c r="M357" s="313"/>
      <c r="N357" s="313"/>
      <c r="O357" s="313"/>
      <c r="P357" s="313"/>
      <c r="Q357" s="313"/>
      <c r="R357" s="313"/>
      <c r="S357" s="313"/>
      <c r="T357" s="313"/>
      <c r="U357" s="313"/>
      <c r="V357" s="313"/>
      <c r="W357" s="332"/>
      <c r="X357" s="332"/>
      <c r="Y357" s="332"/>
      <c r="Z357" s="333"/>
      <c r="AA357" s="311"/>
      <c r="AB357" s="13"/>
      <c r="AC357" s="13"/>
      <c r="AD357" s="13"/>
      <c r="AE357" s="13"/>
      <c r="AF357" s="13"/>
      <c r="AG357" s="13"/>
    </row>
    <row r="358" spans="1:33" ht="15.75" customHeight="1" x14ac:dyDescent="0.15">
      <c r="A358" s="13"/>
      <c r="B358" s="14"/>
      <c r="C358" s="311"/>
      <c r="D358" s="312"/>
      <c r="E358" s="313"/>
      <c r="F358" s="313"/>
      <c r="G358" s="313"/>
      <c r="H358" s="313"/>
      <c r="I358" s="313"/>
      <c r="J358" s="313"/>
      <c r="K358" s="313"/>
      <c r="L358" s="313"/>
      <c r="M358" s="313"/>
      <c r="N358" s="313"/>
      <c r="O358" s="313"/>
      <c r="P358" s="313"/>
      <c r="Q358" s="313"/>
      <c r="R358" s="313"/>
      <c r="S358" s="313"/>
      <c r="T358" s="313"/>
      <c r="U358" s="313"/>
      <c r="V358" s="313"/>
      <c r="W358" s="332"/>
      <c r="X358" s="332"/>
      <c r="Y358" s="332"/>
      <c r="Z358" s="333"/>
      <c r="AA358" s="311"/>
      <c r="AB358" s="13"/>
      <c r="AC358" s="13"/>
      <c r="AD358" s="13"/>
      <c r="AE358" s="13"/>
      <c r="AF358" s="13"/>
      <c r="AG358" s="13"/>
    </row>
    <row r="359" spans="1:33" ht="15.75" customHeight="1" x14ac:dyDescent="0.15">
      <c r="A359" s="13"/>
      <c r="B359" s="14"/>
      <c r="C359" s="311"/>
      <c r="D359" s="312"/>
      <c r="E359" s="313"/>
      <c r="F359" s="313"/>
      <c r="G359" s="313"/>
      <c r="H359" s="313"/>
      <c r="I359" s="313"/>
      <c r="J359" s="313"/>
      <c r="K359" s="313"/>
      <c r="L359" s="313"/>
      <c r="M359" s="313"/>
      <c r="N359" s="313"/>
      <c r="O359" s="313"/>
      <c r="P359" s="313"/>
      <c r="Q359" s="313"/>
      <c r="R359" s="313"/>
      <c r="S359" s="313"/>
      <c r="T359" s="313"/>
      <c r="U359" s="313"/>
      <c r="V359" s="313"/>
      <c r="W359" s="332"/>
      <c r="X359" s="332"/>
      <c r="Y359" s="332"/>
      <c r="Z359" s="333"/>
      <c r="AA359" s="311"/>
      <c r="AB359" s="13"/>
      <c r="AC359" s="13"/>
      <c r="AD359" s="13"/>
      <c r="AE359" s="13"/>
      <c r="AF359" s="13"/>
      <c r="AG359" s="13"/>
    </row>
    <row r="360" spans="1:33" ht="15.75" customHeight="1" x14ac:dyDescent="0.15">
      <c r="A360" s="13"/>
      <c r="B360" s="14"/>
      <c r="C360" s="311"/>
      <c r="D360" s="312"/>
      <c r="E360" s="313"/>
      <c r="F360" s="313"/>
      <c r="G360" s="313"/>
      <c r="H360" s="313"/>
      <c r="I360" s="313"/>
      <c r="J360" s="313"/>
      <c r="K360" s="313"/>
      <c r="L360" s="313"/>
      <c r="M360" s="313"/>
      <c r="N360" s="313"/>
      <c r="O360" s="313"/>
      <c r="P360" s="313"/>
      <c r="Q360" s="313"/>
      <c r="R360" s="313"/>
      <c r="S360" s="313"/>
      <c r="T360" s="313"/>
      <c r="U360" s="313"/>
      <c r="V360" s="313"/>
      <c r="W360" s="332"/>
      <c r="X360" s="332"/>
      <c r="Y360" s="332"/>
      <c r="Z360" s="333"/>
      <c r="AA360" s="311"/>
      <c r="AB360" s="13"/>
      <c r="AC360" s="13"/>
      <c r="AD360" s="13"/>
      <c r="AE360" s="13"/>
      <c r="AF360" s="13"/>
      <c r="AG360" s="13"/>
    </row>
    <row r="361" spans="1:33" ht="15.75" customHeight="1" x14ac:dyDescent="0.15">
      <c r="A361" s="13"/>
      <c r="B361" s="14"/>
      <c r="C361" s="311"/>
      <c r="D361" s="312"/>
      <c r="E361" s="313"/>
      <c r="F361" s="313"/>
      <c r="G361" s="313"/>
      <c r="H361" s="313"/>
      <c r="I361" s="313"/>
      <c r="J361" s="313"/>
      <c r="K361" s="313"/>
      <c r="L361" s="313"/>
      <c r="M361" s="313"/>
      <c r="N361" s="313"/>
      <c r="O361" s="313"/>
      <c r="P361" s="313"/>
      <c r="Q361" s="313"/>
      <c r="R361" s="313"/>
      <c r="S361" s="313"/>
      <c r="T361" s="313"/>
      <c r="U361" s="313"/>
      <c r="V361" s="313"/>
      <c r="W361" s="332"/>
      <c r="X361" s="332"/>
      <c r="Y361" s="332"/>
      <c r="Z361" s="333"/>
      <c r="AA361" s="311"/>
      <c r="AB361" s="13"/>
      <c r="AC361" s="13"/>
      <c r="AD361" s="13"/>
      <c r="AE361" s="13"/>
      <c r="AF361" s="13"/>
      <c r="AG361" s="13"/>
    </row>
    <row r="362" spans="1:33" ht="15.75" customHeight="1" x14ac:dyDescent="0.15">
      <c r="A362" s="13"/>
      <c r="B362" s="14"/>
      <c r="C362" s="311"/>
      <c r="D362" s="312"/>
      <c r="E362" s="313"/>
      <c r="F362" s="313"/>
      <c r="G362" s="313"/>
      <c r="H362" s="313"/>
      <c r="I362" s="313"/>
      <c r="J362" s="313"/>
      <c r="K362" s="313"/>
      <c r="L362" s="313"/>
      <c r="M362" s="313"/>
      <c r="N362" s="313"/>
      <c r="O362" s="313"/>
      <c r="P362" s="313"/>
      <c r="Q362" s="313"/>
      <c r="R362" s="313"/>
      <c r="S362" s="313"/>
      <c r="T362" s="313"/>
      <c r="U362" s="313"/>
      <c r="V362" s="313"/>
      <c r="W362" s="332"/>
      <c r="X362" s="332"/>
      <c r="Y362" s="332"/>
      <c r="Z362" s="333"/>
      <c r="AA362" s="311"/>
      <c r="AB362" s="13"/>
      <c r="AC362" s="13"/>
      <c r="AD362" s="13"/>
      <c r="AE362" s="13"/>
      <c r="AF362" s="13"/>
      <c r="AG362" s="13"/>
    </row>
    <row r="363" spans="1:33" ht="15.75" customHeight="1" x14ac:dyDescent="0.15">
      <c r="A363" s="13"/>
      <c r="B363" s="14"/>
      <c r="C363" s="311"/>
      <c r="D363" s="312"/>
      <c r="E363" s="313"/>
      <c r="F363" s="313"/>
      <c r="G363" s="313"/>
      <c r="H363" s="313"/>
      <c r="I363" s="313"/>
      <c r="J363" s="313"/>
      <c r="K363" s="313"/>
      <c r="L363" s="313"/>
      <c r="M363" s="313"/>
      <c r="N363" s="313"/>
      <c r="O363" s="313"/>
      <c r="P363" s="313"/>
      <c r="Q363" s="313"/>
      <c r="R363" s="313"/>
      <c r="S363" s="313"/>
      <c r="T363" s="313"/>
      <c r="U363" s="313"/>
      <c r="V363" s="313"/>
      <c r="W363" s="332"/>
      <c r="X363" s="332"/>
      <c r="Y363" s="332"/>
      <c r="Z363" s="333"/>
      <c r="AA363" s="311"/>
      <c r="AB363" s="13"/>
      <c r="AC363" s="13"/>
      <c r="AD363" s="13"/>
      <c r="AE363" s="13"/>
      <c r="AF363" s="13"/>
      <c r="AG363" s="13"/>
    </row>
    <row r="364" spans="1:33" ht="15.75" customHeight="1" x14ac:dyDescent="0.15">
      <c r="A364" s="13"/>
      <c r="B364" s="14"/>
      <c r="C364" s="311"/>
      <c r="D364" s="312"/>
      <c r="E364" s="313"/>
      <c r="F364" s="313"/>
      <c r="G364" s="313"/>
      <c r="H364" s="313"/>
      <c r="I364" s="313"/>
      <c r="J364" s="313"/>
      <c r="K364" s="313"/>
      <c r="L364" s="313"/>
      <c r="M364" s="313"/>
      <c r="N364" s="313"/>
      <c r="O364" s="313"/>
      <c r="P364" s="313"/>
      <c r="Q364" s="313"/>
      <c r="R364" s="313"/>
      <c r="S364" s="313"/>
      <c r="T364" s="313"/>
      <c r="U364" s="313"/>
      <c r="V364" s="313"/>
      <c r="W364" s="332"/>
      <c r="X364" s="332"/>
      <c r="Y364" s="332"/>
      <c r="Z364" s="333"/>
      <c r="AA364" s="311"/>
      <c r="AB364" s="13"/>
      <c r="AC364" s="13"/>
      <c r="AD364" s="13"/>
      <c r="AE364" s="13"/>
      <c r="AF364" s="13"/>
      <c r="AG364" s="13"/>
    </row>
    <row r="365" spans="1:33" ht="15.75" customHeight="1" x14ac:dyDescent="0.15">
      <c r="A365" s="13"/>
      <c r="B365" s="14"/>
      <c r="C365" s="311"/>
      <c r="D365" s="312"/>
      <c r="E365" s="313"/>
      <c r="F365" s="313"/>
      <c r="G365" s="313"/>
      <c r="H365" s="313"/>
      <c r="I365" s="313"/>
      <c r="J365" s="313"/>
      <c r="K365" s="313"/>
      <c r="L365" s="313"/>
      <c r="M365" s="313"/>
      <c r="N365" s="313"/>
      <c r="O365" s="313"/>
      <c r="P365" s="313"/>
      <c r="Q365" s="313"/>
      <c r="R365" s="313"/>
      <c r="S365" s="313"/>
      <c r="T365" s="313"/>
      <c r="U365" s="313"/>
      <c r="V365" s="313"/>
      <c r="W365" s="332"/>
      <c r="X365" s="332"/>
      <c r="Y365" s="332"/>
      <c r="Z365" s="333"/>
      <c r="AA365" s="311"/>
      <c r="AB365" s="13"/>
      <c r="AC365" s="13"/>
      <c r="AD365" s="13"/>
      <c r="AE365" s="13"/>
      <c r="AF365" s="13"/>
      <c r="AG365" s="13"/>
    </row>
    <row r="366" spans="1:33" ht="15.75" customHeight="1" x14ac:dyDescent="0.15">
      <c r="A366" s="13"/>
      <c r="B366" s="14"/>
      <c r="C366" s="311"/>
      <c r="D366" s="312"/>
      <c r="E366" s="313"/>
      <c r="F366" s="313"/>
      <c r="G366" s="313"/>
      <c r="H366" s="313"/>
      <c r="I366" s="313"/>
      <c r="J366" s="313"/>
      <c r="K366" s="313"/>
      <c r="L366" s="313"/>
      <c r="M366" s="313"/>
      <c r="N366" s="313"/>
      <c r="O366" s="313"/>
      <c r="P366" s="313"/>
      <c r="Q366" s="313"/>
      <c r="R366" s="313"/>
      <c r="S366" s="313"/>
      <c r="T366" s="313"/>
      <c r="U366" s="313"/>
      <c r="V366" s="313"/>
      <c r="W366" s="332"/>
      <c r="X366" s="332"/>
      <c r="Y366" s="332"/>
      <c r="Z366" s="333"/>
      <c r="AA366" s="311"/>
      <c r="AB366" s="13"/>
      <c r="AC366" s="13"/>
      <c r="AD366" s="13"/>
      <c r="AE366" s="13"/>
      <c r="AF366" s="13"/>
      <c r="AG366" s="13"/>
    </row>
    <row r="367" spans="1:33" ht="15.75" customHeight="1" x14ac:dyDescent="0.15">
      <c r="A367" s="13"/>
      <c r="B367" s="14"/>
      <c r="C367" s="311"/>
      <c r="D367" s="312"/>
      <c r="E367" s="313"/>
      <c r="F367" s="313"/>
      <c r="G367" s="313"/>
      <c r="H367" s="313"/>
      <c r="I367" s="313"/>
      <c r="J367" s="313"/>
      <c r="K367" s="313"/>
      <c r="L367" s="313"/>
      <c r="M367" s="313"/>
      <c r="N367" s="313"/>
      <c r="O367" s="313"/>
      <c r="P367" s="313"/>
      <c r="Q367" s="313"/>
      <c r="R367" s="313"/>
      <c r="S367" s="313"/>
      <c r="T367" s="313"/>
      <c r="U367" s="313"/>
      <c r="V367" s="313"/>
      <c r="W367" s="332"/>
      <c r="X367" s="332"/>
      <c r="Y367" s="332"/>
      <c r="Z367" s="333"/>
      <c r="AA367" s="311"/>
      <c r="AB367" s="13"/>
      <c r="AC367" s="13"/>
      <c r="AD367" s="13"/>
      <c r="AE367" s="13"/>
      <c r="AF367" s="13"/>
      <c r="AG367" s="13"/>
    </row>
    <row r="368" spans="1:33" ht="15.75" customHeight="1" x14ac:dyDescent="0.15">
      <c r="A368" s="13"/>
      <c r="B368" s="14"/>
      <c r="C368" s="311"/>
      <c r="D368" s="312"/>
      <c r="E368" s="313"/>
      <c r="F368" s="313"/>
      <c r="G368" s="313"/>
      <c r="H368" s="313"/>
      <c r="I368" s="313"/>
      <c r="J368" s="313"/>
      <c r="K368" s="313"/>
      <c r="L368" s="313"/>
      <c r="M368" s="313"/>
      <c r="N368" s="313"/>
      <c r="O368" s="313"/>
      <c r="P368" s="313"/>
      <c r="Q368" s="313"/>
      <c r="R368" s="313"/>
      <c r="S368" s="313"/>
      <c r="T368" s="313"/>
      <c r="U368" s="313"/>
      <c r="V368" s="313"/>
      <c r="W368" s="332"/>
      <c r="X368" s="332"/>
      <c r="Y368" s="332"/>
      <c r="Z368" s="333"/>
      <c r="AA368" s="311"/>
      <c r="AB368" s="13"/>
      <c r="AC368" s="13"/>
      <c r="AD368" s="13"/>
      <c r="AE368" s="13"/>
      <c r="AF368" s="13"/>
      <c r="AG368" s="13"/>
    </row>
    <row r="369" spans="1:33" ht="15.75" customHeight="1" x14ac:dyDescent="0.15">
      <c r="A369" s="13"/>
      <c r="B369" s="14"/>
      <c r="C369" s="311"/>
      <c r="D369" s="312"/>
      <c r="E369" s="313"/>
      <c r="F369" s="313"/>
      <c r="G369" s="313"/>
      <c r="H369" s="313"/>
      <c r="I369" s="313"/>
      <c r="J369" s="313"/>
      <c r="K369" s="313"/>
      <c r="L369" s="313"/>
      <c r="M369" s="313"/>
      <c r="N369" s="313"/>
      <c r="O369" s="313"/>
      <c r="P369" s="313"/>
      <c r="Q369" s="313"/>
      <c r="R369" s="313"/>
      <c r="S369" s="313"/>
      <c r="T369" s="313"/>
      <c r="U369" s="313"/>
      <c r="V369" s="313"/>
      <c r="W369" s="332"/>
      <c r="X369" s="332"/>
      <c r="Y369" s="332"/>
      <c r="Z369" s="333"/>
      <c r="AA369" s="311"/>
      <c r="AB369" s="13"/>
      <c r="AC369" s="13"/>
      <c r="AD369" s="13"/>
      <c r="AE369" s="13"/>
      <c r="AF369" s="13"/>
      <c r="AG369" s="13"/>
    </row>
    <row r="370" spans="1:33" ht="15.75" customHeight="1" x14ac:dyDescent="0.15">
      <c r="A370" s="13"/>
      <c r="B370" s="14"/>
      <c r="C370" s="311"/>
      <c r="D370" s="312"/>
      <c r="E370" s="313"/>
      <c r="F370" s="313"/>
      <c r="G370" s="313"/>
      <c r="H370" s="313"/>
      <c r="I370" s="313"/>
      <c r="J370" s="313"/>
      <c r="K370" s="313"/>
      <c r="L370" s="313"/>
      <c r="M370" s="313"/>
      <c r="N370" s="313"/>
      <c r="O370" s="313"/>
      <c r="P370" s="313"/>
      <c r="Q370" s="313"/>
      <c r="R370" s="313"/>
      <c r="S370" s="313"/>
      <c r="T370" s="313"/>
      <c r="U370" s="313"/>
      <c r="V370" s="313"/>
      <c r="W370" s="332"/>
      <c r="X370" s="332"/>
      <c r="Y370" s="332"/>
      <c r="Z370" s="333"/>
      <c r="AA370" s="311"/>
      <c r="AB370" s="13"/>
      <c r="AC370" s="13"/>
      <c r="AD370" s="13"/>
      <c r="AE370" s="13"/>
      <c r="AF370" s="13"/>
      <c r="AG370" s="13"/>
    </row>
    <row r="371" spans="1:33" ht="15.75" customHeight="1" x14ac:dyDescent="0.15">
      <c r="A371" s="13"/>
      <c r="B371" s="14"/>
      <c r="C371" s="311"/>
      <c r="D371" s="312"/>
      <c r="E371" s="313"/>
      <c r="F371" s="313"/>
      <c r="G371" s="313"/>
      <c r="H371" s="313"/>
      <c r="I371" s="313"/>
      <c r="J371" s="313"/>
      <c r="K371" s="313"/>
      <c r="L371" s="313"/>
      <c r="M371" s="313"/>
      <c r="N371" s="313"/>
      <c r="O371" s="313"/>
      <c r="P371" s="313"/>
      <c r="Q371" s="313"/>
      <c r="R371" s="313"/>
      <c r="S371" s="313"/>
      <c r="T371" s="313"/>
      <c r="U371" s="313"/>
      <c r="V371" s="313"/>
      <c r="W371" s="332"/>
      <c r="X371" s="332"/>
      <c r="Y371" s="332"/>
      <c r="Z371" s="333"/>
      <c r="AA371" s="311"/>
      <c r="AB371" s="13"/>
      <c r="AC371" s="13"/>
      <c r="AD371" s="13"/>
      <c r="AE371" s="13"/>
      <c r="AF371" s="13"/>
      <c r="AG371" s="13"/>
    </row>
    <row r="372" spans="1:33" ht="15.75" customHeight="1" x14ac:dyDescent="0.15">
      <c r="A372" s="13"/>
      <c r="B372" s="14"/>
      <c r="C372" s="311"/>
      <c r="D372" s="312"/>
      <c r="E372" s="313"/>
      <c r="F372" s="313"/>
      <c r="G372" s="313"/>
      <c r="H372" s="313"/>
      <c r="I372" s="313"/>
      <c r="J372" s="313"/>
      <c r="K372" s="313"/>
      <c r="L372" s="313"/>
      <c r="M372" s="313"/>
      <c r="N372" s="313"/>
      <c r="O372" s="313"/>
      <c r="P372" s="313"/>
      <c r="Q372" s="313"/>
      <c r="R372" s="313"/>
      <c r="S372" s="313"/>
      <c r="T372" s="313"/>
      <c r="U372" s="313"/>
      <c r="V372" s="313"/>
      <c r="W372" s="332"/>
      <c r="X372" s="332"/>
      <c r="Y372" s="332"/>
      <c r="Z372" s="333"/>
      <c r="AA372" s="311"/>
      <c r="AB372" s="13"/>
      <c r="AC372" s="13"/>
      <c r="AD372" s="13"/>
      <c r="AE372" s="13"/>
      <c r="AF372" s="13"/>
      <c r="AG372" s="13"/>
    </row>
    <row r="373" spans="1:33" ht="15.75" customHeight="1" x14ac:dyDescent="0.15">
      <c r="A373" s="13"/>
      <c r="B373" s="14"/>
      <c r="C373" s="311"/>
      <c r="D373" s="312"/>
      <c r="E373" s="313"/>
      <c r="F373" s="313"/>
      <c r="G373" s="313"/>
      <c r="H373" s="313"/>
      <c r="I373" s="313"/>
      <c r="J373" s="313"/>
      <c r="K373" s="313"/>
      <c r="L373" s="313"/>
      <c r="M373" s="313"/>
      <c r="N373" s="313"/>
      <c r="O373" s="313"/>
      <c r="P373" s="313"/>
      <c r="Q373" s="313"/>
      <c r="R373" s="313"/>
      <c r="S373" s="313"/>
      <c r="T373" s="313"/>
      <c r="U373" s="313"/>
      <c r="V373" s="313"/>
      <c r="W373" s="332"/>
      <c r="X373" s="332"/>
      <c r="Y373" s="332"/>
      <c r="Z373" s="333"/>
      <c r="AA373" s="311"/>
      <c r="AB373" s="13"/>
      <c r="AC373" s="13"/>
      <c r="AD373" s="13"/>
      <c r="AE373" s="13"/>
      <c r="AF373" s="13"/>
      <c r="AG373" s="13"/>
    </row>
    <row r="374" spans="1:33" ht="15.75" customHeight="1" x14ac:dyDescent="0.15">
      <c r="A374" s="13"/>
      <c r="B374" s="14"/>
      <c r="C374" s="311"/>
      <c r="D374" s="312"/>
      <c r="E374" s="313"/>
      <c r="F374" s="313"/>
      <c r="G374" s="313"/>
      <c r="H374" s="313"/>
      <c r="I374" s="313"/>
      <c r="J374" s="313"/>
      <c r="K374" s="313"/>
      <c r="L374" s="313"/>
      <c r="M374" s="313"/>
      <c r="N374" s="313"/>
      <c r="O374" s="313"/>
      <c r="P374" s="313"/>
      <c r="Q374" s="313"/>
      <c r="R374" s="313"/>
      <c r="S374" s="313"/>
      <c r="T374" s="313"/>
      <c r="U374" s="313"/>
      <c r="V374" s="313"/>
      <c r="W374" s="332"/>
      <c r="X374" s="332"/>
      <c r="Y374" s="332"/>
      <c r="Z374" s="333"/>
      <c r="AA374" s="311"/>
      <c r="AB374" s="13"/>
      <c r="AC374" s="13"/>
      <c r="AD374" s="13"/>
      <c r="AE374" s="13"/>
      <c r="AF374" s="13"/>
      <c r="AG374" s="13"/>
    </row>
    <row r="375" spans="1:33" ht="15.75" customHeight="1" x14ac:dyDescent="0.15">
      <c r="A375" s="13"/>
      <c r="B375" s="14"/>
      <c r="C375" s="311"/>
      <c r="D375" s="312"/>
      <c r="E375" s="313"/>
      <c r="F375" s="313"/>
      <c r="G375" s="313"/>
      <c r="H375" s="313"/>
      <c r="I375" s="313"/>
      <c r="J375" s="313"/>
      <c r="K375" s="313"/>
      <c r="L375" s="313"/>
      <c r="M375" s="313"/>
      <c r="N375" s="313"/>
      <c r="O375" s="313"/>
      <c r="P375" s="313"/>
      <c r="Q375" s="313"/>
      <c r="R375" s="313"/>
      <c r="S375" s="313"/>
      <c r="T375" s="313"/>
      <c r="U375" s="313"/>
      <c r="V375" s="313"/>
      <c r="W375" s="332"/>
      <c r="X375" s="332"/>
      <c r="Y375" s="332"/>
      <c r="Z375" s="333"/>
      <c r="AA375" s="311"/>
      <c r="AB375" s="13"/>
      <c r="AC375" s="13"/>
      <c r="AD375" s="13"/>
      <c r="AE375" s="13"/>
      <c r="AF375" s="13"/>
      <c r="AG375" s="13"/>
    </row>
    <row r="376" spans="1:33" ht="15.75" customHeight="1" x14ac:dyDescent="0.15">
      <c r="A376" s="13"/>
      <c r="B376" s="14"/>
      <c r="C376" s="311"/>
      <c r="D376" s="312"/>
      <c r="E376" s="313"/>
      <c r="F376" s="313"/>
      <c r="G376" s="313"/>
      <c r="H376" s="313"/>
      <c r="I376" s="313"/>
      <c r="J376" s="313"/>
      <c r="K376" s="313"/>
      <c r="L376" s="313"/>
      <c r="M376" s="313"/>
      <c r="N376" s="313"/>
      <c r="O376" s="313"/>
      <c r="P376" s="313"/>
      <c r="Q376" s="313"/>
      <c r="R376" s="313"/>
      <c r="S376" s="313"/>
      <c r="T376" s="313"/>
      <c r="U376" s="313"/>
      <c r="V376" s="313"/>
      <c r="W376" s="332"/>
      <c r="X376" s="332"/>
      <c r="Y376" s="332"/>
      <c r="Z376" s="333"/>
      <c r="AA376" s="311"/>
      <c r="AB376" s="13"/>
      <c r="AC376" s="13"/>
      <c r="AD376" s="13"/>
      <c r="AE376" s="13"/>
      <c r="AF376" s="13"/>
      <c r="AG376" s="13"/>
    </row>
    <row r="377" spans="1:33" ht="15.75" customHeight="1" x14ac:dyDescent="0.15">
      <c r="A377" s="13"/>
      <c r="B377" s="14"/>
      <c r="C377" s="311"/>
      <c r="D377" s="312"/>
      <c r="E377" s="313"/>
      <c r="F377" s="313"/>
      <c r="G377" s="313"/>
      <c r="H377" s="313"/>
      <c r="I377" s="313"/>
      <c r="J377" s="313"/>
      <c r="K377" s="313"/>
      <c r="L377" s="313"/>
      <c r="M377" s="313"/>
      <c r="N377" s="313"/>
      <c r="O377" s="313"/>
      <c r="P377" s="313"/>
      <c r="Q377" s="313"/>
      <c r="R377" s="313"/>
      <c r="S377" s="313"/>
      <c r="T377" s="313"/>
      <c r="U377" s="313"/>
      <c r="V377" s="313"/>
      <c r="W377" s="332"/>
      <c r="X377" s="332"/>
      <c r="Y377" s="332"/>
      <c r="Z377" s="333"/>
      <c r="AA377" s="311"/>
      <c r="AB377" s="13"/>
      <c r="AC377" s="13"/>
      <c r="AD377" s="13"/>
      <c r="AE377" s="13"/>
      <c r="AF377" s="13"/>
      <c r="AG377" s="13"/>
    </row>
    <row r="378" spans="1:33" ht="15.75" customHeight="1" x14ac:dyDescent="0.15">
      <c r="A378" s="13"/>
      <c r="B378" s="14"/>
      <c r="C378" s="311"/>
      <c r="D378" s="312"/>
      <c r="E378" s="313"/>
      <c r="F378" s="313"/>
      <c r="G378" s="313"/>
      <c r="H378" s="313"/>
      <c r="I378" s="313"/>
      <c r="J378" s="313"/>
      <c r="K378" s="313"/>
      <c r="L378" s="313"/>
      <c r="M378" s="313"/>
      <c r="N378" s="313"/>
      <c r="O378" s="313"/>
      <c r="P378" s="313"/>
      <c r="Q378" s="313"/>
      <c r="R378" s="313"/>
      <c r="S378" s="313"/>
      <c r="T378" s="313"/>
      <c r="U378" s="313"/>
      <c r="V378" s="313"/>
      <c r="W378" s="332"/>
      <c r="X378" s="332"/>
      <c r="Y378" s="332"/>
      <c r="Z378" s="333"/>
      <c r="AA378" s="311"/>
      <c r="AB378" s="13"/>
      <c r="AC378" s="13"/>
      <c r="AD378" s="13"/>
      <c r="AE378" s="13"/>
      <c r="AF378" s="13"/>
      <c r="AG378" s="13"/>
    </row>
    <row r="379" spans="1:33" ht="15.75" customHeight="1" x14ac:dyDescent="0.15">
      <c r="A379" s="13"/>
      <c r="B379" s="14"/>
      <c r="C379" s="311"/>
      <c r="D379" s="312"/>
      <c r="E379" s="313"/>
      <c r="F379" s="313"/>
      <c r="G379" s="313"/>
      <c r="H379" s="313"/>
      <c r="I379" s="313"/>
      <c r="J379" s="313"/>
      <c r="K379" s="313"/>
      <c r="L379" s="313"/>
      <c r="M379" s="313"/>
      <c r="N379" s="313"/>
      <c r="O379" s="313"/>
      <c r="P379" s="313"/>
      <c r="Q379" s="313"/>
      <c r="R379" s="313"/>
      <c r="S379" s="313"/>
      <c r="T379" s="313"/>
      <c r="U379" s="313"/>
      <c r="V379" s="313"/>
      <c r="W379" s="332"/>
      <c r="X379" s="332"/>
      <c r="Y379" s="332"/>
      <c r="Z379" s="333"/>
      <c r="AA379" s="311"/>
      <c r="AB379" s="13"/>
      <c r="AC379" s="13"/>
      <c r="AD379" s="13"/>
      <c r="AE379" s="13"/>
      <c r="AF379" s="13"/>
      <c r="AG379" s="13"/>
    </row>
    <row r="380" spans="1:33" ht="15.75" customHeight="1" x14ac:dyDescent="0.15">
      <c r="A380" s="13"/>
      <c r="B380" s="14"/>
      <c r="C380" s="311"/>
      <c r="D380" s="312"/>
      <c r="E380" s="313"/>
      <c r="F380" s="313"/>
      <c r="G380" s="313"/>
      <c r="H380" s="313"/>
      <c r="I380" s="313"/>
      <c r="J380" s="313"/>
      <c r="K380" s="313"/>
      <c r="L380" s="313"/>
      <c r="M380" s="313"/>
      <c r="N380" s="313"/>
      <c r="O380" s="313"/>
      <c r="P380" s="313"/>
      <c r="Q380" s="313"/>
      <c r="R380" s="313"/>
      <c r="S380" s="313"/>
      <c r="T380" s="313"/>
      <c r="U380" s="313"/>
      <c r="V380" s="313"/>
      <c r="W380" s="332"/>
      <c r="X380" s="332"/>
      <c r="Y380" s="332"/>
      <c r="Z380" s="333"/>
      <c r="AA380" s="311"/>
      <c r="AB380" s="13"/>
      <c r="AC380" s="13"/>
      <c r="AD380" s="13"/>
      <c r="AE380" s="13"/>
      <c r="AF380" s="13"/>
      <c r="AG380" s="13"/>
    </row>
    <row r="381" spans="1:33" ht="15.75" customHeight="1" x14ac:dyDescent="0.15">
      <c r="A381" s="13"/>
      <c r="B381" s="14"/>
      <c r="C381" s="311"/>
      <c r="D381" s="312"/>
      <c r="E381" s="313"/>
      <c r="F381" s="313"/>
      <c r="G381" s="313"/>
      <c r="H381" s="313"/>
      <c r="I381" s="313"/>
      <c r="J381" s="313"/>
      <c r="K381" s="313"/>
      <c r="L381" s="313"/>
      <c r="M381" s="313"/>
      <c r="N381" s="313"/>
      <c r="O381" s="313"/>
      <c r="P381" s="313"/>
      <c r="Q381" s="313"/>
      <c r="R381" s="313"/>
      <c r="S381" s="313"/>
      <c r="T381" s="313"/>
      <c r="U381" s="313"/>
      <c r="V381" s="313"/>
      <c r="W381" s="332"/>
      <c r="X381" s="332"/>
      <c r="Y381" s="332"/>
      <c r="Z381" s="333"/>
      <c r="AA381" s="311"/>
      <c r="AB381" s="13"/>
      <c r="AC381" s="13"/>
      <c r="AD381" s="13"/>
      <c r="AE381" s="13"/>
      <c r="AF381" s="13"/>
      <c r="AG381" s="13"/>
    </row>
    <row r="382" spans="1:33" ht="15.75" customHeight="1" x14ac:dyDescent="0.15">
      <c r="A382" s="13"/>
      <c r="B382" s="13"/>
      <c r="C382" s="311"/>
      <c r="D382" s="312"/>
      <c r="E382" s="313"/>
      <c r="F382" s="313"/>
      <c r="G382" s="313"/>
      <c r="H382" s="313"/>
      <c r="I382" s="313"/>
      <c r="J382" s="313"/>
      <c r="K382" s="313"/>
      <c r="L382" s="313"/>
      <c r="M382" s="313"/>
      <c r="N382" s="313"/>
      <c r="O382" s="313"/>
      <c r="P382" s="313"/>
      <c r="Q382" s="313"/>
      <c r="R382" s="313"/>
      <c r="S382" s="313"/>
      <c r="T382" s="313"/>
      <c r="U382" s="313"/>
      <c r="V382" s="313"/>
      <c r="W382" s="332"/>
      <c r="X382" s="332"/>
      <c r="Y382" s="332"/>
      <c r="Z382" s="333"/>
      <c r="AA382" s="311"/>
      <c r="AB382" s="13"/>
      <c r="AC382" s="13"/>
      <c r="AD382" s="13"/>
      <c r="AE382" s="13"/>
      <c r="AF382" s="13"/>
      <c r="AG382" s="13"/>
    </row>
    <row r="383" spans="1:33" ht="15.75" customHeight="1" x14ac:dyDescent="0.15">
      <c r="A383" s="13"/>
      <c r="B383" s="13"/>
      <c r="C383" s="311"/>
      <c r="D383" s="312"/>
      <c r="E383" s="313"/>
      <c r="F383" s="313"/>
      <c r="G383" s="313"/>
      <c r="H383" s="313"/>
      <c r="I383" s="313"/>
      <c r="J383" s="313"/>
      <c r="K383" s="313"/>
      <c r="L383" s="313"/>
      <c r="M383" s="313"/>
      <c r="N383" s="313"/>
      <c r="O383" s="313"/>
      <c r="P383" s="313"/>
      <c r="Q383" s="313"/>
      <c r="R383" s="313"/>
      <c r="S383" s="313"/>
      <c r="T383" s="313"/>
      <c r="U383" s="313"/>
      <c r="V383" s="313"/>
      <c r="W383" s="332"/>
      <c r="X383" s="332"/>
      <c r="Y383" s="332"/>
      <c r="Z383" s="333"/>
      <c r="AA383" s="311"/>
      <c r="AB383" s="13"/>
      <c r="AC383" s="13"/>
      <c r="AD383" s="13"/>
      <c r="AE383" s="13"/>
      <c r="AF383" s="13"/>
      <c r="AG383" s="13"/>
    </row>
    <row r="384" spans="1:33" ht="15.75" customHeight="1" x14ac:dyDescent="0.15">
      <c r="A384" s="13"/>
      <c r="B384" s="13"/>
      <c r="C384" s="311"/>
      <c r="D384" s="312"/>
      <c r="E384" s="313"/>
      <c r="F384" s="313"/>
      <c r="G384" s="313"/>
      <c r="H384" s="313"/>
      <c r="I384" s="313"/>
      <c r="J384" s="313"/>
      <c r="K384" s="313"/>
      <c r="L384" s="313"/>
      <c r="M384" s="313"/>
      <c r="N384" s="313"/>
      <c r="O384" s="313"/>
      <c r="P384" s="313"/>
      <c r="Q384" s="313"/>
      <c r="R384" s="313"/>
      <c r="S384" s="313"/>
      <c r="T384" s="313"/>
      <c r="U384" s="313"/>
      <c r="V384" s="313"/>
      <c r="W384" s="332"/>
      <c r="X384" s="332"/>
      <c r="Y384" s="332"/>
      <c r="Z384" s="333"/>
      <c r="AA384" s="311"/>
      <c r="AB384" s="13"/>
      <c r="AC384" s="13"/>
      <c r="AD384" s="13"/>
      <c r="AE384" s="13"/>
      <c r="AF384" s="13"/>
      <c r="AG384" s="13"/>
    </row>
    <row r="385" spans="1:33" ht="15.75" customHeight="1" x14ac:dyDescent="0.15">
      <c r="A385" s="13"/>
      <c r="B385" s="13"/>
      <c r="C385" s="311"/>
      <c r="D385" s="312"/>
      <c r="E385" s="313"/>
      <c r="F385" s="313"/>
      <c r="G385" s="313"/>
      <c r="H385" s="313"/>
      <c r="I385" s="313"/>
      <c r="J385" s="313"/>
      <c r="K385" s="313"/>
      <c r="L385" s="313"/>
      <c r="M385" s="313"/>
      <c r="N385" s="313"/>
      <c r="O385" s="313"/>
      <c r="P385" s="313"/>
      <c r="Q385" s="313"/>
      <c r="R385" s="313"/>
      <c r="S385" s="313"/>
      <c r="T385" s="313"/>
      <c r="U385" s="313"/>
      <c r="V385" s="313"/>
      <c r="W385" s="332"/>
      <c r="X385" s="332"/>
      <c r="Y385" s="332"/>
      <c r="Z385" s="333"/>
      <c r="AA385" s="311"/>
      <c r="AB385" s="13"/>
      <c r="AC385" s="13"/>
      <c r="AD385" s="13"/>
      <c r="AE385" s="13"/>
      <c r="AF385" s="13"/>
      <c r="AG385" s="13"/>
    </row>
    <row r="386" spans="1:33" ht="15.75" customHeight="1" x14ac:dyDescent="0.15">
      <c r="A386" s="13"/>
      <c r="B386" s="13"/>
      <c r="C386" s="311"/>
      <c r="D386" s="312"/>
      <c r="E386" s="313"/>
      <c r="F386" s="313"/>
      <c r="G386" s="313"/>
      <c r="H386" s="313"/>
      <c r="I386" s="313"/>
      <c r="J386" s="313"/>
      <c r="K386" s="313"/>
      <c r="L386" s="313"/>
      <c r="M386" s="313"/>
      <c r="N386" s="313"/>
      <c r="O386" s="313"/>
      <c r="P386" s="313"/>
      <c r="Q386" s="313"/>
      <c r="R386" s="313"/>
      <c r="S386" s="313"/>
      <c r="T386" s="313"/>
      <c r="U386" s="313"/>
      <c r="V386" s="313"/>
      <c r="W386" s="332"/>
      <c r="X386" s="332"/>
      <c r="Y386" s="332"/>
      <c r="Z386" s="333"/>
      <c r="AA386" s="311"/>
      <c r="AB386" s="13"/>
      <c r="AC386" s="13"/>
      <c r="AD386" s="13"/>
      <c r="AE386" s="13"/>
      <c r="AF386" s="13"/>
      <c r="AG386" s="13"/>
    </row>
    <row r="387" spans="1:33" ht="15.75" customHeight="1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spans="1:33" ht="15.75" customHeight="1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spans="1:33" ht="15.7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ht="15.75" customHeight="1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5.75" customHeight="1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5.75" customHeight="1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5.75" customHeight="1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</sheetData>
  <mergeCells count="24">
    <mergeCell ref="A181:C181"/>
    <mergeCell ref="E54:G56"/>
    <mergeCell ref="H54:J56"/>
    <mergeCell ref="A93:C93"/>
    <mergeCell ref="A147:D147"/>
    <mergeCell ref="A180:C180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A7:A9"/>
    <mergeCell ref="B7:B9"/>
    <mergeCell ref="C7:C9"/>
    <mergeCell ref="D7:D9"/>
    <mergeCell ref="E7:J7"/>
  </mergeCells>
  <phoneticPr fontId="1" type="noConversion"/>
  <pageMargins left="0" right="0" top="0.35" bottom="0.3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179"/>
  <sheetViews>
    <sheetView topLeftCell="B1" zoomScale="86" zoomScaleNormal="55" workbookViewId="0">
      <selection activeCell="G12" sqref="G12:H17"/>
    </sheetView>
  </sheetViews>
  <sheetFormatPr baseColWidth="10" defaultColWidth="12.6640625" defaultRowHeight="14" outlineLevelRow="1" x14ac:dyDescent="0.15"/>
  <cols>
    <col min="1" max="1" width="14.6640625" style="334" hidden="1" customWidth="1"/>
    <col min="2" max="2" width="13" style="647" customWidth="1"/>
    <col min="3" max="3" width="31.83203125" style="647" customWidth="1"/>
    <col min="4" max="4" width="14.1640625" style="647" customWidth="1"/>
    <col min="5" max="5" width="58" style="647" customWidth="1"/>
    <col min="6" max="6" width="14.1640625" style="647" customWidth="1"/>
    <col min="7" max="7" width="20.33203125" style="632" customWidth="1"/>
    <col min="8" max="8" width="25.83203125" style="632" customWidth="1"/>
    <col min="9" max="9" width="12" style="647" customWidth="1"/>
    <col min="10" max="10" width="22.6640625" style="647" customWidth="1"/>
    <col min="11" max="16384" width="12.6640625" style="334"/>
  </cols>
  <sheetData>
    <row r="1" spans="1:10" ht="16" x14ac:dyDescent="0.2">
      <c r="D1" s="646"/>
      <c r="F1" s="646"/>
      <c r="J1" s="636" t="s">
        <v>333</v>
      </c>
    </row>
    <row r="2" spans="1:10" ht="15" customHeight="1" x14ac:dyDescent="0.2">
      <c r="D2" s="646"/>
      <c r="F2" s="646"/>
      <c r="H2" s="745" t="s">
        <v>653</v>
      </c>
      <c r="I2" s="745"/>
      <c r="J2" s="745"/>
    </row>
    <row r="3" spans="1:10" x14ac:dyDescent="0.15">
      <c r="D3" s="646"/>
      <c r="F3" s="646"/>
    </row>
    <row r="4" spans="1:10" ht="15.75" customHeight="1" x14ac:dyDescent="0.25">
      <c r="B4" s="746" t="s">
        <v>334</v>
      </c>
      <c r="C4" s="746"/>
      <c r="D4" s="746"/>
      <c r="E4" s="746"/>
      <c r="F4" s="746"/>
      <c r="G4" s="746"/>
      <c r="H4" s="746"/>
      <c r="I4" s="746"/>
      <c r="J4" s="746"/>
    </row>
    <row r="5" spans="1:10" ht="15.75" customHeight="1" x14ac:dyDescent="0.25">
      <c r="B5" s="746" t="s">
        <v>573</v>
      </c>
      <c r="C5" s="746"/>
      <c r="D5" s="746"/>
      <c r="E5" s="746"/>
      <c r="F5" s="746"/>
      <c r="G5" s="746"/>
      <c r="H5" s="746"/>
      <c r="I5" s="746"/>
      <c r="J5" s="746"/>
    </row>
    <row r="6" spans="1:10" ht="21" customHeight="1" x14ac:dyDescent="0.25">
      <c r="B6" s="747" t="s">
        <v>335</v>
      </c>
      <c r="C6" s="747"/>
      <c r="D6" s="747"/>
      <c r="E6" s="747"/>
      <c r="F6" s="747"/>
      <c r="G6" s="747"/>
      <c r="H6" s="747"/>
      <c r="I6" s="747"/>
      <c r="J6" s="747"/>
    </row>
    <row r="7" spans="1:10" ht="15.75" customHeight="1" x14ac:dyDescent="0.25">
      <c r="B7" s="746" t="s">
        <v>654</v>
      </c>
      <c r="C7" s="746"/>
      <c r="D7" s="746"/>
      <c r="E7" s="746"/>
      <c r="F7" s="746"/>
      <c r="G7" s="746"/>
      <c r="H7" s="746"/>
      <c r="I7" s="746"/>
      <c r="J7" s="746"/>
    </row>
    <row r="8" spans="1:10" x14ac:dyDescent="0.15">
      <c r="D8" s="646"/>
      <c r="F8" s="646"/>
    </row>
    <row r="9" spans="1:10" ht="15" customHeight="1" x14ac:dyDescent="0.15">
      <c r="A9" s="335"/>
      <c r="B9" s="653" t="s">
        <v>336</v>
      </c>
      <c r="C9" s="648"/>
      <c r="D9" s="649"/>
      <c r="E9" s="654" t="s">
        <v>337</v>
      </c>
      <c r="F9" s="648"/>
      <c r="G9" s="648"/>
      <c r="H9" s="648"/>
      <c r="I9" s="648"/>
      <c r="J9" s="649"/>
    </row>
    <row r="10" spans="1:10" ht="64" x14ac:dyDescent="0.15">
      <c r="A10" s="336" t="s">
        <v>338</v>
      </c>
      <c r="B10" s="657" t="s">
        <v>339</v>
      </c>
      <c r="C10" s="657" t="s">
        <v>49</v>
      </c>
      <c r="D10" s="658" t="s">
        <v>340</v>
      </c>
      <c r="E10" s="657" t="s">
        <v>341</v>
      </c>
      <c r="F10" s="658" t="s">
        <v>340</v>
      </c>
      <c r="G10" s="659" t="s">
        <v>342</v>
      </c>
      <c r="H10" s="659" t="s">
        <v>343</v>
      </c>
      <c r="I10" s="657" t="s">
        <v>344</v>
      </c>
      <c r="J10" s="657" t="s">
        <v>345</v>
      </c>
    </row>
    <row r="11" spans="1:10" ht="50" customHeight="1" outlineLevel="1" x14ac:dyDescent="0.15">
      <c r="A11" s="656"/>
      <c r="B11" s="666" t="s">
        <v>656</v>
      </c>
      <c r="C11" s="667" t="s">
        <v>353</v>
      </c>
      <c r="D11" s="668">
        <v>3600</v>
      </c>
      <c r="E11" s="667" t="s">
        <v>422</v>
      </c>
      <c r="F11" s="668">
        <v>3600</v>
      </c>
      <c r="G11" s="743" t="s">
        <v>576</v>
      </c>
      <c r="H11" s="744"/>
      <c r="I11" s="668">
        <v>3600</v>
      </c>
      <c r="J11" s="667" t="s">
        <v>457</v>
      </c>
    </row>
    <row r="12" spans="1:10" ht="50" customHeight="1" outlineLevel="1" x14ac:dyDescent="0.15">
      <c r="A12" s="656"/>
      <c r="B12" s="666" t="s">
        <v>656</v>
      </c>
      <c r="C12" s="667" t="s">
        <v>353</v>
      </c>
      <c r="D12" s="668">
        <v>300</v>
      </c>
      <c r="E12" s="667" t="s">
        <v>422</v>
      </c>
      <c r="F12" s="668">
        <v>300</v>
      </c>
      <c r="G12" s="743" t="s">
        <v>577</v>
      </c>
      <c r="H12" s="744"/>
      <c r="I12" s="668">
        <v>300</v>
      </c>
      <c r="J12" s="667" t="s">
        <v>458</v>
      </c>
    </row>
    <row r="13" spans="1:10" ht="50" customHeight="1" outlineLevel="1" x14ac:dyDescent="0.15">
      <c r="A13" s="656"/>
      <c r="B13" s="666" t="s">
        <v>656</v>
      </c>
      <c r="C13" s="667" t="s">
        <v>353</v>
      </c>
      <c r="D13" s="668">
        <v>16100</v>
      </c>
      <c r="E13" s="667" t="s">
        <v>423</v>
      </c>
      <c r="F13" s="668">
        <v>16100</v>
      </c>
      <c r="G13" s="743" t="s">
        <v>593</v>
      </c>
      <c r="H13" s="744"/>
      <c r="I13" s="668">
        <v>16100</v>
      </c>
      <c r="J13" s="667" t="s">
        <v>458</v>
      </c>
    </row>
    <row r="14" spans="1:10" ht="50" customHeight="1" outlineLevel="1" x14ac:dyDescent="0.15">
      <c r="A14" s="656"/>
      <c r="B14" s="666" t="s">
        <v>656</v>
      </c>
      <c r="C14" s="667" t="s">
        <v>353</v>
      </c>
      <c r="D14" s="668">
        <v>1800</v>
      </c>
      <c r="E14" s="667" t="s">
        <v>422</v>
      </c>
      <c r="F14" s="668">
        <v>1800</v>
      </c>
      <c r="G14" s="743" t="s">
        <v>579</v>
      </c>
      <c r="H14" s="744"/>
      <c r="I14" s="668">
        <v>1800</v>
      </c>
      <c r="J14" s="667" t="s">
        <v>537</v>
      </c>
    </row>
    <row r="15" spans="1:10" ht="50" customHeight="1" outlineLevel="1" x14ac:dyDescent="0.15">
      <c r="A15" s="656"/>
      <c r="B15" s="666" t="s">
        <v>656</v>
      </c>
      <c r="C15" s="667" t="s">
        <v>353</v>
      </c>
      <c r="D15" s="668">
        <v>150</v>
      </c>
      <c r="E15" s="667" t="s">
        <v>422</v>
      </c>
      <c r="F15" s="668">
        <v>150</v>
      </c>
      <c r="G15" s="743" t="s">
        <v>578</v>
      </c>
      <c r="H15" s="744"/>
      <c r="I15" s="668">
        <v>150</v>
      </c>
      <c r="J15" s="667" t="s">
        <v>538</v>
      </c>
    </row>
    <row r="16" spans="1:10" ht="50" customHeight="1" outlineLevel="1" x14ac:dyDescent="0.15">
      <c r="A16" s="656"/>
      <c r="B16" s="666" t="s">
        <v>656</v>
      </c>
      <c r="C16" s="667" t="s">
        <v>353</v>
      </c>
      <c r="D16" s="668">
        <v>8050</v>
      </c>
      <c r="E16" s="667" t="s">
        <v>423</v>
      </c>
      <c r="F16" s="668">
        <v>8050</v>
      </c>
      <c r="G16" s="743" t="s">
        <v>614</v>
      </c>
      <c r="H16" s="744"/>
      <c r="I16" s="668">
        <v>8050</v>
      </c>
      <c r="J16" s="667" t="s">
        <v>543</v>
      </c>
    </row>
    <row r="17" spans="1:10" ht="50" customHeight="1" outlineLevel="1" x14ac:dyDescent="0.15">
      <c r="A17" s="656"/>
      <c r="B17" s="666" t="s">
        <v>656</v>
      </c>
      <c r="C17" s="667" t="s">
        <v>353</v>
      </c>
      <c r="D17" s="668">
        <v>1440</v>
      </c>
      <c r="E17" s="667" t="s">
        <v>422</v>
      </c>
      <c r="F17" s="668">
        <v>1440</v>
      </c>
      <c r="G17" s="743" t="s">
        <v>583</v>
      </c>
      <c r="H17" s="744"/>
      <c r="I17" s="668">
        <v>1440</v>
      </c>
      <c r="J17" s="667" t="s">
        <v>484</v>
      </c>
    </row>
    <row r="18" spans="1:10" ht="51" customHeight="1" outlineLevel="1" x14ac:dyDescent="0.15">
      <c r="A18" s="656"/>
      <c r="B18" s="666" t="s">
        <v>656</v>
      </c>
      <c r="C18" s="667" t="s">
        <v>353</v>
      </c>
      <c r="D18" s="668">
        <v>120</v>
      </c>
      <c r="E18" s="667" t="s">
        <v>422</v>
      </c>
      <c r="F18" s="668">
        <v>120</v>
      </c>
      <c r="G18" s="670" t="s">
        <v>582</v>
      </c>
      <c r="H18" s="671"/>
      <c r="I18" s="668">
        <v>120</v>
      </c>
      <c r="J18" s="667" t="s">
        <v>485</v>
      </c>
    </row>
    <row r="19" spans="1:10" ht="57" customHeight="1" outlineLevel="1" x14ac:dyDescent="0.15">
      <c r="A19" s="656"/>
      <c r="B19" s="666" t="s">
        <v>656</v>
      </c>
      <c r="C19" s="667" t="s">
        <v>353</v>
      </c>
      <c r="D19" s="668">
        <v>6440</v>
      </c>
      <c r="E19" s="667" t="s">
        <v>423</v>
      </c>
      <c r="F19" s="668">
        <v>6440</v>
      </c>
      <c r="G19" s="670" t="s">
        <v>618</v>
      </c>
      <c r="H19" s="671"/>
      <c r="I19" s="668">
        <v>6440</v>
      </c>
      <c r="J19" s="667" t="s">
        <v>486</v>
      </c>
    </row>
    <row r="20" spans="1:10" ht="50" customHeight="1" outlineLevel="1" x14ac:dyDescent="0.15">
      <c r="A20" s="656"/>
      <c r="B20" s="666" t="s">
        <v>656</v>
      </c>
      <c r="C20" s="667" t="s">
        <v>353</v>
      </c>
      <c r="D20" s="668">
        <v>360</v>
      </c>
      <c r="E20" s="667" t="s">
        <v>422</v>
      </c>
      <c r="F20" s="668">
        <v>360</v>
      </c>
      <c r="G20" s="670" t="s">
        <v>587</v>
      </c>
      <c r="H20" s="671"/>
      <c r="I20" s="668">
        <v>360</v>
      </c>
      <c r="J20" s="667" t="s">
        <v>517</v>
      </c>
    </row>
    <row r="21" spans="1:10" ht="50" customHeight="1" outlineLevel="1" x14ac:dyDescent="0.15">
      <c r="A21" s="656"/>
      <c r="B21" s="666" t="s">
        <v>656</v>
      </c>
      <c r="C21" s="667" t="s">
        <v>353</v>
      </c>
      <c r="D21" s="668">
        <v>30</v>
      </c>
      <c r="E21" s="667" t="s">
        <v>422</v>
      </c>
      <c r="F21" s="668">
        <v>30</v>
      </c>
      <c r="G21" s="670" t="s">
        <v>586</v>
      </c>
      <c r="H21" s="671"/>
      <c r="I21" s="668">
        <v>30</v>
      </c>
      <c r="J21" s="667" t="s">
        <v>519</v>
      </c>
    </row>
    <row r="22" spans="1:10" ht="50" customHeight="1" outlineLevel="1" x14ac:dyDescent="0.15">
      <c r="A22" s="656"/>
      <c r="B22" s="666" t="s">
        <v>656</v>
      </c>
      <c r="C22" s="667" t="s">
        <v>353</v>
      </c>
      <c r="D22" s="668">
        <v>1610</v>
      </c>
      <c r="E22" s="667" t="s">
        <v>423</v>
      </c>
      <c r="F22" s="668">
        <v>1610</v>
      </c>
      <c r="G22" s="670" t="s">
        <v>641</v>
      </c>
      <c r="H22" s="671"/>
      <c r="I22" s="668">
        <v>1610</v>
      </c>
      <c r="J22" s="667" t="s">
        <v>528</v>
      </c>
    </row>
    <row r="23" spans="1:10" ht="50" customHeight="1" outlineLevel="1" x14ac:dyDescent="0.15">
      <c r="A23" s="656"/>
      <c r="B23" s="666" t="s">
        <v>657</v>
      </c>
      <c r="C23" s="667" t="s">
        <v>356</v>
      </c>
      <c r="D23" s="668">
        <v>3600</v>
      </c>
      <c r="E23" s="667" t="s">
        <v>422</v>
      </c>
      <c r="F23" s="668">
        <v>3600</v>
      </c>
      <c r="G23" s="670" t="s">
        <v>576</v>
      </c>
      <c r="H23" s="671"/>
      <c r="I23" s="668">
        <v>3600</v>
      </c>
      <c r="J23" s="667" t="s">
        <v>457</v>
      </c>
    </row>
    <row r="24" spans="1:10" ht="50" customHeight="1" outlineLevel="1" x14ac:dyDescent="0.15">
      <c r="A24" s="656"/>
      <c r="B24" s="666" t="s">
        <v>657</v>
      </c>
      <c r="C24" s="667" t="s">
        <v>356</v>
      </c>
      <c r="D24" s="668">
        <v>300</v>
      </c>
      <c r="E24" s="667" t="s">
        <v>422</v>
      </c>
      <c r="F24" s="668">
        <v>300</v>
      </c>
      <c r="G24" s="670" t="s">
        <v>577</v>
      </c>
      <c r="H24" s="671"/>
      <c r="I24" s="668">
        <v>300</v>
      </c>
      <c r="J24" s="667" t="s">
        <v>458</v>
      </c>
    </row>
    <row r="25" spans="1:10" ht="50" customHeight="1" outlineLevel="1" x14ac:dyDescent="0.15">
      <c r="A25" s="656"/>
      <c r="B25" s="666" t="s">
        <v>657</v>
      </c>
      <c r="C25" s="667" t="s">
        <v>356</v>
      </c>
      <c r="D25" s="668">
        <v>16100</v>
      </c>
      <c r="E25" s="667" t="s">
        <v>425</v>
      </c>
      <c r="F25" s="668">
        <v>16100</v>
      </c>
      <c r="G25" s="670" t="s">
        <v>595</v>
      </c>
      <c r="H25" s="671"/>
      <c r="I25" s="668">
        <v>16100</v>
      </c>
      <c r="J25" s="667" t="s">
        <v>460</v>
      </c>
    </row>
    <row r="26" spans="1:10" ht="50" customHeight="1" outlineLevel="1" x14ac:dyDescent="0.15">
      <c r="A26" s="656"/>
      <c r="B26" s="666" t="s">
        <v>657</v>
      </c>
      <c r="C26" s="667" t="s">
        <v>356</v>
      </c>
      <c r="D26" s="668">
        <v>1800</v>
      </c>
      <c r="E26" s="667" t="s">
        <v>422</v>
      </c>
      <c r="F26" s="668">
        <v>1800</v>
      </c>
      <c r="G26" s="670" t="s">
        <v>579</v>
      </c>
      <c r="H26" s="671"/>
      <c r="I26" s="668">
        <v>1800</v>
      </c>
      <c r="J26" s="667" t="s">
        <v>537</v>
      </c>
    </row>
    <row r="27" spans="1:10" ht="50" customHeight="1" outlineLevel="1" x14ac:dyDescent="0.15">
      <c r="A27" s="656"/>
      <c r="B27" s="666" t="s">
        <v>657</v>
      </c>
      <c r="C27" s="667" t="s">
        <v>356</v>
      </c>
      <c r="D27" s="668">
        <v>150</v>
      </c>
      <c r="E27" s="667" t="s">
        <v>422</v>
      </c>
      <c r="F27" s="668">
        <v>150</v>
      </c>
      <c r="G27" s="670" t="s">
        <v>578</v>
      </c>
      <c r="H27" s="671"/>
      <c r="I27" s="668">
        <v>150</v>
      </c>
      <c r="J27" s="667" t="s">
        <v>538</v>
      </c>
    </row>
    <row r="28" spans="1:10" ht="50" customHeight="1" outlineLevel="1" x14ac:dyDescent="0.15">
      <c r="A28" s="656"/>
      <c r="B28" s="666" t="s">
        <v>657</v>
      </c>
      <c r="C28" s="667" t="s">
        <v>356</v>
      </c>
      <c r="D28" s="668">
        <v>8050</v>
      </c>
      <c r="E28" s="667" t="s">
        <v>425</v>
      </c>
      <c r="F28" s="668">
        <v>8050</v>
      </c>
      <c r="G28" s="670" t="s">
        <v>612</v>
      </c>
      <c r="H28" s="671"/>
      <c r="I28" s="668">
        <v>8050</v>
      </c>
      <c r="J28" s="667" t="s">
        <v>541</v>
      </c>
    </row>
    <row r="29" spans="1:10" ht="50" customHeight="1" outlineLevel="1" x14ac:dyDescent="0.15">
      <c r="A29" s="656"/>
      <c r="B29" s="666" t="s">
        <v>657</v>
      </c>
      <c r="C29" s="667" t="s">
        <v>356</v>
      </c>
      <c r="D29" s="668">
        <v>1260</v>
      </c>
      <c r="E29" s="667" t="s">
        <v>422</v>
      </c>
      <c r="F29" s="668">
        <v>1260</v>
      </c>
      <c r="G29" s="670" t="s">
        <v>583</v>
      </c>
      <c r="H29" s="671"/>
      <c r="I29" s="668">
        <v>1260</v>
      </c>
      <c r="J29" s="667" t="s">
        <v>484</v>
      </c>
    </row>
    <row r="30" spans="1:10" ht="50" customHeight="1" outlineLevel="1" x14ac:dyDescent="0.15">
      <c r="A30" s="656"/>
      <c r="B30" s="666" t="s">
        <v>657</v>
      </c>
      <c r="C30" s="667" t="s">
        <v>356</v>
      </c>
      <c r="D30" s="668">
        <v>105</v>
      </c>
      <c r="E30" s="667" t="s">
        <v>422</v>
      </c>
      <c r="F30" s="668">
        <v>105</v>
      </c>
      <c r="G30" s="670" t="s">
        <v>582</v>
      </c>
      <c r="H30" s="671"/>
      <c r="I30" s="668">
        <v>105</v>
      </c>
      <c r="J30" s="667" t="s">
        <v>485</v>
      </c>
    </row>
    <row r="31" spans="1:10" ht="59" customHeight="1" outlineLevel="1" x14ac:dyDescent="0.15">
      <c r="A31" s="656"/>
      <c r="B31" s="666" t="s">
        <v>657</v>
      </c>
      <c r="C31" s="667" t="s">
        <v>356</v>
      </c>
      <c r="D31" s="668">
        <v>5635</v>
      </c>
      <c r="E31" s="667" t="s">
        <v>425</v>
      </c>
      <c r="F31" s="668">
        <v>5635</v>
      </c>
      <c r="G31" s="670" t="s">
        <v>620</v>
      </c>
      <c r="H31" s="671"/>
      <c r="I31" s="668">
        <v>5635</v>
      </c>
      <c r="J31" s="667" t="s">
        <v>488</v>
      </c>
    </row>
    <row r="32" spans="1:10" ht="50" customHeight="1" outlineLevel="1" x14ac:dyDescent="0.15">
      <c r="A32" s="656"/>
      <c r="B32" s="666" t="s">
        <v>657</v>
      </c>
      <c r="C32" s="667" t="s">
        <v>356</v>
      </c>
      <c r="D32" s="668">
        <v>540</v>
      </c>
      <c r="E32" s="667" t="s">
        <v>422</v>
      </c>
      <c r="F32" s="668">
        <v>540</v>
      </c>
      <c r="G32" s="670" t="s">
        <v>587</v>
      </c>
      <c r="H32" s="671"/>
      <c r="I32" s="668">
        <v>540</v>
      </c>
      <c r="J32" s="667" t="s">
        <v>517</v>
      </c>
    </row>
    <row r="33" spans="1:10" ht="50" customHeight="1" outlineLevel="1" x14ac:dyDescent="0.15">
      <c r="A33" s="656"/>
      <c r="B33" s="666" t="s">
        <v>657</v>
      </c>
      <c r="C33" s="667" t="s">
        <v>356</v>
      </c>
      <c r="D33" s="668">
        <v>45</v>
      </c>
      <c r="E33" s="667" t="s">
        <v>422</v>
      </c>
      <c r="F33" s="668">
        <v>45</v>
      </c>
      <c r="G33" s="670" t="s">
        <v>586</v>
      </c>
      <c r="H33" s="671"/>
      <c r="I33" s="668">
        <v>45</v>
      </c>
      <c r="J33" s="667" t="s">
        <v>519</v>
      </c>
    </row>
    <row r="34" spans="1:10" ht="50" customHeight="1" outlineLevel="1" x14ac:dyDescent="0.15">
      <c r="A34" s="656"/>
      <c r="B34" s="666" t="s">
        <v>657</v>
      </c>
      <c r="C34" s="667" t="s">
        <v>356</v>
      </c>
      <c r="D34" s="668">
        <v>2415</v>
      </c>
      <c r="E34" s="667" t="s">
        <v>425</v>
      </c>
      <c r="F34" s="668">
        <v>2415</v>
      </c>
      <c r="G34" s="670" t="s">
        <v>642</v>
      </c>
      <c r="H34" s="671"/>
      <c r="I34" s="668">
        <v>2415</v>
      </c>
      <c r="J34" s="667" t="s">
        <v>529</v>
      </c>
    </row>
    <row r="35" spans="1:10" ht="50" customHeight="1" outlineLevel="1" x14ac:dyDescent="0.15">
      <c r="A35" s="656"/>
      <c r="B35" s="666" t="s">
        <v>658</v>
      </c>
      <c r="C35" s="667" t="s">
        <v>392</v>
      </c>
      <c r="D35" s="668">
        <v>1980</v>
      </c>
      <c r="E35" s="667" t="s">
        <v>422</v>
      </c>
      <c r="F35" s="668">
        <v>1980</v>
      </c>
      <c r="G35" s="670" t="s">
        <v>583</v>
      </c>
      <c r="H35" s="671"/>
      <c r="I35" s="668">
        <v>1980</v>
      </c>
      <c r="J35" s="667" t="s">
        <v>494</v>
      </c>
    </row>
    <row r="36" spans="1:10" ht="50" customHeight="1" outlineLevel="1" x14ac:dyDescent="0.15">
      <c r="A36" s="656"/>
      <c r="B36" s="666" t="s">
        <v>658</v>
      </c>
      <c r="C36" s="667" t="s">
        <v>392</v>
      </c>
      <c r="D36" s="668">
        <v>165</v>
      </c>
      <c r="E36" s="667" t="s">
        <v>422</v>
      </c>
      <c r="F36" s="668">
        <v>165</v>
      </c>
      <c r="G36" s="670" t="s">
        <v>582</v>
      </c>
      <c r="H36" s="671"/>
      <c r="I36" s="668">
        <v>165</v>
      </c>
      <c r="J36" s="667" t="s">
        <v>495</v>
      </c>
    </row>
    <row r="37" spans="1:10" ht="50" customHeight="1" outlineLevel="1" x14ac:dyDescent="0.15">
      <c r="A37" s="656"/>
      <c r="B37" s="666" t="s">
        <v>658</v>
      </c>
      <c r="C37" s="667" t="s">
        <v>392</v>
      </c>
      <c r="D37" s="668">
        <v>8855</v>
      </c>
      <c r="E37" s="667" t="s">
        <v>445</v>
      </c>
      <c r="F37" s="668">
        <v>8855</v>
      </c>
      <c r="G37" s="670" t="s">
        <v>626</v>
      </c>
      <c r="H37" s="671"/>
      <c r="I37" s="668">
        <v>8855</v>
      </c>
      <c r="J37" s="667" t="s">
        <v>499</v>
      </c>
    </row>
    <row r="38" spans="1:10" ht="50" customHeight="1" outlineLevel="1" x14ac:dyDescent="0.15">
      <c r="A38" s="656"/>
      <c r="B38" s="666" t="s">
        <v>658</v>
      </c>
      <c r="C38" s="667" t="s">
        <v>392</v>
      </c>
      <c r="D38" s="668">
        <v>1620</v>
      </c>
      <c r="E38" s="667" t="s">
        <v>422</v>
      </c>
      <c r="F38" s="668">
        <v>1620</v>
      </c>
      <c r="G38" s="670" t="s">
        <v>587</v>
      </c>
      <c r="H38" s="671"/>
      <c r="I38" s="668">
        <v>1620</v>
      </c>
      <c r="J38" s="667" t="s">
        <v>517</v>
      </c>
    </row>
    <row r="39" spans="1:10" ht="50" customHeight="1" outlineLevel="1" x14ac:dyDescent="0.15">
      <c r="A39" s="656"/>
      <c r="B39" s="666" t="s">
        <v>658</v>
      </c>
      <c r="C39" s="667" t="s">
        <v>392</v>
      </c>
      <c r="D39" s="668">
        <v>135</v>
      </c>
      <c r="E39" s="667" t="s">
        <v>422</v>
      </c>
      <c r="F39" s="668">
        <v>135</v>
      </c>
      <c r="G39" s="670" t="s">
        <v>586</v>
      </c>
      <c r="H39" s="671"/>
      <c r="I39" s="668">
        <v>135</v>
      </c>
      <c r="J39" s="667" t="s">
        <v>519</v>
      </c>
    </row>
    <row r="40" spans="1:10" ht="50" customHeight="1" outlineLevel="1" x14ac:dyDescent="0.15">
      <c r="A40" s="656"/>
      <c r="B40" s="666" t="s">
        <v>658</v>
      </c>
      <c r="C40" s="667" t="s">
        <v>392</v>
      </c>
      <c r="D40" s="668">
        <v>7245</v>
      </c>
      <c r="E40" s="667" t="s">
        <v>445</v>
      </c>
      <c r="F40" s="668">
        <v>7245</v>
      </c>
      <c r="G40" s="670" t="s">
        <v>639</v>
      </c>
      <c r="H40" s="671"/>
      <c r="I40" s="668">
        <v>7245</v>
      </c>
      <c r="J40" s="667" t="s">
        <v>526</v>
      </c>
    </row>
    <row r="41" spans="1:10" ht="50" customHeight="1" outlineLevel="1" x14ac:dyDescent="0.15">
      <c r="A41" s="656"/>
      <c r="B41" s="666" t="s">
        <v>659</v>
      </c>
      <c r="C41" s="667" t="s">
        <v>358</v>
      </c>
      <c r="D41" s="668">
        <v>2160</v>
      </c>
      <c r="E41" s="667" t="s">
        <v>422</v>
      </c>
      <c r="F41" s="668">
        <v>2160</v>
      </c>
      <c r="G41" s="670" t="s">
        <v>576</v>
      </c>
      <c r="H41" s="671"/>
      <c r="I41" s="668">
        <v>2160</v>
      </c>
      <c r="J41" s="667" t="s">
        <v>457</v>
      </c>
    </row>
    <row r="42" spans="1:10" ht="50" customHeight="1" outlineLevel="1" x14ac:dyDescent="0.15">
      <c r="A42" s="656"/>
      <c r="B42" s="666" t="s">
        <v>659</v>
      </c>
      <c r="C42" s="667" t="s">
        <v>358</v>
      </c>
      <c r="D42" s="668">
        <v>180</v>
      </c>
      <c r="E42" s="667" t="s">
        <v>422</v>
      </c>
      <c r="F42" s="668">
        <v>180</v>
      </c>
      <c r="G42" s="670" t="s">
        <v>577</v>
      </c>
      <c r="H42" s="671"/>
      <c r="I42" s="668">
        <v>180</v>
      </c>
      <c r="J42" s="667" t="s">
        <v>458</v>
      </c>
    </row>
    <row r="43" spans="1:10" ht="50" customHeight="1" outlineLevel="1" x14ac:dyDescent="0.15">
      <c r="A43" s="656"/>
      <c r="B43" s="666" t="s">
        <v>659</v>
      </c>
      <c r="C43" s="667" t="s">
        <v>358</v>
      </c>
      <c r="D43" s="668">
        <v>9660</v>
      </c>
      <c r="E43" s="667" t="s">
        <v>426</v>
      </c>
      <c r="F43" s="668">
        <v>9660</v>
      </c>
      <c r="G43" s="670" t="s">
        <v>596</v>
      </c>
      <c r="H43" s="671"/>
      <c r="I43" s="668">
        <v>9660</v>
      </c>
      <c r="J43" s="667" t="s">
        <v>461</v>
      </c>
    </row>
    <row r="44" spans="1:10" ht="50" customHeight="1" outlineLevel="1" x14ac:dyDescent="0.15">
      <c r="A44" s="656"/>
      <c r="B44" s="666" t="s">
        <v>659</v>
      </c>
      <c r="C44" s="667" t="s">
        <v>358</v>
      </c>
      <c r="D44" s="668">
        <v>2160</v>
      </c>
      <c r="E44" s="667" t="s">
        <v>422</v>
      </c>
      <c r="F44" s="668">
        <v>2160</v>
      </c>
      <c r="G44" s="670" t="s">
        <v>579</v>
      </c>
      <c r="H44" s="671"/>
      <c r="I44" s="668">
        <v>2160</v>
      </c>
      <c r="J44" s="667" t="s">
        <v>537</v>
      </c>
    </row>
    <row r="45" spans="1:10" ht="50" customHeight="1" outlineLevel="1" x14ac:dyDescent="0.15">
      <c r="A45" s="656"/>
      <c r="B45" s="666" t="s">
        <v>659</v>
      </c>
      <c r="C45" s="667" t="s">
        <v>358</v>
      </c>
      <c r="D45" s="668">
        <v>180</v>
      </c>
      <c r="E45" s="667" t="s">
        <v>422</v>
      </c>
      <c r="F45" s="668">
        <v>180</v>
      </c>
      <c r="G45" s="670" t="s">
        <v>578</v>
      </c>
      <c r="H45" s="671"/>
      <c r="I45" s="668">
        <v>180</v>
      </c>
      <c r="J45" s="667" t="s">
        <v>538</v>
      </c>
    </row>
    <row r="46" spans="1:10" ht="50" customHeight="1" outlineLevel="1" x14ac:dyDescent="0.15">
      <c r="A46" s="656"/>
      <c r="B46" s="666" t="s">
        <v>659</v>
      </c>
      <c r="C46" s="667" t="s">
        <v>358</v>
      </c>
      <c r="D46" s="668">
        <v>9660</v>
      </c>
      <c r="E46" s="667" t="s">
        <v>426</v>
      </c>
      <c r="F46" s="668">
        <v>9660</v>
      </c>
      <c r="G46" s="670" t="s">
        <v>613</v>
      </c>
      <c r="H46" s="671"/>
      <c r="I46" s="668">
        <v>9660</v>
      </c>
      <c r="J46" s="667" t="s">
        <v>542</v>
      </c>
    </row>
    <row r="47" spans="1:10" ht="50" customHeight="1" outlineLevel="1" x14ac:dyDescent="0.15">
      <c r="A47" s="656"/>
      <c r="B47" s="666" t="s">
        <v>659</v>
      </c>
      <c r="C47" s="667" t="s">
        <v>358</v>
      </c>
      <c r="D47" s="668">
        <v>1080</v>
      </c>
      <c r="E47" s="667" t="s">
        <v>422</v>
      </c>
      <c r="F47" s="668">
        <v>1080</v>
      </c>
      <c r="G47" s="670" t="s">
        <v>583</v>
      </c>
      <c r="H47" s="671"/>
      <c r="I47" s="668">
        <v>1080</v>
      </c>
      <c r="J47" s="667" t="s">
        <v>484</v>
      </c>
    </row>
    <row r="48" spans="1:10" ht="50" customHeight="1" outlineLevel="1" x14ac:dyDescent="0.15">
      <c r="A48" s="656"/>
      <c r="B48" s="666" t="s">
        <v>659</v>
      </c>
      <c r="C48" s="667" t="s">
        <v>358</v>
      </c>
      <c r="D48" s="668">
        <v>90</v>
      </c>
      <c r="E48" s="667" t="s">
        <v>422</v>
      </c>
      <c r="F48" s="668">
        <v>90</v>
      </c>
      <c r="G48" s="670" t="s">
        <v>582</v>
      </c>
      <c r="H48" s="671"/>
      <c r="I48" s="668">
        <v>90</v>
      </c>
      <c r="J48" s="667" t="s">
        <v>485</v>
      </c>
    </row>
    <row r="49" spans="1:10" ht="50" customHeight="1" outlineLevel="1" x14ac:dyDescent="0.15">
      <c r="A49" s="656"/>
      <c r="B49" s="666" t="s">
        <v>659</v>
      </c>
      <c r="C49" s="667" t="s">
        <v>358</v>
      </c>
      <c r="D49" s="668">
        <v>4830</v>
      </c>
      <c r="E49" s="667" t="s">
        <v>426</v>
      </c>
      <c r="F49" s="668">
        <v>4830</v>
      </c>
      <c r="G49" s="670" t="s">
        <v>621</v>
      </c>
      <c r="H49" s="671"/>
      <c r="I49" s="668">
        <v>4830</v>
      </c>
      <c r="J49" s="667" t="s">
        <v>489</v>
      </c>
    </row>
    <row r="50" spans="1:10" ht="50" customHeight="1" outlineLevel="1" x14ac:dyDescent="0.15">
      <c r="A50" s="656"/>
      <c r="B50" s="666" t="s">
        <v>659</v>
      </c>
      <c r="C50" s="667" t="s">
        <v>358</v>
      </c>
      <c r="D50" s="668">
        <v>1800</v>
      </c>
      <c r="E50" s="667" t="s">
        <v>422</v>
      </c>
      <c r="F50" s="668">
        <v>1800</v>
      </c>
      <c r="G50" s="670" t="s">
        <v>587</v>
      </c>
      <c r="H50" s="671"/>
      <c r="I50" s="668">
        <v>1800</v>
      </c>
      <c r="J50" s="667" t="s">
        <v>517</v>
      </c>
    </row>
    <row r="51" spans="1:10" ht="50" customHeight="1" outlineLevel="1" x14ac:dyDescent="0.15">
      <c r="A51" s="656"/>
      <c r="B51" s="666" t="s">
        <v>659</v>
      </c>
      <c r="C51" s="667" t="s">
        <v>358</v>
      </c>
      <c r="D51" s="668">
        <v>150</v>
      </c>
      <c r="E51" s="667" t="s">
        <v>422</v>
      </c>
      <c r="F51" s="668">
        <v>150</v>
      </c>
      <c r="G51" s="670" t="s">
        <v>586</v>
      </c>
      <c r="H51" s="671"/>
      <c r="I51" s="668">
        <v>150</v>
      </c>
      <c r="J51" s="667" t="s">
        <v>519</v>
      </c>
    </row>
    <row r="52" spans="1:10" ht="50" customHeight="1" outlineLevel="1" x14ac:dyDescent="0.15">
      <c r="A52" s="656"/>
      <c r="B52" s="666" t="s">
        <v>659</v>
      </c>
      <c r="C52" s="667" t="s">
        <v>358</v>
      </c>
      <c r="D52" s="668">
        <v>8050</v>
      </c>
      <c r="E52" s="667" t="s">
        <v>426</v>
      </c>
      <c r="F52" s="668">
        <v>8050</v>
      </c>
      <c r="G52" s="670" t="s">
        <v>638</v>
      </c>
      <c r="H52" s="671"/>
      <c r="I52" s="668">
        <v>8050</v>
      </c>
      <c r="J52" s="667" t="s">
        <v>525</v>
      </c>
    </row>
    <row r="53" spans="1:10" ht="50" customHeight="1" outlineLevel="1" x14ac:dyDescent="0.15">
      <c r="A53" s="656"/>
      <c r="B53" s="666" t="s">
        <v>660</v>
      </c>
      <c r="C53" s="667" t="s">
        <v>370</v>
      </c>
      <c r="D53" s="668">
        <v>1260</v>
      </c>
      <c r="E53" s="667" t="s">
        <v>422</v>
      </c>
      <c r="F53" s="668">
        <v>1260</v>
      </c>
      <c r="G53" s="670" t="s">
        <v>579</v>
      </c>
      <c r="H53" s="671"/>
      <c r="I53" s="668">
        <v>1260</v>
      </c>
      <c r="J53" s="667" t="s">
        <v>537</v>
      </c>
    </row>
    <row r="54" spans="1:10" ht="50" customHeight="1" outlineLevel="1" x14ac:dyDescent="0.15">
      <c r="A54" s="656"/>
      <c r="B54" s="666" t="s">
        <v>660</v>
      </c>
      <c r="C54" s="667" t="s">
        <v>370</v>
      </c>
      <c r="D54" s="668">
        <v>105</v>
      </c>
      <c r="E54" s="667" t="s">
        <v>422</v>
      </c>
      <c r="F54" s="668">
        <v>105</v>
      </c>
      <c r="G54" s="670" t="s">
        <v>578</v>
      </c>
      <c r="H54" s="671"/>
      <c r="I54" s="668">
        <v>105</v>
      </c>
      <c r="J54" s="667" t="s">
        <v>538</v>
      </c>
    </row>
    <row r="55" spans="1:10" ht="50" customHeight="1" outlineLevel="1" x14ac:dyDescent="0.15">
      <c r="A55" s="656"/>
      <c r="B55" s="666" t="s">
        <v>660</v>
      </c>
      <c r="C55" s="667" t="s">
        <v>370</v>
      </c>
      <c r="D55" s="668">
        <v>5635</v>
      </c>
      <c r="E55" s="667" t="s">
        <v>435</v>
      </c>
      <c r="F55" s="668">
        <v>5635</v>
      </c>
      <c r="G55" s="670" t="s">
        <v>532</v>
      </c>
      <c r="H55" s="671"/>
      <c r="I55" s="668">
        <v>5635</v>
      </c>
      <c r="J55" s="667" t="s">
        <v>540</v>
      </c>
    </row>
    <row r="56" spans="1:10" ht="50" customHeight="1" outlineLevel="1" x14ac:dyDescent="0.15">
      <c r="A56" s="656"/>
      <c r="B56" s="666" t="s">
        <v>660</v>
      </c>
      <c r="C56" s="667" t="s">
        <v>370</v>
      </c>
      <c r="D56" s="668">
        <v>1080</v>
      </c>
      <c r="E56" s="667" t="s">
        <v>422</v>
      </c>
      <c r="F56" s="668">
        <v>1080</v>
      </c>
      <c r="G56" s="670" t="s">
        <v>583</v>
      </c>
      <c r="H56" s="671"/>
      <c r="I56" s="668">
        <v>1080</v>
      </c>
      <c r="J56" s="667" t="s">
        <v>484</v>
      </c>
    </row>
    <row r="57" spans="1:10" ht="50" customHeight="1" outlineLevel="1" x14ac:dyDescent="0.15">
      <c r="A57" s="656"/>
      <c r="B57" s="666" t="s">
        <v>660</v>
      </c>
      <c r="C57" s="667" t="s">
        <v>370</v>
      </c>
      <c r="D57" s="668">
        <v>90</v>
      </c>
      <c r="E57" s="667" t="s">
        <v>422</v>
      </c>
      <c r="F57" s="668">
        <v>90</v>
      </c>
      <c r="G57" s="670" t="s">
        <v>582</v>
      </c>
      <c r="H57" s="671"/>
      <c r="I57" s="668">
        <v>90</v>
      </c>
      <c r="J57" s="667" t="s">
        <v>485</v>
      </c>
    </row>
    <row r="58" spans="1:10" ht="50" customHeight="1" outlineLevel="1" x14ac:dyDescent="0.15">
      <c r="A58" s="656"/>
      <c r="B58" s="666" t="s">
        <v>660</v>
      </c>
      <c r="C58" s="667" t="s">
        <v>370</v>
      </c>
      <c r="D58" s="668">
        <v>4830</v>
      </c>
      <c r="E58" s="667" t="s">
        <v>435</v>
      </c>
      <c r="F58" s="668">
        <v>4830</v>
      </c>
      <c r="G58" s="670" t="s">
        <v>623</v>
      </c>
      <c r="H58" s="671"/>
      <c r="I58" s="668">
        <v>4830</v>
      </c>
      <c r="J58" s="667" t="s">
        <v>491</v>
      </c>
    </row>
    <row r="59" spans="1:10" ht="50" customHeight="1" outlineLevel="1" x14ac:dyDescent="0.15">
      <c r="A59" s="656"/>
      <c r="B59" s="666" t="s">
        <v>660</v>
      </c>
      <c r="C59" s="667" t="s">
        <v>370</v>
      </c>
      <c r="D59" s="668">
        <v>1440</v>
      </c>
      <c r="E59" s="667" t="s">
        <v>422</v>
      </c>
      <c r="F59" s="668">
        <v>1440</v>
      </c>
      <c r="G59" s="670" t="s">
        <v>587</v>
      </c>
      <c r="H59" s="671"/>
      <c r="I59" s="668">
        <v>1440</v>
      </c>
      <c r="J59" s="667" t="s">
        <v>517</v>
      </c>
    </row>
    <row r="60" spans="1:10" ht="50" customHeight="1" outlineLevel="1" x14ac:dyDescent="0.15">
      <c r="A60" s="656"/>
      <c r="B60" s="666" t="s">
        <v>660</v>
      </c>
      <c r="C60" s="667" t="s">
        <v>370</v>
      </c>
      <c r="D60" s="668">
        <v>120</v>
      </c>
      <c r="E60" s="667" t="s">
        <v>422</v>
      </c>
      <c r="F60" s="668">
        <v>120</v>
      </c>
      <c r="G60" s="670" t="s">
        <v>586</v>
      </c>
      <c r="H60" s="671"/>
      <c r="I60" s="668">
        <v>120</v>
      </c>
      <c r="J60" s="667" t="s">
        <v>519</v>
      </c>
    </row>
    <row r="61" spans="1:10" ht="50" customHeight="1" outlineLevel="1" x14ac:dyDescent="0.15">
      <c r="A61" s="656"/>
      <c r="B61" s="666" t="s">
        <v>660</v>
      </c>
      <c r="C61" s="667" t="s">
        <v>370</v>
      </c>
      <c r="D61" s="668">
        <v>6440</v>
      </c>
      <c r="E61" s="667" t="s">
        <v>435</v>
      </c>
      <c r="F61" s="668">
        <v>6440</v>
      </c>
      <c r="G61" s="670" t="s">
        <v>637</v>
      </c>
      <c r="H61" s="671"/>
      <c r="I61" s="668">
        <v>6440</v>
      </c>
      <c r="J61" s="667" t="s">
        <v>524</v>
      </c>
    </row>
    <row r="62" spans="1:10" ht="50" customHeight="1" outlineLevel="1" x14ac:dyDescent="0.15">
      <c r="A62" s="656"/>
      <c r="B62" s="666" t="s">
        <v>661</v>
      </c>
      <c r="C62" s="667" t="s">
        <v>355</v>
      </c>
      <c r="D62" s="668">
        <v>1440</v>
      </c>
      <c r="E62" s="667" t="s">
        <v>422</v>
      </c>
      <c r="F62" s="668">
        <v>1440</v>
      </c>
      <c r="G62" s="670" t="s">
        <v>576</v>
      </c>
      <c r="H62" s="671"/>
      <c r="I62" s="668">
        <v>1440</v>
      </c>
      <c r="J62" s="667" t="s">
        <v>457</v>
      </c>
    </row>
    <row r="63" spans="1:10" ht="50" customHeight="1" outlineLevel="1" x14ac:dyDescent="0.15">
      <c r="A63" s="656"/>
      <c r="B63" s="666" t="s">
        <v>661</v>
      </c>
      <c r="C63" s="667" t="s">
        <v>355</v>
      </c>
      <c r="D63" s="668">
        <v>120</v>
      </c>
      <c r="E63" s="667" t="s">
        <v>422</v>
      </c>
      <c r="F63" s="668">
        <v>120</v>
      </c>
      <c r="G63" s="670" t="s">
        <v>577</v>
      </c>
      <c r="H63" s="671"/>
      <c r="I63" s="668">
        <v>120</v>
      </c>
      <c r="J63" s="667" t="s">
        <v>458</v>
      </c>
    </row>
    <row r="64" spans="1:10" ht="50" customHeight="1" outlineLevel="1" x14ac:dyDescent="0.15">
      <c r="A64" s="656"/>
      <c r="B64" s="666" t="s">
        <v>661</v>
      </c>
      <c r="C64" s="667" t="s">
        <v>355</v>
      </c>
      <c r="D64" s="668">
        <v>6440</v>
      </c>
      <c r="E64" s="667" t="s">
        <v>424</v>
      </c>
      <c r="F64" s="668">
        <v>6440</v>
      </c>
      <c r="G64" s="670" t="s">
        <v>594</v>
      </c>
      <c r="H64" s="671"/>
      <c r="I64" s="668">
        <v>6440</v>
      </c>
      <c r="J64" s="667" t="s">
        <v>459</v>
      </c>
    </row>
    <row r="65" spans="1:10" ht="50" customHeight="1" outlineLevel="1" x14ac:dyDescent="0.15">
      <c r="A65" s="656"/>
      <c r="B65" s="666" t="s">
        <v>661</v>
      </c>
      <c r="C65" s="667" t="s">
        <v>355</v>
      </c>
      <c r="D65" s="668">
        <v>2160</v>
      </c>
      <c r="E65" s="667" t="s">
        <v>422</v>
      </c>
      <c r="F65" s="668">
        <v>2160</v>
      </c>
      <c r="G65" s="670" t="s">
        <v>579</v>
      </c>
      <c r="H65" s="671"/>
      <c r="I65" s="668">
        <v>2160</v>
      </c>
      <c r="J65" s="667" t="s">
        <v>537</v>
      </c>
    </row>
    <row r="66" spans="1:10" ht="50" customHeight="1" outlineLevel="1" x14ac:dyDescent="0.15">
      <c r="A66" s="656"/>
      <c r="B66" s="666" t="s">
        <v>661</v>
      </c>
      <c r="C66" s="667" t="s">
        <v>355</v>
      </c>
      <c r="D66" s="668">
        <v>180</v>
      </c>
      <c r="E66" s="667" t="s">
        <v>422</v>
      </c>
      <c r="F66" s="668">
        <v>180</v>
      </c>
      <c r="G66" s="670" t="s">
        <v>578</v>
      </c>
      <c r="H66" s="671"/>
      <c r="I66" s="668">
        <v>180</v>
      </c>
      <c r="J66" s="667" t="s">
        <v>538</v>
      </c>
    </row>
    <row r="67" spans="1:10" ht="50" customHeight="1" outlineLevel="1" x14ac:dyDescent="0.15">
      <c r="A67" s="656"/>
      <c r="B67" s="666" t="s">
        <v>661</v>
      </c>
      <c r="C67" s="667" t="s">
        <v>355</v>
      </c>
      <c r="D67" s="668">
        <v>9660</v>
      </c>
      <c r="E67" s="667" t="s">
        <v>424</v>
      </c>
      <c r="F67" s="668">
        <v>9660</v>
      </c>
      <c r="G67" s="670" t="s">
        <v>615</v>
      </c>
      <c r="H67" s="671"/>
      <c r="I67" s="668">
        <v>9660</v>
      </c>
      <c r="J67" s="667" t="s">
        <v>544</v>
      </c>
    </row>
    <row r="68" spans="1:10" ht="50" customHeight="1" outlineLevel="1" x14ac:dyDescent="0.15">
      <c r="A68" s="656"/>
      <c r="B68" s="666" t="s">
        <v>661</v>
      </c>
      <c r="C68" s="667" t="s">
        <v>355</v>
      </c>
      <c r="D68" s="668">
        <v>1440</v>
      </c>
      <c r="E68" s="667" t="s">
        <v>422</v>
      </c>
      <c r="F68" s="668">
        <v>1440</v>
      </c>
      <c r="G68" s="670" t="s">
        <v>583</v>
      </c>
      <c r="H68" s="671"/>
      <c r="I68" s="668">
        <v>1440</v>
      </c>
      <c r="J68" s="667" t="s">
        <v>484</v>
      </c>
    </row>
    <row r="69" spans="1:10" ht="50" customHeight="1" outlineLevel="1" x14ac:dyDescent="0.15">
      <c r="A69" s="656"/>
      <c r="B69" s="666" t="s">
        <v>661</v>
      </c>
      <c r="C69" s="667" t="s">
        <v>355</v>
      </c>
      <c r="D69" s="668">
        <v>120</v>
      </c>
      <c r="E69" s="667" t="s">
        <v>422</v>
      </c>
      <c r="F69" s="668">
        <v>120</v>
      </c>
      <c r="G69" s="670" t="s">
        <v>582</v>
      </c>
      <c r="H69" s="671"/>
      <c r="I69" s="668">
        <v>120</v>
      </c>
      <c r="J69" s="667" t="s">
        <v>485</v>
      </c>
    </row>
    <row r="70" spans="1:10" ht="59" customHeight="1" outlineLevel="1" x14ac:dyDescent="0.15">
      <c r="A70" s="656"/>
      <c r="B70" s="666" t="s">
        <v>661</v>
      </c>
      <c r="C70" s="667" t="s">
        <v>355</v>
      </c>
      <c r="D70" s="668">
        <v>6440</v>
      </c>
      <c r="E70" s="667" t="s">
        <v>424</v>
      </c>
      <c r="F70" s="668">
        <v>6440</v>
      </c>
      <c r="G70" s="670" t="s">
        <v>619</v>
      </c>
      <c r="H70" s="671"/>
      <c r="I70" s="668">
        <v>6440</v>
      </c>
      <c r="J70" s="667" t="s">
        <v>487</v>
      </c>
    </row>
    <row r="71" spans="1:10" ht="50" customHeight="1" outlineLevel="1" x14ac:dyDescent="0.15">
      <c r="A71" s="656"/>
      <c r="B71" s="666" t="s">
        <v>661</v>
      </c>
      <c r="C71" s="667" t="s">
        <v>355</v>
      </c>
      <c r="D71" s="668">
        <v>2160</v>
      </c>
      <c r="E71" s="667" t="s">
        <v>422</v>
      </c>
      <c r="F71" s="668">
        <v>2160</v>
      </c>
      <c r="G71" s="670" t="s">
        <v>587</v>
      </c>
      <c r="H71" s="671"/>
      <c r="I71" s="668">
        <v>2160</v>
      </c>
      <c r="J71" s="667" t="s">
        <v>517</v>
      </c>
    </row>
    <row r="72" spans="1:10" ht="50" customHeight="1" outlineLevel="1" x14ac:dyDescent="0.15">
      <c r="A72" s="656"/>
      <c r="B72" s="666" t="s">
        <v>661</v>
      </c>
      <c r="C72" s="667" t="s">
        <v>355</v>
      </c>
      <c r="D72" s="668">
        <v>180</v>
      </c>
      <c r="E72" s="667" t="s">
        <v>422</v>
      </c>
      <c r="F72" s="668">
        <v>180</v>
      </c>
      <c r="G72" s="670" t="s">
        <v>586</v>
      </c>
      <c r="H72" s="671"/>
      <c r="I72" s="668">
        <v>180</v>
      </c>
      <c r="J72" s="667" t="s">
        <v>519</v>
      </c>
    </row>
    <row r="73" spans="1:10" ht="50" customHeight="1" outlineLevel="1" x14ac:dyDescent="0.15">
      <c r="A73" s="656"/>
      <c r="B73" s="666" t="s">
        <v>661</v>
      </c>
      <c r="C73" s="667" t="s">
        <v>355</v>
      </c>
      <c r="D73" s="668">
        <v>9660</v>
      </c>
      <c r="E73" s="667" t="s">
        <v>424</v>
      </c>
      <c r="F73" s="668">
        <v>9660</v>
      </c>
      <c r="G73" s="670" t="s">
        <v>640</v>
      </c>
      <c r="H73" s="671"/>
      <c r="I73" s="668">
        <v>9660</v>
      </c>
      <c r="J73" s="667" t="s">
        <v>527</v>
      </c>
    </row>
    <row r="74" spans="1:10" ht="50" customHeight="1" outlineLevel="1" x14ac:dyDescent="0.15">
      <c r="A74" s="656"/>
      <c r="B74" s="666" t="s">
        <v>662</v>
      </c>
      <c r="C74" s="667" t="s">
        <v>92</v>
      </c>
      <c r="D74" s="668">
        <v>13200</v>
      </c>
      <c r="E74" s="667" t="s">
        <v>421</v>
      </c>
      <c r="F74" s="668">
        <v>13200</v>
      </c>
      <c r="G74" s="670" t="s">
        <v>575</v>
      </c>
      <c r="H74" s="671"/>
      <c r="I74" s="668">
        <v>13200</v>
      </c>
      <c r="J74" s="667" t="s">
        <v>456</v>
      </c>
    </row>
    <row r="75" spans="1:10" ht="50" customHeight="1" outlineLevel="1" x14ac:dyDescent="0.15">
      <c r="A75" s="656"/>
      <c r="B75" s="666" t="s">
        <v>662</v>
      </c>
      <c r="C75" s="667" t="s">
        <v>92</v>
      </c>
      <c r="D75" s="668">
        <v>11220</v>
      </c>
      <c r="E75" s="667" t="s">
        <v>421</v>
      </c>
      <c r="F75" s="668">
        <v>11220</v>
      </c>
      <c r="G75" s="670" t="s">
        <v>575</v>
      </c>
      <c r="H75" s="671"/>
      <c r="I75" s="668">
        <v>11220</v>
      </c>
      <c r="J75" s="667" t="s">
        <v>536</v>
      </c>
    </row>
    <row r="76" spans="1:10" ht="50" customHeight="1" outlineLevel="1" x14ac:dyDescent="0.15">
      <c r="A76" s="656"/>
      <c r="B76" s="666" t="s">
        <v>662</v>
      </c>
      <c r="C76" s="667" t="s">
        <v>92</v>
      </c>
      <c r="D76" s="668">
        <v>7700</v>
      </c>
      <c r="E76" s="667" t="s">
        <v>421</v>
      </c>
      <c r="F76" s="668">
        <v>7700</v>
      </c>
      <c r="G76" s="670" t="s">
        <v>575</v>
      </c>
      <c r="H76" s="671"/>
      <c r="I76" s="668">
        <v>7700</v>
      </c>
      <c r="J76" s="667" t="s">
        <v>483</v>
      </c>
    </row>
    <row r="77" spans="1:10" ht="50" customHeight="1" outlineLevel="1" x14ac:dyDescent="0.15">
      <c r="A77" s="656"/>
      <c r="B77" s="666" t="s">
        <v>662</v>
      </c>
      <c r="C77" s="667" t="s">
        <v>92</v>
      </c>
      <c r="D77" s="668">
        <v>2420</v>
      </c>
      <c r="E77" s="667" t="s">
        <v>421</v>
      </c>
      <c r="F77" s="668">
        <v>2420</v>
      </c>
      <c r="G77" s="670" t="s">
        <v>575</v>
      </c>
      <c r="H77" s="671"/>
      <c r="I77" s="668">
        <v>2420</v>
      </c>
      <c r="J77" s="667" t="s">
        <v>496</v>
      </c>
    </row>
    <row r="78" spans="1:10" ht="50" customHeight="1" outlineLevel="1" x14ac:dyDescent="0.15">
      <c r="A78" s="656"/>
      <c r="B78" s="666" t="s">
        <v>662</v>
      </c>
      <c r="C78" s="667" t="s">
        <v>92</v>
      </c>
      <c r="D78" s="668">
        <v>1760</v>
      </c>
      <c r="E78" s="667" t="s">
        <v>421</v>
      </c>
      <c r="F78" s="668">
        <v>1760</v>
      </c>
      <c r="G78" s="670" t="s">
        <v>575</v>
      </c>
      <c r="H78" s="671"/>
      <c r="I78" s="668">
        <v>1760</v>
      </c>
      <c r="J78" s="667" t="s">
        <v>518</v>
      </c>
    </row>
    <row r="79" spans="1:10" ht="50" customHeight="1" outlineLevel="1" x14ac:dyDescent="0.15">
      <c r="A79" s="656"/>
      <c r="B79" s="666" t="s">
        <v>662</v>
      </c>
      <c r="C79" s="667" t="s">
        <v>92</v>
      </c>
      <c r="D79" s="668">
        <v>2200</v>
      </c>
      <c r="E79" s="667" t="s">
        <v>421</v>
      </c>
      <c r="F79" s="668">
        <v>2200</v>
      </c>
      <c r="G79" s="670" t="s">
        <v>575</v>
      </c>
      <c r="H79" s="671"/>
      <c r="I79" s="668">
        <v>2200</v>
      </c>
      <c r="J79" s="667" t="s">
        <v>518</v>
      </c>
    </row>
    <row r="80" spans="1:10" ht="50" customHeight="1" outlineLevel="1" x14ac:dyDescent="0.15">
      <c r="A80" s="656"/>
      <c r="B80" s="666" t="s">
        <v>662</v>
      </c>
      <c r="C80" s="667" t="s">
        <v>92</v>
      </c>
      <c r="D80" s="668">
        <v>1980</v>
      </c>
      <c r="E80" s="667" t="s">
        <v>421</v>
      </c>
      <c r="F80" s="668">
        <v>1980</v>
      </c>
      <c r="G80" s="670" t="s">
        <v>575</v>
      </c>
      <c r="H80" s="671"/>
      <c r="I80" s="668">
        <v>1980</v>
      </c>
      <c r="J80" s="667" t="s">
        <v>518</v>
      </c>
    </row>
    <row r="81" spans="1:10" ht="50" customHeight="1" outlineLevel="1" x14ac:dyDescent="0.15">
      <c r="A81" s="656"/>
      <c r="B81" s="666" t="s">
        <v>662</v>
      </c>
      <c r="C81" s="667" t="s">
        <v>92</v>
      </c>
      <c r="D81" s="668">
        <v>2640</v>
      </c>
      <c r="E81" s="667" t="s">
        <v>421</v>
      </c>
      <c r="F81" s="668">
        <v>2640</v>
      </c>
      <c r="G81" s="670" t="s">
        <v>575</v>
      </c>
      <c r="H81" s="671"/>
      <c r="I81" s="668">
        <v>2640</v>
      </c>
      <c r="J81" s="667" t="s">
        <v>518</v>
      </c>
    </row>
    <row r="82" spans="1:10" ht="50" customHeight="1" outlineLevel="1" x14ac:dyDescent="0.15">
      <c r="A82" s="656"/>
      <c r="B82" s="666" t="s">
        <v>662</v>
      </c>
      <c r="C82" s="667" t="s">
        <v>92</v>
      </c>
      <c r="D82" s="668">
        <v>440</v>
      </c>
      <c r="E82" s="667" t="s">
        <v>421</v>
      </c>
      <c r="F82" s="668">
        <v>440</v>
      </c>
      <c r="G82" s="670" t="s">
        <v>575</v>
      </c>
      <c r="H82" s="671"/>
      <c r="I82" s="668">
        <v>440</v>
      </c>
      <c r="J82" s="667" t="s">
        <v>518</v>
      </c>
    </row>
    <row r="83" spans="1:10" ht="50" customHeight="1" outlineLevel="1" x14ac:dyDescent="0.15">
      <c r="A83" s="656"/>
      <c r="B83" s="666" t="s">
        <v>662</v>
      </c>
      <c r="C83" s="667" t="s">
        <v>92</v>
      </c>
      <c r="D83" s="668">
        <v>660</v>
      </c>
      <c r="E83" s="667" t="s">
        <v>421</v>
      </c>
      <c r="F83" s="668">
        <v>660</v>
      </c>
      <c r="G83" s="670" t="s">
        <v>575</v>
      </c>
      <c r="H83" s="671"/>
      <c r="I83" s="668">
        <v>660</v>
      </c>
      <c r="J83" s="667" t="s">
        <v>518</v>
      </c>
    </row>
    <row r="84" spans="1:10" ht="50" customHeight="1" outlineLevel="1" x14ac:dyDescent="0.15">
      <c r="A84" s="656"/>
      <c r="B84" s="666" t="s">
        <v>663</v>
      </c>
      <c r="C84" s="667" t="s">
        <v>362</v>
      </c>
      <c r="D84" s="668">
        <v>16330</v>
      </c>
      <c r="E84" s="667" t="s">
        <v>430</v>
      </c>
      <c r="F84" s="668">
        <v>16330</v>
      </c>
      <c r="G84" s="670" t="s">
        <v>603</v>
      </c>
      <c r="H84" s="671"/>
      <c r="I84" s="668">
        <v>16330</v>
      </c>
      <c r="J84" s="667" t="s">
        <v>465</v>
      </c>
    </row>
    <row r="85" spans="1:10" ht="50" customHeight="1" outlineLevel="1" x14ac:dyDescent="0.15">
      <c r="A85" s="656"/>
      <c r="B85" s="666" t="s">
        <v>663</v>
      </c>
      <c r="C85" s="667" t="s">
        <v>362</v>
      </c>
      <c r="D85" s="668">
        <v>10000</v>
      </c>
      <c r="E85" s="667" t="s">
        <v>444</v>
      </c>
      <c r="F85" s="668">
        <v>10000</v>
      </c>
      <c r="G85" s="670" t="s">
        <v>607</v>
      </c>
      <c r="H85" s="671"/>
      <c r="I85" s="668">
        <v>10000</v>
      </c>
      <c r="J85" s="667" t="s">
        <v>498</v>
      </c>
    </row>
    <row r="86" spans="1:10" ht="50" customHeight="1" outlineLevel="1" x14ac:dyDescent="0.15">
      <c r="A86" s="656"/>
      <c r="B86" s="666" t="s">
        <v>663</v>
      </c>
      <c r="C86" s="667" t="s">
        <v>362</v>
      </c>
      <c r="D86" s="668">
        <v>13670</v>
      </c>
      <c r="E86" s="667" t="s">
        <v>430</v>
      </c>
      <c r="F86" s="668">
        <v>13670</v>
      </c>
      <c r="G86" s="670" t="s">
        <v>610</v>
      </c>
      <c r="H86" s="671"/>
      <c r="I86" s="668">
        <v>13670</v>
      </c>
      <c r="J86" s="667" t="s">
        <v>516</v>
      </c>
    </row>
    <row r="87" spans="1:10" ht="50" customHeight="1" outlineLevel="1" x14ac:dyDescent="0.15">
      <c r="A87" s="656"/>
      <c r="B87" s="666" t="s">
        <v>664</v>
      </c>
      <c r="C87" s="667" t="s">
        <v>363</v>
      </c>
      <c r="D87" s="668">
        <v>16500</v>
      </c>
      <c r="E87" s="667" t="s">
        <v>431</v>
      </c>
      <c r="F87" s="668">
        <v>16500</v>
      </c>
      <c r="G87" s="670" t="s">
        <v>604</v>
      </c>
      <c r="H87" s="671"/>
      <c r="I87" s="668">
        <v>16500</v>
      </c>
      <c r="J87" s="667" t="s">
        <v>466</v>
      </c>
    </row>
    <row r="88" spans="1:10" ht="50" customHeight="1" outlineLevel="1" x14ac:dyDescent="0.15">
      <c r="A88" s="656"/>
      <c r="B88" s="666" t="s">
        <v>664</v>
      </c>
      <c r="C88" s="667" t="s">
        <v>363</v>
      </c>
      <c r="D88" s="668">
        <v>10000</v>
      </c>
      <c r="E88" s="667" t="s">
        <v>431</v>
      </c>
      <c r="F88" s="668">
        <v>10000</v>
      </c>
      <c r="G88" s="670" t="s">
        <v>606</v>
      </c>
      <c r="H88" s="671"/>
      <c r="I88" s="668">
        <v>10000</v>
      </c>
      <c r="J88" s="667" t="s">
        <v>497</v>
      </c>
    </row>
    <row r="89" spans="1:10" ht="50" customHeight="1" outlineLevel="1" x14ac:dyDescent="0.15">
      <c r="A89" s="656"/>
      <c r="B89" s="666" t="s">
        <v>664</v>
      </c>
      <c r="C89" s="667" t="s">
        <v>363</v>
      </c>
      <c r="D89" s="668">
        <v>13500</v>
      </c>
      <c r="E89" s="667" t="s">
        <v>431</v>
      </c>
      <c r="F89" s="668">
        <v>13500</v>
      </c>
      <c r="G89" s="670" t="s">
        <v>609</v>
      </c>
      <c r="H89" s="671"/>
      <c r="I89" s="668">
        <v>13500</v>
      </c>
      <c r="J89" s="667" t="s">
        <v>515</v>
      </c>
    </row>
    <row r="90" spans="1:10" ht="50" customHeight="1" outlineLevel="1" x14ac:dyDescent="0.15">
      <c r="A90" s="656"/>
      <c r="B90" s="666" t="s">
        <v>676</v>
      </c>
      <c r="C90" s="667" t="s">
        <v>361</v>
      </c>
      <c r="D90" s="668">
        <v>19500</v>
      </c>
      <c r="E90" s="667" t="s">
        <v>429</v>
      </c>
      <c r="F90" s="668">
        <v>19500</v>
      </c>
      <c r="G90" s="670" t="s">
        <v>531</v>
      </c>
      <c r="H90" s="671"/>
      <c r="I90" s="668">
        <v>19500</v>
      </c>
      <c r="J90" s="667" t="s">
        <v>464</v>
      </c>
    </row>
    <row r="91" spans="1:10" ht="50" customHeight="1" outlineLevel="1" x14ac:dyDescent="0.15">
      <c r="A91" s="656"/>
      <c r="B91" s="666" t="s">
        <v>677</v>
      </c>
      <c r="C91" s="667" t="s">
        <v>399</v>
      </c>
      <c r="D91" s="668">
        <v>4500</v>
      </c>
      <c r="E91" s="667" t="s">
        <v>647</v>
      </c>
      <c r="F91" s="668">
        <v>4500</v>
      </c>
      <c r="G91" s="670" t="s">
        <v>648</v>
      </c>
      <c r="H91" s="671"/>
      <c r="I91" s="668">
        <v>4500</v>
      </c>
      <c r="J91" s="667" t="s">
        <v>512</v>
      </c>
    </row>
    <row r="92" spans="1:10" ht="50" customHeight="1" outlineLevel="1" x14ac:dyDescent="0.15">
      <c r="A92" s="656"/>
      <c r="B92" s="666" t="s">
        <v>678</v>
      </c>
      <c r="C92" s="667" t="s">
        <v>400</v>
      </c>
      <c r="D92" s="668">
        <v>17100</v>
      </c>
      <c r="E92" s="667" t="s">
        <v>647</v>
      </c>
      <c r="F92" s="668">
        <v>17100</v>
      </c>
      <c r="G92" s="670" t="s">
        <v>648</v>
      </c>
      <c r="H92" s="671"/>
      <c r="I92" s="668">
        <v>17100</v>
      </c>
      <c r="J92" s="667" t="s">
        <v>512</v>
      </c>
    </row>
    <row r="93" spans="1:10" ht="50" customHeight="1" outlineLevel="1" x14ac:dyDescent="0.15">
      <c r="A93" s="656"/>
      <c r="B93" s="666" t="s">
        <v>679</v>
      </c>
      <c r="C93" s="667" t="s">
        <v>401</v>
      </c>
      <c r="D93" s="668">
        <v>32250</v>
      </c>
      <c r="E93" s="667" t="s">
        <v>647</v>
      </c>
      <c r="F93" s="668">
        <v>32250</v>
      </c>
      <c r="G93" s="670" t="s">
        <v>648</v>
      </c>
      <c r="H93" s="671"/>
      <c r="I93" s="668">
        <v>32250</v>
      </c>
      <c r="J93" s="667" t="s">
        <v>512</v>
      </c>
    </row>
    <row r="94" spans="1:10" ht="50" customHeight="1" outlineLevel="1" x14ac:dyDescent="0.15">
      <c r="A94" s="656"/>
      <c r="B94" s="666" t="s">
        <v>680</v>
      </c>
      <c r="C94" s="667" t="s">
        <v>403</v>
      </c>
      <c r="D94" s="668">
        <v>6750</v>
      </c>
      <c r="E94" s="667" t="s">
        <v>647</v>
      </c>
      <c r="F94" s="668">
        <v>6750</v>
      </c>
      <c r="G94" s="670" t="s">
        <v>648</v>
      </c>
      <c r="H94" s="671"/>
      <c r="I94" s="668">
        <v>6750</v>
      </c>
      <c r="J94" s="667" t="s">
        <v>512</v>
      </c>
    </row>
    <row r="95" spans="1:10" ht="50" customHeight="1" outlineLevel="1" x14ac:dyDescent="0.15">
      <c r="A95" s="656"/>
      <c r="B95" s="666" t="s">
        <v>681</v>
      </c>
      <c r="C95" s="667" t="s">
        <v>405</v>
      </c>
      <c r="D95" s="668">
        <v>100500</v>
      </c>
      <c r="E95" s="667" t="s">
        <v>647</v>
      </c>
      <c r="F95" s="668">
        <v>100500</v>
      </c>
      <c r="G95" s="670" t="s">
        <v>648</v>
      </c>
      <c r="H95" s="671"/>
      <c r="I95" s="668">
        <v>100500</v>
      </c>
      <c r="J95" s="667" t="s">
        <v>512</v>
      </c>
    </row>
    <row r="96" spans="1:10" ht="50" customHeight="1" outlineLevel="1" x14ac:dyDescent="0.15">
      <c r="A96" s="656"/>
      <c r="B96" s="666" t="s">
        <v>682</v>
      </c>
      <c r="C96" s="667" t="s">
        <v>407</v>
      </c>
      <c r="D96" s="668">
        <v>6000</v>
      </c>
      <c r="E96" s="667" t="s">
        <v>647</v>
      </c>
      <c r="F96" s="668">
        <v>6000</v>
      </c>
      <c r="G96" s="670" t="s">
        <v>648</v>
      </c>
      <c r="H96" s="671"/>
      <c r="I96" s="668">
        <v>6000</v>
      </c>
      <c r="J96" s="667" t="s">
        <v>512</v>
      </c>
    </row>
    <row r="97" spans="1:10" ht="50" customHeight="1" outlineLevel="1" x14ac:dyDescent="0.15">
      <c r="A97" s="656"/>
      <c r="B97" s="666" t="s">
        <v>683</v>
      </c>
      <c r="C97" s="667" t="s">
        <v>409</v>
      </c>
      <c r="D97" s="668">
        <v>8250</v>
      </c>
      <c r="E97" s="667" t="s">
        <v>647</v>
      </c>
      <c r="F97" s="668">
        <v>8250</v>
      </c>
      <c r="G97" s="670" t="s">
        <v>648</v>
      </c>
      <c r="H97" s="671"/>
      <c r="I97" s="668">
        <v>8250</v>
      </c>
      <c r="J97" s="667" t="s">
        <v>512</v>
      </c>
    </row>
    <row r="98" spans="1:10" ht="50" customHeight="1" outlineLevel="1" x14ac:dyDescent="0.15">
      <c r="A98" s="656"/>
      <c r="B98" s="666" t="s">
        <v>684</v>
      </c>
      <c r="C98" s="667" t="s">
        <v>411</v>
      </c>
      <c r="D98" s="668">
        <v>22500</v>
      </c>
      <c r="E98" s="667" t="s">
        <v>647</v>
      </c>
      <c r="F98" s="668">
        <v>22500</v>
      </c>
      <c r="G98" s="670" t="s">
        <v>648</v>
      </c>
      <c r="H98" s="671"/>
      <c r="I98" s="668">
        <v>22500</v>
      </c>
      <c r="J98" s="667" t="s">
        <v>512</v>
      </c>
    </row>
    <row r="99" spans="1:10" ht="50" customHeight="1" outlineLevel="1" x14ac:dyDescent="0.15">
      <c r="A99" s="656"/>
      <c r="B99" s="666" t="s">
        <v>685</v>
      </c>
      <c r="C99" s="667" t="s">
        <v>385</v>
      </c>
      <c r="D99" s="668">
        <v>8000</v>
      </c>
      <c r="E99" s="667" t="s">
        <v>440</v>
      </c>
      <c r="F99" s="668">
        <v>8000</v>
      </c>
      <c r="G99" s="670" t="s">
        <v>533</v>
      </c>
      <c r="H99" s="671"/>
      <c r="I99" s="668">
        <v>8000</v>
      </c>
      <c r="J99" s="667" t="s">
        <v>479</v>
      </c>
    </row>
    <row r="100" spans="1:10" ht="50" customHeight="1" outlineLevel="1" x14ac:dyDescent="0.15">
      <c r="A100" s="656"/>
      <c r="B100" s="666" t="s">
        <v>686</v>
      </c>
      <c r="C100" s="667" t="s">
        <v>386</v>
      </c>
      <c r="D100" s="668">
        <v>10000</v>
      </c>
      <c r="E100" s="667" t="s">
        <v>441</v>
      </c>
      <c r="F100" s="668">
        <v>10000</v>
      </c>
      <c r="G100" s="670" t="s">
        <v>534</v>
      </c>
      <c r="H100" s="671"/>
      <c r="I100" s="668">
        <v>10000</v>
      </c>
      <c r="J100" s="667" t="s">
        <v>480</v>
      </c>
    </row>
    <row r="101" spans="1:10" ht="50" customHeight="1" outlineLevel="1" x14ac:dyDescent="0.15">
      <c r="A101" s="656"/>
      <c r="B101" s="666" t="s">
        <v>687</v>
      </c>
      <c r="C101" s="667" t="s">
        <v>373</v>
      </c>
      <c r="D101" s="668">
        <v>1309.01</v>
      </c>
      <c r="E101" s="667" t="s">
        <v>437</v>
      </c>
      <c r="F101" s="668">
        <v>1309.01</v>
      </c>
      <c r="G101" s="670" t="s">
        <v>589</v>
      </c>
      <c r="H101" s="671"/>
      <c r="I101" s="668">
        <v>1309.01</v>
      </c>
      <c r="J101" s="667" t="s">
        <v>470</v>
      </c>
    </row>
    <row r="102" spans="1:10" ht="50" customHeight="1" outlineLevel="1" x14ac:dyDescent="0.15">
      <c r="A102" s="656"/>
      <c r="B102" s="666" t="s">
        <v>687</v>
      </c>
      <c r="C102" s="667" t="s">
        <v>373</v>
      </c>
      <c r="D102" s="668">
        <v>1027.53</v>
      </c>
      <c r="E102" s="667" t="s">
        <v>437</v>
      </c>
      <c r="F102" s="668">
        <v>1027.53</v>
      </c>
      <c r="G102" s="670" t="s">
        <v>588</v>
      </c>
      <c r="H102" s="671"/>
      <c r="I102" s="668">
        <v>1027.53</v>
      </c>
      <c r="J102" s="667" t="s">
        <v>478</v>
      </c>
    </row>
    <row r="103" spans="1:10" ht="50" customHeight="1" outlineLevel="1" x14ac:dyDescent="0.15">
      <c r="A103" s="656"/>
      <c r="B103" s="666" t="s">
        <v>689</v>
      </c>
      <c r="C103" s="667" t="s">
        <v>374</v>
      </c>
      <c r="D103" s="668">
        <v>1309.01</v>
      </c>
      <c r="E103" s="667" t="s">
        <v>437</v>
      </c>
      <c r="F103" s="668">
        <v>1309.01</v>
      </c>
      <c r="G103" s="670" t="s">
        <v>589</v>
      </c>
      <c r="H103" s="671"/>
      <c r="I103" s="668">
        <v>1309.01</v>
      </c>
      <c r="J103" s="667" t="s">
        <v>471</v>
      </c>
    </row>
    <row r="104" spans="1:10" ht="50" customHeight="1" outlineLevel="1" x14ac:dyDescent="0.15">
      <c r="A104" s="656"/>
      <c r="B104" s="666" t="s">
        <v>689</v>
      </c>
      <c r="C104" s="667" t="s">
        <v>374</v>
      </c>
      <c r="D104" s="668">
        <v>1027.53</v>
      </c>
      <c r="E104" s="667" t="s">
        <v>437</v>
      </c>
      <c r="F104" s="668">
        <v>1027.53</v>
      </c>
      <c r="G104" s="670" t="s">
        <v>588</v>
      </c>
      <c r="H104" s="671"/>
      <c r="I104" s="668">
        <v>1027.53</v>
      </c>
      <c r="J104" s="667" t="s">
        <v>478</v>
      </c>
    </row>
    <row r="105" spans="1:10" ht="50" customHeight="1" outlineLevel="1" x14ac:dyDescent="0.15">
      <c r="A105" s="656"/>
      <c r="B105" s="666" t="s">
        <v>690</v>
      </c>
      <c r="C105" s="667" t="s">
        <v>389</v>
      </c>
      <c r="D105" s="668">
        <v>2467.1999999999998</v>
      </c>
      <c r="E105" s="667" t="s">
        <v>436</v>
      </c>
      <c r="F105" s="668">
        <v>2467.1999999999998</v>
      </c>
      <c r="G105" s="670" t="s">
        <v>600</v>
      </c>
      <c r="H105" s="671"/>
      <c r="I105" s="668">
        <v>2467.1999999999998</v>
      </c>
      <c r="J105" s="667" t="s">
        <v>482</v>
      </c>
    </row>
    <row r="106" spans="1:10" ht="50" customHeight="1" outlineLevel="1" x14ac:dyDescent="0.15">
      <c r="A106" s="656"/>
      <c r="B106" s="666" t="s">
        <v>690</v>
      </c>
      <c r="C106" s="667" t="s">
        <v>389</v>
      </c>
      <c r="D106" s="668">
        <v>5250</v>
      </c>
      <c r="E106" s="667" t="s">
        <v>446</v>
      </c>
      <c r="F106" s="668">
        <v>5250</v>
      </c>
      <c r="G106" s="670" t="s">
        <v>608</v>
      </c>
      <c r="H106" s="671"/>
      <c r="I106" s="668">
        <v>5250</v>
      </c>
      <c r="J106" s="667" t="s">
        <v>500</v>
      </c>
    </row>
    <row r="107" spans="1:10" ht="50" customHeight="1" outlineLevel="1" x14ac:dyDescent="0.15">
      <c r="A107" s="656"/>
      <c r="B107" s="666" t="s">
        <v>691</v>
      </c>
      <c r="C107" s="667" t="s">
        <v>372</v>
      </c>
      <c r="D107" s="668">
        <v>2475</v>
      </c>
      <c r="E107" s="667" t="s">
        <v>436</v>
      </c>
      <c r="F107" s="668">
        <v>2475</v>
      </c>
      <c r="G107" s="670" t="s">
        <v>598</v>
      </c>
      <c r="H107" s="671"/>
      <c r="I107" s="668">
        <v>2475</v>
      </c>
      <c r="J107" s="667" t="s">
        <v>469</v>
      </c>
    </row>
    <row r="108" spans="1:10" ht="50" customHeight="1" outlineLevel="1" x14ac:dyDescent="0.15">
      <c r="A108" s="656"/>
      <c r="B108" s="666" t="s">
        <v>691</v>
      </c>
      <c r="C108" s="667" t="s">
        <v>372</v>
      </c>
      <c r="D108" s="668">
        <v>2800</v>
      </c>
      <c r="E108" s="667" t="s">
        <v>436</v>
      </c>
      <c r="F108" s="668">
        <v>2800</v>
      </c>
      <c r="G108" s="670" t="s">
        <v>601</v>
      </c>
      <c r="H108" s="671"/>
      <c r="I108" s="668">
        <v>2800</v>
      </c>
      <c r="J108" s="667" t="s">
        <v>481</v>
      </c>
    </row>
    <row r="109" spans="1:10" ht="50" customHeight="1" outlineLevel="1" x14ac:dyDescent="0.15">
      <c r="A109" s="656"/>
      <c r="B109" s="666" t="s">
        <v>692</v>
      </c>
      <c r="C109" s="667" t="s">
        <v>388</v>
      </c>
      <c r="D109" s="668">
        <v>2640</v>
      </c>
      <c r="E109" s="667" t="s">
        <v>436</v>
      </c>
      <c r="F109" s="668">
        <v>2640</v>
      </c>
      <c r="G109" s="670" t="s">
        <v>601</v>
      </c>
      <c r="H109" s="671"/>
      <c r="I109" s="668">
        <v>2640</v>
      </c>
      <c r="J109" s="667" t="s">
        <v>481</v>
      </c>
    </row>
    <row r="110" spans="1:10" ht="50" customHeight="1" outlineLevel="1" x14ac:dyDescent="0.15">
      <c r="A110" s="656"/>
      <c r="B110" s="666" t="s">
        <v>692</v>
      </c>
      <c r="C110" s="667" t="s">
        <v>388</v>
      </c>
      <c r="D110" s="668">
        <v>3750</v>
      </c>
      <c r="E110" s="667" t="s">
        <v>446</v>
      </c>
      <c r="F110" s="668">
        <v>3750</v>
      </c>
      <c r="G110" s="670" t="s">
        <v>608</v>
      </c>
      <c r="H110" s="671"/>
      <c r="I110" s="668">
        <v>3750</v>
      </c>
      <c r="J110" s="667" t="s">
        <v>500</v>
      </c>
    </row>
    <row r="111" spans="1:10" ht="50" customHeight="1" outlineLevel="1" x14ac:dyDescent="0.15">
      <c r="A111" s="656"/>
      <c r="B111" s="666" t="s">
        <v>693</v>
      </c>
      <c r="C111" s="667" t="s">
        <v>376</v>
      </c>
      <c r="D111" s="668">
        <v>3236</v>
      </c>
      <c r="E111" s="667" t="s">
        <v>436</v>
      </c>
      <c r="F111" s="668">
        <v>3236</v>
      </c>
      <c r="G111" s="670" t="s">
        <v>599</v>
      </c>
      <c r="H111" s="671"/>
      <c r="I111" s="668">
        <v>3236</v>
      </c>
      <c r="J111" s="667" t="s">
        <v>472</v>
      </c>
    </row>
    <row r="112" spans="1:10" ht="50" customHeight="1" outlineLevel="1" x14ac:dyDescent="0.15">
      <c r="A112" s="656"/>
      <c r="B112" s="666" t="s">
        <v>694</v>
      </c>
      <c r="C112" s="667" t="s">
        <v>378</v>
      </c>
      <c r="D112" s="668">
        <v>245.5</v>
      </c>
      <c r="E112" s="667" t="s">
        <v>436</v>
      </c>
      <c r="F112" s="668">
        <v>245.5</v>
      </c>
      <c r="G112" s="670" t="s">
        <v>599</v>
      </c>
      <c r="H112" s="671"/>
      <c r="I112" s="668">
        <v>245.5</v>
      </c>
      <c r="J112" s="667" t="s">
        <v>472</v>
      </c>
    </row>
    <row r="113" spans="1:10" ht="50" customHeight="1" outlineLevel="1" x14ac:dyDescent="0.15">
      <c r="A113" s="656"/>
      <c r="B113" s="666" t="s">
        <v>694</v>
      </c>
      <c r="C113" s="667" t="s">
        <v>378</v>
      </c>
      <c r="D113" s="668">
        <v>616.400000000001</v>
      </c>
      <c r="E113" s="667" t="s">
        <v>436</v>
      </c>
      <c r="F113" s="668">
        <v>616.400000000001</v>
      </c>
      <c r="G113" s="670" t="s">
        <v>600</v>
      </c>
      <c r="H113" s="671"/>
      <c r="I113" s="668">
        <v>616.400000000001</v>
      </c>
      <c r="J113" s="667" t="s">
        <v>482</v>
      </c>
    </row>
    <row r="114" spans="1:10" ht="50" customHeight="1" outlineLevel="1" x14ac:dyDescent="0.15">
      <c r="A114" s="656"/>
      <c r="B114" s="666" t="s">
        <v>695</v>
      </c>
      <c r="C114" s="667" t="s">
        <v>380</v>
      </c>
      <c r="D114" s="668">
        <v>150</v>
      </c>
      <c r="E114" s="667" t="s">
        <v>436</v>
      </c>
      <c r="F114" s="668">
        <v>150</v>
      </c>
      <c r="G114" s="670" t="s">
        <v>599</v>
      </c>
      <c r="H114" s="671"/>
      <c r="I114" s="668">
        <v>150</v>
      </c>
      <c r="J114" s="667" t="s">
        <v>472</v>
      </c>
    </row>
    <row r="115" spans="1:10" ht="50" customHeight="1" outlineLevel="1" x14ac:dyDescent="0.15">
      <c r="A115" s="656"/>
      <c r="B115" s="666" t="s">
        <v>695</v>
      </c>
      <c r="C115" s="667" t="s">
        <v>380</v>
      </c>
      <c r="D115" s="668">
        <v>750</v>
      </c>
      <c r="E115" s="667" t="s">
        <v>436</v>
      </c>
      <c r="F115" s="668">
        <v>750</v>
      </c>
      <c r="G115" s="670" t="s">
        <v>600</v>
      </c>
      <c r="H115" s="671"/>
      <c r="I115" s="668">
        <v>750</v>
      </c>
      <c r="J115" s="667" t="s">
        <v>482</v>
      </c>
    </row>
    <row r="116" spans="1:10" ht="50" customHeight="1" outlineLevel="1" x14ac:dyDescent="0.15">
      <c r="A116" s="656"/>
      <c r="B116" s="666" t="s">
        <v>695</v>
      </c>
      <c r="C116" s="667" t="s">
        <v>380</v>
      </c>
      <c r="D116" s="668">
        <v>208</v>
      </c>
      <c r="E116" s="667" t="s">
        <v>446</v>
      </c>
      <c r="F116" s="668">
        <v>208</v>
      </c>
      <c r="G116" s="670" t="s">
        <v>608</v>
      </c>
      <c r="H116" s="671"/>
      <c r="I116" s="668">
        <v>208</v>
      </c>
      <c r="J116" s="667" t="s">
        <v>500</v>
      </c>
    </row>
    <row r="117" spans="1:10" ht="50" customHeight="1" outlineLevel="1" x14ac:dyDescent="0.15">
      <c r="A117" s="656"/>
      <c r="B117" s="666" t="s">
        <v>688</v>
      </c>
      <c r="C117" s="667" t="s">
        <v>382</v>
      </c>
      <c r="D117" s="668">
        <v>150</v>
      </c>
      <c r="E117" s="667" t="s">
        <v>436</v>
      </c>
      <c r="F117" s="668">
        <v>150</v>
      </c>
      <c r="G117" s="670" t="s">
        <v>599</v>
      </c>
      <c r="H117" s="671"/>
      <c r="I117" s="668">
        <v>150</v>
      </c>
      <c r="J117" s="667" t="s">
        <v>472</v>
      </c>
    </row>
    <row r="118" spans="1:10" ht="50" customHeight="1" outlineLevel="1" x14ac:dyDescent="0.15">
      <c r="A118" s="656"/>
      <c r="B118" s="666" t="s">
        <v>688</v>
      </c>
      <c r="C118" s="667" t="s">
        <v>382</v>
      </c>
      <c r="D118" s="668">
        <v>750</v>
      </c>
      <c r="E118" s="667" t="s">
        <v>436</v>
      </c>
      <c r="F118" s="668">
        <v>750</v>
      </c>
      <c r="G118" s="670" t="s">
        <v>600</v>
      </c>
      <c r="H118" s="671"/>
      <c r="I118" s="668">
        <v>750</v>
      </c>
      <c r="J118" s="667" t="s">
        <v>482</v>
      </c>
    </row>
    <row r="119" spans="1:10" ht="50" customHeight="1" outlineLevel="1" x14ac:dyDescent="0.15">
      <c r="A119" s="656"/>
      <c r="B119" s="666">
        <v>7.1</v>
      </c>
      <c r="C119" s="667" t="s">
        <v>412</v>
      </c>
      <c r="D119" s="668">
        <v>2250</v>
      </c>
      <c r="E119" s="667" t="s">
        <v>452</v>
      </c>
      <c r="F119" s="668">
        <v>2250</v>
      </c>
      <c r="G119" s="670" t="s">
        <v>649</v>
      </c>
      <c r="H119" s="671"/>
      <c r="I119" s="668">
        <v>2250</v>
      </c>
      <c r="J119" s="667" t="s">
        <v>513</v>
      </c>
    </row>
    <row r="120" spans="1:10" ht="50" customHeight="1" outlineLevel="1" x14ac:dyDescent="0.15">
      <c r="A120" s="656"/>
      <c r="B120" s="666">
        <v>7.2</v>
      </c>
      <c r="C120" s="667" t="s">
        <v>413</v>
      </c>
      <c r="D120" s="668">
        <v>500</v>
      </c>
      <c r="E120" s="667" t="s">
        <v>452</v>
      </c>
      <c r="F120" s="668">
        <v>500</v>
      </c>
      <c r="G120" s="670" t="s">
        <v>649</v>
      </c>
      <c r="H120" s="671"/>
      <c r="I120" s="668">
        <v>500</v>
      </c>
      <c r="J120" s="667" t="s">
        <v>513</v>
      </c>
    </row>
    <row r="121" spans="1:10" ht="50" customHeight="1" outlineLevel="1" x14ac:dyDescent="0.15">
      <c r="A121" s="656"/>
      <c r="B121" s="666">
        <v>7.3</v>
      </c>
      <c r="C121" s="667" t="s">
        <v>414</v>
      </c>
      <c r="D121" s="668">
        <v>750</v>
      </c>
      <c r="E121" s="667" t="s">
        <v>452</v>
      </c>
      <c r="F121" s="668">
        <v>750</v>
      </c>
      <c r="G121" s="670" t="s">
        <v>649</v>
      </c>
      <c r="H121" s="671"/>
      <c r="I121" s="668">
        <v>750</v>
      </c>
      <c r="J121" s="667" t="s">
        <v>513</v>
      </c>
    </row>
    <row r="122" spans="1:10" ht="50" customHeight="1" outlineLevel="1" x14ac:dyDescent="0.15">
      <c r="A122" s="342"/>
      <c r="B122" s="666">
        <v>7.4</v>
      </c>
      <c r="C122" s="667" t="s">
        <v>415</v>
      </c>
      <c r="D122" s="668">
        <v>9800</v>
      </c>
      <c r="E122" s="667" t="s">
        <v>452</v>
      </c>
      <c r="F122" s="668">
        <v>9800</v>
      </c>
      <c r="G122" s="670" t="s">
        <v>649</v>
      </c>
      <c r="H122" s="671"/>
      <c r="I122" s="668">
        <v>9800</v>
      </c>
      <c r="J122" s="667" t="s">
        <v>513</v>
      </c>
    </row>
    <row r="123" spans="1:10" ht="50" customHeight="1" outlineLevel="1" x14ac:dyDescent="0.15">
      <c r="A123" s="342"/>
      <c r="B123" s="666">
        <v>8.1</v>
      </c>
      <c r="C123" s="667" t="s">
        <v>396</v>
      </c>
      <c r="D123" s="668">
        <v>108</v>
      </c>
      <c r="E123" s="667" t="s">
        <v>422</v>
      </c>
      <c r="F123" s="668">
        <v>108</v>
      </c>
      <c r="G123" s="670" t="s">
        <v>585</v>
      </c>
      <c r="H123" s="671"/>
      <c r="I123" s="668">
        <v>108</v>
      </c>
      <c r="J123" s="667" t="s">
        <v>502</v>
      </c>
    </row>
    <row r="124" spans="1:10" ht="50" customHeight="1" outlineLevel="1" x14ac:dyDescent="0.15">
      <c r="A124" s="342"/>
      <c r="B124" s="666">
        <v>8.1</v>
      </c>
      <c r="C124" s="667" t="s">
        <v>396</v>
      </c>
      <c r="D124" s="668">
        <v>9</v>
      </c>
      <c r="E124" s="667" t="s">
        <v>422</v>
      </c>
      <c r="F124" s="668">
        <v>9</v>
      </c>
      <c r="G124" s="670" t="s">
        <v>584</v>
      </c>
      <c r="H124" s="671"/>
      <c r="I124" s="668">
        <v>9</v>
      </c>
      <c r="J124" s="667" t="s">
        <v>504</v>
      </c>
    </row>
    <row r="125" spans="1:10" ht="50" customHeight="1" outlineLevel="1" x14ac:dyDescent="0.15">
      <c r="A125" s="342"/>
      <c r="B125" s="666">
        <v>8.1</v>
      </c>
      <c r="C125" s="667" t="s">
        <v>396</v>
      </c>
      <c r="D125" s="668">
        <v>483</v>
      </c>
      <c r="E125" s="667" t="s">
        <v>451</v>
      </c>
      <c r="F125" s="668">
        <v>483</v>
      </c>
      <c r="G125" s="670" t="s">
        <v>630</v>
      </c>
      <c r="H125" s="671"/>
      <c r="I125" s="668">
        <v>483</v>
      </c>
      <c r="J125" s="667" t="s">
        <v>508</v>
      </c>
    </row>
    <row r="126" spans="1:10" ht="50" customHeight="1" outlineLevel="1" x14ac:dyDescent="0.15">
      <c r="A126" s="342"/>
      <c r="B126" s="666">
        <v>8.1999999999999993</v>
      </c>
      <c r="C126" s="667" t="s">
        <v>263</v>
      </c>
      <c r="D126" s="668">
        <v>132</v>
      </c>
      <c r="E126" s="667" t="s">
        <v>421</v>
      </c>
      <c r="F126" s="668">
        <v>132</v>
      </c>
      <c r="G126" s="670" t="s">
        <v>575</v>
      </c>
      <c r="H126" s="671"/>
      <c r="I126" s="668">
        <v>132</v>
      </c>
      <c r="J126" s="667" t="s">
        <v>501</v>
      </c>
    </row>
    <row r="127" spans="1:10" ht="50" customHeight="1" outlineLevel="1" x14ac:dyDescent="0.15">
      <c r="A127" s="342"/>
      <c r="B127" s="666">
        <v>9.1</v>
      </c>
      <c r="C127" s="667" t="s">
        <v>266</v>
      </c>
      <c r="D127" s="668">
        <v>10000</v>
      </c>
      <c r="E127" s="667" t="s">
        <v>419</v>
      </c>
      <c r="F127" s="668">
        <v>10000</v>
      </c>
      <c r="G127" s="670" t="s">
        <v>591</v>
      </c>
      <c r="H127" s="671"/>
      <c r="I127" s="668">
        <v>10000</v>
      </c>
      <c r="J127" s="667" t="s">
        <v>454</v>
      </c>
    </row>
    <row r="128" spans="1:10" ht="50" customHeight="1" outlineLevel="1" x14ac:dyDescent="0.15">
      <c r="A128" s="342"/>
      <c r="B128" s="666">
        <v>9.1999999999999993</v>
      </c>
      <c r="C128" s="667" t="s">
        <v>267</v>
      </c>
      <c r="D128" s="668">
        <v>10000</v>
      </c>
      <c r="E128" s="667" t="s">
        <v>418</v>
      </c>
      <c r="F128" s="668">
        <v>10000</v>
      </c>
      <c r="G128" s="670" t="s">
        <v>590</v>
      </c>
      <c r="H128" s="671"/>
      <c r="I128" s="668">
        <v>10000</v>
      </c>
      <c r="J128" s="667" t="s">
        <v>453</v>
      </c>
    </row>
    <row r="129" spans="1:10" ht="50" customHeight="1" outlineLevel="1" x14ac:dyDescent="0.15">
      <c r="A129" s="342"/>
      <c r="B129" s="666">
        <v>9.3000000000000007</v>
      </c>
      <c r="C129" s="667" t="s">
        <v>352</v>
      </c>
      <c r="D129" s="668">
        <v>30000</v>
      </c>
      <c r="E129" s="667" t="s">
        <v>420</v>
      </c>
      <c r="F129" s="668">
        <v>30000</v>
      </c>
      <c r="G129" s="670" t="s">
        <v>592</v>
      </c>
      <c r="H129" s="671"/>
      <c r="I129" s="668">
        <v>30000</v>
      </c>
      <c r="J129" s="667" t="s">
        <v>455</v>
      </c>
    </row>
    <row r="130" spans="1:10" ht="50" customHeight="1" outlineLevel="1" x14ac:dyDescent="0.15">
      <c r="A130" s="342"/>
      <c r="B130" s="666">
        <v>9.4</v>
      </c>
      <c r="C130" s="667" t="s">
        <v>360</v>
      </c>
      <c r="D130" s="668">
        <v>30000</v>
      </c>
      <c r="E130" s="667" t="s">
        <v>428</v>
      </c>
      <c r="F130" s="668">
        <v>30000</v>
      </c>
      <c r="G130" s="670" t="s">
        <v>602</v>
      </c>
      <c r="H130" s="671"/>
      <c r="I130" s="668">
        <v>30000</v>
      </c>
      <c r="J130" s="667" t="s">
        <v>463</v>
      </c>
    </row>
    <row r="131" spans="1:10" ht="50" customHeight="1" outlineLevel="1" x14ac:dyDescent="0.15">
      <c r="A131" s="342"/>
      <c r="B131" s="666">
        <v>9.5</v>
      </c>
      <c r="C131" s="667" t="s">
        <v>269</v>
      </c>
      <c r="D131" s="668">
        <v>15000</v>
      </c>
      <c r="E131" s="667" t="s">
        <v>432</v>
      </c>
      <c r="F131" s="668">
        <v>15000</v>
      </c>
      <c r="G131" s="670" t="s">
        <v>605</v>
      </c>
      <c r="H131" s="671"/>
      <c r="I131" s="668">
        <v>15000</v>
      </c>
      <c r="J131" s="667" t="s">
        <v>467</v>
      </c>
    </row>
    <row r="132" spans="1:10" ht="50" customHeight="1" outlineLevel="1" x14ac:dyDescent="0.15">
      <c r="A132" s="342"/>
      <c r="B132" s="666">
        <v>9.6</v>
      </c>
      <c r="C132" s="667" t="s">
        <v>417</v>
      </c>
      <c r="D132" s="668">
        <v>10000</v>
      </c>
      <c r="E132" s="669" t="s">
        <v>644</v>
      </c>
      <c r="F132" s="668">
        <v>10000</v>
      </c>
      <c r="G132" s="670" t="s">
        <v>649</v>
      </c>
      <c r="H132" s="671"/>
      <c r="I132" s="668">
        <v>10000</v>
      </c>
      <c r="J132" s="667" t="s">
        <v>514</v>
      </c>
    </row>
    <row r="133" spans="1:10" ht="50" customHeight="1" outlineLevel="1" x14ac:dyDescent="0.15">
      <c r="A133" s="656"/>
      <c r="B133" s="666">
        <v>12.1</v>
      </c>
      <c r="C133" s="667" t="s">
        <v>398</v>
      </c>
      <c r="D133" s="668">
        <v>1300</v>
      </c>
      <c r="E133" s="667" t="s">
        <v>447</v>
      </c>
      <c r="F133" s="668">
        <v>1300</v>
      </c>
      <c r="G133" s="670" t="s">
        <v>645</v>
      </c>
      <c r="H133" s="671"/>
      <c r="I133" s="668">
        <v>1300</v>
      </c>
      <c r="J133" s="667" t="s">
        <v>503</v>
      </c>
    </row>
    <row r="134" spans="1:10" ht="50" customHeight="1" outlineLevel="1" x14ac:dyDescent="0.15">
      <c r="A134" s="656"/>
      <c r="B134" s="666" t="s">
        <v>665</v>
      </c>
      <c r="C134" s="667" t="s">
        <v>297</v>
      </c>
      <c r="D134" s="668">
        <v>29000</v>
      </c>
      <c r="E134" s="667" t="s">
        <v>427</v>
      </c>
      <c r="F134" s="668">
        <v>29000</v>
      </c>
      <c r="G134" s="670" t="s">
        <v>597</v>
      </c>
      <c r="H134" s="671"/>
      <c r="I134" s="668">
        <v>29000</v>
      </c>
      <c r="J134" s="667" t="s">
        <v>462</v>
      </c>
    </row>
    <row r="135" spans="1:10" ht="50" customHeight="1" outlineLevel="1" x14ac:dyDescent="0.15">
      <c r="A135" s="656"/>
      <c r="B135" s="666" t="s">
        <v>666</v>
      </c>
      <c r="C135" s="667" t="s">
        <v>394</v>
      </c>
      <c r="D135" s="668">
        <v>1620</v>
      </c>
      <c r="E135" s="667" t="s">
        <v>422</v>
      </c>
      <c r="F135" s="668">
        <v>1620</v>
      </c>
      <c r="G135" s="670" t="s">
        <v>585</v>
      </c>
      <c r="H135" s="671"/>
      <c r="I135" s="668">
        <v>1620</v>
      </c>
      <c r="J135" s="667" t="s">
        <v>502</v>
      </c>
    </row>
    <row r="136" spans="1:10" ht="50" customHeight="1" outlineLevel="1" x14ac:dyDescent="0.15">
      <c r="A136" s="656"/>
      <c r="B136" s="666" t="s">
        <v>666</v>
      </c>
      <c r="C136" s="667" t="s">
        <v>394</v>
      </c>
      <c r="D136" s="668">
        <v>135</v>
      </c>
      <c r="E136" s="667" t="s">
        <v>422</v>
      </c>
      <c r="F136" s="668">
        <v>135</v>
      </c>
      <c r="G136" s="670" t="s">
        <v>584</v>
      </c>
      <c r="H136" s="671"/>
      <c r="I136" s="668">
        <v>135</v>
      </c>
      <c r="J136" s="667" t="s">
        <v>504</v>
      </c>
    </row>
    <row r="137" spans="1:10" ht="50" customHeight="1" outlineLevel="1" x14ac:dyDescent="0.15">
      <c r="A137" s="656"/>
      <c r="B137" s="666" t="s">
        <v>666</v>
      </c>
      <c r="C137" s="667" t="s">
        <v>394</v>
      </c>
      <c r="D137" s="668">
        <v>7245</v>
      </c>
      <c r="E137" s="667" t="s">
        <v>449</v>
      </c>
      <c r="F137" s="668">
        <v>7245</v>
      </c>
      <c r="G137" s="670" t="s">
        <v>628</v>
      </c>
      <c r="H137" s="671"/>
      <c r="I137" s="668">
        <v>7245</v>
      </c>
      <c r="J137" s="667" t="s">
        <v>506</v>
      </c>
    </row>
    <row r="138" spans="1:10" ht="50" customHeight="1" outlineLevel="1" x14ac:dyDescent="0.15">
      <c r="A138" s="656"/>
      <c r="B138" s="666" t="s">
        <v>668</v>
      </c>
      <c r="C138" s="667" t="s">
        <v>395</v>
      </c>
      <c r="D138" s="668">
        <v>360</v>
      </c>
      <c r="E138" s="667" t="s">
        <v>422</v>
      </c>
      <c r="F138" s="668">
        <v>360</v>
      </c>
      <c r="G138" s="670" t="s">
        <v>585</v>
      </c>
      <c r="H138" s="671"/>
      <c r="I138" s="668">
        <v>360</v>
      </c>
      <c r="J138" s="667" t="s">
        <v>502</v>
      </c>
    </row>
    <row r="139" spans="1:10" ht="50" customHeight="1" outlineLevel="1" x14ac:dyDescent="0.15">
      <c r="A139" s="656"/>
      <c r="B139" s="666" t="s">
        <v>668</v>
      </c>
      <c r="C139" s="667" t="s">
        <v>395</v>
      </c>
      <c r="D139" s="668">
        <v>30</v>
      </c>
      <c r="E139" s="667" t="s">
        <v>422</v>
      </c>
      <c r="F139" s="668">
        <v>30</v>
      </c>
      <c r="G139" s="670" t="s">
        <v>584</v>
      </c>
      <c r="H139" s="671"/>
      <c r="I139" s="668">
        <v>30</v>
      </c>
      <c r="J139" s="667" t="s">
        <v>504</v>
      </c>
    </row>
    <row r="140" spans="1:10" ht="50" customHeight="1" outlineLevel="1" x14ac:dyDescent="0.15">
      <c r="A140" s="656"/>
      <c r="B140" s="666" t="s">
        <v>668</v>
      </c>
      <c r="C140" s="667" t="s">
        <v>395</v>
      </c>
      <c r="D140" s="668">
        <v>1610</v>
      </c>
      <c r="E140" s="667" t="s">
        <v>450</v>
      </c>
      <c r="F140" s="668">
        <v>1610</v>
      </c>
      <c r="G140" s="670" t="s">
        <v>629</v>
      </c>
      <c r="H140" s="671"/>
      <c r="I140" s="668">
        <v>1610</v>
      </c>
      <c r="J140" s="667" t="s">
        <v>507</v>
      </c>
    </row>
    <row r="141" spans="1:10" ht="50" customHeight="1" outlineLevel="1" x14ac:dyDescent="0.15">
      <c r="A141" s="656"/>
      <c r="B141" s="666" t="s">
        <v>669</v>
      </c>
      <c r="C141" s="667" t="s">
        <v>393</v>
      </c>
      <c r="D141" s="668">
        <v>1710</v>
      </c>
      <c r="E141" s="667" t="s">
        <v>422</v>
      </c>
      <c r="F141" s="668">
        <v>1710</v>
      </c>
      <c r="G141" s="670" t="s">
        <v>585</v>
      </c>
      <c r="H141" s="671"/>
      <c r="I141" s="668">
        <v>1710</v>
      </c>
      <c r="J141" s="667" t="s">
        <v>502</v>
      </c>
    </row>
    <row r="142" spans="1:10" ht="50" customHeight="1" outlineLevel="1" x14ac:dyDescent="0.15">
      <c r="A142" s="656"/>
      <c r="B142" s="666" t="s">
        <v>669</v>
      </c>
      <c r="C142" s="667" t="s">
        <v>393</v>
      </c>
      <c r="D142" s="668">
        <v>142.5</v>
      </c>
      <c r="E142" s="667" t="s">
        <v>422</v>
      </c>
      <c r="F142" s="668">
        <v>142.5</v>
      </c>
      <c r="G142" s="670" t="s">
        <v>584</v>
      </c>
      <c r="H142" s="671"/>
      <c r="I142" s="668">
        <v>142.5</v>
      </c>
      <c r="J142" s="667" t="s">
        <v>504</v>
      </c>
    </row>
    <row r="143" spans="1:10" ht="50" customHeight="1" outlineLevel="1" x14ac:dyDescent="0.15">
      <c r="A143" s="656"/>
      <c r="B143" s="666" t="s">
        <v>669</v>
      </c>
      <c r="C143" s="667" t="s">
        <v>393</v>
      </c>
      <c r="D143" s="668">
        <v>7647.5</v>
      </c>
      <c r="E143" s="667" t="s">
        <v>448</v>
      </c>
      <c r="F143" s="668">
        <v>7647.5</v>
      </c>
      <c r="G143" s="670" t="s">
        <v>627</v>
      </c>
      <c r="H143" s="671"/>
      <c r="I143" s="668">
        <v>7647.5</v>
      </c>
      <c r="J143" s="667" t="s">
        <v>505</v>
      </c>
    </row>
    <row r="144" spans="1:10" ht="50" customHeight="1" outlineLevel="1" x14ac:dyDescent="0.15">
      <c r="A144" s="656"/>
      <c r="B144" s="666" t="s">
        <v>670</v>
      </c>
      <c r="C144" s="667" t="s">
        <v>391</v>
      </c>
      <c r="D144" s="668">
        <v>1530</v>
      </c>
      <c r="E144" s="667" t="s">
        <v>422</v>
      </c>
      <c r="F144" s="668">
        <v>1530</v>
      </c>
      <c r="G144" s="670" t="s">
        <v>583</v>
      </c>
      <c r="H144" s="671"/>
      <c r="I144" s="668">
        <v>1530</v>
      </c>
      <c r="J144" s="667" t="s">
        <v>484</v>
      </c>
    </row>
    <row r="145" spans="1:10" ht="50" customHeight="1" outlineLevel="1" x14ac:dyDescent="0.15">
      <c r="A145" s="656"/>
      <c r="B145" s="666" t="s">
        <v>670</v>
      </c>
      <c r="C145" s="667" t="s">
        <v>391</v>
      </c>
      <c r="D145" s="668">
        <v>127.5</v>
      </c>
      <c r="E145" s="667" t="s">
        <v>422</v>
      </c>
      <c r="F145" s="668">
        <v>127.5</v>
      </c>
      <c r="G145" s="670" t="s">
        <v>582</v>
      </c>
      <c r="H145" s="671"/>
      <c r="I145" s="668">
        <v>127.5</v>
      </c>
      <c r="J145" s="667" t="s">
        <v>485</v>
      </c>
    </row>
    <row r="146" spans="1:10" ht="50" customHeight="1" outlineLevel="1" x14ac:dyDescent="0.15">
      <c r="A146" s="656"/>
      <c r="B146" s="666" t="s">
        <v>670</v>
      </c>
      <c r="C146" s="667" t="s">
        <v>391</v>
      </c>
      <c r="D146" s="668">
        <v>6842.5</v>
      </c>
      <c r="E146" s="667" t="s">
        <v>443</v>
      </c>
      <c r="F146" s="668">
        <v>6842.5</v>
      </c>
      <c r="G146" s="670" t="s">
        <v>625</v>
      </c>
      <c r="H146" s="671"/>
      <c r="I146" s="668">
        <v>6842.5</v>
      </c>
      <c r="J146" s="667" t="s">
        <v>493</v>
      </c>
    </row>
    <row r="147" spans="1:10" ht="50" customHeight="1" outlineLevel="1" x14ac:dyDescent="0.15">
      <c r="A147" s="656"/>
      <c r="B147" s="666" t="s">
        <v>670</v>
      </c>
      <c r="C147" s="667" t="s">
        <v>391</v>
      </c>
      <c r="D147" s="668">
        <v>990</v>
      </c>
      <c r="E147" s="667" t="s">
        <v>422</v>
      </c>
      <c r="F147" s="668">
        <v>990</v>
      </c>
      <c r="G147" s="670" t="s">
        <v>587</v>
      </c>
      <c r="H147" s="671"/>
      <c r="I147" s="668">
        <v>990</v>
      </c>
      <c r="J147" s="667" t="s">
        <v>517</v>
      </c>
    </row>
    <row r="148" spans="1:10" ht="50" customHeight="1" outlineLevel="1" x14ac:dyDescent="0.15">
      <c r="A148" s="656"/>
      <c r="B148" s="666" t="s">
        <v>670</v>
      </c>
      <c r="C148" s="667" t="s">
        <v>391</v>
      </c>
      <c r="D148" s="668">
        <v>82.5</v>
      </c>
      <c r="E148" s="667" t="s">
        <v>422</v>
      </c>
      <c r="F148" s="668">
        <v>82.5</v>
      </c>
      <c r="G148" s="670" t="s">
        <v>586</v>
      </c>
      <c r="H148" s="671"/>
      <c r="I148" s="668">
        <v>82.5</v>
      </c>
      <c r="J148" s="667" t="s">
        <v>519</v>
      </c>
    </row>
    <row r="149" spans="1:10" ht="50" customHeight="1" outlineLevel="1" x14ac:dyDescent="0.15">
      <c r="A149" s="656"/>
      <c r="B149" s="666" t="s">
        <v>670</v>
      </c>
      <c r="C149" s="667" t="s">
        <v>391</v>
      </c>
      <c r="D149" s="668">
        <v>4427.5</v>
      </c>
      <c r="E149" s="667" t="s">
        <v>443</v>
      </c>
      <c r="F149" s="668">
        <v>4427.5</v>
      </c>
      <c r="G149" s="670" t="s">
        <v>636</v>
      </c>
      <c r="H149" s="671"/>
      <c r="I149" s="668">
        <v>4427.5</v>
      </c>
      <c r="J149" s="667" t="s">
        <v>523</v>
      </c>
    </row>
    <row r="150" spans="1:10" ht="50" customHeight="1" outlineLevel="1" x14ac:dyDescent="0.15">
      <c r="A150" s="656"/>
      <c r="B150" s="666" t="s">
        <v>671</v>
      </c>
      <c r="C150" s="667" t="s">
        <v>384</v>
      </c>
      <c r="D150" s="668">
        <v>127.5</v>
      </c>
      <c r="E150" s="667" t="s">
        <v>422</v>
      </c>
      <c r="F150" s="668">
        <v>127.5</v>
      </c>
      <c r="G150" s="670" t="s">
        <v>581</v>
      </c>
      <c r="H150" s="671"/>
      <c r="I150" s="668">
        <v>127.5</v>
      </c>
      <c r="J150" s="667" t="s">
        <v>474</v>
      </c>
    </row>
    <row r="151" spans="1:10" ht="50" customHeight="1" outlineLevel="1" x14ac:dyDescent="0.15">
      <c r="A151" s="656"/>
      <c r="B151" s="666" t="s">
        <v>671</v>
      </c>
      <c r="C151" s="667" t="s">
        <v>384</v>
      </c>
      <c r="D151" s="668">
        <v>1530</v>
      </c>
      <c r="E151" s="667" t="s">
        <v>422</v>
      </c>
      <c r="F151" s="668">
        <v>1530</v>
      </c>
      <c r="G151" s="670" t="s">
        <v>580</v>
      </c>
      <c r="H151" s="671"/>
      <c r="I151" s="668">
        <v>1530</v>
      </c>
      <c r="J151" s="667" t="s">
        <v>475</v>
      </c>
    </row>
    <row r="152" spans="1:10" ht="50" customHeight="1" outlineLevel="1" x14ac:dyDescent="0.15">
      <c r="A152" s="656"/>
      <c r="B152" s="666" t="s">
        <v>671</v>
      </c>
      <c r="C152" s="667" t="s">
        <v>384</v>
      </c>
      <c r="D152" s="668">
        <v>6842.5</v>
      </c>
      <c r="E152" s="667" t="s">
        <v>439</v>
      </c>
      <c r="F152" s="668">
        <v>6842.5</v>
      </c>
      <c r="G152" s="670" t="s">
        <v>617</v>
      </c>
      <c r="H152" s="671"/>
      <c r="I152" s="668">
        <v>6842.5</v>
      </c>
      <c r="J152" s="667" t="s">
        <v>477</v>
      </c>
    </row>
    <row r="153" spans="1:10" ht="50" customHeight="1" outlineLevel="1" x14ac:dyDescent="0.15">
      <c r="A153" s="656"/>
      <c r="B153" s="666" t="s">
        <v>671</v>
      </c>
      <c r="C153" s="667" t="s">
        <v>384</v>
      </c>
      <c r="D153" s="668">
        <v>1170</v>
      </c>
      <c r="E153" s="667" t="s">
        <v>422</v>
      </c>
      <c r="F153" s="668">
        <v>1170</v>
      </c>
      <c r="G153" s="670" t="s">
        <v>585</v>
      </c>
      <c r="H153" s="671"/>
      <c r="I153" s="668">
        <v>1170</v>
      </c>
      <c r="J153" s="667" t="s">
        <v>502</v>
      </c>
    </row>
    <row r="154" spans="1:10" ht="50" customHeight="1" outlineLevel="1" x14ac:dyDescent="0.15">
      <c r="A154" s="656"/>
      <c r="B154" s="666" t="s">
        <v>671</v>
      </c>
      <c r="C154" s="667" t="s">
        <v>384</v>
      </c>
      <c r="D154" s="668">
        <v>97.5</v>
      </c>
      <c r="E154" s="667" t="s">
        <v>422</v>
      </c>
      <c r="F154" s="668">
        <v>97.5</v>
      </c>
      <c r="G154" s="670" t="s">
        <v>584</v>
      </c>
      <c r="H154" s="671"/>
      <c r="I154" s="668">
        <v>97.5</v>
      </c>
      <c r="J154" s="667" t="s">
        <v>504</v>
      </c>
    </row>
    <row r="155" spans="1:10" ht="50" customHeight="1" outlineLevel="1" x14ac:dyDescent="0.15">
      <c r="A155" s="656"/>
      <c r="B155" s="666" t="s">
        <v>671</v>
      </c>
      <c r="C155" s="667" t="s">
        <v>384</v>
      </c>
      <c r="D155" s="668">
        <v>5232.5</v>
      </c>
      <c r="E155" s="667" t="s">
        <v>439</v>
      </c>
      <c r="F155" s="668">
        <v>5232.5</v>
      </c>
      <c r="G155" s="670" t="s">
        <v>632</v>
      </c>
      <c r="H155" s="671"/>
      <c r="I155" s="668">
        <v>5232.5</v>
      </c>
      <c r="J155" s="667" t="s">
        <v>510</v>
      </c>
    </row>
    <row r="156" spans="1:10" ht="50" customHeight="1" outlineLevel="1" x14ac:dyDescent="0.15">
      <c r="A156" s="656"/>
      <c r="B156" s="666" t="s">
        <v>671</v>
      </c>
      <c r="C156" s="667" t="s">
        <v>384</v>
      </c>
      <c r="D156" s="668">
        <v>1080</v>
      </c>
      <c r="E156" s="667" t="s">
        <v>422</v>
      </c>
      <c r="F156" s="668">
        <v>1080</v>
      </c>
      <c r="G156" s="670" t="s">
        <v>587</v>
      </c>
      <c r="H156" s="671"/>
      <c r="I156" s="668">
        <v>1080</v>
      </c>
      <c r="J156" s="667" t="s">
        <v>517</v>
      </c>
    </row>
    <row r="157" spans="1:10" ht="50" customHeight="1" outlineLevel="1" x14ac:dyDescent="0.15">
      <c r="A157" s="656"/>
      <c r="B157" s="666" t="s">
        <v>671</v>
      </c>
      <c r="C157" s="667" t="s">
        <v>384</v>
      </c>
      <c r="D157" s="668">
        <v>90</v>
      </c>
      <c r="E157" s="667" t="s">
        <v>422</v>
      </c>
      <c r="F157" s="668">
        <v>90</v>
      </c>
      <c r="G157" s="670" t="s">
        <v>586</v>
      </c>
      <c r="H157" s="671"/>
      <c r="I157" s="668">
        <v>90</v>
      </c>
      <c r="J157" s="667" t="s">
        <v>519</v>
      </c>
    </row>
    <row r="158" spans="1:10" ht="50" customHeight="1" outlineLevel="1" x14ac:dyDescent="0.15">
      <c r="A158" s="656"/>
      <c r="B158" s="666" t="s">
        <v>671</v>
      </c>
      <c r="C158" s="667" t="s">
        <v>384</v>
      </c>
      <c r="D158" s="668">
        <v>4830</v>
      </c>
      <c r="E158" s="667" t="s">
        <v>439</v>
      </c>
      <c r="F158" s="668">
        <v>4830</v>
      </c>
      <c r="G158" s="670" t="s">
        <v>643</v>
      </c>
      <c r="H158" s="671"/>
      <c r="I158" s="668">
        <v>4830</v>
      </c>
      <c r="J158" s="667" t="s">
        <v>530</v>
      </c>
    </row>
    <row r="159" spans="1:10" ht="50" customHeight="1" outlineLevel="1" x14ac:dyDescent="0.15">
      <c r="A159" s="656"/>
      <c r="B159" s="666" t="s">
        <v>672</v>
      </c>
      <c r="C159" s="667" t="s">
        <v>383</v>
      </c>
      <c r="D159" s="668">
        <v>127.5</v>
      </c>
      <c r="E159" s="667" t="s">
        <v>422</v>
      </c>
      <c r="F159" s="668">
        <v>127.5</v>
      </c>
      <c r="G159" s="670" t="s">
        <v>581</v>
      </c>
      <c r="H159" s="671"/>
      <c r="I159" s="668">
        <v>127.5</v>
      </c>
      <c r="J159" s="667" t="s">
        <v>474</v>
      </c>
    </row>
    <row r="160" spans="1:10" ht="50" customHeight="1" outlineLevel="1" x14ac:dyDescent="0.15">
      <c r="A160" s="656"/>
      <c r="B160" s="666" t="s">
        <v>672</v>
      </c>
      <c r="C160" s="667" t="s">
        <v>383</v>
      </c>
      <c r="D160" s="668">
        <v>1530</v>
      </c>
      <c r="E160" s="667" t="s">
        <v>422</v>
      </c>
      <c r="F160" s="668">
        <v>1530</v>
      </c>
      <c r="G160" s="670" t="s">
        <v>580</v>
      </c>
      <c r="H160" s="671"/>
      <c r="I160" s="668">
        <v>1530</v>
      </c>
      <c r="J160" s="667" t="s">
        <v>475</v>
      </c>
    </row>
    <row r="161" spans="1:10" ht="50" customHeight="1" outlineLevel="1" x14ac:dyDescent="0.15">
      <c r="A161" s="656"/>
      <c r="B161" s="666" t="s">
        <v>672</v>
      </c>
      <c r="C161" s="667" t="s">
        <v>383</v>
      </c>
      <c r="D161" s="668">
        <v>6842.5</v>
      </c>
      <c r="E161" s="667" t="s">
        <v>438</v>
      </c>
      <c r="F161" s="668">
        <v>6842.5</v>
      </c>
      <c r="G161" s="670" t="s">
        <v>616</v>
      </c>
      <c r="H161" s="671"/>
      <c r="I161" s="668">
        <v>6842.5</v>
      </c>
      <c r="J161" s="667" t="s">
        <v>476</v>
      </c>
    </row>
    <row r="162" spans="1:10" ht="50" customHeight="1" outlineLevel="1" x14ac:dyDescent="0.15">
      <c r="A162" s="656"/>
      <c r="B162" s="666" t="s">
        <v>672</v>
      </c>
      <c r="C162" s="667" t="s">
        <v>383</v>
      </c>
      <c r="D162" s="668">
        <v>1170</v>
      </c>
      <c r="E162" s="667" t="s">
        <v>422</v>
      </c>
      <c r="F162" s="668">
        <v>1170</v>
      </c>
      <c r="G162" s="670" t="s">
        <v>585</v>
      </c>
      <c r="H162" s="671"/>
      <c r="I162" s="668">
        <v>1170</v>
      </c>
      <c r="J162" s="667" t="s">
        <v>502</v>
      </c>
    </row>
    <row r="163" spans="1:10" ht="50" customHeight="1" outlineLevel="1" x14ac:dyDescent="0.15">
      <c r="A163" s="656"/>
      <c r="B163" s="666" t="s">
        <v>672</v>
      </c>
      <c r="C163" s="667" t="s">
        <v>383</v>
      </c>
      <c r="D163" s="668">
        <v>97.5</v>
      </c>
      <c r="E163" s="667" t="s">
        <v>422</v>
      </c>
      <c r="F163" s="668">
        <v>97.5</v>
      </c>
      <c r="G163" s="670" t="s">
        <v>584</v>
      </c>
      <c r="H163" s="671"/>
      <c r="I163" s="668">
        <v>97.5</v>
      </c>
      <c r="J163" s="667" t="s">
        <v>504</v>
      </c>
    </row>
    <row r="164" spans="1:10" ht="50" customHeight="1" outlineLevel="1" x14ac:dyDescent="0.15">
      <c r="A164" s="656"/>
      <c r="B164" s="666" t="s">
        <v>672</v>
      </c>
      <c r="C164" s="667" t="s">
        <v>383</v>
      </c>
      <c r="D164" s="668">
        <v>5232.5</v>
      </c>
      <c r="E164" s="667" t="s">
        <v>438</v>
      </c>
      <c r="F164" s="668">
        <v>5232.5</v>
      </c>
      <c r="G164" s="670" t="s">
        <v>631</v>
      </c>
      <c r="H164" s="671"/>
      <c r="I164" s="668">
        <v>5232.5</v>
      </c>
      <c r="J164" s="667" t="s">
        <v>509</v>
      </c>
    </row>
    <row r="165" spans="1:10" ht="50" customHeight="1" outlineLevel="1" x14ac:dyDescent="0.15">
      <c r="A165" s="656"/>
      <c r="B165" s="666" t="s">
        <v>672</v>
      </c>
      <c r="C165" s="667" t="s">
        <v>383</v>
      </c>
      <c r="D165" s="668">
        <v>1080</v>
      </c>
      <c r="E165" s="667" t="s">
        <v>422</v>
      </c>
      <c r="F165" s="668">
        <v>1080</v>
      </c>
      <c r="G165" s="670" t="s">
        <v>587</v>
      </c>
      <c r="H165" s="671"/>
      <c r="I165" s="668">
        <v>1080</v>
      </c>
      <c r="J165" s="667" t="s">
        <v>517</v>
      </c>
    </row>
    <row r="166" spans="1:10" ht="50" customHeight="1" outlineLevel="1" x14ac:dyDescent="0.15">
      <c r="A166" s="656"/>
      <c r="B166" s="666" t="s">
        <v>672</v>
      </c>
      <c r="C166" s="667" t="s">
        <v>383</v>
      </c>
      <c r="D166" s="668">
        <v>90</v>
      </c>
      <c r="E166" s="667" t="s">
        <v>422</v>
      </c>
      <c r="F166" s="668">
        <v>90</v>
      </c>
      <c r="G166" s="670" t="s">
        <v>586</v>
      </c>
      <c r="H166" s="671"/>
      <c r="I166" s="668">
        <v>90</v>
      </c>
      <c r="J166" s="667" t="s">
        <v>519</v>
      </c>
    </row>
    <row r="167" spans="1:10" ht="50" customHeight="1" outlineLevel="1" x14ac:dyDescent="0.15">
      <c r="A167" s="656"/>
      <c r="B167" s="666" t="s">
        <v>672</v>
      </c>
      <c r="C167" s="667" t="s">
        <v>383</v>
      </c>
      <c r="D167" s="668">
        <v>4830</v>
      </c>
      <c r="E167" s="667" t="s">
        <v>438</v>
      </c>
      <c r="F167" s="668">
        <v>4830</v>
      </c>
      <c r="G167" s="670" t="s">
        <v>634</v>
      </c>
      <c r="H167" s="671"/>
      <c r="I167" s="668">
        <v>4830</v>
      </c>
      <c r="J167" s="667" t="s">
        <v>520</v>
      </c>
    </row>
    <row r="168" spans="1:10" ht="50" customHeight="1" outlineLevel="1" x14ac:dyDescent="0.15">
      <c r="A168" s="656"/>
      <c r="B168" s="666" t="s">
        <v>673</v>
      </c>
      <c r="C168" s="667" t="s">
        <v>390</v>
      </c>
      <c r="D168" s="668">
        <v>1404</v>
      </c>
      <c r="E168" s="667" t="s">
        <v>422</v>
      </c>
      <c r="F168" s="668">
        <v>1404</v>
      </c>
      <c r="G168" s="670" t="s">
        <v>583</v>
      </c>
      <c r="H168" s="671"/>
      <c r="I168" s="668">
        <v>1404</v>
      </c>
      <c r="J168" s="667" t="s">
        <v>484</v>
      </c>
    </row>
    <row r="169" spans="1:10" ht="50" customHeight="1" outlineLevel="1" x14ac:dyDescent="0.15">
      <c r="A169" s="656"/>
      <c r="B169" s="666" t="s">
        <v>673</v>
      </c>
      <c r="C169" s="667" t="s">
        <v>390</v>
      </c>
      <c r="D169" s="668">
        <v>117</v>
      </c>
      <c r="E169" s="667" t="s">
        <v>422</v>
      </c>
      <c r="F169" s="668">
        <v>117</v>
      </c>
      <c r="G169" s="670" t="s">
        <v>582</v>
      </c>
      <c r="H169" s="671"/>
      <c r="I169" s="668">
        <v>117</v>
      </c>
      <c r="J169" s="667" t="s">
        <v>485</v>
      </c>
    </row>
    <row r="170" spans="1:10" ht="50" customHeight="1" outlineLevel="1" x14ac:dyDescent="0.15">
      <c r="A170" s="656"/>
      <c r="B170" s="666" t="s">
        <v>673</v>
      </c>
      <c r="C170" s="667" t="s">
        <v>390</v>
      </c>
      <c r="D170" s="668">
        <v>6279</v>
      </c>
      <c r="E170" s="667" t="s">
        <v>442</v>
      </c>
      <c r="F170" s="668">
        <v>6279</v>
      </c>
      <c r="G170" s="670" t="s">
        <v>624</v>
      </c>
      <c r="H170" s="671"/>
      <c r="I170" s="668">
        <v>6279</v>
      </c>
      <c r="J170" s="667" t="s">
        <v>492</v>
      </c>
    </row>
    <row r="171" spans="1:10" ht="50" customHeight="1" outlineLevel="1" x14ac:dyDescent="0.15">
      <c r="A171" s="656"/>
      <c r="B171" s="666" t="s">
        <v>673</v>
      </c>
      <c r="C171" s="667" t="s">
        <v>390</v>
      </c>
      <c r="D171" s="668">
        <v>1080</v>
      </c>
      <c r="E171" s="667" t="s">
        <v>422</v>
      </c>
      <c r="F171" s="668">
        <v>1080</v>
      </c>
      <c r="G171" s="670" t="s">
        <v>585</v>
      </c>
      <c r="H171" s="671"/>
      <c r="I171" s="668">
        <v>1080</v>
      </c>
      <c r="J171" s="667" t="s">
        <v>502</v>
      </c>
    </row>
    <row r="172" spans="1:10" ht="50" customHeight="1" outlineLevel="1" x14ac:dyDescent="0.15">
      <c r="A172" s="656"/>
      <c r="B172" s="666" t="s">
        <v>673</v>
      </c>
      <c r="C172" s="667" t="s">
        <v>390</v>
      </c>
      <c r="D172" s="668">
        <v>90</v>
      </c>
      <c r="E172" s="667" t="s">
        <v>422</v>
      </c>
      <c r="F172" s="668">
        <v>90</v>
      </c>
      <c r="G172" s="670" t="s">
        <v>584</v>
      </c>
      <c r="H172" s="671"/>
      <c r="I172" s="668">
        <v>90</v>
      </c>
      <c r="J172" s="667" t="s">
        <v>504</v>
      </c>
    </row>
    <row r="173" spans="1:10" ht="50" customHeight="1" outlineLevel="1" x14ac:dyDescent="0.15">
      <c r="A173" s="656"/>
      <c r="B173" s="666" t="s">
        <v>673</v>
      </c>
      <c r="C173" s="667" t="s">
        <v>390</v>
      </c>
      <c r="D173" s="668">
        <v>4830</v>
      </c>
      <c r="E173" s="667" t="s">
        <v>442</v>
      </c>
      <c r="F173" s="668">
        <v>4830</v>
      </c>
      <c r="G173" s="670" t="s">
        <v>633</v>
      </c>
      <c r="H173" s="671"/>
      <c r="I173" s="668">
        <v>4830</v>
      </c>
      <c r="J173" s="667" t="s">
        <v>511</v>
      </c>
    </row>
    <row r="174" spans="1:10" ht="50" customHeight="1" outlineLevel="1" x14ac:dyDescent="0.15">
      <c r="A174" s="656"/>
      <c r="B174" s="666" t="s">
        <v>673</v>
      </c>
      <c r="C174" s="667" t="s">
        <v>390</v>
      </c>
      <c r="D174" s="668">
        <v>1296</v>
      </c>
      <c r="E174" s="667" t="s">
        <v>422</v>
      </c>
      <c r="F174" s="668">
        <v>1296</v>
      </c>
      <c r="G174" s="670" t="s">
        <v>587</v>
      </c>
      <c r="H174" s="671"/>
      <c r="I174" s="668">
        <v>1296</v>
      </c>
      <c r="J174" s="667" t="s">
        <v>517</v>
      </c>
    </row>
    <row r="175" spans="1:10" ht="50" customHeight="1" outlineLevel="1" x14ac:dyDescent="0.15">
      <c r="A175" s="656"/>
      <c r="B175" s="666" t="s">
        <v>673</v>
      </c>
      <c r="C175" s="667" t="s">
        <v>390</v>
      </c>
      <c r="D175" s="668">
        <v>108</v>
      </c>
      <c r="E175" s="667" t="s">
        <v>422</v>
      </c>
      <c r="F175" s="668">
        <v>108</v>
      </c>
      <c r="G175" s="670" t="s">
        <v>586</v>
      </c>
      <c r="H175" s="671"/>
      <c r="I175" s="668">
        <v>108</v>
      </c>
      <c r="J175" s="667" t="s">
        <v>519</v>
      </c>
    </row>
    <row r="176" spans="1:10" ht="50" customHeight="1" outlineLevel="1" x14ac:dyDescent="0.15">
      <c r="A176" s="656"/>
      <c r="B176" s="666" t="s">
        <v>673</v>
      </c>
      <c r="C176" s="667" t="s">
        <v>390</v>
      </c>
      <c r="D176" s="668">
        <v>5796</v>
      </c>
      <c r="E176" s="667" t="s">
        <v>442</v>
      </c>
      <c r="F176" s="668">
        <v>5796</v>
      </c>
      <c r="G176" s="670" t="s">
        <v>535</v>
      </c>
      <c r="H176" s="671"/>
      <c r="I176" s="668">
        <v>5796</v>
      </c>
      <c r="J176" s="667" t="s">
        <v>521</v>
      </c>
    </row>
    <row r="177" spans="1:10" ht="50" customHeight="1" outlineLevel="1" x14ac:dyDescent="0.15">
      <c r="A177" s="656"/>
      <c r="B177" s="666" t="s">
        <v>674</v>
      </c>
      <c r="C177" s="667" t="s">
        <v>368</v>
      </c>
      <c r="D177" s="668">
        <v>1260</v>
      </c>
      <c r="E177" s="667" t="s">
        <v>422</v>
      </c>
      <c r="F177" s="668">
        <v>1260</v>
      </c>
      <c r="G177" s="670" t="s">
        <v>579</v>
      </c>
      <c r="H177" s="671"/>
      <c r="I177" s="668">
        <v>1260</v>
      </c>
      <c r="J177" s="667" t="s">
        <v>537</v>
      </c>
    </row>
    <row r="178" spans="1:10" ht="50" customHeight="1" outlineLevel="1" x14ac:dyDescent="0.15">
      <c r="A178" s="656"/>
      <c r="B178" s="666" t="s">
        <v>674</v>
      </c>
      <c r="C178" s="667" t="s">
        <v>368</v>
      </c>
      <c r="D178" s="668">
        <v>105</v>
      </c>
      <c r="E178" s="667" t="s">
        <v>422</v>
      </c>
      <c r="F178" s="668">
        <v>105</v>
      </c>
      <c r="G178" s="670" t="s">
        <v>578</v>
      </c>
      <c r="H178" s="671"/>
      <c r="I178" s="668">
        <v>105</v>
      </c>
      <c r="J178" s="667" t="s">
        <v>538</v>
      </c>
    </row>
    <row r="179" spans="1:10" ht="50" customHeight="1" outlineLevel="1" x14ac:dyDescent="0.15">
      <c r="A179" s="656"/>
      <c r="B179" s="666" t="s">
        <v>674</v>
      </c>
      <c r="C179" s="667" t="s">
        <v>368</v>
      </c>
      <c r="D179" s="668">
        <v>5635</v>
      </c>
      <c r="E179" s="667" t="s">
        <v>434</v>
      </c>
      <c r="F179" s="668">
        <v>5635</v>
      </c>
      <c r="G179" s="670" t="s">
        <v>611</v>
      </c>
      <c r="H179" s="671"/>
      <c r="I179" s="668">
        <v>5635</v>
      </c>
      <c r="J179" s="667" t="s">
        <v>539</v>
      </c>
    </row>
    <row r="180" spans="1:10" ht="50" customHeight="1" outlineLevel="1" x14ac:dyDescent="0.15">
      <c r="A180" s="656"/>
      <c r="B180" s="666" t="s">
        <v>674</v>
      </c>
      <c r="C180" s="667" t="s">
        <v>368</v>
      </c>
      <c r="D180" s="668">
        <v>1260</v>
      </c>
      <c r="E180" s="667" t="s">
        <v>422</v>
      </c>
      <c r="F180" s="668">
        <v>1260</v>
      </c>
      <c r="G180" s="670" t="s">
        <v>583</v>
      </c>
      <c r="H180" s="671"/>
      <c r="I180" s="668">
        <v>1260</v>
      </c>
      <c r="J180" s="667" t="s">
        <v>484</v>
      </c>
    </row>
    <row r="181" spans="1:10" ht="50" customHeight="1" outlineLevel="1" x14ac:dyDescent="0.15">
      <c r="A181" s="656"/>
      <c r="B181" s="666" t="s">
        <v>674</v>
      </c>
      <c r="C181" s="667" t="s">
        <v>368</v>
      </c>
      <c r="D181" s="668">
        <v>105</v>
      </c>
      <c r="E181" s="667" t="s">
        <v>422</v>
      </c>
      <c r="F181" s="668">
        <v>105</v>
      </c>
      <c r="G181" s="670" t="s">
        <v>582</v>
      </c>
      <c r="H181" s="671"/>
      <c r="I181" s="668">
        <v>105</v>
      </c>
      <c r="J181" s="667" t="s">
        <v>485</v>
      </c>
    </row>
    <row r="182" spans="1:10" ht="50" customHeight="1" outlineLevel="1" x14ac:dyDescent="0.15">
      <c r="A182" s="656"/>
      <c r="B182" s="666" t="s">
        <v>674</v>
      </c>
      <c r="C182" s="667" t="s">
        <v>368</v>
      </c>
      <c r="D182" s="668">
        <v>5635</v>
      </c>
      <c r="E182" s="667" t="s">
        <v>434</v>
      </c>
      <c r="F182" s="668">
        <v>5635</v>
      </c>
      <c r="G182" s="670" t="s">
        <v>622</v>
      </c>
      <c r="H182" s="671"/>
      <c r="I182" s="668">
        <v>5635</v>
      </c>
      <c r="J182" s="667" t="s">
        <v>490</v>
      </c>
    </row>
    <row r="183" spans="1:10" ht="50" customHeight="1" outlineLevel="1" x14ac:dyDescent="0.15">
      <c r="A183" s="656"/>
      <c r="B183" s="666" t="s">
        <v>674</v>
      </c>
      <c r="C183" s="667" t="s">
        <v>368</v>
      </c>
      <c r="D183" s="668">
        <v>1260</v>
      </c>
      <c r="E183" s="667" t="s">
        <v>422</v>
      </c>
      <c r="F183" s="668">
        <v>1260</v>
      </c>
      <c r="G183" s="670" t="s">
        <v>587</v>
      </c>
      <c r="H183" s="671"/>
      <c r="I183" s="668">
        <v>1260</v>
      </c>
      <c r="J183" s="667" t="s">
        <v>517</v>
      </c>
    </row>
    <row r="184" spans="1:10" ht="50" customHeight="1" outlineLevel="1" x14ac:dyDescent="0.15">
      <c r="A184" s="656"/>
      <c r="B184" s="666" t="s">
        <v>674</v>
      </c>
      <c r="C184" s="667" t="s">
        <v>368</v>
      </c>
      <c r="D184" s="668">
        <v>105</v>
      </c>
      <c r="E184" s="667" t="s">
        <v>422</v>
      </c>
      <c r="F184" s="668">
        <v>105</v>
      </c>
      <c r="G184" s="670" t="s">
        <v>586</v>
      </c>
      <c r="H184" s="671"/>
      <c r="I184" s="668">
        <v>105</v>
      </c>
      <c r="J184" s="667" t="s">
        <v>519</v>
      </c>
    </row>
    <row r="185" spans="1:10" ht="50" customHeight="1" outlineLevel="1" x14ac:dyDescent="0.15">
      <c r="A185" s="656"/>
      <c r="B185" s="666" t="s">
        <v>674</v>
      </c>
      <c r="C185" s="667" t="s">
        <v>368</v>
      </c>
      <c r="D185" s="668">
        <v>5635</v>
      </c>
      <c r="E185" s="667" t="s">
        <v>434</v>
      </c>
      <c r="F185" s="668">
        <v>5635</v>
      </c>
      <c r="G185" s="670" t="s">
        <v>635</v>
      </c>
      <c r="H185" s="671"/>
      <c r="I185" s="668">
        <v>5635</v>
      </c>
      <c r="J185" s="667" t="s">
        <v>522</v>
      </c>
    </row>
    <row r="186" spans="1:10" ht="50" customHeight="1" outlineLevel="1" x14ac:dyDescent="0.15">
      <c r="A186" s="656"/>
      <c r="B186" s="666" t="s">
        <v>675</v>
      </c>
      <c r="C186" s="667" t="s">
        <v>366</v>
      </c>
      <c r="D186" s="668">
        <v>149840</v>
      </c>
      <c r="E186" s="667" t="s">
        <v>433</v>
      </c>
      <c r="F186" s="668">
        <v>149840</v>
      </c>
      <c r="G186" s="670" t="s">
        <v>646</v>
      </c>
      <c r="H186" s="671"/>
      <c r="I186" s="668">
        <v>149840</v>
      </c>
      <c r="J186" s="667" t="s">
        <v>468</v>
      </c>
    </row>
    <row r="187" spans="1:10" ht="50" customHeight="1" outlineLevel="1" x14ac:dyDescent="0.15">
      <c r="A187" s="656"/>
      <c r="B187" s="666" t="s">
        <v>667</v>
      </c>
      <c r="C187" s="667" t="s">
        <v>327</v>
      </c>
      <c r="D187" s="668">
        <v>1540</v>
      </c>
      <c r="E187" s="667" t="s">
        <v>421</v>
      </c>
      <c r="F187" s="668">
        <v>1540</v>
      </c>
      <c r="G187" s="670" t="s">
        <v>575</v>
      </c>
      <c r="H187" s="671"/>
      <c r="I187" s="668">
        <v>1540</v>
      </c>
      <c r="J187" s="667" t="s">
        <v>536</v>
      </c>
    </row>
    <row r="188" spans="1:10" ht="50" customHeight="1" outlineLevel="1" x14ac:dyDescent="0.15">
      <c r="A188" s="656"/>
      <c r="B188" s="666" t="s">
        <v>667</v>
      </c>
      <c r="C188" s="667" t="s">
        <v>327</v>
      </c>
      <c r="D188" s="668">
        <v>3740</v>
      </c>
      <c r="E188" s="667" t="s">
        <v>421</v>
      </c>
      <c r="F188" s="668">
        <v>3740</v>
      </c>
      <c r="G188" s="670" t="s">
        <v>575</v>
      </c>
      <c r="H188" s="671"/>
      <c r="I188" s="668">
        <v>3740</v>
      </c>
      <c r="J188" s="667" t="s">
        <v>473</v>
      </c>
    </row>
    <row r="189" spans="1:10" ht="50" customHeight="1" outlineLevel="1" x14ac:dyDescent="0.15">
      <c r="A189" s="656"/>
      <c r="B189" s="666" t="s">
        <v>667</v>
      </c>
      <c r="C189" s="667" t="s">
        <v>327</v>
      </c>
      <c r="D189" s="668">
        <v>5126</v>
      </c>
      <c r="E189" s="667" t="s">
        <v>421</v>
      </c>
      <c r="F189" s="668">
        <v>5126</v>
      </c>
      <c r="G189" s="670" t="s">
        <v>575</v>
      </c>
      <c r="H189" s="671"/>
      <c r="I189" s="668">
        <v>5126</v>
      </c>
      <c r="J189" s="667" t="s">
        <v>483</v>
      </c>
    </row>
    <row r="190" spans="1:10" ht="50" customHeight="1" outlineLevel="1" x14ac:dyDescent="0.15">
      <c r="A190" s="656"/>
      <c r="B190" s="666" t="s">
        <v>667</v>
      </c>
      <c r="C190" s="667" t="s">
        <v>327</v>
      </c>
      <c r="D190" s="668">
        <v>8690</v>
      </c>
      <c r="E190" s="667" t="s">
        <v>421</v>
      </c>
      <c r="F190" s="668">
        <v>8690</v>
      </c>
      <c r="G190" s="670" t="s">
        <v>575</v>
      </c>
      <c r="H190" s="671"/>
      <c r="I190" s="668">
        <v>8690</v>
      </c>
      <c r="J190" s="667" t="s">
        <v>501</v>
      </c>
    </row>
    <row r="191" spans="1:10" ht="50" customHeight="1" outlineLevel="1" x14ac:dyDescent="0.15">
      <c r="A191" s="656"/>
      <c r="B191" s="666" t="s">
        <v>667</v>
      </c>
      <c r="C191" s="667" t="s">
        <v>327</v>
      </c>
      <c r="D191" s="668">
        <v>1320</v>
      </c>
      <c r="E191" s="667" t="s">
        <v>421</v>
      </c>
      <c r="F191" s="668">
        <v>1320</v>
      </c>
      <c r="G191" s="670" t="s">
        <v>575</v>
      </c>
      <c r="H191" s="671"/>
      <c r="I191" s="668">
        <v>1320</v>
      </c>
      <c r="J191" s="667" t="s">
        <v>518</v>
      </c>
    </row>
    <row r="192" spans="1:10" ht="50" customHeight="1" outlineLevel="1" x14ac:dyDescent="0.15">
      <c r="A192" s="656"/>
      <c r="B192" s="666" t="s">
        <v>667</v>
      </c>
      <c r="C192" s="667" t="s">
        <v>327</v>
      </c>
      <c r="D192" s="668">
        <v>1584</v>
      </c>
      <c r="E192" s="667" t="s">
        <v>421</v>
      </c>
      <c r="F192" s="668">
        <v>1584</v>
      </c>
      <c r="G192" s="670" t="s">
        <v>575</v>
      </c>
      <c r="H192" s="671"/>
      <c r="I192" s="668">
        <v>1584</v>
      </c>
      <c r="J192" s="667" t="s">
        <v>518</v>
      </c>
    </row>
    <row r="193" spans="1:10" ht="50" customHeight="1" outlineLevel="1" x14ac:dyDescent="0.15">
      <c r="A193" s="656"/>
      <c r="B193" s="666" t="s">
        <v>667</v>
      </c>
      <c r="C193" s="667" t="s">
        <v>327</v>
      </c>
      <c r="D193" s="668">
        <v>1540</v>
      </c>
      <c r="E193" s="667" t="s">
        <v>421</v>
      </c>
      <c r="F193" s="668">
        <v>1540</v>
      </c>
      <c r="G193" s="670" t="s">
        <v>575</v>
      </c>
      <c r="H193" s="671"/>
      <c r="I193" s="668">
        <v>1540</v>
      </c>
      <c r="J193" s="667" t="s">
        <v>518</v>
      </c>
    </row>
    <row r="194" spans="1:10" ht="50" customHeight="1" outlineLevel="1" x14ac:dyDescent="0.15">
      <c r="A194" s="656"/>
      <c r="B194" s="666" t="s">
        <v>667</v>
      </c>
      <c r="C194" s="667" t="s">
        <v>327</v>
      </c>
      <c r="D194" s="668">
        <v>1210</v>
      </c>
      <c r="E194" s="667" t="s">
        <v>421</v>
      </c>
      <c r="F194" s="668">
        <v>1210</v>
      </c>
      <c r="G194" s="670" t="s">
        <v>575</v>
      </c>
      <c r="H194" s="671"/>
      <c r="I194" s="668">
        <v>1210</v>
      </c>
      <c r="J194" s="667" t="s">
        <v>518</v>
      </c>
    </row>
    <row r="195" spans="1:10" ht="50" customHeight="1" outlineLevel="1" x14ac:dyDescent="0.15">
      <c r="A195" s="656"/>
      <c r="B195" s="666" t="s">
        <v>667</v>
      </c>
      <c r="C195" s="667" t="s">
        <v>327</v>
      </c>
      <c r="D195" s="668">
        <v>1320</v>
      </c>
      <c r="E195" s="667" t="s">
        <v>421</v>
      </c>
      <c r="F195" s="668">
        <v>1320</v>
      </c>
      <c r="G195" s="670" t="s">
        <v>575</v>
      </c>
      <c r="H195" s="671"/>
      <c r="I195" s="668">
        <v>1320</v>
      </c>
      <c r="J195" s="667" t="s">
        <v>518</v>
      </c>
    </row>
    <row r="196" spans="1:10" ht="15" customHeight="1" x14ac:dyDescent="0.2">
      <c r="A196" s="340"/>
      <c r="B196" s="660" t="s">
        <v>346</v>
      </c>
      <c r="C196" s="661"/>
      <c r="D196" s="662">
        <f>SUM(D11:D132)</f>
        <v>709763.18</v>
      </c>
      <c r="E196" s="663"/>
      <c r="F196" s="662">
        <f>SUM(F11:F132)</f>
        <v>709763.18</v>
      </c>
      <c r="G196" s="664"/>
      <c r="H196" s="665"/>
      <c r="I196" s="662">
        <f>SUM(I11:I132)</f>
        <v>709763.18</v>
      </c>
      <c r="J196" s="663"/>
    </row>
    <row r="197" spans="1:10" x14ac:dyDescent="0.15">
      <c r="D197" s="646"/>
      <c r="F197" s="646"/>
    </row>
    <row r="198" spans="1:10" ht="15" customHeight="1" x14ac:dyDescent="0.15">
      <c r="A198" s="335"/>
      <c r="B198" s="653" t="s">
        <v>347</v>
      </c>
      <c r="C198" s="648"/>
      <c r="D198" s="649"/>
      <c r="E198" s="654" t="s">
        <v>337</v>
      </c>
      <c r="F198" s="648"/>
      <c r="G198" s="648"/>
      <c r="H198" s="648"/>
      <c r="I198" s="648"/>
      <c r="J198" s="649"/>
    </row>
    <row r="199" spans="1:10" ht="64" x14ac:dyDescent="0.15">
      <c r="A199" s="336" t="s">
        <v>338</v>
      </c>
      <c r="B199" s="336" t="s">
        <v>339</v>
      </c>
      <c r="C199" s="336" t="s">
        <v>49</v>
      </c>
      <c r="D199" s="337" t="s">
        <v>340</v>
      </c>
      <c r="E199" s="336" t="s">
        <v>341</v>
      </c>
      <c r="F199" s="337" t="s">
        <v>340</v>
      </c>
      <c r="G199" s="633" t="s">
        <v>342</v>
      </c>
      <c r="H199" s="633" t="s">
        <v>343</v>
      </c>
      <c r="I199" s="336" t="s">
        <v>344</v>
      </c>
      <c r="J199" s="336" t="s">
        <v>345</v>
      </c>
    </row>
    <row r="200" spans="1:10" x14ac:dyDescent="0.15">
      <c r="A200" s="338"/>
      <c r="B200" s="338">
        <v>1.1000000000000001</v>
      </c>
      <c r="C200" s="339"/>
      <c r="D200" s="650"/>
      <c r="E200" s="339"/>
      <c r="F200" s="650"/>
      <c r="G200" s="634"/>
      <c r="H200" s="634"/>
      <c r="I200" s="650"/>
      <c r="J200" s="339"/>
    </row>
    <row r="201" spans="1:10" x14ac:dyDescent="0.15">
      <c r="A201" s="338"/>
      <c r="B201" s="338">
        <v>2.1</v>
      </c>
      <c r="C201" s="339"/>
      <c r="D201" s="650"/>
      <c r="E201" s="339"/>
      <c r="F201" s="650"/>
      <c r="G201" s="634"/>
      <c r="H201" s="634"/>
      <c r="I201" s="650"/>
      <c r="J201" s="339"/>
    </row>
    <row r="202" spans="1:10" x14ac:dyDescent="0.15">
      <c r="A202" s="338"/>
      <c r="B202" s="338">
        <v>2.2000000000000002</v>
      </c>
      <c r="C202" s="339"/>
      <c r="D202" s="650"/>
      <c r="E202" s="339"/>
      <c r="F202" s="650"/>
      <c r="G202" s="634"/>
      <c r="H202" s="634"/>
      <c r="I202" s="650"/>
      <c r="J202" s="339"/>
    </row>
    <row r="203" spans="1:10" x14ac:dyDescent="0.15">
      <c r="A203" s="338"/>
      <c r="B203" s="338">
        <v>3.1</v>
      </c>
      <c r="C203" s="339"/>
      <c r="D203" s="650"/>
      <c r="E203" s="339"/>
      <c r="F203" s="650"/>
      <c r="G203" s="634"/>
      <c r="H203" s="634"/>
      <c r="I203" s="650"/>
      <c r="J203" s="339"/>
    </row>
    <row r="204" spans="1:10" x14ac:dyDescent="0.15">
      <c r="A204" s="338"/>
      <c r="B204" s="338">
        <v>4.0999999999999996</v>
      </c>
      <c r="C204" s="339"/>
      <c r="D204" s="650"/>
      <c r="E204" s="339"/>
      <c r="F204" s="650"/>
      <c r="G204" s="634"/>
      <c r="H204" s="634"/>
      <c r="I204" s="650"/>
      <c r="J204" s="339"/>
    </row>
    <row r="205" spans="1:10" x14ac:dyDescent="0.15">
      <c r="A205" s="338"/>
      <c r="B205" s="338"/>
      <c r="C205" s="339"/>
      <c r="D205" s="650"/>
      <c r="E205" s="339"/>
      <c r="F205" s="650"/>
      <c r="G205" s="634"/>
      <c r="H205" s="634"/>
      <c r="I205" s="650"/>
      <c r="J205" s="339"/>
    </row>
    <row r="206" spans="1:10" ht="15" customHeight="1" x14ac:dyDescent="0.2">
      <c r="A206" s="340"/>
      <c r="B206" s="655" t="s">
        <v>346</v>
      </c>
      <c r="C206" s="648"/>
      <c r="D206" s="341"/>
      <c r="E206" s="341"/>
      <c r="F206" s="341"/>
      <c r="G206" s="633"/>
      <c r="H206" s="633"/>
      <c r="I206" s="630"/>
      <c r="J206" s="341"/>
    </row>
    <row r="207" spans="1:10" x14ac:dyDescent="0.15">
      <c r="D207" s="646"/>
      <c r="F207" s="646"/>
    </row>
    <row r="208" spans="1:10" ht="15" customHeight="1" x14ac:dyDescent="0.15">
      <c r="A208" s="335"/>
      <c r="B208" s="653" t="s">
        <v>348</v>
      </c>
      <c r="C208" s="648"/>
      <c r="D208" s="649"/>
      <c r="E208" s="654" t="s">
        <v>337</v>
      </c>
      <c r="F208" s="648"/>
      <c r="G208" s="648"/>
      <c r="H208" s="648"/>
      <c r="I208" s="648"/>
      <c r="J208" s="649"/>
    </row>
    <row r="209" spans="1:10" ht="64" x14ac:dyDescent="0.15">
      <c r="A209" s="336" t="s">
        <v>338</v>
      </c>
      <c r="B209" s="336" t="s">
        <v>339</v>
      </c>
      <c r="C209" s="336" t="s">
        <v>49</v>
      </c>
      <c r="D209" s="337" t="s">
        <v>340</v>
      </c>
      <c r="E209" s="336" t="s">
        <v>341</v>
      </c>
      <c r="F209" s="337" t="s">
        <v>340</v>
      </c>
      <c r="G209" s="633" t="s">
        <v>342</v>
      </c>
      <c r="H209" s="633" t="s">
        <v>343</v>
      </c>
      <c r="I209" s="336" t="s">
        <v>344</v>
      </c>
      <c r="J209" s="336" t="s">
        <v>345</v>
      </c>
    </row>
    <row r="210" spans="1:10" x14ac:dyDescent="0.15">
      <c r="A210" s="338"/>
      <c r="B210" s="338">
        <v>1.1000000000000001</v>
      </c>
      <c r="C210" s="339"/>
      <c r="D210" s="650"/>
      <c r="E210" s="339"/>
      <c r="F210" s="650"/>
      <c r="G210" s="634"/>
      <c r="H210" s="634"/>
      <c r="I210" s="650"/>
      <c r="J210" s="339"/>
    </row>
    <row r="211" spans="1:10" x14ac:dyDescent="0.15">
      <c r="A211" s="338"/>
      <c r="B211" s="338">
        <v>2.1</v>
      </c>
      <c r="C211" s="339"/>
      <c r="D211" s="650"/>
      <c r="E211" s="339"/>
      <c r="F211" s="650"/>
      <c r="G211" s="634"/>
      <c r="H211" s="634"/>
      <c r="I211" s="650"/>
      <c r="J211" s="339"/>
    </row>
    <row r="212" spans="1:10" x14ac:dyDescent="0.15">
      <c r="A212" s="338"/>
      <c r="B212" s="338">
        <v>2.2000000000000002</v>
      </c>
      <c r="C212" s="339"/>
      <c r="D212" s="650"/>
      <c r="E212" s="339"/>
      <c r="F212" s="650"/>
      <c r="G212" s="634"/>
      <c r="H212" s="634"/>
      <c r="I212" s="650"/>
      <c r="J212" s="339"/>
    </row>
    <row r="213" spans="1:10" x14ac:dyDescent="0.15">
      <c r="A213" s="338"/>
      <c r="B213" s="338">
        <v>3.1</v>
      </c>
      <c r="C213" s="339"/>
      <c r="D213" s="650"/>
      <c r="E213" s="339"/>
      <c r="F213" s="650"/>
      <c r="G213" s="634"/>
      <c r="H213" s="634"/>
      <c r="I213" s="650"/>
      <c r="J213" s="339"/>
    </row>
    <row r="214" spans="1:10" x14ac:dyDescent="0.15">
      <c r="A214" s="338"/>
      <c r="B214" s="338">
        <v>4.0999999999999996</v>
      </c>
      <c r="C214" s="339"/>
      <c r="D214" s="650"/>
      <c r="E214" s="339"/>
      <c r="F214" s="650"/>
      <c r="G214" s="634"/>
      <c r="H214" s="634"/>
      <c r="I214" s="650"/>
      <c r="J214" s="339"/>
    </row>
    <row r="215" spans="1:10" x14ac:dyDescent="0.15">
      <c r="A215" s="338"/>
      <c r="B215" s="338"/>
      <c r="C215" s="339"/>
      <c r="D215" s="650"/>
      <c r="E215" s="339"/>
      <c r="F215" s="650"/>
      <c r="G215" s="634"/>
      <c r="H215" s="634"/>
      <c r="I215" s="650"/>
      <c r="J215" s="339"/>
    </row>
    <row r="216" spans="1:10" ht="15" customHeight="1" x14ac:dyDescent="0.2">
      <c r="A216" s="340"/>
      <c r="B216" s="655" t="s">
        <v>346</v>
      </c>
      <c r="C216" s="648"/>
      <c r="D216" s="341"/>
      <c r="E216" s="341"/>
      <c r="F216" s="341"/>
      <c r="G216" s="633"/>
      <c r="H216" s="633"/>
      <c r="I216" s="630"/>
      <c r="J216" s="341"/>
    </row>
    <row r="217" spans="1:10" x14ac:dyDescent="0.15">
      <c r="D217" s="646"/>
      <c r="F217" s="646"/>
    </row>
    <row r="218" spans="1:10" ht="60" x14ac:dyDescent="0.2">
      <c r="A218" s="651"/>
      <c r="B218" s="651" t="s">
        <v>696</v>
      </c>
      <c r="C218" s="651"/>
      <c r="D218" s="652"/>
      <c r="E218" s="651"/>
      <c r="F218" s="652"/>
      <c r="G218" s="635"/>
      <c r="H218" s="635"/>
      <c r="I218" s="651"/>
      <c r="J218" s="651"/>
    </row>
    <row r="219" spans="1:10" x14ac:dyDescent="0.15">
      <c r="D219" s="646"/>
      <c r="F219" s="646"/>
    </row>
    <row r="220" spans="1:10" x14ac:dyDescent="0.15">
      <c r="D220" s="646"/>
      <c r="F220" s="646"/>
    </row>
    <row r="221" spans="1:10" x14ac:dyDescent="0.15">
      <c r="D221" s="646"/>
      <c r="F221" s="646"/>
    </row>
    <row r="222" spans="1:10" x14ac:dyDescent="0.15">
      <c r="D222" s="646"/>
      <c r="F222" s="646"/>
    </row>
    <row r="223" spans="1:10" x14ac:dyDescent="0.15">
      <c r="D223" s="646"/>
      <c r="F223" s="646"/>
    </row>
    <row r="224" spans="1:10" x14ac:dyDescent="0.15">
      <c r="D224" s="646"/>
      <c r="F224" s="646"/>
    </row>
    <row r="225" spans="4:6" x14ac:dyDescent="0.15">
      <c r="D225" s="646"/>
      <c r="F225" s="646"/>
    </row>
    <row r="226" spans="4:6" x14ac:dyDescent="0.15">
      <c r="D226" s="646"/>
      <c r="F226" s="646"/>
    </row>
    <row r="227" spans="4:6" x14ac:dyDescent="0.15">
      <c r="D227" s="646"/>
      <c r="F227" s="646"/>
    </row>
    <row r="228" spans="4:6" x14ac:dyDescent="0.15">
      <c r="D228" s="646"/>
      <c r="F228" s="646"/>
    </row>
    <row r="229" spans="4:6" x14ac:dyDescent="0.15">
      <c r="D229" s="646"/>
      <c r="F229" s="646"/>
    </row>
    <row r="230" spans="4:6" x14ac:dyDescent="0.15">
      <c r="D230" s="646"/>
      <c r="F230" s="646"/>
    </row>
    <row r="231" spans="4:6" x14ac:dyDescent="0.15">
      <c r="D231" s="646"/>
      <c r="F231" s="646"/>
    </row>
    <row r="232" spans="4:6" x14ac:dyDescent="0.15">
      <c r="D232" s="646"/>
      <c r="F232" s="646"/>
    </row>
    <row r="233" spans="4:6" x14ac:dyDescent="0.15">
      <c r="D233" s="646"/>
      <c r="F233" s="646"/>
    </row>
    <row r="234" spans="4:6" x14ac:dyDescent="0.15">
      <c r="D234" s="646"/>
      <c r="F234" s="646"/>
    </row>
    <row r="235" spans="4:6" x14ac:dyDescent="0.15">
      <c r="D235" s="646"/>
      <c r="F235" s="646"/>
    </row>
    <row r="236" spans="4:6" x14ac:dyDescent="0.15">
      <c r="D236" s="646"/>
      <c r="F236" s="646"/>
    </row>
    <row r="237" spans="4:6" x14ac:dyDescent="0.15">
      <c r="D237" s="646"/>
      <c r="F237" s="646"/>
    </row>
    <row r="238" spans="4:6" x14ac:dyDescent="0.15">
      <c r="D238" s="646"/>
      <c r="F238" s="646"/>
    </row>
    <row r="239" spans="4:6" x14ac:dyDescent="0.15">
      <c r="D239" s="646"/>
      <c r="F239" s="646"/>
    </row>
    <row r="240" spans="4:6" x14ac:dyDescent="0.15">
      <c r="D240" s="646"/>
      <c r="F240" s="646"/>
    </row>
    <row r="241" spans="4:6" x14ac:dyDescent="0.15">
      <c r="D241" s="646"/>
      <c r="F241" s="646"/>
    </row>
    <row r="242" spans="4:6" x14ac:dyDescent="0.15">
      <c r="D242" s="646"/>
      <c r="F242" s="646"/>
    </row>
    <row r="243" spans="4:6" x14ac:dyDescent="0.15">
      <c r="D243" s="646"/>
      <c r="F243" s="646"/>
    </row>
    <row r="244" spans="4:6" x14ac:dyDescent="0.15">
      <c r="D244" s="646"/>
      <c r="F244" s="646"/>
    </row>
    <row r="245" spans="4:6" x14ac:dyDescent="0.15">
      <c r="D245" s="646"/>
      <c r="F245" s="646"/>
    </row>
    <row r="246" spans="4:6" x14ac:dyDescent="0.15">
      <c r="D246" s="646"/>
      <c r="F246" s="646"/>
    </row>
    <row r="247" spans="4:6" x14ac:dyDescent="0.15">
      <c r="D247" s="646"/>
      <c r="F247" s="646"/>
    </row>
    <row r="248" spans="4:6" x14ac:dyDescent="0.15">
      <c r="D248" s="646"/>
      <c r="F248" s="646"/>
    </row>
    <row r="249" spans="4:6" x14ac:dyDescent="0.15">
      <c r="D249" s="646"/>
      <c r="F249" s="646"/>
    </row>
    <row r="250" spans="4:6" x14ac:dyDescent="0.15">
      <c r="D250" s="646"/>
      <c r="F250" s="646"/>
    </row>
    <row r="251" spans="4:6" x14ac:dyDescent="0.15">
      <c r="D251" s="646"/>
      <c r="F251" s="646"/>
    </row>
    <row r="252" spans="4:6" x14ac:dyDescent="0.15">
      <c r="D252" s="646"/>
      <c r="F252" s="646"/>
    </row>
    <row r="253" spans="4:6" x14ac:dyDescent="0.15">
      <c r="D253" s="646"/>
      <c r="F253" s="646"/>
    </row>
    <row r="254" spans="4:6" x14ac:dyDescent="0.15">
      <c r="D254" s="646"/>
      <c r="F254" s="646"/>
    </row>
    <row r="255" spans="4:6" x14ac:dyDescent="0.15">
      <c r="D255" s="646"/>
      <c r="F255" s="646"/>
    </row>
    <row r="256" spans="4:6" x14ac:dyDescent="0.15">
      <c r="D256" s="646"/>
      <c r="F256" s="646"/>
    </row>
    <row r="257" spans="4:6" x14ac:dyDescent="0.15">
      <c r="D257" s="646"/>
      <c r="F257" s="646"/>
    </row>
    <row r="258" spans="4:6" x14ac:dyDescent="0.15">
      <c r="D258" s="646"/>
      <c r="F258" s="646"/>
    </row>
    <row r="259" spans="4:6" x14ac:dyDescent="0.15">
      <c r="D259" s="646"/>
      <c r="F259" s="646"/>
    </row>
    <row r="260" spans="4:6" x14ac:dyDescent="0.15">
      <c r="D260" s="646"/>
      <c r="F260" s="646"/>
    </row>
    <row r="261" spans="4:6" x14ac:dyDescent="0.15">
      <c r="D261" s="646"/>
      <c r="F261" s="646"/>
    </row>
    <row r="262" spans="4:6" x14ac:dyDescent="0.15">
      <c r="D262" s="646"/>
      <c r="F262" s="646"/>
    </row>
    <row r="263" spans="4:6" x14ac:dyDescent="0.15">
      <c r="D263" s="646"/>
      <c r="F263" s="646"/>
    </row>
    <row r="264" spans="4:6" x14ac:dyDescent="0.15">
      <c r="D264" s="646"/>
      <c r="F264" s="646"/>
    </row>
    <row r="265" spans="4:6" x14ac:dyDescent="0.15">
      <c r="D265" s="646"/>
      <c r="F265" s="646"/>
    </row>
    <row r="266" spans="4:6" x14ac:dyDescent="0.15">
      <c r="D266" s="646"/>
      <c r="F266" s="646"/>
    </row>
    <row r="267" spans="4:6" x14ac:dyDescent="0.15">
      <c r="D267" s="646"/>
      <c r="F267" s="646"/>
    </row>
    <row r="268" spans="4:6" x14ac:dyDescent="0.15">
      <c r="D268" s="646"/>
      <c r="F268" s="646"/>
    </row>
    <row r="269" spans="4:6" x14ac:dyDescent="0.15">
      <c r="D269" s="646"/>
      <c r="F269" s="646"/>
    </row>
    <row r="270" spans="4:6" x14ac:dyDescent="0.15">
      <c r="D270" s="646"/>
      <c r="F270" s="646"/>
    </row>
    <row r="271" spans="4:6" x14ac:dyDescent="0.15">
      <c r="D271" s="646"/>
      <c r="F271" s="646"/>
    </row>
    <row r="272" spans="4:6" x14ac:dyDescent="0.15">
      <c r="D272" s="646"/>
      <c r="F272" s="646"/>
    </row>
    <row r="273" spans="4:6" x14ac:dyDescent="0.15">
      <c r="D273" s="646"/>
      <c r="F273" s="646"/>
    </row>
    <row r="274" spans="4:6" x14ac:dyDescent="0.15">
      <c r="D274" s="646"/>
      <c r="F274" s="646"/>
    </row>
    <row r="275" spans="4:6" x14ac:dyDescent="0.15">
      <c r="D275" s="646"/>
      <c r="F275" s="646"/>
    </row>
    <row r="276" spans="4:6" x14ac:dyDescent="0.15">
      <c r="D276" s="646"/>
      <c r="F276" s="646"/>
    </row>
    <row r="277" spans="4:6" x14ac:dyDescent="0.15">
      <c r="D277" s="646"/>
      <c r="F277" s="646"/>
    </row>
    <row r="278" spans="4:6" x14ac:dyDescent="0.15">
      <c r="D278" s="646"/>
      <c r="F278" s="646"/>
    </row>
    <row r="279" spans="4:6" x14ac:dyDescent="0.15">
      <c r="D279" s="646"/>
      <c r="F279" s="646"/>
    </row>
    <row r="280" spans="4:6" x14ac:dyDescent="0.15">
      <c r="D280" s="646"/>
      <c r="F280" s="646"/>
    </row>
    <row r="281" spans="4:6" x14ac:dyDescent="0.15">
      <c r="D281" s="646"/>
      <c r="F281" s="646"/>
    </row>
    <row r="282" spans="4:6" x14ac:dyDescent="0.15">
      <c r="D282" s="646"/>
      <c r="F282" s="646"/>
    </row>
    <row r="283" spans="4:6" x14ac:dyDescent="0.15">
      <c r="D283" s="646"/>
      <c r="F283" s="646"/>
    </row>
    <row r="284" spans="4:6" x14ac:dyDescent="0.15">
      <c r="D284" s="646"/>
      <c r="F284" s="646"/>
    </row>
    <row r="285" spans="4:6" x14ac:dyDescent="0.15">
      <c r="D285" s="646"/>
      <c r="F285" s="646"/>
    </row>
    <row r="286" spans="4:6" x14ac:dyDescent="0.15">
      <c r="D286" s="646"/>
      <c r="F286" s="646"/>
    </row>
    <row r="287" spans="4:6" x14ac:dyDescent="0.15">
      <c r="D287" s="646"/>
      <c r="F287" s="646"/>
    </row>
    <row r="288" spans="4:6" x14ac:dyDescent="0.15">
      <c r="D288" s="646"/>
      <c r="F288" s="646"/>
    </row>
    <row r="289" spans="4:6" x14ac:dyDescent="0.15">
      <c r="D289" s="646"/>
      <c r="F289" s="646"/>
    </row>
    <row r="290" spans="4:6" x14ac:dyDescent="0.15">
      <c r="D290" s="646"/>
      <c r="F290" s="646"/>
    </row>
    <row r="291" spans="4:6" x14ac:dyDescent="0.15">
      <c r="D291" s="646"/>
      <c r="F291" s="646"/>
    </row>
    <row r="292" spans="4:6" x14ac:dyDescent="0.15">
      <c r="D292" s="646"/>
      <c r="F292" s="646"/>
    </row>
    <row r="293" spans="4:6" x14ac:dyDescent="0.15">
      <c r="D293" s="646"/>
      <c r="F293" s="646"/>
    </row>
    <row r="294" spans="4:6" x14ac:dyDescent="0.15">
      <c r="D294" s="646"/>
      <c r="F294" s="646"/>
    </row>
    <row r="295" spans="4:6" x14ac:dyDescent="0.15">
      <c r="D295" s="646"/>
      <c r="F295" s="646"/>
    </row>
    <row r="296" spans="4:6" x14ac:dyDescent="0.15">
      <c r="D296" s="646"/>
      <c r="F296" s="646"/>
    </row>
    <row r="297" spans="4:6" x14ac:dyDescent="0.15">
      <c r="D297" s="646"/>
      <c r="F297" s="646"/>
    </row>
    <row r="298" spans="4:6" x14ac:dyDescent="0.15">
      <c r="D298" s="646"/>
      <c r="F298" s="646"/>
    </row>
    <row r="299" spans="4:6" x14ac:dyDescent="0.15">
      <c r="D299" s="646"/>
      <c r="F299" s="646"/>
    </row>
    <row r="300" spans="4:6" x14ac:dyDescent="0.15">
      <c r="D300" s="646"/>
      <c r="F300" s="646"/>
    </row>
    <row r="301" spans="4:6" x14ac:dyDescent="0.15">
      <c r="D301" s="646"/>
      <c r="F301" s="646"/>
    </row>
    <row r="302" spans="4:6" x14ac:dyDescent="0.15">
      <c r="D302" s="646"/>
      <c r="F302" s="646"/>
    </row>
    <row r="303" spans="4:6" x14ac:dyDescent="0.15">
      <c r="D303" s="646"/>
      <c r="F303" s="646"/>
    </row>
    <row r="304" spans="4:6" x14ac:dyDescent="0.15">
      <c r="D304" s="646"/>
      <c r="F304" s="646"/>
    </row>
    <row r="305" spans="4:6" x14ac:dyDescent="0.15">
      <c r="D305" s="646"/>
      <c r="F305" s="646"/>
    </row>
    <row r="306" spans="4:6" x14ac:dyDescent="0.15">
      <c r="D306" s="646"/>
      <c r="F306" s="646"/>
    </row>
    <row r="307" spans="4:6" x14ac:dyDescent="0.15">
      <c r="D307" s="646"/>
      <c r="F307" s="646"/>
    </row>
    <row r="308" spans="4:6" x14ac:dyDescent="0.15">
      <c r="D308" s="646"/>
      <c r="F308" s="646"/>
    </row>
    <row r="309" spans="4:6" x14ac:dyDescent="0.15">
      <c r="D309" s="646"/>
      <c r="F309" s="646"/>
    </row>
    <row r="310" spans="4:6" x14ac:dyDescent="0.15">
      <c r="D310" s="646"/>
      <c r="F310" s="646"/>
    </row>
    <row r="311" spans="4:6" x14ac:dyDescent="0.15">
      <c r="D311" s="646"/>
      <c r="F311" s="646"/>
    </row>
    <row r="312" spans="4:6" x14ac:dyDescent="0.15">
      <c r="D312" s="646"/>
      <c r="F312" s="646"/>
    </row>
    <row r="313" spans="4:6" x14ac:dyDescent="0.15">
      <c r="D313" s="646"/>
      <c r="F313" s="646"/>
    </row>
    <row r="314" spans="4:6" x14ac:dyDescent="0.15">
      <c r="D314" s="646"/>
      <c r="F314" s="646"/>
    </row>
    <row r="315" spans="4:6" x14ac:dyDescent="0.15">
      <c r="D315" s="646"/>
      <c r="F315" s="646"/>
    </row>
    <row r="316" spans="4:6" x14ac:dyDescent="0.15">
      <c r="D316" s="646"/>
      <c r="F316" s="646"/>
    </row>
    <row r="317" spans="4:6" x14ac:dyDescent="0.15">
      <c r="D317" s="646"/>
      <c r="F317" s="646"/>
    </row>
    <row r="318" spans="4:6" x14ac:dyDescent="0.15">
      <c r="D318" s="646"/>
      <c r="F318" s="646"/>
    </row>
    <row r="319" spans="4:6" x14ac:dyDescent="0.15">
      <c r="D319" s="646"/>
      <c r="F319" s="646"/>
    </row>
    <row r="320" spans="4:6" x14ac:dyDescent="0.15">
      <c r="D320" s="646"/>
      <c r="F320" s="646"/>
    </row>
    <row r="321" spans="4:6" x14ac:dyDescent="0.15">
      <c r="D321" s="646"/>
      <c r="F321" s="646"/>
    </row>
    <row r="322" spans="4:6" x14ac:dyDescent="0.15">
      <c r="D322" s="646"/>
      <c r="F322" s="646"/>
    </row>
    <row r="323" spans="4:6" x14ac:dyDescent="0.15">
      <c r="D323" s="646"/>
      <c r="F323" s="646"/>
    </row>
    <row r="324" spans="4:6" x14ac:dyDescent="0.15">
      <c r="D324" s="646"/>
      <c r="F324" s="646"/>
    </row>
    <row r="325" spans="4:6" x14ac:dyDescent="0.15">
      <c r="D325" s="646"/>
      <c r="F325" s="646"/>
    </row>
    <row r="326" spans="4:6" x14ac:dyDescent="0.15">
      <c r="D326" s="646"/>
      <c r="F326" s="646"/>
    </row>
    <row r="327" spans="4:6" x14ac:dyDescent="0.15">
      <c r="D327" s="646"/>
      <c r="F327" s="646"/>
    </row>
    <row r="328" spans="4:6" x14ac:dyDescent="0.15">
      <c r="D328" s="646"/>
      <c r="F328" s="646"/>
    </row>
    <row r="329" spans="4:6" x14ac:dyDescent="0.15">
      <c r="D329" s="646"/>
      <c r="F329" s="646"/>
    </row>
    <row r="330" spans="4:6" x14ac:dyDescent="0.15">
      <c r="D330" s="646"/>
      <c r="F330" s="646"/>
    </row>
    <row r="331" spans="4:6" x14ac:dyDescent="0.15">
      <c r="D331" s="646"/>
      <c r="F331" s="646"/>
    </row>
    <row r="332" spans="4:6" x14ac:dyDescent="0.15">
      <c r="D332" s="646"/>
      <c r="F332" s="646"/>
    </row>
    <row r="333" spans="4:6" x14ac:dyDescent="0.15">
      <c r="D333" s="646"/>
      <c r="F333" s="646"/>
    </row>
    <row r="334" spans="4:6" x14ac:dyDescent="0.15">
      <c r="D334" s="646"/>
      <c r="F334" s="646"/>
    </row>
    <row r="335" spans="4:6" x14ac:dyDescent="0.15">
      <c r="D335" s="646"/>
      <c r="F335" s="646"/>
    </row>
    <row r="336" spans="4:6" x14ac:dyDescent="0.15">
      <c r="D336" s="646"/>
      <c r="F336" s="646"/>
    </row>
    <row r="337" spans="4:6" x14ac:dyDescent="0.15">
      <c r="D337" s="646"/>
      <c r="F337" s="646"/>
    </row>
    <row r="338" spans="4:6" x14ac:dyDescent="0.15">
      <c r="D338" s="646"/>
      <c r="F338" s="646"/>
    </row>
    <row r="339" spans="4:6" x14ac:dyDescent="0.15">
      <c r="D339" s="646"/>
      <c r="F339" s="646"/>
    </row>
    <row r="340" spans="4:6" x14ac:dyDescent="0.15">
      <c r="D340" s="646"/>
      <c r="F340" s="646"/>
    </row>
    <row r="341" spans="4:6" x14ac:dyDescent="0.15">
      <c r="D341" s="646"/>
      <c r="F341" s="646"/>
    </row>
    <row r="342" spans="4:6" x14ac:dyDescent="0.15">
      <c r="D342" s="646"/>
      <c r="F342" s="646"/>
    </row>
    <row r="343" spans="4:6" x14ac:dyDescent="0.15">
      <c r="D343" s="646"/>
      <c r="F343" s="646"/>
    </row>
    <row r="344" spans="4:6" x14ac:dyDescent="0.15">
      <c r="D344" s="646"/>
      <c r="F344" s="646"/>
    </row>
    <row r="345" spans="4:6" x14ac:dyDescent="0.15">
      <c r="D345" s="646"/>
      <c r="F345" s="646"/>
    </row>
    <row r="346" spans="4:6" x14ac:dyDescent="0.15">
      <c r="D346" s="646"/>
      <c r="F346" s="646"/>
    </row>
    <row r="347" spans="4:6" x14ac:dyDescent="0.15">
      <c r="D347" s="646"/>
      <c r="F347" s="646"/>
    </row>
    <row r="348" spans="4:6" x14ac:dyDescent="0.15">
      <c r="D348" s="646"/>
      <c r="F348" s="646"/>
    </row>
    <row r="349" spans="4:6" x14ac:dyDescent="0.15">
      <c r="D349" s="646"/>
      <c r="F349" s="646"/>
    </row>
    <row r="350" spans="4:6" x14ac:dyDescent="0.15">
      <c r="D350" s="646"/>
      <c r="F350" s="646"/>
    </row>
    <row r="351" spans="4:6" x14ac:dyDescent="0.15">
      <c r="D351" s="646"/>
      <c r="F351" s="646"/>
    </row>
    <row r="352" spans="4:6" x14ac:dyDescent="0.15">
      <c r="D352" s="646"/>
      <c r="F352" s="646"/>
    </row>
    <row r="353" spans="4:6" x14ac:dyDescent="0.15">
      <c r="D353" s="646"/>
      <c r="F353" s="646"/>
    </row>
    <row r="354" spans="4:6" x14ac:dyDescent="0.15">
      <c r="D354" s="646"/>
      <c r="F354" s="646"/>
    </row>
    <row r="355" spans="4:6" x14ac:dyDescent="0.15">
      <c r="D355" s="646"/>
      <c r="F355" s="646"/>
    </row>
    <row r="356" spans="4:6" x14ac:dyDescent="0.15">
      <c r="D356" s="646"/>
      <c r="F356" s="646"/>
    </row>
    <row r="357" spans="4:6" x14ac:dyDescent="0.15">
      <c r="D357" s="646"/>
      <c r="F357" s="646"/>
    </row>
    <row r="358" spans="4:6" x14ac:dyDescent="0.15">
      <c r="D358" s="646"/>
      <c r="F358" s="646"/>
    </row>
    <row r="359" spans="4:6" x14ac:dyDescent="0.15">
      <c r="D359" s="646"/>
      <c r="F359" s="646"/>
    </row>
    <row r="360" spans="4:6" x14ac:dyDescent="0.15">
      <c r="D360" s="646"/>
      <c r="F360" s="646"/>
    </row>
    <row r="361" spans="4:6" x14ac:dyDescent="0.15">
      <c r="D361" s="646"/>
      <c r="F361" s="646"/>
    </row>
    <row r="362" spans="4:6" x14ac:dyDescent="0.15">
      <c r="D362" s="646"/>
      <c r="F362" s="646"/>
    </row>
    <row r="363" spans="4:6" x14ac:dyDescent="0.15">
      <c r="D363" s="646"/>
      <c r="F363" s="646"/>
    </row>
    <row r="364" spans="4:6" x14ac:dyDescent="0.15">
      <c r="D364" s="646"/>
      <c r="F364" s="646"/>
    </row>
    <row r="365" spans="4:6" x14ac:dyDescent="0.15">
      <c r="D365" s="646"/>
      <c r="F365" s="646"/>
    </row>
    <row r="366" spans="4:6" x14ac:dyDescent="0.15">
      <c r="D366" s="646"/>
      <c r="F366" s="646"/>
    </row>
    <row r="367" spans="4:6" x14ac:dyDescent="0.15">
      <c r="D367" s="646"/>
      <c r="F367" s="646"/>
    </row>
    <row r="368" spans="4:6" x14ac:dyDescent="0.15">
      <c r="D368" s="646"/>
      <c r="F368" s="646"/>
    </row>
    <row r="369" spans="4:6" x14ac:dyDescent="0.15">
      <c r="D369" s="646"/>
      <c r="F369" s="646"/>
    </row>
    <row r="370" spans="4:6" x14ac:dyDescent="0.15">
      <c r="D370" s="646"/>
      <c r="F370" s="646"/>
    </row>
    <row r="371" spans="4:6" x14ac:dyDescent="0.15">
      <c r="D371" s="646"/>
      <c r="F371" s="646"/>
    </row>
    <row r="372" spans="4:6" x14ac:dyDescent="0.15">
      <c r="D372" s="646"/>
      <c r="F372" s="646"/>
    </row>
    <row r="373" spans="4:6" x14ac:dyDescent="0.15">
      <c r="D373" s="646"/>
      <c r="F373" s="646"/>
    </row>
    <row r="374" spans="4:6" x14ac:dyDescent="0.15">
      <c r="D374" s="646"/>
      <c r="F374" s="646"/>
    </row>
    <row r="375" spans="4:6" x14ac:dyDescent="0.15">
      <c r="D375" s="646"/>
      <c r="F375" s="646"/>
    </row>
    <row r="376" spans="4:6" x14ac:dyDescent="0.15">
      <c r="D376" s="646"/>
      <c r="F376" s="646"/>
    </row>
    <row r="377" spans="4:6" x14ac:dyDescent="0.15">
      <c r="D377" s="646"/>
      <c r="F377" s="646"/>
    </row>
    <row r="378" spans="4:6" x14ac:dyDescent="0.15">
      <c r="D378" s="646"/>
      <c r="F378" s="646"/>
    </row>
    <row r="379" spans="4:6" x14ac:dyDescent="0.15">
      <c r="D379" s="646"/>
      <c r="F379" s="646"/>
    </row>
    <row r="380" spans="4:6" x14ac:dyDescent="0.15">
      <c r="D380" s="646"/>
      <c r="F380" s="646"/>
    </row>
    <row r="381" spans="4:6" x14ac:dyDescent="0.15">
      <c r="D381" s="646"/>
      <c r="F381" s="646"/>
    </row>
    <row r="382" spans="4:6" x14ac:dyDescent="0.15">
      <c r="D382" s="646"/>
      <c r="F382" s="646"/>
    </row>
    <row r="383" spans="4:6" x14ac:dyDescent="0.15">
      <c r="D383" s="646"/>
      <c r="F383" s="646"/>
    </row>
    <row r="384" spans="4:6" x14ac:dyDescent="0.15">
      <c r="D384" s="646"/>
      <c r="F384" s="646"/>
    </row>
    <row r="385" spans="4:6" x14ac:dyDescent="0.15">
      <c r="D385" s="646"/>
      <c r="F385" s="646"/>
    </row>
    <row r="386" spans="4:6" x14ac:dyDescent="0.15">
      <c r="D386" s="646"/>
      <c r="F386" s="646"/>
    </row>
    <row r="387" spans="4:6" x14ac:dyDescent="0.15">
      <c r="D387" s="646"/>
      <c r="F387" s="646"/>
    </row>
    <row r="388" spans="4:6" x14ac:dyDescent="0.15">
      <c r="D388" s="646"/>
      <c r="F388" s="646"/>
    </row>
    <row r="389" spans="4:6" x14ac:dyDescent="0.15">
      <c r="D389" s="646"/>
      <c r="F389" s="646"/>
    </row>
    <row r="390" spans="4:6" x14ac:dyDescent="0.15">
      <c r="D390" s="646"/>
      <c r="F390" s="646"/>
    </row>
    <row r="391" spans="4:6" x14ac:dyDescent="0.15">
      <c r="D391" s="646"/>
      <c r="F391" s="646"/>
    </row>
    <row r="392" spans="4:6" x14ac:dyDescent="0.15">
      <c r="D392" s="646"/>
      <c r="F392" s="646"/>
    </row>
    <row r="393" spans="4:6" x14ac:dyDescent="0.15">
      <c r="D393" s="646"/>
      <c r="F393" s="646"/>
    </row>
    <row r="394" spans="4:6" x14ac:dyDescent="0.15">
      <c r="D394" s="646"/>
      <c r="F394" s="646"/>
    </row>
    <row r="395" spans="4:6" x14ac:dyDescent="0.15">
      <c r="D395" s="646"/>
      <c r="F395" s="646"/>
    </row>
    <row r="396" spans="4:6" x14ac:dyDescent="0.15">
      <c r="D396" s="646"/>
      <c r="F396" s="646"/>
    </row>
    <row r="397" spans="4:6" x14ac:dyDescent="0.15">
      <c r="D397" s="646"/>
      <c r="F397" s="646"/>
    </row>
    <row r="398" spans="4:6" x14ac:dyDescent="0.15">
      <c r="D398" s="646"/>
      <c r="F398" s="646"/>
    </row>
    <row r="399" spans="4:6" x14ac:dyDescent="0.15">
      <c r="D399" s="646"/>
      <c r="F399" s="646"/>
    </row>
    <row r="400" spans="4:6" x14ac:dyDescent="0.15">
      <c r="D400" s="646"/>
      <c r="F400" s="646"/>
    </row>
    <row r="401" spans="4:6" x14ac:dyDescent="0.15">
      <c r="D401" s="646"/>
      <c r="F401" s="646"/>
    </row>
    <row r="402" spans="4:6" x14ac:dyDescent="0.15">
      <c r="D402" s="646"/>
      <c r="F402" s="646"/>
    </row>
    <row r="403" spans="4:6" x14ac:dyDescent="0.15">
      <c r="D403" s="646"/>
      <c r="F403" s="646"/>
    </row>
    <row r="404" spans="4:6" x14ac:dyDescent="0.15">
      <c r="D404" s="646"/>
      <c r="F404" s="646"/>
    </row>
    <row r="405" spans="4:6" x14ac:dyDescent="0.15">
      <c r="D405" s="646"/>
      <c r="F405" s="646"/>
    </row>
    <row r="406" spans="4:6" x14ac:dyDescent="0.15">
      <c r="D406" s="646"/>
      <c r="F406" s="646"/>
    </row>
    <row r="407" spans="4:6" x14ac:dyDescent="0.15">
      <c r="D407" s="646"/>
      <c r="F407" s="646"/>
    </row>
    <row r="408" spans="4:6" x14ac:dyDescent="0.15">
      <c r="D408" s="646"/>
      <c r="F408" s="646"/>
    </row>
    <row r="409" spans="4:6" x14ac:dyDescent="0.15">
      <c r="D409" s="646"/>
      <c r="F409" s="646"/>
    </row>
    <row r="410" spans="4:6" x14ac:dyDescent="0.15">
      <c r="D410" s="646"/>
      <c r="F410" s="646"/>
    </row>
    <row r="411" spans="4:6" x14ac:dyDescent="0.15">
      <c r="D411" s="646"/>
      <c r="F411" s="646"/>
    </row>
    <row r="412" spans="4:6" x14ac:dyDescent="0.15">
      <c r="D412" s="646"/>
      <c r="F412" s="646"/>
    </row>
    <row r="413" spans="4:6" x14ac:dyDescent="0.15">
      <c r="D413" s="646"/>
      <c r="F413" s="646"/>
    </row>
    <row r="414" spans="4:6" x14ac:dyDescent="0.15">
      <c r="D414" s="646"/>
      <c r="F414" s="646"/>
    </row>
    <row r="415" spans="4:6" x14ac:dyDescent="0.15">
      <c r="D415" s="646"/>
      <c r="F415" s="646"/>
    </row>
    <row r="416" spans="4:6" x14ac:dyDescent="0.15">
      <c r="D416" s="646"/>
      <c r="F416" s="646"/>
    </row>
    <row r="417" spans="4:6" x14ac:dyDescent="0.15">
      <c r="D417" s="646"/>
      <c r="F417" s="646"/>
    </row>
    <row r="418" spans="4:6" x14ac:dyDescent="0.15">
      <c r="D418" s="646"/>
      <c r="F418" s="646"/>
    </row>
    <row r="419" spans="4:6" x14ac:dyDescent="0.15">
      <c r="D419" s="646"/>
      <c r="F419" s="646"/>
    </row>
    <row r="420" spans="4:6" x14ac:dyDescent="0.15">
      <c r="D420" s="646"/>
      <c r="F420" s="646"/>
    </row>
    <row r="421" spans="4:6" x14ac:dyDescent="0.15">
      <c r="D421" s="646"/>
      <c r="F421" s="646"/>
    </row>
    <row r="422" spans="4:6" x14ac:dyDescent="0.15">
      <c r="D422" s="646"/>
      <c r="F422" s="646"/>
    </row>
    <row r="423" spans="4:6" x14ac:dyDescent="0.15">
      <c r="D423" s="646"/>
      <c r="F423" s="646"/>
    </row>
    <row r="424" spans="4:6" x14ac:dyDescent="0.15">
      <c r="D424" s="646"/>
      <c r="F424" s="646"/>
    </row>
    <row r="425" spans="4:6" x14ac:dyDescent="0.15">
      <c r="D425" s="646"/>
      <c r="F425" s="646"/>
    </row>
    <row r="426" spans="4:6" x14ac:dyDescent="0.15">
      <c r="D426" s="646"/>
      <c r="F426" s="646"/>
    </row>
    <row r="427" spans="4:6" x14ac:dyDescent="0.15">
      <c r="D427" s="646"/>
      <c r="F427" s="646"/>
    </row>
    <row r="428" spans="4:6" x14ac:dyDescent="0.15">
      <c r="D428" s="646"/>
      <c r="F428" s="646"/>
    </row>
    <row r="429" spans="4:6" x14ac:dyDescent="0.15">
      <c r="D429" s="646"/>
      <c r="F429" s="646"/>
    </row>
    <row r="430" spans="4:6" x14ac:dyDescent="0.15">
      <c r="D430" s="646"/>
      <c r="F430" s="646"/>
    </row>
    <row r="431" spans="4:6" x14ac:dyDescent="0.15">
      <c r="D431" s="646"/>
      <c r="F431" s="646"/>
    </row>
    <row r="432" spans="4:6" x14ac:dyDescent="0.15">
      <c r="D432" s="646"/>
      <c r="F432" s="646"/>
    </row>
    <row r="433" spans="4:6" x14ac:dyDescent="0.15">
      <c r="D433" s="646"/>
      <c r="F433" s="646"/>
    </row>
    <row r="434" spans="4:6" x14ac:dyDescent="0.15">
      <c r="D434" s="646"/>
      <c r="F434" s="646"/>
    </row>
    <row r="435" spans="4:6" x14ac:dyDescent="0.15">
      <c r="D435" s="646"/>
      <c r="F435" s="646"/>
    </row>
    <row r="436" spans="4:6" x14ac:dyDescent="0.15">
      <c r="D436" s="646"/>
      <c r="F436" s="646"/>
    </row>
    <row r="437" spans="4:6" x14ac:dyDescent="0.15">
      <c r="D437" s="646"/>
      <c r="F437" s="646"/>
    </row>
    <row r="438" spans="4:6" x14ac:dyDescent="0.15">
      <c r="D438" s="646"/>
      <c r="F438" s="646"/>
    </row>
    <row r="439" spans="4:6" x14ac:dyDescent="0.15">
      <c r="D439" s="646"/>
      <c r="F439" s="646"/>
    </row>
    <row r="440" spans="4:6" x14ac:dyDescent="0.15">
      <c r="D440" s="646"/>
      <c r="F440" s="646"/>
    </row>
    <row r="441" spans="4:6" x14ac:dyDescent="0.15">
      <c r="D441" s="646"/>
      <c r="F441" s="646"/>
    </row>
    <row r="442" spans="4:6" x14ac:dyDescent="0.15">
      <c r="D442" s="646"/>
      <c r="F442" s="646"/>
    </row>
    <row r="443" spans="4:6" x14ac:dyDescent="0.15">
      <c r="D443" s="646"/>
      <c r="F443" s="646"/>
    </row>
    <row r="444" spans="4:6" x14ac:dyDescent="0.15">
      <c r="D444" s="646"/>
      <c r="F444" s="646"/>
    </row>
    <row r="445" spans="4:6" x14ac:dyDescent="0.15">
      <c r="D445" s="646"/>
      <c r="F445" s="646"/>
    </row>
    <row r="446" spans="4:6" x14ac:dyDescent="0.15">
      <c r="D446" s="646"/>
      <c r="F446" s="646"/>
    </row>
    <row r="447" spans="4:6" x14ac:dyDescent="0.15">
      <c r="D447" s="646"/>
      <c r="F447" s="646"/>
    </row>
    <row r="448" spans="4:6" x14ac:dyDescent="0.15">
      <c r="D448" s="646"/>
      <c r="F448" s="646"/>
    </row>
    <row r="449" spans="4:6" x14ac:dyDescent="0.15">
      <c r="D449" s="646"/>
      <c r="F449" s="646"/>
    </row>
    <row r="450" spans="4:6" x14ac:dyDescent="0.15">
      <c r="D450" s="646"/>
      <c r="F450" s="646"/>
    </row>
    <row r="451" spans="4:6" x14ac:dyDescent="0.15">
      <c r="D451" s="646"/>
      <c r="F451" s="646"/>
    </row>
    <row r="452" spans="4:6" x14ac:dyDescent="0.15">
      <c r="D452" s="646"/>
      <c r="F452" s="646"/>
    </row>
    <row r="453" spans="4:6" x14ac:dyDescent="0.15">
      <c r="D453" s="646"/>
      <c r="F453" s="646"/>
    </row>
    <row r="454" spans="4:6" x14ac:dyDescent="0.15">
      <c r="D454" s="646"/>
      <c r="F454" s="646"/>
    </row>
    <row r="455" spans="4:6" x14ac:dyDescent="0.15">
      <c r="D455" s="646"/>
      <c r="F455" s="646"/>
    </row>
    <row r="456" spans="4:6" x14ac:dyDescent="0.15">
      <c r="D456" s="646"/>
      <c r="F456" s="646"/>
    </row>
    <row r="457" spans="4:6" x14ac:dyDescent="0.15">
      <c r="D457" s="646"/>
      <c r="F457" s="646"/>
    </row>
    <row r="458" spans="4:6" x14ac:dyDescent="0.15">
      <c r="D458" s="646"/>
      <c r="F458" s="646"/>
    </row>
    <row r="459" spans="4:6" x14ac:dyDescent="0.15">
      <c r="D459" s="646"/>
      <c r="F459" s="646"/>
    </row>
    <row r="460" spans="4:6" x14ac:dyDescent="0.15">
      <c r="D460" s="646"/>
      <c r="F460" s="646"/>
    </row>
    <row r="461" spans="4:6" x14ac:dyDescent="0.15">
      <c r="D461" s="646"/>
      <c r="F461" s="646"/>
    </row>
    <row r="462" spans="4:6" x14ac:dyDescent="0.15">
      <c r="D462" s="646"/>
      <c r="F462" s="646"/>
    </row>
    <row r="463" spans="4:6" x14ac:dyDescent="0.15">
      <c r="D463" s="646"/>
      <c r="F463" s="646"/>
    </row>
    <row r="464" spans="4:6" x14ac:dyDescent="0.15">
      <c r="D464" s="646"/>
      <c r="F464" s="646"/>
    </row>
    <row r="465" spans="4:6" x14ac:dyDescent="0.15">
      <c r="D465" s="646"/>
      <c r="F465" s="646"/>
    </row>
    <row r="466" spans="4:6" x14ac:dyDescent="0.15">
      <c r="D466" s="646"/>
      <c r="F466" s="646"/>
    </row>
    <row r="467" spans="4:6" x14ac:dyDescent="0.15">
      <c r="D467" s="646"/>
      <c r="F467" s="646"/>
    </row>
    <row r="468" spans="4:6" x14ac:dyDescent="0.15">
      <c r="D468" s="646"/>
      <c r="F468" s="646"/>
    </row>
    <row r="469" spans="4:6" x14ac:dyDescent="0.15">
      <c r="D469" s="646"/>
      <c r="F469" s="646"/>
    </row>
    <row r="470" spans="4:6" x14ac:dyDescent="0.15">
      <c r="D470" s="646"/>
      <c r="F470" s="646"/>
    </row>
    <row r="471" spans="4:6" x14ac:dyDescent="0.15">
      <c r="D471" s="646"/>
      <c r="F471" s="646"/>
    </row>
    <row r="472" spans="4:6" x14ac:dyDescent="0.15">
      <c r="D472" s="646"/>
      <c r="F472" s="646"/>
    </row>
    <row r="473" spans="4:6" x14ac:dyDescent="0.15">
      <c r="D473" s="646"/>
      <c r="F473" s="646"/>
    </row>
    <row r="474" spans="4:6" x14ac:dyDescent="0.15">
      <c r="D474" s="646"/>
      <c r="F474" s="646"/>
    </row>
    <row r="475" spans="4:6" x14ac:dyDescent="0.15">
      <c r="D475" s="646"/>
      <c r="F475" s="646"/>
    </row>
    <row r="476" spans="4:6" x14ac:dyDescent="0.15">
      <c r="D476" s="646"/>
      <c r="F476" s="646"/>
    </row>
    <row r="477" spans="4:6" x14ac:dyDescent="0.15">
      <c r="D477" s="646"/>
      <c r="F477" s="646"/>
    </row>
    <row r="478" spans="4:6" x14ac:dyDescent="0.15">
      <c r="D478" s="646"/>
      <c r="F478" s="646"/>
    </row>
    <row r="479" spans="4:6" x14ac:dyDescent="0.15">
      <c r="D479" s="646"/>
      <c r="F479" s="646"/>
    </row>
    <row r="480" spans="4:6" x14ac:dyDescent="0.15">
      <c r="D480" s="646"/>
      <c r="F480" s="646"/>
    </row>
    <row r="481" spans="4:6" x14ac:dyDescent="0.15">
      <c r="D481" s="646"/>
      <c r="F481" s="646"/>
    </row>
    <row r="482" spans="4:6" x14ac:dyDescent="0.15">
      <c r="D482" s="646"/>
      <c r="F482" s="646"/>
    </row>
    <row r="483" spans="4:6" x14ac:dyDescent="0.15">
      <c r="D483" s="646"/>
      <c r="F483" s="646"/>
    </row>
    <row r="484" spans="4:6" x14ac:dyDescent="0.15">
      <c r="D484" s="646"/>
      <c r="F484" s="646"/>
    </row>
    <row r="485" spans="4:6" x14ac:dyDescent="0.15">
      <c r="D485" s="646"/>
      <c r="F485" s="646"/>
    </row>
    <row r="486" spans="4:6" x14ac:dyDescent="0.15">
      <c r="D486" s="646"/>
      <c r="F486" s="646"/>
    </row>
    <row r="487" spans="4:6" x14ac:dyDescent="0.15">
      <c r="D487" s="646"/>
      <c r="F487" s="646"/>
    </row>
    <row r="488" spans="4:6" x14ac:dyDescent="0.15">
      <c r="D488" s="646"/>
      <c r="F488" s="646"/>
    </row>
    <row r="489" spans="4:6" x14ac:dyDescent="0.15">
      <c r="D489" s="646"/>
      <c r="F489" s="646"/>
    </row>
    <row r="490" spans="4:6" x14ac:dyDescent="0.15">
      <c r="D490" s="646"/>
      <c r="F490" s="646"/>
    </row>
    <row r="491" spans="4:6" x14ac:dyDescent="0.15">
      <c r="D491" s="646"/>
      <c r="F491" s="646"/>
    </row>
    <row r="492" spans="4:6" x14ac:dyDescent="0.15">
      <c r="D492" s="646"/>
      <c r="F492" s="646"/>
    </row>
    <row r="493" spans="4:6" x14ac:dyDescent="0.15">
      <c r="D493" s="646"/>
      <c r="F493" s="646"/>
    </row>
    <row r="494" spans="4:6" x14ac:dyDescent="0.15">
      <c r="D494" s="646"/>
      <c r="F494" s="646"/>
    </row>
    <row r="495" spans="4:6" x14ac:dyDescent="0.15">
      <c r="D495" s="646"/>
      <c r="F495" s="646"/>
    </row>
    <row r="496" spans="4:6" x14ac:dyDescent="0.15">
      <c r="D496" s="646"/>
      <c r="F496" s="646"/>
    </row>
    <row r="497" spans="4:6" x14ac:dyDescent="0.15">
      <c r="D497" s="646"/>
      <c r="F497" s="646"/>
    </row>
    <row r="498" spans="4:6" x14ac:dyDescent="0.15">
      <c r="D498" s="646"/>
      <c r="F498" s="646"/>
    </row>
    <row r="499" spans="4:6" x14ac:dyDescent="0.15">
      <c r="D499" s="646"/>
      <c r="F499" s="646"/>
    </row>
    <row r="500" spans="4:6" x14ac:dyDescent="0.15">
      <c r="D500" s="646"/>
      <c r="F500" s="646"/>
    </row>
    <row r="501" spans="4:6" x14ac:dyDescent="0.15">
      <c r="D501" s="646"/>
      <c r="F501" s="646"/>
    </row>
    <row r="502" spans="4:6" x14ac:dyDescent="0.15">
      <c r="D502" s="646"/>
      <c r="F502" s="646"/>
    </row>
    <row r="503" spans="4:6" x14ac:dyDescent="0.15">
      <c r="D503" s="646"/>
      <c r="F503" s="646"/>
    </row>
    <row r="504" spans="4:6" x14ac:dyDescent="0.15">
      <c r="D504" s="646"/>
      <c r="F504" s="646"/>
    </row>
    <row r="505" spans="4:6" x14ac:dyDescent="0.15">
      <c r="D505" s="646"/>
      <c r="F505" s="646"/>
    </row>
    <row r="506" spans="4:6" x14ac:dyDescent="0.15">
      <c r="D506" s="646"/>
      <c r="F506" s="646"/>
    </row>
    <row r="507" spans="4:6" x14ac:dyDescent="0.15">
      <c r="D507" s="646"/>
      <c r="F507" s="646"/>
    </row>
    <row r="508" spans="4:6" x14ac:dyDescent="0.15">
      <c r="D508" s="646"/>
      <c r="F508" s="646"/>
    </row>
    <row r="509" spans="4:6" x14ac:dyDescent="0.15">
      <c r="D509" s="646"/>
      <c r="F509" s="646"/>
    </row>
    <row r="510" spans="4:6" x14ac:dyDescent="0.15">
      <c r="D510" s="646"/>
      <c r="F510" s="646"/>
    </row>
    <row r="511" spans="4:6" x14ac:dyDescent="0.15">
      <c r="D511" s="646"/>
      <c r="F511" s="646"/>
    </row>
    <row r="512" spans="4:6" x14ac:dyDescent="0.15">
      <c r="D512" s="646"/>
      <c r="F512" s="646"/>
    </row>
    <row r="513" spans="4:6" x14ac:dyDescent="0.15">
      <c r="D513" s="646"/>
      <c r="F513" s="646"/>
    </row>
    <row r="514" spans="4:6" x14ac:dyDescent="0.15">
      <c r="D514" s="646"/>
      <c r="F514" s="646"/>
    </row>
    <row r="515" spans="4:6" x14ac:dyDescent="0.15">
      <c r="D515" s="646"/>
      <c r="F515" s="646"/>
    </row>
    <row r="516" spans="4:6" x14ac:dyDescent="0.15">
      <c r="D516" s="646"/>
      <c r="F516" s="646"/>
    </row>
    <row r="517" spans="4:6" x14ac:dyDescent="0.15">
      <c r="D517" s="646"/>
      <c r="F517" s="646"/>
    </row>
    <row r="518" spans="4:6" x14ac:dyDescent="0.15">
      <c r="D518" s="646"/>
      <c r="F518" s="646"/>
    </row>
    <row r="519" spans="4:6" x14ac:dyDescent="0.15">
      <c r="D519" s="646"/>
      <c r="F519" s="646"/>
    </row>
    <row r="520" spans="4:6" x14ac:dyDescent="0.15">
      <c r="D520" s="646"/>
      <c r="F520" s="646"/>
    </row>
    <row r="521" spans="4:6" x14ac:dyDescent="0.15">
      <c r="D521" s="646"/>
      <c r="F521" s="646"/>
    </row>
    <row r="522" spans="4:6" x14ac:dyDescent="0.15">
      <c r="D522" s="646"/>
      <c r="F522" s="646"/>
    </row>
    <row r="523" spans="4:6" x14ac:dyDescent="0.15">
      <c r="D523" s="646"/>
      <c r="F523" s="646"/>
    </row>
    <row r="524" spans="4:6" x14ac:dyDescent="0.15">
      <c r="D524" s="646"/>
      <c r="F524" s="646"/>
    </row>
    <row r="525" spans="4:6" x14ac:dyDescent="0.15">
      <c r="D525" s="646"/>
      <c r="F525" s="646"/>
    </row>
    <row r="526" spans="4:6" x14ac:dyDescent="0.15">
      <c r="D526" s="646"/>
      <c r="F526" s="646"/>
    </row>
    <row r="527" spans="4:6" x14ac:dyDescent="0.15">
      <c r="D527" s="646"/>
      <c r="F527" s="646"/>
    </row>
    <row r="528" spans="4:6" x14ac:dyDescent="0.15">
      <c r="D528" s="646"/>
      <c r="F528" s="646"/>
    </row>
    <row r="529" spans="4:6" x14ac:dyDescent="0.15">
      <c r="D529" s="646"/>
      <c r="F529" s="646"/>
    </row>
    <row r="530" spans="4:6" x14ac:dyDescent="0.15">
      <c r="D530" s="646"/>
      <c r="F530" s="646"/>
    </row>
    <row r="531" spans="4:6" x14ac:dyDescent="0.15">
      <c r="D531" s="646"/>
      <c r="F531" s="646"/>
    </row>
    <row r="532" spans="4:6" x14ac:dyDescent="0.15">
      <c r="D532" s="646"/>
      <c r="F532" s="646"/>
    </row>
    <row r="533" spans="4:6" x14ac:dyDescent="0.15">
      <c r="D533" s="646"/>
      <c r="F533" s="646"/>
    </row>
    <row r="534" spans="4:6" x14ac:dyDescent="0.15">
      <c r="D534" s="646"/>
      <c r="F534" s="646"/>
    </row>
    <row r="535" spans="4:6" x14ac:dyDescent="0.15">
      <c r="D535" s="646"/>
      <c r="F535" s="646"/>
    </row>
    <row r="536" spans="4:6" x14ac:dyDescent="0.15">
      <c r="D536" s="646"/>
      <c r="F536" s="646"/>
    </row>
    <row r="537" spans="4:6" x14ac:dyDescent="0.15">
      <c r="D537" s="646"/>
      <c r="F537" s="646"/>
    </row>
    <row r="538" spans="4:6" x14ac:dyDescent="0.15">
      <c r="D538" s="646"/>
      <c r="F538" s="646"/>
    </row>
    <row r="539" spans="4:6" x14ac:dyDescent="0.15">
      <c r="D539" s="646"/>
      <c r="F539" s="646"/>
    </row>
    <row r="540" spans="4:6" x14ac:dyDescent="0.15">
      <c r="D540" s="646"/>
      <c r="F540" s="646"/>
    </row>
    <row r="541" spans="4:6" x14ac:dyDescent="0.15">
      <c r="D541" s="646"/>
      <c r="F541" s="646"/>
    </row>
    <row r="542" spans="4:6" x14ac:dyDescent="0.15">
      <c r="D542" s="646"/>
      <c r="F542" s="646"/>
    </row>
    <row r="543" spans="4:6" x14ac:dyDescent="0.15">
      <c r="D543" s="646"/>
      <c r="F543" s="646"/>
    </row>
    <row r="544" spans="4:6" x14ac:dyDescent="0.15">
      <c r="D544" s="646"/>
      <c r="F544" s="646"/>
    </row>
    <row r="545" spans="4:6" x14ac:dyDescent="0.15">
      <c r="D545" s="646"/>
      <c r="F545" s="646"/>
    </row>
    <row r="546" spans="4:6" x14ac:dyDescent="0.15">
      <c r="D546" s="646"/>
      <c r="F546" s="646"/>
    </row>
    <row r="547" spans="4:6" x14ac:dyDescent="0.15">
      <c r="D547" s="646"/>
      <c r="F547" s="646"/>
    </row>
    <row r="548" spans="4:6" x14ac:dyDescent="0.15">
      <c r="D548" s="646"/>
      <c r="F548" s="646"/>
    </row>
    <row r="549" spans="4:6" x14ac:dyDescent="0.15">
      <c r="D549" s="646"/>
      <c r="F549" s="646"/>
    </row>
    <row r="550" spans="4:6" x14ac:dyDescent="0.15">
      <c r="D550" s="646"/>
      <c r="F550" s="646"/>
    </row>
    <row r="551" spans="4:6" x14ac:dyDescent="0.15">
      <c r="D551" s="646"/>
      <c r="F551" s="646"/>
    </row>
    <row r="552" spans="4:6" x14ac:dyDescent="0.15">
      <c r="D552" s="646"/>
      <c r="F552" s="646"/>
    </row>
    <row r="553" spans="4:6" x14ac:dyDescent="0.15">
      <c r="D553" s="646"/>
      <c r="F553" s="646"/>
    </row>
    <row r="554" spans="4:6" x14ac:dyDescent="0.15">
      <c r="D554" s="646"/>
      <c r="F554" s="646"/>
    </row>
    <row r="555" spans="4:6" x14ac:dyDescent="0.15">
      <c r="D555" s="646"/>
      <c r="F555" s="646"/>
    </row>
    <row r="556" spans="4:6" x14ac:dyDescent="0.15">
      <c r="D556" s="646"/>
      <c r="F556" s="646"/>
    </row>
    <row r="557" spans="4:6" x14ac:dyDescent="0.15">
      <c r="D557" s="646"/>
      <c r="F557" s="646"/>
    </row>
    <row r="558" spans="4:6" x14ac:dyDescent="0.15">
      <c r="D558" s="646"/>
      <c r="F558" s="646"/>
    </row>
    <row r="559" spans="4:6" x14ac:dyDescent="0.15">
      <c r="D559" s="646"/>
      <c r="F559" s="646"/>
    </row>
    <row r="560" spans="4:6" x14ac:dyDescent="0.15">
      <c r="D560" s="646"/>
      <c r="F560" s="646"/>
    </row>
    <row r="561" spans="4:6" x14ac:dyDescent="0.15">
      <c r="D561" s="646"/>
      <c r="F561" s="646"/>
    </row>
    <row r="562" spans="4:6" x14ac:dyDescent="0.15">
      <c r="D562" s="646"/>
      <c r="F562" s="646"/>
    </row>
    <row r="563" spans="4:6" x14ac:dyDescent="0.15">
      <c r="D563" s="646"/>
      <c r="F563" s="646"/>
    </row>
    <row r="564" spans="4:6" x14ac:dyDescent="0.15">
      <c r="D564" s="646"/>
      <c r="F564" s="646"/>
    </row>
    <row r="565" spans="4:6" x14ac:dyDescent="0.15">
      <c r="D565" s="646"/>
      <c r="F565" s="646"/>
    </row>
    <row r="566" spans="4:6" x14ac:dyDescent="0.15">
      <c r="D566" s="646"/>
      <c r="F566" s="646"/>
    </row>
    <row r="567" spans="4:6" x14ac:dyDescent="0.15">
      <c r="D567" s="646"/>
      <c r="F567" s="646"/>
    </row>
    <row r="568" spans="4:6" x14ac:dyDescent="0.15">
      <c r="D568" s="646"/>
      <c r="F568" s="646"/>
    </row>
    <row r="569" spans="4:6" x14ac:dyDescent="0.15">
      <c r="D569" s="646"/>
      <c r="F569" s="646"/>
    </row>
    <row r="570" spans="4:6" x14ac:dyDescent="0.15">
      <c r="D570" s="646"/>
      <c r="F570" s="646"/>
    </row>
    <row r="571" spans="4:6" x14ac:dyDescent="0.15">
      <c r="D571" s="646"/>
      <c r="F571" s="646"/>
    </row>
    <row r="572" spans="4:6" x14ac:dyDescent="0.15">
      <c r="D572" s="646"/>
      <c r="F572" s="646"/>
    </row>
    <row r="573" spans="4:6" x14ac:dyDescent="0.15">
      <c r="D573" s="646"/>
      <c r="F573" s="646"/>
    </row>
    <row r="574" spans="4:6" x14ac:dyDescent="0.15">
      <c r="D574" s="646"/>
      <c r="F574" s="646"/>
    </row>
    <row r="575" spans="4:6" x14ac:dyDescent="0.15">
      <c r="D575" s="646"/>
      <c r="F575" s="646"/>
    </row>
    <row r="576" spans="4:6" x14ac:dyDescent="0.15">
      <c r="D576" s="646"/>
      <c r="F576" s="646"/>
    </row>
    <row r="577" spans="4:6" x14ac:dyDescent="0.15">
      <c r="D577" s="646"/>
      <c r="F577" s="646"/>
    </row>
    <row r="578" spans="4:6" x14ac:dyDescent="0.15">
      <c r="D578" s="646"/>
      <c r="F578" s="646"/>
    </row>
    <row r="579" spans="4:6" x14ac:dyDescent="0.15">
      <c r="D579" s="646"/>
      <c r="F579" s="646"/>
    </row>
    <row r="580" spans="4:6" x14ac:dyDescent="0.15">
      <c r="D580" s="646"/>
      <c r="F580" s="646"/>
    </row>
    <row r="581" spans="4:6" x14ac:dyDescent="0.15">
      <c r="D581" s="646"/>
      <c r="F581" s="646"/>
    </row>
    <row r="582" spans="4:6" x14ac:dyDescent="0.15">
      <c r="D582" s="646"/>
      <c r="F582" s="646"/>
    </row>
    <row r="583" spans="4:6" x14ac:dyDescent="0.15">
      <c r="D583" s="646"/>
      <c r="F583" s="646"/>
    </row>
    <row r="584" spans="4:6" x14ac:dyDescent="0.15">
      <c r="D584" s="646"/>
      <c r="F584" s="646"/>
    </row>
    <row r="585" spans="4:6" x14ac:dyDescent="0.15">
      <c r="D585" s="646"/>
      <c r="F585" s="646"/>
    </row>
    <row r="586" spans="4:6" x14ac:dyDescent="0.15">
      <c r="D586" s="646"/>
      <c r="F586" s="646"/>
    </row>
    <row r="587" spans="4:6" x14ac:dyDescent="0.15">
      <c r="D587" s="646"/>
      <c r="F587" s="646"/>
    </row>
    <row r="588" spans="4:6" x14ac:dyDescent="0.15">
      <c r="D588" s="646"/>
      <c r="F588" s="646"/>
    </row>
    <row r="589" spans="4:6" x14ac:dyDescent="0.15">
      <c r="D589" s="646"/>
      <c r="F589" s="646"/>
    </row>
    <row r="590" spans="4:6" x14ac:dyDescent="0.15">
      <c r="D590" s="646"/>
      <c r="F590" s="646"/>
    </row>
    <row r="591" spans="4:6" x14ac:dyDescent="0.15">
      <c r="D591" s="646"/>
      <c r="F591" s="646"/>
    </row>
    <row r="592" spans="4:6" x14ac:dyDescent="0.15">
      <c r="D592" s="646"/>
      <c r="F592" s="646"/>
    </row>
    <row r="593" spans="4:6" x14ac:dyDescent="0.15">
      <c r="D593" s="646"/>
      <c r="F593" s="646"/>
    </row>
    <row r="594" spans="4:6" x14ac:dyDescent="0.15">
      <c r="D594" s="646"/>
      <c r="F594" s="646"/>
    </row>
    <row r="595" spans="4:6" x14ac:dyDescent="0.15">
      <c r="D595" s="646"/>
      <c r="F595" s="646"/>
    </row>
    <row r="596" spans="4:6" x14ac:dyDescent="0.15">
      <c r="D596" s="646"/>
      <c r="F596" s="646"/>
    </row>
    <row r="597" spans="4:6" x14ac:dyDescent="0.15">
      <c r="D597" s="646"/>
      <c r="F597" s="646"/>
    </row>
    <row r="598" spans="4:6" x14ac:dyDescent="0.15">
      <c r="D598" s="646"/>
      <c r="F598" s="646"/>
    </row>
    <row r="599" spans="4:6" x14ac:dyDescent="0.15">
      <c r="D599" s="646"/>
      <c r="F599" s="646"/>
    </row>
    <row r="600" spans="4:6" x14ac:dyDescent="0.15">
      <c r="D600" s="646"/>
      <c r="F600" s="646"/>
    </row>
    <row r="601" spans="4:6" x14ac:dyDescent="0.15">
      <c r="D601" s="646"/>
      <c r="F601" s="646"/>
    </row>
    <row r="602" spans="4:6" x14ac:dyDescent="0.15">
      <c r="D602" s="646"/>
      <c r="F602" s="646"/>
    </row>
    <row r="603" spans="4:6" x14ac:dyDescent="0.15">
      <c r="D603" s="646"/>
      <c r="F603" s="646"/>
    </row>
    <row r="604" spans="4:6" x14ac:dyDescent="0.15">
      <c r="D604" s="646"/>
      <c r="F604" s="646"/>
    </row>
    <row r="605" spans="4:6" x14ac:dyDescent="0.15">
      <c r="D605" s="646"/>
      <c r="F605" s="646"/>
    </row>
    <row r="606" spans="4:6" x14ac:dyDescent="0.15">
      <c r="D606" s="646"/>
      <c r="F606" s="646"/>
    </row>
    <row r="607" spans="4:6" x14ac:dyDescent="0.15">
      <c r="D607" s="646"/>
      <c r="F607" s="646"/>
    </row>
    <row r="608" spans="4:6" x14ac:dyDescent="0.15">
      <c r="D608" s="646"/>
      <c r="F608" s="646"/>
    </row>
    <row r="609" spans="4:6" x14ac:dyDescent="0.15">
      <c r="D609" s="646"/>
      <c r="F609" s="646"/>
    </row>
    <row r="610" spans="4:6" x14ac:dyDescent="0.15">
      <c r="D610" s="646"/>
      <c r="F610" s="646"/>
    </row>
    <row r="611" spans="4:6" x14ac:dyDescent="0.15">
      <c r="D611" s="646"/>
      <c r="F611" s="646"/>
    </row>
    <row r="612" spans="4:6" x14ac:dyDescent="0.15">
      <c r="D612" s="646"/>
      <c r="F612" s="646"/>
    </row>
    <row r="613" spans="4:6" x14ac:dyDescent="0.15">
      <c r="D613" s="646"/>
      <c r="F613" s="646"/>
    </row>
    <row r="614" spans="4:6" x14ac:dyDescent="0.15">
      <c r="D614" s="646"/>
      <c r="F614" s="646"/>
    </row>
    <row r="615" spans="4:6" x14ac:dyDescent="0.15">
      <c r="D615" s="646"/>
      <c r="F615" s="646"/>
    </row>
    <row r="616" spans="4:6" x14ac:dyDescent="0.15">
      <c r="D616" s="646"/>
      <c r="F616" s="646"/>
    </row>
    <row r="617" spans="4:6" x14ac:dyDescent="0.15">
      <c r="D617" s="646"/>
      <c r="F617" s="646"/>
    </row>
    <row r="618" spans="4:6" x14ac:dyDescent="0.15">
      <c r="D618" s="646"/>
      <c r="F618" s="646"/>
    </row>
    <row r="619" spans="4:6" x14ac:dyDescent="0.15">
      <c r="D619" s="646"/>
      <c r="F619" s="646"/>
    </row>
    <row r="620" spans="4:6" x14ac:dyDescent="0.15">
      <c r="D620" s="646"/>
      <c r="F620" s="646"/>
    </row>
    <row r="621" spans="4:6" x14ac:dyDescent="0.15">
      <c r="D621" s="646"/>
      <c r="F621" s="646"/>
    </row>
    <row r="622" spans="4:6" x14ac:dyDescent="0.15">
      <c r="D622" s="646"/>
      <c r="F622" s="646"/>
    </row>
    <row r="623" spans="4:6" x14ac:dyDescent="0.15">
      <c r="D623" s="646"/>
      <c r="F623" s="646"/>
    </row>
    <row r="624" spans="4:6" x14ac:dyDescent="0.15">
      <c r="D624" s="646"/>
      <c r="F624" s="646"/>
    </row>
    <row r="625" spans="4:6" x14ac:dyDescent="0.15">
      <c r="D625" s="646"/>
      <c r="F625" s="646"/>
    </row>
    <row r="626" spans="4:6" x14ac:dyDescent="0.15">
      <c r="D626" s="646"/>
      <c r="F626" s="646"/>
    </row>
    <row r="627" spans="4:6" x14ac:dyDescent="0.15">
      <c r="D627" s="646"/>
      <c r="F627" s="646"/>
    </row>
    <row r="628" spans="4:6" x14ac:dyDescent="0.15">
      <c r="D628" s="646"/>
      <c r="F628" s="646"/>
    </row>
    <row r="629" spans="4:6" x14ac:dyDescent="0.15">
      <c r="D629" s="646"/>
      <c r="F629" s="646"/>
    </row>
    <row r="630" spans="4:6" x14ac:dyDescent="0.15">
      <c r="D630" s="646"/>
      <c r="F630" s="646"/>
    </row>
    <row r="631" spans="4:6" x14ac:dyDescent="0.15">
      <c r="D631" s="646"/>
      <c r="F631" s="646"/>
    </row>
    <row r="632" spans="4:6" x14ac:dyDescent="0.15">
      <c r="D632" s="646"/>
      <c r="F632" s="646"/>
    </row>
    <row r="633" spans="4:6" x14ac:dyDescent="0.15">
      <c r="D633" s="646"/>
      <c r="F633" s="646"/>
    </row>
    <row r="634" spans="4:6" x14ac:dyDescent="0.15">
      <c r="D634" s="646"/>
      <c r="F634" s="646"/>
    </row>
    <row r="635" spans="4:6" x14ac:dyDescent="0.15">
      <c r="D635" s="646"/>
      <c r="F635" s="646"/>
    </row>
    <row r="636" spans="4:6" x14ac:dyDescent="0.15">
      <c r="D636" s="646"/>
      <c r="F636" s="646"/>
    </row>
    <row r="637" spans="4:6" x14ac:dyDescent="0.15">
      <c r="D637" s="646"/>
      <c r="F637" s="646"/>
    </row>
    <row r="638" spans="4:6" x14ac:dyDescent="0.15">
      <c r="D638" s="646"/>
      <c r="F638" s="646"/>
    </row>
    <row r="639" spans="4:6" x14ac:dyDescent="0.15">
      <c r="D639" s="646"/>
      <c r="F639" s="646"/>
    </row>
    <row r="640" spans="4:6" x14ac:dyDescent="0.15">
      <c r="D640" s="646"/>
      <c r="F640" s="646"/>
    </row>
    <row r="641" spans="4:6" x14ac:dyDescent="0.15">
      <c r="D641" s="646"/>
      <c r="F641" s="646"/>
    </row>
    <row r="642" spans="4:6" x14ac:dyDescent="0.15">
      <c r="D642" s="646"/>
      <c r="F642" s="646"/>
    </row>
    <row r="643" spans="4:6" x14ac:dyDescent="0.15">
      <c r="D643" s="646"/>
      <c r="F643" s="646"/>
    </row>
    <row r="644" spans="4:6" x14ac:dyDescent="0.15">
      <c r="D644" s="646"/>
      <c r="F644" s="646"/>
    </row>
    <row r="645" spans="4:6" x14ac:dyDescent="0.15">
      <c r="D645" s="646"/>
      <c r="F645" s="646"/>
    </row>
    <row r="646" spans="4:6" x14ac:dyDescent="0.15">
      <c r="D646" s="646"/>
      <c r="F646" s="646"/>
    </row>
    <row r="647" spans="4:6" x14ac:dyDescent="0.15">
      <c r="D647" s="646"/>
      <c r="F647" s="646"/>
    </row>
    <row r="648" spans="4:6" x14ac:dyDescent="0.15">
      <c r="D648" s="646"/>
      <c r="F648" s="646"/>
    </row>
    <row r="649" spans="4:6" x14ac:dyDescent="0.15">
      <c r="D649" s="646"/>
      <c r="F649" s="646"/>
    </row>
    <row r="650" spans="4:6" x14ac:dyDescent="0.15">
      <c r="D650" s="646"/>
      <c r="F650" s="646"/>
    </row>
    <row r="651" spans="4:6" x14ac:dyDescent="0.15">
      <c r="D651" s="646"/>
      <c r="F651" s="646"/>
    </row>
    <row r="652" spans="4:6" x14ac:dyDescent="0.15">
      <c r="D652" s="646"/>
      <c r="F652" s="646"/>
    </row>
    <row r="653" spans="4:6" x14ac:dyDescent="0.15">
      <c r="D653" s="646"/>
      <c r="F653" s="646"/>
    </row>
    <row r="654" spans="4:6" x14ac:dyDescent="0.15">
      <c r="D654" s="646"/>
      <c r="F654" s="646"/>
    </row>
    <row r="655" spans="4:6" x14ac:dyDescent="0.15">
      <c r="D655" s="646"/>
      <c r="F655" s="646"/>
    </row>
    <row r="656" spans="4:6" x14ac:dyDescent="0.15">
      <c r="D656" s="646"/>
      <c r="F656" s="646"/>
    </row>
    <row r="657" spans="4:6" x14ac:dyDescent="0.15">
      <c r="D657" s="646"/>
      <c r="F657" s="646"/>
    </row>
    <row r="658" spans="4:6" x14ac:dyDescent="0.15">
      <c r="D658" s="646"/>
      <c r="F658" s="646"/>
    </row>
    <row r="659" spans="4:6" x14ac:dyDescent="0.15">
      <c r="D659" s="646"/>
      <c r="F659" s="646"/>
    </row>
    <row r="660" spans="4:6" x14ac:dyDescent="0.15">
      <c r="D660" s="646"/>
      <c r="F660" s="646"/>
    </row>
    <row r="661" spans="4:6" x14ac:dyDescent="0.15">
      <c r="D661" s="646"/>
      <c r="F661" s="646"/>
    </row>
    <row r="662" spans="4:6" x14ac:dyDescent="0.15">
      <c r="D662" s="646"/>
      <c r="F662" s="646"/>
    </row>
    <row r="663" spans="4:6" x14ac:dyDescent="0.15">
      <c r="D663" s="646"/>
      <c r="F663" s="646"/>
    </row>
    <row r="664" spans="4:6" x14ac:dyDescent="0.15">
      <c r="D664" s="646"/>
      <c r="F664" s="646"/>
    </row>
    <row r="665" spans="4:6" x14ac:dyDescent="0.15">
      <c r="D665" s="646"/>
      <c r="F665" s="646"/>
    </row>
    <row r="666" spans="4:6" x14ac:dyDescent="0.15">
      <c r="D666" s="646"/>
      <c r="F666" s="646"/>
    </row>
    <row r="667" spans="4:6" x14ac:dyDescent="0.15">
      <c r="D667" s="646"/>
      <c r="F667" s="646"/>
    </row>
    <row r="668" spans="4:6" x14ac:dyDescent="0.15">
      <c r="D668" s="646"/>
      <c r="F668" s="646"/>
    </row>
    <row r="669" spans="4:6" x14ac:dyDescent="0.15">
      <c r="D669" s="646"/>
      <c r="F669" s="646"/>
    </row>
    <row r="670" spans="4:6" x14ac:dyDescent="0.15">
      <c r="D670" s="646"/>
      <c r="F670" s="646"/>
    </row>
    <row r="671" spans="4:6" x14ac:dyDescent="0.15">
      <c r="D671" s="646"/>
      <c r="F671" s="646"/>
    </row>
    <row r="672" spans="4:6" x14ac:dyDescent="0.15">
      <c r="D672" s="646"/>
      <c r="F672" s="646"/>
    </row>
    <row r="673" spans="4:6" x14ac:dyDescent="0.15">
      <c r="D673" s="646"/>
      <c r="F673" s="646"/>
    </row>
    <row r="674" spans="4:6" x14ac:dyDescent="0.15">
      <c r="D674" s="646"/>
      <c r="F674" s="646"/>
    </row>
    <row r="675" spans="4:6" x14ac:dyDescent="0.15">
      <c r="D675" s="646"/>
      <c r="F675" s="646"/>
    </row>
    <row r="676" spans="4:6" x14ac:dyDescent="0.15">
      <c r="D676" s="646"/>
      <c r="F676" s="646"/>
    </row>
    <row r="677" spans="4:6" x14ac:dyDescent="0.15">
      <c r="D677" s="646"/>
      <c r="F677" s="646"/>
    </row>
    <row r="678" spans="4:6" x14ac:dyDescent="0.15">
      <c r="D678" s="646"/>
      <c r="F678" s="646"/>
    </row>
    <row r="679" spans="4:6" x14ac:dyDescent="0.15">
      <c r="D679" s="646"/>
      <c r="F679" s="646"/>
    </row>
    <row r="680" spans="4:6" x14ac:dyDescent="0.15">
      <c r="D680" s="646"/>
      <c r="F680" s="646"/>
    </row>
    <row r="681" spans="4:6" x14ac:dyDescent="0.15">
      <c r="D681" s="646"/>
      <c r="F681" s="646"/>
    </row>
    <row r="682" spans="4:6" x14ac:dyDescent="0.15">
      <c r="D682" s="646"/>
      <c r="F682" s="646"/>
    </row>
    <row r="683" spans="4:6" x14ac:dyDescent="0.15">
      <c r="D683" s="646"/>
      <c r="F683" s="646"/>
    </row>
    <row r="684" spans="4:6" x14ac:dyDescent="0.15">
      <c r="D684" s="646"/>
      <c r="F684" s="646"/>
    </row>
    <row r="685" spans="4:6" x14ac:dyDescent="0.15">
      <c r="D685" s="646"/>
      <c r="F685" s="646"/>
    </row>
    <row r="686" spans="4:6" x14ac:dyDescent="0.15">
      <c r="D686" s="646"/>
      <c r="F686" s="646"/>
    </row>
    <row r="687" spans="4:6" x14ac:dyDescent="0.15">
      <c r="D687" s="646"/>
      <c r="F687" s="646"/>
    </row>
    <row r="688" spans="4:6" x14ac:dyDescent="0.15">
      <c r="D688" s="646"/>
      <c r="F688" s="646"/>
    </row>
    <row r="689" spans="4:6" x14ac:dyDescent="0.15">
      <c r="D689" s="646"/>
      <c r="F689" s="646"/>
    </row>
    <row r="690" spans="4:6" x14ac:dyDescent="0.15">
      <c r="D690" s="646"/>
      <c r="F690" s="646"/>
    </row>
    <row r="691" spans="4:6" x14ac:dyDescent="0.15">
      <c r="D691" s="646"/>
      <c r="F691" s="646"/>
    </row>
    <row r="692" spans="4:6" x14ac:dyDescent="0.15">
      <c r="D692" s="646"/>
      <c r="F692" s="646"/>
    </row>
    <row r="693" spans="4:6" x14ac:dyDescent="0.15">
      <c r="D693" s="646"/>
      <c r="F693" s="646"/>
    </row>
    <row r="694" spans="4:6" x14ac:dyDescent="0.15">
      <c r="D694" s="646"/>
      <c r="F694" s="646"/>
    </row>
    <row r="695" spans="4:6" x14ac:dyDescent="0.15">
      <c r="D695" s="646"/>
      <c r="F695" s="646"/>
    </row>
    <row r="696" spans="4:6" x14ac:dyDescent="0.15">
      <c r="D696" s="646"/>
      <c r="F696" s="646"/>
    </row>
    <row r="697" spans="4:6" x14ac:dyDescent="0.15">
      <c r="D697" s="646"/>
      <c r="F697" s="646"/>
    </row>
    <row r="698" spans="4:6" x14ac:dyDescent="0.15">
      <c r="D698" s="646"/>
      <c r="F698" s="646"/>
    </row>
    <row r="699" spans="4:6" x14ac:dyDescent="0.15">
      <c r="D699" s="646"/>
      <c r="F699" s="646"/>
    </row>
    <row r="700" spans="4:6" x14ac:dyDescent="0.15">
      <c r="D700" s="646"/>
      <c r="F700" s="646"/>
    </row>
    <row r="701" spans="4:6" x14ac:dyDescent="0.15">
      <c r="D701" s="646"/>
      <c r="F701" s="646"/>
    </row>
    <row r="702" spans="4:6" x14ac:dyDescent="0.15">
      <c r="D702" s="646"/>
      <c r="F702" s="646"/>
    </row>
    <row r="703" spans="4:6" x14ac:dyDescent="0.15">
      <c r="D703" s="646"/>
      <c r="F703" s="646"/>
    </row>
    <row r="704" spans="4:6" x14ac:dyDescent="0.15">
      <c r="D704" s="646"/>
      <c r="F704" s="646"/>
    </row>
    <row r="705" spans="4:6" x14ac:dyDescent="0.15">
      <c r="D705" s="646"/>
      <c r="F705" s="646"/>
    </row>
    <row r="706" spans="4:6" x14ac:dyDescent="0.15">
      <c r="D706" s="646"/>
      <c r="F706" s="646"/>
    </row>
    <row r="707" spans="4:6" x14ac:dyDescent="0.15">
      <c r="D707" s="646"/>
      <c r="F707" s="646"/>
    </row>
    <row r="708" spans="4:6" x14ac:dyDescent="0.15">
      <c r="D708" s="646"/>
      <c r="F708" s="646"/>
    </row>
    <row r="709" spans="4:6" x14ac:dyDescent="0.15">
      <c r="D709" s="646"/>
      <c r="F709" s="646"/>
    </row>
    <row r="710" spans="4:6" x14ac:dyDescent="0.15">
      <c r="D710" s="646"/>
      <c r="F710" s="646"/>
    </row>
    <row r="711" spans="4:6" x14ac:dyDescent="0.15">
      <c r="D711" s="646"/>
      <c r="F711" s="646"/>
    </row>
    <row r="712" spans="4:6" x14ac:dyDescent="0.15">
      <c r="D712" s="646"/>
      <c r="F712" s="646"/>
    </row>
    <row r="713" spans="4:6" x14ac:dyDescent="0.15">
      <c r="D713" s="646"/>
      <c r="F713" s="646"/>
    </row>
    <row r="714" spans="4:6" x14ac:dyDescent="0.15">
      <c r="D714" s="646"/>
      <c r="F714" s="646"/>
    </row>
    <row r="715" spans="4:6" x14ac:dyDescent="0.15">
      <c r="D715" s="646"/>
      <c r="F715" s="646"/>
    </row>
    <row r="716" spans="4:6" x14ac:dyDescent="0.15">
      <c r="D716" s="646"/>
      <c r="F716" s="646"/>
    </row>
    <row r="717" spans="4:6" x14ac:dyDescent="0.15">
      <c r="D717" s="646"/>
      <c r="F717" s="646"/>
    </row>
    <row r="718" spans="4:6" x14ac:dyDescent="0.15">
      <c r="D718" s="646"/>
      <c r="F718" s="646"/>
    </row>
    <row r="719" spans="4:6" x14ac:dyDescent="0.15">
      <c r="D719" s="646"/>
      <c r="F719" s="646"/>
    </row>
    <row r="720" spans="4:6" x14ac:dyDescent="0.15">
      <c r="D720" s="646"/>
      <c r="F720" s="646"/>
    </row>
    <row r="721" spans="4:6" x14ac:dyDescent="0.15">
      <c r="D721" s="646"/>
      <c r="F721" s="646"/>
    </row>
    <row r="722" spans="4:6" x14ac:dyDescent="0.15">
      <c r="D722" s="646"/>
      <c r="F722" s="646"/>
    </row>
    <row r="723" spans="4:6" x14ac:dyDescent="0.15">
      <c r="D723" s="646"/>
      <c r="F723" s="646"/>
    </row>
    <row r="724" spans="4:6" x14ac:dyDescent="0.15">
      <c r="D724" s="646"/>
      <c r="F724" s="646"/>
    </row>
    <row r="725" spans="4:6" x14ac:dyDescent="0.15">
      <c r="D725" s="646"/>
      <c r="F725" s="646"/>
    </row>
    <row r="726" spans="4:6" x14ac:dyDescent="0.15">
      <c r="D726" s="646"/>
      <c r="F726" s="646"/>
    </row>
    <row r="727" spans="4:6" x14ac:dyDescent="0.15">
      <c r="D727" s="646"/>
      <c r="F727" s="646"/>
    </row>
    <row r="728" spans="4:6" x14ac:dyDescent="0.15">
      <c r="D728" s="646"/>
      <c r="F728" s="646"/>
    </row>
    <row r="729" spans="4:6" x14ac:dyDescent="0.15">
      <c r="D729" s="646"/>
      <c r="F729" s="646"/>
    </row>
    <row r="730" spans="4:6" x14ac:dyDescent="0.15">
      <c r="D730" s="646"/>
      <c r="F730" s="646"/>
    </row>
    <row r="731" spans="4:6" x14ac:dyDescent="0.15">
      <c r="D731" s="646"/>
      <c r="F731" s="646"/>
    </row>
    <row r="732" spans="4:6" x14ac:dyDescent="0.15">
      <c r="D732" s="646"/>
      <c r="F732" s="646"/>
    </row>
    <row r="733" spans="4:6" x14ac:dyDescent="0.15">
      <c r="D733" s="646"/>
      <c r="F733" s="646"/>
    </row>
    <row r="734" spans="4:6" x14ac:dyDescent="0.15">
      <c r="D734" s="646"/>
      <c r="F734" s="646"/>
    </row>
    <row r="735" spans="4:6" x14ac:dyDescent="0.15">
      <c r="D735" s="646"/>
      <c r="F735" s="646"/>
    </row>
    <row r="736" spans="4:6" x14ac:dyDescent="0.15">
      <c r="D736" s="646"/>
      <c r="F736" s="646"/>
    </row>
    <row r="737" spans="4:6" x14ac:dyDescent="0.15">
      <c r="D737" s="646"/>
      <c r="F737" s="646"/>
    </row>
    <row r="738" spans="4:6" x14ac:dyDescent="0.15">
      <c r="D738" s="646"/>
      <c r="F738" s="646"/>
    </row>
    <row r="739" spans="4:6" x14ac:dyDescent="0.15">
      <c r="D739" s="646"/>
      <c r="F739" s="646"/>
    </row>
    <row r="740" spans="4:6" x14ac:dyDescent="0.15">
      <c r="D740" s="646"/>
      <c r="F740" s="646"/>
    </row>
    <row r="741" spans="4:6" x14ac:dyDescent="0.15">
      <c r="D741" s="646"/>
      <c r="F741" s="646"/>
    </row>
    <row r="742" spans="4:6" x14ac:dyDescent="0.15">
      <c r="D742" s="646"/>
      <c r="F742" s="646"/>
    </row>
    <row r="743" spans="4:6" x14ac:dyDescent="0.15">
      <c r="D743" s="646"/>
      <c r="F743" s="646"/>
    </row>
    <row r="744" spans="4:6" x14ac:dyDescent="0.15">
      <c r="D744" s="646"/>
      <c r="F744" s="646"/>
    </row>
    <row r="745" spans="4:6" x14ac:dyDescent="0.15">
      <c r="D745" s="646"/>
      <c r="F745" s="646"/>
    </row>
    <row r="746" spans="4:6" x14ac:dyDescent="0.15">
      <c r="D746" s="646"/>
      <c r="F746" s="646"/>
    </row>
    <row r="747" spans="4:6" x14ac:dyDescent="0.15">
      <c r="D747" s="646"/>
      <c r="F747" s="646"/>
    </row>
    <row r="748" spans="4:6" x14ac:dyDescent="0.15">
      <c r="D748" s="646"/>
      <c r="F748" s="646"/>
    </row>
    <row r="749" spans="4:6" x14ac:dyDescent="0.15">
      <c r="D749" s="646"/>
      <c r="F749" s="646"/>
    </row>
    <row r="750" spans="4:6" x14ac:dyDescent="0.15">
      <c r="D750" s="646"/>
      <c r="F750" s="646"/>
    </row>
    <row r="751" spans="4:6" x14ac:dyDescent="0.15">
      <c r="D751" s="646"/>
      <c r="F751" s="646"/>
    </row>
    <row r="752" spans="4:6" x14ac:dyDescent="0.15">
      <c r="D752" s="646"/>
      <c r="F752" s="646"/>
    </row>
    <row r="753" spans="4:6" x14ac:dyDescent="0.15">
      <c r="D753" s="646"/>
      <c r="F753" s="646"/>
    </row>
    <row r="754" spans="4:6" x14ac:dyDescent="0.15">
      <c r="D754" s="646"/>
      <c r="F754" s="646"/>
    </row>
    <row r="755" spans="4:6" x14ac:dyDescent="0.15">
      <c r="D755" s="646"/>
      <c r="F755" s="646"/>
    </row>
    <row r="756" spans="4:6" x14ac:dyDescent="0.15">
      <c r="D756" s="646"/>
      <c r="F756" s="646"/>
    </row>
    <row r="757" spans="4:6" x14ac:dyDescent="0.15">
      <c r="D757" s="646"/>
      <c r="F757" s="646"/>
    </row>
    <row r="758" spans="4:6" x14ac:dyDescent="0.15">
      <c r="D758" s="646"/>
      <c r="F758" s="646"/>
    </row>
    <row r="759" spans="4:6" x14ac:dyDescent="0.15">
      <c r="D759" s="646"/>
      <c r="F759" s="646"/>
    </row>
    <row r="760" spans="4:6" x14ac:dyDescent="0.15">
      <c r="D760" s="646"/>
      <c r="F760" s="646"/>
    </row>
    <row r="761" spans="4:6" x14ac:dyDescent="0.15">
      <c r="D761" s="646"/>
      <c r="F761" s="646"/>
    </row>
    <row r="762" spans="4:6" x14ac:dyDescent="0.15">
      <c r="D762" s="646"/>
      <c r="F762" s="646"/>
    </row>
    <row r="763" spans="4:6" x14ac:dyDescent="0.15">
      <c r="D763" s="646"/>
      <c r="F763" s="646"/>
    </row>
    <row r="764" spans="4:6" x14ac:dyDescent="0.15">
      <c r="D764" s="646"/>
      <c r="F764" s="646"/>
    </row>
    <row r="765" spans="4:6" x14ac:dyDescent="0.15">
      <c r="D765" s="646"/>
      <c r="F765" s="646"/>
    </row>
    <row r="766" spans="4:6" x14ac:dyDescent="0.15">
      <c r="D766" s="646"/>
      <c r="F766" s="646"/>
    </row>
    <row r="767" spans="4:6" x14ac:dyDescent="0.15">
      <c r="D767" s="646"/>
      <c r="F767" s="646"/>
    </row>
    <row r="768" spans="4:6" x14ac:dyDescent="0.15">
      <c r="D768" s="646"/>
      <c r="F768" s="646"/>
    </row>
    <row r="769" spans="4:6" x14ac:dyDescent="0.15">
      <c r="D769" s="646"/>
      <c r="F769" s="646"/>
    </row>
    <row r="770" spans="4:6" x14ac:dyDescent="0.15">
      <c r="D770" s="646"/>
      <c r="F770" s="646"/>
    </row>
    <row r="771" spans="4:6" x14ac:dyDescent="0.15">
      <c r="D771" s="646"/>
      <c r="F771" s="646"/>
    </row>
    <row r="772" spans="4:6" x14ac:dyDescent="0.15">
      <c r="D772" s="646"/>
      <c r="F772" s="646"/>
    </row>
    <row r="773" spans="4:6" x14ac:dyDescent="0.15">
      <c r="D773" s="646"/>
      <c r="F773" s="646"/>
    </row>
    <row r="774" spans="4:6" x14ac:dyDescent="0.15">
      <c r="D774" s="646"/>
      <c r="F774" s="646"/>
    </row>
    <row r="775" spans="4:6" x14ac:dyDescent="0.15">
      <c r="D775" s="646"/>
      <c r="F775" s="646"/>
    </row>
    <row r="776" spans="4:6" x14ac:dyDescent="0.15">
      <c r="D776" s="646"/>
      <c r="F776" s="646"/>
    </row>
    <row r="777" spans="4:6" x14ac:dyDescent="0.15">
      <c r="D777" s="646"/>
      <c r="F777" s="646"/>
    </row>
    <row r="778" spans="4:6" x14ac:dyDescent="0.15">
      <c r="D778" s="646"/>
      <c r="F778" s="646"/>
    </row>
    <row r="779" spans="4:6" x14ac:dyDescent="0.15">
      <c r="D779" s="646"/>
      <c r="F779" s="646"/>
    </row>
    <row r="780" spans="4:6" x14ac:dyDescent="0.15">
      <c r="D780" s="646"/>
      <c r="F780" s="646"/>
    </row>
    <row r="781" spans="4:6" x14ac:dyDescent="0.15">
      <c r="D781" s="646"/>
      <c r="F781" s="646"/>
    </row>
    <row r="782" spans="4:6" x14ac:dyDescent="0.15">
      <c r="D782" s="646"/>
      <c r="F782" s="646"/>
    </row>
    <row r="783" spans="4:6" x14ac:dyDescent="0.15">
      <c r="D783" s="646"/>
      <c r="F783" s="646"/>
    </row>
    <row r="784" spans="4:6" x14ac:dyDescent="0.15">
      <c r="D784" s="646"/>
      <c r="F784" s="646"/>
    </row>
    <row r="785" spans="4:6" x14ac:dyDescent="0.15">
      <c r="D785" s="646"/>
      <c r="F785" s="646"/>
    </row>
    <row r="786" spans="4:6" x14ac:dyDescent="0.15">
      <c r="D786" s="646"/>
      <c r="F786" s="646"/>
    </row>
    <row r="787" spans="4:6" x14ac:dyDescent="0.15">
      <c r="D787" s="646"/>
      <c r="F787" s="646"/>
    </row>
    <row r="788" spans="4:6" x14ac:dyDescent="0.15">
      <c r="D788" s="646"/>
      <c r="F788" s="646"/>
    </row>
    <row r="789" spans="4:6" x14ac:dyDescent="0.15">
      <c r="D789" s="646"/>
      <c r="F789" s="646"/>
    </row>
    <row r="790" spans="4:6" x14ac:dyDescent="0.15">
      <c r="D790" s="646"/>
      <c r="F790" s="646"/>
    </row>
    <row r="791" spans="4:6" x14ac:dyDescent="0.15">
      <c r="D791" s="646"/>
      <c r="F791" s="646"/>
    </row>
    <row r="792" spans="4:6" x14ac:dyDescent="0.15">
      <c r="D792" s="646"/>
      <c r="F792" s="646"/>
    </row>
    <row r="793" spans="4:6" x14ac:dyDescent="0.15">
      <c r="D793" s="646"/>
      <c r="F793" s="646"/>
    </row>
    <row r="794" spans="4:6" x14ac:dyDescent="0.15">
      <c r="D794" s="646"/>
      <c r="F794" s="646"/>
    </row>
    <row r="795" spans="4:6" x14ac:dyDescent="0.15">
      <c r="D795" s="646"/>
      <c r="F795" s="646"/>
    </row>
    <row r="796" spans="4:6" x14ac:dyDescent="0.15">
      <c r="D796" s="646"/>
      <c r="F796" s="646"/>
    </row>
    <row r="797" spans="4:6" x14ac:dyDescent="0.15">
      <c r="D797" s="646"/>
      <c r="F797" s="646"/>
    </row>
    <row r="798" spans="4:6" x14ac:dyDescent="0.15">
      <c r="D798" s="646"/>
      <c r="F798" s="646"/>
    </row>
    <row r="799" spans="4:6" x14ac:dyDescent="0.15">
      <c r="D799" s="646"/>
      <c r="F799" s="646"/>
    </row>
    <row r="800" spans="4:6" x14ac:dyDescent="0.15">
      <c r="D800" s="646"/>
      <c r="F800" s="646"/>
    </row>
    <row r="801" spans="4:6" x14ac:dyDescent="0.15">
      <c r="D801" s="646"/>
      <c r="F801" s="646"/>
    </row>
    <row r="802" spans="4:6" x14ac:dyDescent="0.15">
      <c r="D802" s="646"/>
      <c r="F802" s="646"/>
    </row>
    <row r="803" spans="4:6" x14ac:dyDescent="0.15">
      <c r="D803" s="646"/>
      <c r="F803" s="646"/>
    </row>
    <row r="804" spans="4:6" x14ac:dyDescent="0.15">
      <c r="D804" s="646"/>
      <c r="F804" s="646"/>
    </row>
    <row r="805" spans="4:6" x14ac:dyDescent="0.15">
      <c r="D805" s="646"/>
      <c r="F805" s="646"/>
    </row>
    <row r="806" spans="4:6" x14ac:dyDescent="0.15">
      <c r="D806" s="646"/>
      <c r="F806" s="646"/>
    </row>
    <row r="807" spans="4:6" x14ac:dyDescent="0.15">
      <c r="D807" s="646"/>
      <c r="F807" s="646"/>
    </row>
    <row r="808" spans="4:6" x14ac:dyDescent="0.15">
      <c r="D808" s="646"/>
      <c r="F808" s="646"/>
    </row>
    <row r="809" spans="4:6" x14ac:dyDescent="0.15">
      <c r="D809" s="646"/>
      <c r="F809" s="646"/>
    </row>
    <row r="810" spans="4:6" x14ac:dyDescent="0.15">
      <c r="D810" s="646"/>
      <c r="F810" s="646"/>
    </row>
    <row r="811" spans="4:6" x14ac:dyDescent="0.15">
      <c r="D811" s="646"/>
      <c r="F811" s="646"/>
    </row>
    <row r="812" spans="4:6" x14ac:dyDescent="0.15">
      <c r="D812" s="646"/>
      <c r="F812" s="646"/>
    </row>
    <row r="813" spans="4:6" x14ac:dyDescent="0.15">
      <c r="D813" s="646"/>
      <c r="F813" s="646"/>
    </row>
    <row r="814" spans="4:6" x14ac:dyDescent="0.15">
      <c r="D814" s="646"/>
      <c r="F814" s="646"/>
    </row>
    <row r="815" spans="4:6" x14ac:dyDescent="0.15">
      <c r="D815" s="646"/>
      <c r="F815" s="646"/>
    </row>
    <row r="816" spans="4:6" x14ac:dyDescent="0.15">
      <c r="D816" s="646"/>
      <c r="F816" s="646"/>
    </row>
    <row r="817" spans="4:6" x14ac:dyDescent="0.15">
      <c r="D817" s="646"/>
      <c r="F817" s="646"/>
    </row>
    <row r="818" spans="4:6" x14ac:dyDescent="0.15">
      <c r="D818" s="646"/>
      <c r="F818" s="646"/>
    </row>
    <row r="819" spans="4:6" x14ac:dyDescent="0.15">
      <c r="D819" s="646"/>
      <c r="F819" s="646"/>
    </row>
    <row r="820" spans="4:6" x14ac:dyDescent="0.15">
      <c r="D820" s="646"/>
      <c r="F820" s="646"/>
    </row>
    <row r="821" spans="4:6" x14ac:dyDescent="0.15">
      <c r="D821" s="646"/>
      <c r="F821" s="646"/>
    </row>
    <row r="822" spans="4:6" x14ac:dyDescent="0.15">
      <c r="D822" s="646"/>
      <c r="F822" s="646"/>
    </row>
    <row r="823" spans="4:6" x14ac:dyDescent="0.15">
      <c r="D823" s="646"/>
      <c r="F823" s="646"/>
    </row>
    <row r="824" spans="4:6" x14ac:dyDescent="0.15">
      <c r="D824" s="646"/>
      <c r="F824" s="646"/>
    </row>
    <row r="825" spans="4:6" x14ac:dyDescent="0.15">
      <c r="D825" s="646"/>
      <c r="F825" s="646"/>
    </row>
    <row r="826" spans="4:6" x14ac:dyDescent="0.15">
      <c r="D826" s="646"/>
      <c r="F826" s="646"/>
    </row>
    <row r="827" spans="4:6" x14ac:dyDescent="0.15">
      <c r="D827" s="646"/>
      <c r="F827" s="646"/>
    </row>
    <row r="828" spans="4:6" x14ac:dyDescent="0.15">
      <c r="D828" s="646"/>
      <c r="F828" s="646"/>
    </row>
    <row r="829" spans="4:6" x14ac:dyDescent="0.15">
      <c r="D829" s="646"/>
      <c r="F829" s="646"/>
    </row>
    <row r="830" spans="4:6" x14ac:dyDescent="0.15">
      <c r="D830" s="646"/>
      <c r="F830" s="646"/>
    </row>
    <row r="831" spans="4:6" x14ac:dyDescent="0.15">
      <c r="D831" s="646"/>
      <c r="F831" s="646"/>
    </row>
    <row r="832" spans="4:6" x14ac:dyDescent="0.15">
      <c r="D832" s="646"/>
      <c r="F832" s="646"/>
    </row>
    <row r="833" spans="4:6" x14ac:dyDescent="0.15">
      <c r="D833" s="646"/>
      <c r="F833" s="646"/>
    </row>
    <row r="834" spans="4:6" x14ac:dyDescent="0.15">
      <c r="D834" s="646"/>
      <c r="F834" s="646"/>
    </row>
    <row r="835" spans="4:6" x14ac:dyDescent="0.15">
      <c r="D835" s="646"/>
      <c r="F835" s="646"/>
    </row>
    <row r="836" spans="4:6" x14ac:dyDescent="0.15">
      <c r="D836" s="646"/>
      <c r="F836" s="646"/>
    </row>
    <row r="837" spans="4:6" x14ac:dyDescent="0.15">
      <c r="D837" s="646"/>
      <c r="F837" s="646"/>
    </row>
    <row r="838" spans="4:6" x14ac:dyDescent="0.15">
      <c r="D838" s="646"/>
      <c r="F838" s="646"/>
    </row>
    <row r="839" spans="4:6" x14ac:dyDescent="0.15">
      <c r="D839" s="646"/>
      <c r="F839" s="646"/>
    </row>
    <row r="840" spans="4:6" x14ac:dyDescent="0.15">
      <c r="D840" s="646"/>
      <c r="F840" s="646"/>
    </row>
    <row r="841" spans="4:6" x14ac:dyDescent="0.15">
      <c r="D841" s="646"/>
      <c r="F841" s="646"/>
    </row>
    <row r="842" spans="4:6" x14ac:dyDescent="0.15">
      <c r="D842" s="646"/>
      <c r="F842" s="646"/>
    </row>
    <row r="843" spans="4:6" x14ac:dyDescent="0.15">
      <c r="D843" s="646"/>
      <c r="F843" s="646"/>
    </row>
    <row r="844" spans="4:6" x14ac:dyDescent="0.15">
      <c r="D844" s="646"/>
      <c r="F844" s="646"/>
    </row>
    <row r="845" spans="4:6" x14ac:dyDescent="0.15">
      <c r="D845" s="646"/>
      <c r="F845" s="646"/>
    </row>
    <row r="846" spans="4:6" x14ac:dyDescent="0.15">
      <c r="D846" s="646"/>
      <c r="F846" s="646"/>
    </row>
    <row r="847" spans="4:6" x14ac:dyDescent="0.15">
      <c r="D847" s="646"/>
      <c r="F847" s="646"/>
    </row>
    <row r="848" spans="4:6" x14ac:dyDescent="0.15">
      <c r="D848" s="646"/>
      <c r="F848" s="646"/>
    </row>
    <row r="849" spans="4:6" x14ac:dyDescent="0.15">
      <c r="D849" s="646"/>
      <c r="F849" s="646"/>
    </row>
    <row r="850" spans="4:6" x14ac:dyDescent="0.15">
      <c r="D850" s="646"/>
      <c r="F850" s="646"/>
    </row>
    <row r="851" spans="4:6" x14ac:dyDescent="0.15">
      <c r="D851" s="646"/>
      <c r="F851" s="646"/>
    </row>
    <row r="852" spans="4:6" x14ac:dyDescent="0.15">
      <c r="D852" s="646"/>
      <c r="F852" s="646"/>
    </row>
    <row r="853" spans="4:6" x14ac:dyDescent="0.15">
      <c r="D853" s="646"/>
      <c r="F853" s="646"/>
    </row>
    <row r="854" spans="4:6" x14ac:dyDescent="0.15">
      <c r="D854" s="646"/>
      <c r="F854" s="646"/>
    </row>
    <row r="855" spans="4:6" x14ac:dyDescent="0.15">
      <c r="D855" s="646"/>
      <c r="F855" s="646"/>
    </row>
    <row r="856" spans="4:6" x14ac:dyDescent="0.15">
      <c r="D856" s="646"/>
      <c r="F856" s="646"/>
    </row>
    <row r="857" spans="4:6" x14ac:dyDescent="0.15">
      <c r="D857" s="646"/>
      <c r="F857" s="646"/>
    </row>
    <row r="858" spans="4:6" x14ac:dyDescent="0.15">
      <c r="D858" s="646"/>
      <c r="F858" s="646"/>
    </row>
    <row r="859" spans="4:6" x14ac:dyDescent="0.15">
      <c r="D859" s="646"/>
      <c r="F859" s="646"/>
    </row>
    <row r="860" spans="4:6" x14ac:dyDescent="0.15">
      <c r="D860" s="646"/>
      <c r="F860" s="646"/>
    </row>
    <row r="861" spans="4:6" x14ac:dyDescent="0.15">
      <c r="D861" s="646"/>
      <c r="F861" s="646"/>
    </row>
    <row r="862" spans="4:6" x14ac:dyDescent="0.15">
      <c r="D862" s="646"/>
      <c r="F862" s="646"/>
    </row>
    <row r="863" spans="4:6" x14ac:dyDescent="0.15">
      <c r="D863" s="646"/>
      <c r="F863" s="646"/>
    </row>
    <row r="864" spans="4:6" x14ac:dyDescent="0.15">
      <c r="D864" s="646"/>
      <c r="F864" s="646"/>
    </row>
    <row r="865" spans="4:6" x14ac:dyDescent="0.15">
      <c r="D865" s="646"/>
      <c r="F865" s="646"/>
    </row>
    <row r="866" spans="4:6" x14ac:dyDescent="0.15">
      <c r="D866" s="646"/>
      <c r="F866" s="646"/>
    </row>
    <row r="867" spans="4:6" x14ac:dyDescent="0.15">
      <c r="D867" s="646"/>
      <c r="F867" s="646"/>
    </row>
    <row r="868" spans="4:6" x14ac:dyDescent="0.15">
      <c r="D868" s="646"/>
      <c r="F868" s="646"/>
    </row>
    <row r="869" spans="4:6" x14ac:dyDescent="0.15">
      <c r="D869" s="646"/>
      <c r="F869" s="646"/>
    </row>
    <row r="870" spans="4:6" x14ac:dyDescent="0.15">
      <c r="D870" s="646"/>
      <c r="F870" s="646"/>
    </row>
    <row r="871" spans="4:6" x14ac:dyDescent="0.15">
      <c r="D871" s="646"/>
      <c r="F871" s="646"/>
    </row>
    <row r="872" spans="4:6" x14ac:dyDescent="0.15">
      <c r="D872" s="646"/>
      <c r="F872" s="646"/>
    </row>
    <row r="873" spans="4:6" x14ac:dyDescent="0.15">
      <c r="D873" s="646"/>
      <c r="F873" s="646"/>
    </row>
    <row r="874" spans="4:6" x14ac:dyDescent="0.15">
      <c r="D874" s="646"/>
      <c r="F874" s="646"/>
    </row>
    <row r="875" spans="4:6" x14ac:dyDescent="0.15">
      <c r="D875" s="646"/>
      <c r="F875" s="646"/>
    </row>
    <row r="876" spans="4:6" x14ac:dyDescent="0.15">
      <c r="D876" s="646"/>
      <c r="F876" s="646"/>
    </row>
    <row r="877" spans="4:6" x14ac:dyDescent="0.15">
      <c r="D877" s="646"/>
      <c r="F877" s="646"/>
    </row>
    <row r="878" spans="4:6" x14ac:dyDescent="0.15">
      <c r="D878" s="646"/>
      <c r="F878" s="646"/>
    </row>
    <row r="879" spans="4:6" x14ac:dyDescent="0.15">
      <c r="D879" s="646"/>
      <c r="F879" s="646"/>
    </row>
    <row r="880" spans="4:6" x14ac:dyDescent="0.15">
      <c r="D880" s="646"/>
      <c r="F880" s="646"/>
    </row>
    <row r="881" spans="4:6" x14ac:dyDescent="0.15">
      <c r="D881" s="646"/>
      <c r="F881" s="646"/>
    </row>
    <row r="882" spans="4:6" x14ac:dyDescent="0.15">
      <c r="D882" s="646"/>
      <c r="F882" s="646"/>
    </row>
    <row r="883" spans="4:6" x14ac:dyDescent="0.15">
      <c r="D883" s="646"/>
      <c r="F883" s="646"/>
    </row>
    <row r="884" spans="4:6" x14ac:dyDescent="0.15">
      <c r="D884" s="646"/>
      <c r="F884" s="646"/>
    </row>
    <row r="885" spans="4:6" x14ac:dyDescent="0.15">
      <c r="D885" s="646"/>
      <c r="F885" s="646"/>
    </row>
    <row r="886" spans="4:6" x14ac:dyDescent="0.15">
      <c r="D886" s="646"/>
      <c r="F886" s="646"/>
    </row>
    <row r="887" spans="4:6" x14ac:dyDescent="0.15">
      <c r="D887" s="646"/>
      <c r="F887" s="646"/>
    </row>
    <row r="888" spans="4:6" x14ac:dyDescent="0.15">
      <c r="D888" s="646"/>
      <c r="F888" s="646"/>
    </row>
    <row r="889" spans="4:6" x14ac:dyDescent="0.15">
      <c r="D889" s="646"/>
      <c r="F889" s="646"/>
    </row>
    <row r="890" spans="4:6" x14ac:dyDescent="0.15">
      <c r="D890" s="646"/>
      <c r="F890" s="646"/>
    </row>
    <row r="891" spans="4:6" x14ac:dyDescent="0.15">
      <c r="D891" s="646"/>
      <c r="F891" s="646"/>
    </row>
    <row r="892" spans="4:6" x14ac:dyDescent="0.15">
      <c r="D892" s="646"/>
      <c r="F892" s="646"/>
    </row>
    <row r="893" spans="4:6" x14ac:dyDescent="0.15">
      <c r="D893" s="646"/>
      <c r="F893" s="646"/>
    </row>
    <row r="894" spans="4:6" x14ac:dyDescent="0.15">
      <c r="D894" s="646"/>
      <c r="F894" s="646"/>
    </row>
    <row r="895" spans="4:6" x14ac:dyDescent="0.15">
      <c r="D895" s="646"/>
      <c r="F895" s="646"/>
    </row>
    <row r="896" spans="4:6" x14ac:dyDescent="0.15">
      <c r="D896" s="646"/>
      <c r="F896" s="646"/>
    </row>
    <row r="897" spans="4:6" x14ac:dyDescent="0.15">
      <c r="D897" s="646"/>
      <c r="F897" s="646"/>
    </row>
    <row r="898" spans="4:6" x14ac:dyDescent="0.15">
      <c r="D898" s="646"/>
      <c r="F898" s="646"/>
    </row>
    <row r="899" spans="4:6" x14ac:dyDescent="0.15">
      <c r="D899" s="646"/>
      <c r="F899" s="646"/>
    </row>
    <row r="900" spans="4:6" x14ac:dyDescent="0.15">
      <c r="D900" s="646"/>
      <c r="F900" s="646"/>
    </row>
    <row r="901" spans="4:6" x14ac:dyDescent="0.15">
      <c r="D901" s="646"/>
      <c r="F901" s="646"/>
    </row>
    <row r="902" spans="4:6" x14ac:dyDescent="0.15">
      <c r="D902" s="646"/>
      <c r="F902" s="646"/>
    </row>
    <row r="903" spans="4:6" x14ac:dyDescent="0.15">
      <c r="D903" s="646"/>
      <c r="F903" s="646"/>
    </row>
    <row r="904" spans="4:6" x14ac:dyDescent="0.15">
      <c r="D904" s="646"/>
      <c r="F904" s="646"/>
    </row>
    <row r="905" spans="4:6" x14ac:dyDescent="0.15">
      <c r="D905" s="646"/>
      <c r="F905" s="646"/>
    </row>
    <row r="906" spans="4:6" x14ac:dyDescent="0.15">
      <c r="D906" s="646"/>
      <c r="F906" s="646"/>
    </row>
    <row r="907" spans="4:6" x14ac:dyDescent="0.15">
      <c r="D907" s="646"/>
      <c r="F907" s="646"/>
    </row>
    <row r="908" spans="4:6" x14ac:dyDescent="0.15">
      <c r="D908" s="646"/>
      <c r="F908" s="646"/>
    </row>
    <row r="909" spans="4:6" x14ac:dyDescent="0.15">
      <c r="D909" s="646"/>
      <c r="F909" s="646"/>
    </row>
    <row r="910" spans="4:6" x14ac:dyDescent="0.15">
      <c r="D910" s="646"/>
      <c r="F910" s="646"/>
    </row>
    <row r="911" spans="4:6" x14ac:dyDescent="0.15">
      <c r="D911" s="646"/>
      <c r="F911" s="646"/>
    </row>
    <row r="912" spans="4:6" x14ac:dyDescent="0.15">
      <c r="D912" s="646"/>
      <c r="F912" s="646"/>
    </row>
    <row r="913" spans="4:6" x14ac:dyDescent="0.15">
      <c r="D913" s="646"/>
      <c r="F913" s="646"/>
    </row>
    <row r="914" spans="4:6" x14ac:dyDescent="0.15">
      <c r="D914" s="646"/>
      <c r="F914" s="646"/>
    </row>
    <row r="915" spans="4:6" x14ac:dyDescent="0.15">
      <c r="D915" s="646"/>
      <c r="F915" s="646"/>
    </row>
    <row r="916" spans="4:6" x14ac:dyDescent="0.15">
      <c r="D916" s="646"/>
      <c r="F916" s="646"/>
    </row>
    <row r="917" spans="4:6" x14ac:dyDescent="0.15">
      <c r="D917" s="646"/>
      <c r="F917" s="646"/>
    </row>
    <row r="918" spans="4:6" x14ac:dyDescent="0.15">
      <c r="D918" s="646"/>
      <c r="F918" s="646"/>
    </row>
    <row r="919" spans="4:6" x14ac:dyDescent="0.15">
      <c r="D919" s="646"/>
      <c r="F919" s="646"/>
    </row>
    <row r="920" spans="4:6" x14ac:dyDescent="0.15">
      <c r="D920" s="646"/>
      <c r="F920" s="646"/>
    </row>
    <row r="921" spans="4:6" x14ac:dyDescent="0.15">
      <c r="D921" s="646"/>
      <c r="F921" s="646"/>
    </row>
    <row r="922" spans="4:6" x14ac:dyDescent="0.15">
      <c r="D922" s="646"/>
      <c r="F922" s="646"/>
    </row>
    <row r="923" spans="4:6" x14ac:dyDescent="0.15">
      <c r="D923" s="646"/>
      <c r="F923" s="646"/>
    </row>
    <row r="924" spans="4:6" x14ac:dyDescent="0.15">
      <c r="D924" s="646"/>
      <c r="F924" s="646"/>
    </row>
    <row r="925" spans="4:6" x14ac:dyDescent="0.15">
      <c r="D925" s="646"/>
      <c r="F925" s="646"/>
    </row>
    <row r="926" spans="4:6" x14ac:dyDescent="0.15">
      <c r="D926" s="646"/>
      <c r="F926" s="646"/>
    </row>
    <row r="927" spans="4:6" x14ac:dyDescent="0.15">
      <c r="D927" s="646"/>
      <c r="F927" s="646"/>
    </row>
    <row r="928" spans="4:6" x14ac:dyDescent="0.15">
      <c r="D928" s="646"/>
      <c r="F928" s="646"/>
    </row>
    <row r="929" spans="4:6" x14ac:dyDescent="0.15">
      <c r="D929" s="646"/>
      <c r="F929" s="646"/>
    </row>
    <row r="930" spans="4:6" x14ac:dyDescent="0.15">
      <c r="D930" s="646"/>
      <c r="F930" s="646"/>
    </row>
    <row r="931" spans="4:6" x14ac:dyDescent="0.15">
      <c r="D931" s="646"/>
      <c r="F931" s="646"/>
    </row>
    <row r="932" spans="4:6" x14ac:dyDescent="0.15">
      <c r="D932" s="646"/>
      <c r="F932" s="646"/>
    </row>
    <row r="933" spans="4:6" x14ac:dyDescent="0.15">
      <c r="D933" s="646"/>
      <c r="F933" s="646"/>
    </row>
    <row r="934" spans="4:6" x14ac:dyDescent="0.15">
      <c r="D934" s="646"/>
      <c r="F934" s="646"/>
    </row>
    <row r="935" spans="4:6" x14ac:dyDescent="0.15">
      <c r="D935" s="646"/>
      <c r="F935" s="646"/>
    </row>
    <row r="936" spans="4:6" x14ac:dyDescent="0.15">
      <c r="D936" s="646"/>
      <c r="F936" s="646"/>
    </row>
    <row r="937" spans="4:6" x14ac:dyDescent="0.15">
      <c r="D937" s="646"/>
      <c r="F937" s="646"/>
    </row>
    <row r="938" spans="4:6" x14ac:dyDescent="0.15">
      <c r="D938" s="646"/>
      <c r="F938" s="646"/>
    </row>
    <row r="939" spans="4:6" x14ac:dyDescent="0.15">
      <c r="D939" s="646"/>
      <c r="F939" s="646"/>
    </row>
    <row r="940" spans="4:6" x14ac:dyDescent="0.15">
      <c r="D940" s="646"/>
      <c r="F940" s="646"/>
    </row>
    <row r="941" spans="4:6" x14ac:dyDescent="0.15">
      <c r="D941" s="646"/>
      <c r="F941" s="646"/>
    </row>
    <row r="942" spans="4:6" x14ac:dyDescent="0.15">
      <c r="D942" s="646"/>
      <c r="F942" s="646"/>
    </row>
    <row r="943" spans="4:6" x14ac:dyDescent="0.15">
      <c r="D943" s="646"/>
      <c r="F943" s="646"/>
    </row>
    <row r="944" spans="4:6" x14ac:dyDescent="0.15">
      <c r="D944" s="646"/>
      <c r="F944" s="646"/>
    </row>
    <row r="945" spans="4:6" x14ac:dyDescent="0.15">
      <c r="D945" s="646"/>
      <c r="F945" s="646"/>
    </row>
    <row r="946" spans="4:6" x14ac:dyDescent="0.15">
      <c r="D946" s="646"/>
      <c r="F946" s="646"/>
    </row>
    <row r="947" spans="4:6" x14ac:dyDescent="0.15">
      <c r="D947" s="646"/>
      <c r="F947" s="646"/>
    </row>
    <row r="948" spans="4:6" x14ac:dyDescent="0.15">
      <c r="D948" s="646"/>
      <c r="F948" s="646"/>
    </row>
    <row r="949" spans="4:6" x14ac:dyDescent="0.15">
      <c r="D949" s="646"/>
      <c r="F949" s="646"/>
    </row>
    <row r="950" spans="4:6" x14ac:dyDescent="0.15">
      <c r="D950" s="646"/>
      <c r="F950" s="646"/>
    </row>
    <row r="951" spans="4:6" x14ac:dyDescent="0.15">
      <c r="D951" s="646"/>
      <c r="F951" s="646"/>
    </row>
    <row r="952" spans="4:6" x14ac:dyDescent="0.15">
      <c r="D952" s="646"/>
      <c r="F952" s="646"/>
    </row>
    <row r="953" spans="4:6" x14ac:dyDescent="0.15">
      <c r="D953" s="646"/>
      <c r="F953" s="646"/>
    </row>
    <row r="954" spans="4:6" x14ac:dyDescent="0.15">
      <c r="D954" s="646"/>
      <c r="F954" s="646"/>
    </row>
    <row r="955" spans="4:6" x14ac:dyDescent="0.15">
      <c r="D955" s="646"/>
      <c r="F955" s="646"/>
    </row>
    <row r="956" spans="4:6" x14ac:dyDescent="0.15">
      <c r="D956" s="646"/>
      <c r="F956" s="646"/>
    </row>
    <row r="957" spans="4:6" x14ac:dyDescent="0.15">
      <c r="D957" s="646"/>
      <c r="F957" s="646"/>
    </row>
    <row r="958" spans="4:6" x14ac:dyDescent="0.15">
      <c r="D958" s="646"/>
      <c r="F958" s="646"/>
    </row>
    <row r="959" spans="4:6" x14ac:dyDescent="0.15">
      <c r="D959" s="646"/>
      <c r="F959" s="646"/>
    </row>
    <row r="960" spans="4:6" x14ac:dyDescent="0.15">
      <c r="D960" s="646"/>
      <c r="F960" s="646"/>
    </row>
    <row r="961" spans="4:6" x14ac:dyDescent="0.15">
      <c r="D961" s="646"/>
      <c r="F961" s="646"/>
    </row>
    <row r="962" spans="4:6" x14ac:dyDescent="0.15">
      <c r="D962" s="646"/>
      <c r="F962" s="646"/>
    </row>
    <row r="963" spans="4:6" x14ac:dyDescent="0.15">
      <c r="D963" s="646"/>
      <c r="F963" s="646"/>
    </row>
    <row r="964" spans="4:6" x14ac:dyDescent="0.15">
      <c r="D964" s="646"/>
      <c r="F964" s="646"/>
    </row>
    <row r="965" spans="4:6" x14ac:dyDescent="0.15">
      <c r="D965" s="646"/>
      <c r="F965" s="646"/>
    </row>
    <row r="966" spans="4:6" x14ac:dyDescent="0.15">
      <c r="D966" s="646"/>
      <c r="F966" s="646"/>
    </row>
    <row r="967" spans="4:6" x14ac:dyDescent="0.15">
      <c r="D967" s="646"/>
      <c r="F967" s="646"/>
    </row>
    <row r="968" spans="4:6" x14ac:dyDescent="0.15">
      <c r="D968" s="646"/>
      <c r="F968" s="646"/>
    </row>
    <row r="969" spans="4:6" x14ac:dyDescent="0.15">
      <c r="D969" s="646"/>
      <c r="F969" s="646"/>
    </row>
    <row r="970" spans="4:6" x14ac:dyDescent="0.15">
      <c r="D970" s="646"/>
      <c r="F970" s="646"/>
    </row>
    <row r="971" spans="4:6" x14ac:dyDescent="0.15">
      <c r="D971" s="646"/>
      <c r="F971" s="646"/>
    </row>
    <row r="972" spans="4:6" x14ac:dyDescent="0.15">
      <c r="D972" s="646"/>
      <c r="F972" s="646"/>
    </row>
    <row r="973" spans="4:6" x14ac:dyDescent="0.15">
      <c r="D973" s="646"/>
      <c r="F973" s="646"/>
    </row>
    <row r="974" spans="4:6" x14ac:dyDescent="0.15">
      <c r="D974" s="646"/>
      <c r="F974" s="646"/>
    </row>
    <row r="975" spans="4:6" x14ac:dyDescent="0.15">
      <c r="D975" s="646"/>
      <c r="F975" s="646"/>
    </row>
    <row r="976" spans="4:6" x14ac:dyDescent="0.15">
      <c r="D976" s="646"/>
      <c r="F976" s="646"/>
    </row>
    <row r="977" spans="4:6" x14ac:dyDescent="0.15">
      <c r="D977" s="646"/>
      <c r="F977" s="646"/>
    </row>
    <row r="978" spans="4:6" x14ac:dyDescent="0.15">
      <c r="D978" s="646"/>
      <c r="F978" s="646"/>
    </row>
    <row r="979" spans="4:6" x14ac:dyDescent="0.15">
      <c r="D979" s="646"/>
      <c r="F979" s="646"/>
    </row>
    <row r="980" spans="4:6" x14ac:dyDescent="0.15">
      <c r="D980" s="646"/>
      <c r="F980" s="646"/>
    </row>
    <row r="981" spans="4:6" x14ac:dyDescent="0.15">
      <c r="D981" s="646"/>
      <c r="F981" s="646"/>
    </row>
    <row r="982" spans="4:6" x14ac:dyDescent="0.15">
      <c r="D982" s="646"/>
      <c r="F982" s="646"/>
    </row>
    <row r="983" spans="4:6" x14ac:dyDescent="0.15">
      <c r="D983" s="646"/>
      <c r="F983" s="646"/>
    </row>
    <row r="984" spans="4:6" x14ac:dyDescent="0.15">
      <c r="D984" s="646"/>
      <c r="F984" s="646"/>
    </row>
    <row r="985" spans="4:6" x14ac:dyDescent="0.15">
      <c r="D985" s="646"/>
      <c r="F985" s="646"/>
    </row>
    <row r="986" spans="4:6" x14ac:dyDescent="0.15">
      <c r="D986" s="646"/>
      <c r="F986" s="646"/>
    </row>
    <row r="987" spans="4:6" x14ac:dyDescent="0.15">
      <c r="D987" s="646"/>
      <c r="F987" s="646"/>
    </row>
    <row r="988" spans="4:6" x14ac:dyDescent="0.15">
      <c r="D988" s="646"/>
      <c r="F988" s="646"/>
    </row>
    <row r="989" spans="4:6" x14ac:dyDescent="0.15">
      <c r="D989" s="646"/>
      <c r="F989" s="646"/>
    </row>
    <row r="990" spans="4:6" x14ac:dyDescent="0.15">
      <c r="D990" s="646"/>
      <c r="F990" s="646"/>
    </row>
    <row r="991" spans="4:6" x14ac:dyDescent="0.15">
      <c r="D991" s="646"/>
      <c r="F991" s="646"/>
    </row>
    <row r="992" spans="4:6" x14ac:dyDescent="0.15">
      <c r="D992" s="646"/>
      <c r="F992" s="646"/>
    </row>
    <row r="993" spans="4:6" x14ac:dyDescent="0.15">
      <c r="D993" s="646"/>
      <c r="F993" s="646"/>
    </row>
    <row r="994" spans="4:6" x14ac:dyDescent="0.15">
      <c r="D994" s="646"/>
      <c r="F994" s="646"/>
    </row>
    <row r="995" spans="4:6" x14ac:dyDescent="0.15">
      <c r="D995" s="646"/>
      <c r="F995" s="646"/>
    </row>
    <row r="996" spans="4:6" x14ac:dyDescent="0.15">
      <c r="D996" s="646"/>
      <c r="F996" s="646"/>
    </row>
    <row r="997" spans="4:6" x14ac:dyDescent="0.15">
      <c r="D997" s="646"/>
      <c r="F997" s="646"/>
    </row>
    <row r="998" spans="4:6" x14ac:dyDescent="0.15">
      <c r="D998" s="646"/>
      <c r="F998" s="646"/>
    </row>
    <row r="999" spans="4:6" x14ac:dyDescent="0.15">
      <c r="D999" s="646"/>
      <c r="F999" s="646"/>
    </row>
    <row r="1000" spans="4:6" x14ac:dyDescent="0.15">
      <c r="D1000" s="646"/>
      <c r="F1000" s="646"/>
    </row>
    <row r="1001" spans="4:6" x14ac:dyDescent="0.15">
      <c r="D1001" s="646"/>
      <c r="F1001" s="646"/>
    </row>
    <row r="1002" spans="4:6" x14ac:dyDescent="0.15">
      <c r="D1002" s="646"/>
      <c r="F1002" s="646"/>
    </row>
    <row r="1003" spans="4:6" x14ac:dyDescent="0.15">
      <c r="D1003" s="646"/>
      <c r="F1003" s="646"/>
    </row>
    <row r="1004" spans="4:6" x14ac:dyDescent="0.15">
      <c r="D1004" s="646"/>
      <c r="F1004" s="646"/>
    </row>
    <row r="1005" spans="4:6" x14ac:dyDescent="0.15">
      <c r="D1005" s="646"/>
      <c r="F1005" s="646"/>
    </row>
    <row r="1006" spans="4:6" x14ac:dyDescent="0.15">
      <c r="D1006" s="646"/>
      <c r="F1006" s="646"/>
    </row>
    <row r="1007" spans="4:6" x14ac:dyDescent="0.15">
      <c r="D1007" s="646"/>
      <c r="F1007" s="646"/>
    </row>
    <row r="1008" spans="4:6" x14ac:dyDescent="0.15">
      <c r="D1008" s="646"/>
      <c r="F1008" s="646"/>
    </row>
    <row r="1009" spans="4:6" x14ac:dyDescent="0.15">
      <c r="D1009" s="646"/>
      <c r="F1009" s="646"/>
    </row>
    <row r="1010" spans="4:6" x14ac:dyDescent="0.15">
      <c r="D1010" s="646"/>
      <c r="F1010" s="646"/>
    </row>
    <row r="1011" spans="4:6" x14ac:dyDescent="0.15">
      <c r="D1011" s="646"/>
      <c r="F1011" s="646"/>
    </row>
    <row r="1012" spans="4:6" x14ac:dyDescent="0.15">
      <c r="D1012" s="646"/>
      <c r="F1012" s="646"/>
    </row>
    <row r="1013" spans="4:6" x14ac:dyDescent="0.15">
      <c r="D1013" s="646"/>
      <c r="F1013" s="646"/>
    </row>
    <row r="1014" spans="4:6" x14ac:dyDescent="0.15">
      <c r="D1014" s="646"/>
      <c r="F1014" s="646"/>
    </row>
    <row r="1015" spans="4:6" x14ac:dyDescent="0.15">
      <c r="D1015" s="646"/>
      <c r="F1015" s="646"/>
    </row>
    <row r="1016" spans="4:6" x14ac:dyDescent="0.15">
      <c r="D1016" s="646"/>
      <c r="F1016" s="646"/>
    </row>
    <row r="1017" spans="4:6" x14ac:dyDescent="0.15">
      <c r="D1017" s="646"/>
      <c r="F1017" s="646"/>
    </row>
    <row r="1018" spans="4:6" x14ac:dyDescent="0.15">
      <c r="D1018" s="646"/>
      <c r="F1018" s="646"/>
    </row>
    <row r="1019" spans="4:6" x14ac:dyDescent="0.15">
      <c r="D1019" s="646"/>
      <c r="F1019" s="646"/>
    </row>
    <row r="1020" spans="4:6" x14ac:dyDescent="0.15">
      <c r="D1020" s="646"/>
      <c r="F1020" s="646"/>
    </row>
    <row r="1021" spans="4:6" x14ac:dyDescent="0.15">
      <c r="D1021" s="646"/>
      <c r="F1021" s="646"/>
    </row>
    <row r="1022" spans="4:6" x14ac:dyDescent="0.15">
      <c r="D1022" s="646"/>
      <c r="F1022" s="646"/>
    </row>
    <row r="1023" spans="4:6" x14ac:dyDescent="0.15">
      <c r="D1023" s="646"/>
      <c r="F1023" s="646"/>
    </row>
    <row r="1024" spans="4:6" x14ac:dyDescent="0.15">
      <c r="D1024" s="646"/>
      <c r="F1024" s="646"/>
    </row>
    <row r="1025" spans="4:6" x14ac:dyDescent="0.15">
      <c r="D1025" s="646"/>
      <c r="F1025" s="646"/>
    </row>
    <row r="1026" spans="4:6" x14ac:dyDescent="0.15">
      <c r="D1026" s="646"/>
      <c r="F1026" s="646"/>
    </row>
    <row r="1027" spans="4:6" x14ac:dyDescent="0.15">
      <c r="D1027" s="646"/>
      <c r="F1027" s="646"/>
    </row>
    <row r="1028" spans="4:6" x14ac:dyDescent="0.15">
      <c r="D1028" s="646"/>
      <c r="F1028" s="646"/>
    </row>
    <row r="1029" spans="4:6" x14ac:dyDescent="0.15">
      <c r="D1029" s="646"/>
      <c r="F1029" s="646"/>
    </row>
    <row r="1030" spans="4:6" x14ac:dyDescent="0.15">
      <c r="D1030" s="646"/>
      <c r="F1030" s="646"/>
    </row>
    <row r="1031" spans="4:6" x14ac:dyDescent="0.15">
      <c r="D1031" s="646"/>
      <c r="F1031" s="646"/>
    </row>
    <row r="1032" spans="4:6" x14ac:dyDescent="0.15">
      <c r="D1032" s="646"/>
      <c r="F1032" s="646"/>
    </row>
    <row r="1033" spans="4:6" x14ac:dyDescent="0.15">
      <c r="D1033" s="646"/>
      <c r="F1033" s="646"/>
    </row>
    <row r="1034" spans="4:6" x14ac:dyDescent="0.15">
      <c r="D1034" s="646"/>
      <c r="F1034" s="646"/>
    </row>
    <row r="1035" spans="4:6" x14ac:dyDescent="0.15">
      <c r="D1035" s="646"/>
      <c r="F1035" s="646"/>
    </row>
    <row r="1036" spans="4:6" x14ac:dyDescent="0.15">
      <c r="D1036" s="646"/>
      <c r="F1036" s="646"/>
    </row>
    <row r="1037" spans="4:6" x14ac:dyDescent="0.15">
      <c r="D1037" s="646"/>
      <c r="F1037" s="646"/>
    </row>
    <row r="1038" spans="4:6" x14ac:dyDescent="0.15">
      <c r="D1038" s="646"/>
      <c r="F1038" s="646"/>
    </row>
    <row r="1039" spans="4:6" x14ac:dyDescent="0.15">
      <c r="D1039" s="646"/>
      <c r="F1039" s="646"/>
    </row>
    <row r="1040" spans="4:6" x14ac:dyDescent="0.15">
      <c r="D1040" s="646"/>
      <c r="F1040" s="646"/>
    </row>
    <row r="1041" spans="4:6" x14ac:dyDescent="0.15">
      <c r="D1041" s="646"/>
      <c r="F1041" s="646"/>
    </row>
    <row r="1042" spans="4:6" x14ac:dyDescent="0.15">
      <c r="D1042" s="646"/>
      <c r="F1042" s="646"/>
    </row>
    <row r="1043" spans="4:6" x14ac:dyDescent="0.15">
      <c r="D1043" s="646"/>
      <c r="F1043" s="646"/>
    </row>
    <row r="1044" spans="4:6" x14ac:dyDescent="0.15">
      <c r="D1044" s="646"/>
      <c r="F1044" s="646"/>
    </row>
    <row r="1045" spans="4:6" x14ac:dyDescent="0.15">
      <c r="D1045" s="646"/>
      <c r="F1045" s="646"/>
    </row>
    <row r="1046" spans="4:6" x14ac:dyDescent="0.15">
      <c r="D1046" s="646"/>
      <c r="F1046" s="646"/>
    </row>
    <row r="1047" spans="4:6" x14ac:dyDescent="0.15">
      <c r="D1047" s="646"/>
      <c r="F1047" s="646"/>
    </row>
    <row r="1048" spans="4:6" x14ac:dyDescent="0.15">
      <c r="D1048" s="646"/>
      <c r="F1048" s="646"/>
    </row>
    <row r="1049" spans="4:6" x14ac:dyDescent="0.15">
      <c r="D1049" s="646"/>
      <c r="F1049" s="646"/>
    </row>
    <row r="1050" spans="4:6" x14ac:dyDescent="0.15">
      <c r="D1050" s="646"/>
      <c r="F1050" s="646"/>
    </row>
    <row r="1051" spans="4:6" x14ac:dyDescent="0.15">
      <c r="D1051" s="646"/>
      <c r="F1051" s="646"/>
    </row>
    <row r="1052" spans="4:6" x14ac:dyDescent="0.15">
      <c r="D1052" s="646"/>
      <c r="F1052" s="646"/>
    </row>
    <row r="1053" spans="4:6" x14ac:dyDescent="0.15">
      <c r="D1053" s="646"/>
      <c r="F1053" s="646"/>
    </row>
    <row r="1054" spans="4:6" x14ac:dyDescent="0.15">
      <c r="D1054" s="646"/>
      <c r="F1054" s="646"/>
    </row>
    <row r="1055" spans="4:6" x14ac:dyDescent="0.15">
      <c r="D1055" s="646"/>
      <c r="F1055" s="646"/>
    </row>
    <row r="1056" spans="4:6" x14ac:dyDescent="0.15">
      <c r="D1056" s="646"/>
      <c r="F1056" s="646"/>
    </row>
    <row r="1057" spans="4:6" x14ac:dyDescent="0.15">
      <c r="D1057" s="646"/>
      <c r="F1057" s="646"/>
    </row>
    <row r="1058" spans="4:6" x14ac:dyDescent="0.15">
      <c r="D1058" s="646"/>
      <c r="F1058" s="646"/>
    </row>
    <row r="1059" spans="4:6" x14ac:dyDescent="0.15">
      <c r="D1059" s="646"/>
      <c r="F1059" s="646"/>
    </row>
    <row r="1060" spans="4:6" x14ac:dyDescent="0.15">
      <c r="D1060" s="646"/>
      <c r="F1060" s="646"/>
    </row>
    <row r="1061" spans="4:6" x14ac:dyDescent="0.15">
      <c r="D1061" s="646"/>
      <c r="F1061" s="646"/>
    </row>
    <row r="1062" spans="4:6" x14ac:dyDescent="0.15">
      <c r="D1062" s="646"/>
      <c r="F1062" s="646"/>
    </row>
    <row r="1063" spans="4:6" x14ac:dyDescent="0.15">
      <c r="D1063" s="646"/>
      <c r="F1063" s="646"/>
    </row>
    <row r="1064" spans="4:6" x14ac:dyDescent="0.15">
      <c r="D1064" s="646"/>
      <c r="F1064" s="646"/>
    </row>
    <row r="1065" spans="4:6" x14ac:dyDescent="0.15">
      <c r="D1065" s="646"/>
      <c r="F1065" s="646"/>
    </row>
    <row r="1066" spans="4:6" x14ac:dyDescent="0.15">
      <c r="D1066" s="646"/>
      <c r="F1066" s="646"/>
    </row>
    <row r="1067" spans="4:6" x14ac:dyDescent="0.15">
      <c r="D1067" s="646"/>
      <c r="F1067" s="646"/>
    </row>
    <row r="1068" spans="4:6" x14ac:dyDescent="0.15">
      <c r="D1068" s="646"/>
      <c r="F1068" s="646"/>
    </row>
    <row r="1069" spans="4:6" x14ac:dyDescent="0.15">
      <c r="D1069" s="646"/>
      <c r="F1069" s="646"/>
    </row>
    <row r="1070" spans="4:6" x14ac:dyDescent="0.15">
      <c r="D1070" s="646"/>
      <c r="F1070" s="646"/>
    </row>
    <row r="1071" spans="4:6" x14ac:dyDescent="0.15">
      <c r="D1071" s="646"/>
      <c r="F1071" s="646"/>
    </row>
    <row r="1072" spans="4:6" x14ac:dyDescent="0.15">
      <c r="D1072" s="646"/>
      <c r="F1072" s="646"/>
    </row>
    <row r="1073" spans="4:6" x14ac:dyDescent="0.15">
      <c r="D1073" s="646"/>
      <c r="F1073" s="646"/>
    </row>
    <row r="1074" spans="4:6" x14ac:dyDescent="0.15">
      <c r="D1074" s="646"/>
      <c r="F1074" s="646"/>
    </row>
    <row r="1075" spans="4:6" x14ac:dyDescent="0.15">
      <c r="D1075" s="646"/>
      <c r="F1075" s="646"/>
    </row>
    <row r="1076" spans="4:6" x14ac:dyDescent="0.15">
      <c r="D1076" s="646"/>
      <c r="F1076" s="646"/>
    </row>
    <row r="1077" spans="4:6" x14ac:dyDescent="0.15">
      <c r="D1077" s="646"/>
      <c r="F1077" s="646"/>
    </row>
    <row r="1078" spans="4:6" x14ac:dyDescent="0.15">
      <c r="D1078" s="646"/>
      <c r="F1078" s="646"/>
    </row>
    <row r="1079" spans="4:6" x14ac:dyDescent="0.15">
      <c r="D1079" s="646"/>
      <c r="F1079" s="646"/>
    </row>
    <row r="1080" spans="4:6" x14ac:dyDescent="0.15">
      <c r="D1080" s="646"/>
      <c r="F1080" s="646"/>
    </row>
    <row r="1081" spans="4:6" x14ac:dyDescent="0.15">
      <c r="D1081" s="646"/>
      <c r="F1081" s="646"/>
    </row>
    <row r="1082" spans="4:6" x14ac:dyDescent="0.15">
      <c r="D1082" s="646"/>
      <c r="F1082" s="646"/>
    </row>
    <row r="1083" spans="4:6" x14ac:dyDescent="0.15">
      <c r="D1083" s="646"/>
      <c r="F1083" s="646"/>
    </row>
    <row r="1084" spans="4:6" x14ac:dyDescent="0.15">
      <c r="D1084" s="646"/>
      <c r="F1084" s="646"/>
    </row>
    <row r="1085" spans="4:6" x14ac:dyDescent="0.15">
      <c r="D1085" s="646"/>
      <c r="F1085" s="646"/>
    </row>
    <row r="1086" spans="4:6" x14ac:dyDescent="0.15">
      <c r="D1086" s="646"/>
      <c r="F1086" s="646"/>
    </row>
    <row r="1087" spans="4:6" x14ac:dyDescent="0.15">
      <c r="D1087" s="646"/>
      <c r="F1087" s="646"/>
    </row>
    <row r="1088" spans="4:6" x14ac:dyDescent="0.15">
      <c r="D1088" s="646"/>
      <c r="F1088" s="646"/>
    </row>
    <row r="1089" spans="4:6" x14ac:dyDescent="0.15">
      <c r="D1089" s="646"/>
      <c r="F1089" s="646"/>
    </row>
    <row r="1090" spans="4:6" x14ac:dyDescent="0.15">
      <c r="D1090" s="646"/>
      <c r="F1090" s="646"/>
    </row>
    <row r="1091" spans="4:6" x14ac:dyDescent="0.15">
      <c r="D1091" s="646"/>
      <c r="F1091" s="646"/>
    </row>
    <row r="1092" spans="4:6" x14ac:dyDescent="0.15">
      <c r="D1092" s="646"/>
      <c r="F1092" s="646"/>
    </row>
    <row r="1093" spans="4:6" x14ac:dyDescent="0.15">
      <c r="D1093" s="646"/>
      <c r="F1093" s="646"/>
    </row>
    <row r="1094" spans="4:6" x14ac:dyDescent="0.15">
      <c r="D1094" s="646"/>
      <c r="F1094" s="646"/>
    </row>
    <row r="1095" spans="4:6" x14ac:dyDescent="0.15">
      <c r="D1095" s="646"/>
      <c r="F1095" s="646"/>
    </row>
    <row r="1096" spans="4:6" x14ac:dyDescent="0.15">
      <c r="D1096" s="646"/>
      <c r="F1096" s="646"/>
    </row>
    <row r="1097" spans="4:6" x14ac:dyDescent="0.15">
      <c r="D1097" s="646"/>
      <c r="F1097" s="646"/>
    </row>
    <row r="1098" spans="4:6" x14ac:dyDescent="0.15">
      <c r="D1098" s="646"/>
      <c r="F1098" s="646"/>
    </row>
    <row r="1099" spans="4:6" x14ac:dyDescent="0.15">
      <c r="D1099" s="646"/>
      <c r="F1099" s="646"/>
    </row>
    <row r="1100" spans="4:6" x14ac:dyDescent="0.15">
      <c r="D1100" s="646"/>
      <c r="F1100" s="646"/>
    </row>
    <row r="1101" spans="4:6" x14ac:dyDescent="0.15">
      <c r="D1101" s="646"/>
      <c r="F1101" s="646"/>
    </row>
    <row r="1102" spans="4:6" x14ac:dyDescent="0.15">
      <c r="D1102" s="646"/>
      <c r="F1102" s="646"/>
    </row>
    <row r="1103" spans="4:6" x14ac:dyDescent="0.15">
      <c r="D1103" s="646"/>
      <c r="F1103" s="646"/>
    </row>
    <row r="1104" spans="4:6" x14ac:dyDescent="0.15">
      <c r="D1104" s="646"/>
      <c r="F1104" s="646"/>
    </row>
    <row r="1105" spans="4:6" x14ac:dyDescent="0.15">
      <c r="D1105" s="646"/>
      <c r="F1105" s="646"/>
    </row>
    <row r="1106" spans="4:6" x14ac:dyDescent="0.15">
      <c r="D1106" s="646"/>
      <c r="F1106" s="646"/>
    </row>
    <row r="1107" spans="4:6" x14ac:dyDescent="0.15">
      <c r="D1107" s="646"/>
      <c r="F1107" s="646"/>
    </row>
    <row r="1108" spans="4:6" x14ac:dyDescent="0.15">
      <c r="D1108" s="646"/>
      <c r="F1108" s="646"/>
    </row>
    <row r="1109" spans="4:6" x14ac:dyDescent="0.15">
      <c r="D1109" s="646"/>
      <c r="F1109" s="646"/>
    </row>
    <row r="1110" spans="4:6" x14ac:dyDescent="0.15">
      <c r="D1110" s="646"/>
      <c r="F1110" s="646"/>
    </row>
    <row r="1111" spans="4:6" x14ac:dyDescent="0.15">
      <c r="D1111" s="646"/>
      <c r="F1111" s="646"/>
    </row>
    <row r="1112" spans="4:6" x14ac:dyDescent="0.15">
      <c r="D1112" s="646"/>
      <c r="F1112" s="646"/>
    </row>
    <row r="1113" spans="4:6" x14ac:dyDescent="0.15">
      <c r="D1113" s="646"/>
      <c r="F1113" s="646"/>
    </row>
    <row r="1114" spans="4:6" x14ac:dyDescent="0.15">
      <c r="D1114" s="646"/>
      <c r="F1114" s="646"/>
    </row>
    <row r="1115" spans="4:6" x14ac:dyDescent="0.15">
      <c r="D1115" s="646"/>
      <c r="F1115" s="646"/>
    </row>
    <row r="1116" spans="4:6" x14ac:dyDescent="0.15">
      <c r="D1116" s="646"/>
      <c r="F1116" s="646"/>
    </row>
    <row r="1117" spans="4:6" x14ac:dyDescent="0.15">
      <c r="D1117" s="646"/>
      <c r="F1117" s="646"/>
    </row>
    <row r="1118" spans="4:6" x14ac:dyDescent="0.15">
      <c r="D1118" s="646"/>
      <c r="F1118" s="646"/>
    </row>
    <row r="1119" spans="4:6" x14ac:dyDescent="0.15">
      <c r="D1119" s="646"/>
      <c r="F1119" s="646"/>
    </row>
    <row r="1120" spans="4:6" x14ac:dyDescent="0.15">
      <c r="D1120" s="646"/>
      <c r="F1120" s="646"/>
    </row>
    <row r="1121" spans="4:6" x14ac:dyDescent="0.15">
      <c r="D1121" s="646"/>
      <c r="F1121" s="646"/>
    </row>
    <row r="1122" spans="4:6" x14ac:dyDescent="0.15">
      <c r="D1122" s="646"/>
      <c r="F1122" s="646"/>
    </row>
    <row r="1123" spans="4:6" x14ac:dyDescent="0.15">
      <c r="D1123" s="646"/>
      <c r="F1123" s="646"/>
    </row>
    <row r="1124" spans="4:6" x14ac:dyDescent="0.15">
      <c r="D1124" s="646"/>
      <c r="F1124" s="646"/>
    </row>
    <row r="1125" spans="4:6" x14ac:dyDescent="0.15">
      <c r="D1125" s="646"/>
      <c r="F1125" s="646"/>
    </row>
    <row r="1126" spans="4:6" x14ac:dyDescent="0.15">
      <c r="D1126" s="646"/>
      <c r="F1126" s="646"/>
    </row>
    <row r="1127" spans="4:6" x14ac:dyDescent="0.15">
      <c r="D1127" s="646"/>
      <c r="F1127" s="646"/>
    </row>
    <row r="1128" spans="4:6" x14ac:dyDescent="0.15">
      <c r="D1128" s="646"/>
      <c r="F1128" s="646"/>
    </row>
    <row r="1129" spans="4:6" x14ac:dyDescent="0.15">
      <c r="D1129" s="646"/>
      <c r="F1129" s="646"/>
    </row>
    <row r="1130" spans="4:6" x14ac:dyDescent="0.15">
      <c r="D1130" s="646"/>
      <c r="F1130" s="646"/>
    </row>
    <row r="1131" spans="4:6" x14ac:dyDescent="0.15">
      <c r="D1131" s="646"/>
      <c r="F1131" s="646"/>
    </row>
    <row r="1132" spans="4:6" x14ac:dyDescent="0.15">
      <c r="D1132" s="646"/>
      <c r="F1132" s="646"/>
    </row>
    <row r="1133" spans="4:6" x14ac:dyDescent="0.15">
      <c r="D1133" s="646"/>
      <c r="F1133" s="646"/>
    </row>
    <row r="1134" spans="4:6" x14ac:dyDescent="0.15">
      <c r="D1134" s="646"/>
      <c r="F1134" s="646"/>
    </row>
    <row r="1135" spans="4:6" x14ac:dyDescent="0.15">
      <c r="D1135" s="646"/>
      <c r="F1135" s="646"/>
    </row>
    <row r="1136" spans="4:6" x14ac:dyDescent="0.15">
      <c r="D1136" s="646"/>
      <c r="F1136" s="646"/>
    </row>
    <row r="1137" spans="4:6" x14ac:dyDescent="0.15">
      <c r="D1137" s="646"/>
      <c r="F1137" s="646"/>
    </row>
    <row r="1138" spans="4:6" x14ac:dyDescent="0.15">
      <c r="D1138" s="646"/>
      <c r="F1138" s="646"/>
    </row>
    <row r="1139" spans="4:6" x14ac:dyDescent="0.15">
      <c r="D1139" s="646"/>
      <c r="F1139" s="646"/>
    </row>
    <row r="1140" spans="4:6" x14ac:dyDescent="0.15">
      <c r="D1140" s="646"/>
      <c r="F1140" s="646"/>
    </row>
    <row r="1141" spans="4:6" x14ac:dyDescent="0.15">
      <c r="D1141" s="646"/>
      <c r="F1141" s="646"/>
    </row>
    <row r="1142" spans="4:6" x14ac:dyDescent="0.15">
      <c r="D1142" s="646"/>
      <c r="F1142" s="646"/>
    </row>
    <row r="1143" spans="4:6" x14ac:dyDescent="0.15">
      <c r="D1143" s="646"/>
      <c r="F1143" s="646"/>
    </row>
    <row r="1144" spans="4:6" x14ac:dyDescent="0.15">
      <c r="D1144" s="646"/>
      <c r="F1144" s="646"/>
    </row>
    <row r="1145" spans="4:6" x14ac:dyDescent="0.15">
      <c r="D1145" s="646"/>
      <c r="F1145" s="646"/>
    </row>
    <row r="1146" spans="4:6" x14ac:dyDescent="0.15">
      <c r="D1146" s="646"/>
      <c r="F1146" s="646"/>
    </row>
    <row r="1147" spans="4:6" x14ac:dyDescent="0.15">
      <c r="D1147" s="646"/>
      <c r="F1147" s="646"/>
    </row>
    <row r="1148" spans="4:6" x14ac:dyDescent="0.15">
      <c r="D1148" s="646"/>
      <c r="F1148" s="646"/>
    </row>
    <row r="1149" spans="4:6" x14ac:dyDescent="0.15">
      <c r="D1149" s="646"/>
      <c r="F1149" s="646"/>
    </row>
    <row r="1150" spans="4:6" x14ac:dyDescent="0.15">
      <c r="D1150" s="646"/>
      <c r="F1150" s="646"/>
    </row>
    <row r="1151" spans="4:6" x14ac:dyDescent="0.15">
      <c r="D1151" s="646"/>
      <c r="F1151" s="646"/>
    </row>
    <row r="1152" spans="4:6" x14ac:dyDescent="0.15">
      <c r="D1152" s="646"/>
      <c r="F1152" s="646"/>
    </row>
    <row r="1153" spans="4:6" x14ac:dyDescent="0.15">
      <c r="D1153" s="646"/>
      <c r="F1153" s="646"/>
    </row>
    <row r="1154" spans="4:6" x14ac:dyDescent="0.15">
      <c r="D1154" s="646"/>
      <c r="F1154" s="646"/>
    </row>
    <row r="1155" spans="4:6" x14ac:dyDescent="0.15">
      <c r="D1155" s="646"/>
      <c r="F1155" s="646"/>
    </row>
    <row r="1156" spans="4:6" x14ac:dyDescent="0.15">
      <c r="D1156" s="646"/>
      <c r="F1156" s="646"/>
    </row>
    <row r="1157" spans="4:6" x14ac:dyDescent="0.15">
      <c r="D1157" s="646"/>
      <c r="F1157" s="646"/>
    </row>
    <row r="1158" spans="4:6" x14ac:dyDescent="0.15">
      <c r="D1158" s="646"/>
      <c r="F1158" s="646"/>
    </row>
    <row r="1159" spans="4:6" x14ac:dyDescent="0.15">
      <c r="D1159" s="646"/>
      <c r="F1159" s="646"/>
    </row>
    <row r="1160" spans="4:6" x14ac:dyDescent="0.15">
      <c r="D1160" s="646"/>
      <c r="F1160" s="646"/>
    </row>
    <row r="1161" spans="4:6" x14ac:dyDescent="0.15">
      <c r="D1161" s="646"/>
      <c r="F1161" s="646"/>
    </row>
    <row r="1162" spans="4:6" x14ac:dyDescent="0.15">
      <c r="D1162" s="646"/>
      <c r="F1162" s="646"/>
    </row>
    <row r="1163" spans="4:6" x14ac:dyDescent="0.15">
      <c r="D1163" s="646"/>
      <c r="F1163" s="646"/>
    </row>
    <row r="1164" spans="4:6" x14ac:dyDescent="0.15">
      <c r="D1164" s="646"/>
      <c r="F1164" s="646"/>
    </row>
    <row r="1165" spans="4:6" x14ac:dyDescent="0.15">
      <c r="D1165" s="646"/>
      <c r="F1165" s="646"/>
    </row>
    <row r="1166" spans="4:6" x14ac:dyDescent="0.15">
      <c r="D1166" s="646"/>
      <c r="F1166" s="646"/>
    </row>
    <row r="1167" spans="4:6" x14ac:dyDescent="0.15">
      <c r="D1167" s="646"/>
      <c r="F1167" s="646"/>
    </row>
    <row r="1168" spans="4:6" x14ac:dyDescent="0.15">
      <c r="D1168" s="646"/>
      <c r="F1168" s="646"/>
    </row>
    <row r="1169" spans="4:6" x14ac:dyDescent="0.15">
      <c r="D1169" s="646"/>
      <c r="F1169" s="646"/>
    </row>
    <row r="1170" spans="4:6" x14ac:dyDescent="0.15">
      <c r="D1170" s="646"/>
      <c r="F1170" s="646"/>
    </row>
    <row r="1171" spans="4:6" x14ac:dyDescent="0.15">
      <c r="D1171" s="646"/>
      <c r="F1171" s="646"/>
    </row>
    <row r="1172" spans="4:6" x14ac:dyDescent="0.15">
      <c r="D1172" s="646"/>
      <c r="F1172" s="646"/>
    </row>
    <row r="1173" spans="4:6" x14ac:dyDescent="0.15">
      <c r="D1173" s="646"/>
      <c r="F1173" s="646"/>
    </row>
    <row r="1174" spans="4:6" x14ac:dyDescent="0.15">
      <c r="D1174" s="646"/>
      <c r="F1174" s="646"/>
    </row>
    <row r="1175" spans="4:6" x14ac:dyDescent="0.15">
      <c r="D1175" s="646"/>
      <c r="F1175" s="646"/>
    </row>
    <row r="1176" spans="4:6" x14ac:dyDescent="0.15">
      <c r="D1176" s="646"/>
      <c r="F1176" s="646"/>
    </row>
    <row r="1177" spans="4:6" x14ac:dyDescent="0.15">
      <c r="D1177" s="646"/>
      <c r="F1177" s="646"/>
    </row>
    <row r="1178" spans="4:6" x14ac:dyDescent="0.15">
      <c r="D1178" s="646"/>
      <c r="F1178" s="646"/>
    </row>
    <row r="1179" spans="4:6" x14ac:dyDescent="0.15">
      <c r="D1179" s="646"/>
      <c r="F1179" s="646"/>
    </row>
  </sheetData>
  <autoFilter ref="A10:J196" xr:uid="{00000000-0001-0000-0300-000000000000}">
    <sortState xmlns:xlrd2="http://schemas.microsoft.com/office/spreadsheetml/2017/richdata2" ref="A11:J132">
      <sortCondition ref="B10:B196"/>
    </sortState>
  </autoFilter>
  <sortState xmlns:xlrd2="http://schemas.microsoft.com/office/spreadsheetml/2017/richdata2" ref="B10:J10">
    <sortCondition ref="B10:B195"/>
    <sortCondition ref="E10:E195"/>
  </sortState>
  <mergeCells count="12">
    <mergeCell ref="H2:J2"/>
    <mergeCell ref="B4:J4"/>
    <mergeCell ref="B5:J5"/>
    <mergeCell ref="B6:J6"/>
    <mergeCell ref="B7:J7"/>
    <mergeCell ref="G16:H16"/>
    <mergeCell ref="G17:H17"/>
    <mergeCell ref="G11:H11"/>
    <mergeCell ref="G12:H12"/>
    <mergeCell ref="G13:H13"/>
    <mergeCell ref="G14:H14"/>
    <mergeCell ref="G15:H15"/>
  </mergeCells>
  <phoneticPr fontId="1" type="noConversion"/>
  <pageMargins left="0.25" right="0.25" top="0.75" bottom="0.75" header="0.3" footer="0.3"/>
  <pageSetup paperSize="9" scale="6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Macintosh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Фінансування</vt:lpstr>
      <vt:lpstr>Витрати</vt:lpstr>
      <vt:lpstr>Витрати (template)</vt:lpstr>
      <vt:lpstr>Рестр документів</vt:lpstr>
      <vt:lpstr>Витрати!Область_печати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Microsoft Office User</cp:lastModifiedBy>
  <cp:revision>3</cp:revision>
  <cp:lastPrinted>2021-06-28T11:50:34Z</cp:lastPrinted>
  <dcterms:modified xsi:type="dcterms:W3CDTF">2021-11-13T12:43:15Z</dcterms:modified>
</cp:coreProperties>
</file>