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ідео\УКФ Шануймося флешка\"/>
    </mc:Choice>
  </mc:AlternateContent>
  <xr:revisionPtr revIDLastSave="0" documentId="13_ncr:1_{35F99D69-460F-4271-A0FE-03C870758035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Фінансування" sheetId="1" r:id="rId1"/>
    <sheet name="Витрати" sheetId="2" r:id="rId2"/>
  </sheets>
  <definedNames>
    <definedName name="_xlnm.Print_Area" localSheetId="1">Витрати!$A$1:$AA$158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Z13" i="2" l="1"/>
  <c r="V13" i="2"/>
  <c r="U13" i="2"/>
  <c r="T13" i="2"/>
  <c r="P13" i="2"/>
  <c r="M13" i="2"/>
  <c r="J13" i="2"/>
  <c r="G13" i="2"/>
  <c r="R13" i="2"/>
  <c r="Q13" i="2"/>
  <c r="Y12" i="2" l="1"/>
  <c r="Y13" i="2" s="1"/>
  <c r="S13" i="2"/>
  <c r="W57" i="2" l="1"/>
  <c r="X57" i="2"/>
  <c r="W58" i="2"/>
  <c r="X58" i="2"/>
  <c r="M22" i="2"/>
  <c r="P22" i="2"/>
  <c r="S22" i="2"/>
  <c r="V22" i="2"/>
  <c r="M23" i="2"/>
  <c r="P23" i="2"/>
  <c r="S23" i="2"/>
  <c r="V23" i="2"/>
  <c r="M18" i="2"/>
  <c r="P18" i="2"/>
  <c r="M20" i="2"/>
  <c r="P20" i="2"/>
  <c r="M29" i="2"/>
  <c r="P29" i="2"/>
  <c r="M30" i="2"/>
  <c r="P30" i="2"/>
  <c r="M31" i="2"/>
  <c r="P31" i="2"/>
  <c r="M35" i="2"/>
  <c r="P35" i="2"/>
  <c r="M37" i="2"/>
  <c r="P37" i="2"/>
  <c r="M39" i="2"/>
  <c r="P39" i="2"/>
  <c r="M43" i="2"/>
  <c r="P43" i="2"/>
  <c r="M44" i="2"/>
  <c r="P44" i="2"/>
  <c r="M45" i="2"/>
  <c r="P45" i="2"/>
  <c r="M47" i="2"/>
  <c r="P47" i="2"/>
  <c r="M48" i="2"/>
  <c r="P48" i="2"/>
  <c r="M49" i="2"/>
  <c r="P49" i="2"/>
  <c r="M53" i="2"/>
  <c r="P53" i="2"/>
  <c r="M55" i="2"/>
  <c r="P55" i="2"/>
  <c r="M56" i="2"/>
  <c r="P56" i="2"/>
  <c r="M59" i="2"/>
  <c r="P59" i="2"/>
  <c r="M61" i="2"/>
  <c r="P61" i="2"/>
  <c r="M62" i="2"/>
  <c r="P62" i="2"/>
  <c r="M63" i="2"/>
  <c r="P63" i="2"/>
  <c r="M65" i="2"/>
  <c r="P65" i="2"/>
  <c r="M67" i="2"/>
  <c r="P67" i="2"/>
  <c r="M71" i="2"/>
  <c r="P71" i="2"/>
  <c r="M73" i="2"/>
  <c r="P73" i="2"/>
  <c r="M75" i="2"/>
  <c r="P75" i="2"/>
  <c r="M79" i="2"/>
  <c r="P79" i="2"/>
  <c r="M81" i="2"/>
  <c r="P81" i="2"/>
  <c r="M83" i="2"/>
  <c r="P83" i="2"/>
  <c r="M86" i="2"/>
  <c r="P86" i="2"/>
  <c r="M87" i="2"/>
  <c r="P87" i="2"/>
  <c r="M88" i="2"/>
  <c r="P88" i="2"/>
  <c r="M89" i="2"/>
  <c r="P89" i="2"/>
  <c r="M90" i="2"/>
  <c r="P90" i="2"/>
  <c r="M91" i="2"/>
  <c r="P91" i="2"/>
  <c r="M92" i="2"/>
  <c r="P92" i="2"/>
  <c r="M93" i="2"/>
  <c r="P93" i="2"/>
  <c r="M94" i="2"/>
  <c r="P94" i="2"/>
  <c r="M95" i="2"/>
  <c r="P95" i="2"/>
  <c r="M96" i="2"/>
  <c r="P96" i="2"/>
  <c r="M99" i="2"/>
  <c r="P99" i="2"/>
  <c r="M100" i="2"/>
  <c r="P100" i="2"/>
  <c r="M101" i="2"/>
  <c r="P101" i="2"/>
  <c r="M102" i="2"/>
  <c r="P102" i="2"/>
  <c r="M103" i="2"/>
  <c r="P103" i="2"/>
  <c r="M104" i="2"/>
  <c r="P104" i="2"/>
  <c r="M107" i="2"/>
  <c r="P107" i="2"/>
  <c r="M108" i="2"/>
  <c r="P108" i="2"/>
  <c r="M109" i="2"/>
  <c r="P109" i="2"/>
  <c r="M110" i="2"/>
  <c r="P110" i="2"/>
  <c r="M111" i="2"/>
  <c r="P111" i="2"/>
  <c r="M112" i="2"/>
  <c r="P112" i="2"/>
  <c r="M115" i="2"/>
  <c r="P115" i="2"/>
  <c r="M116" i="2"/>
  <c r="P116" i="2"/>
  <c r="M117" i="2"/>
  <c r="P117" i="2"/>
  <c r="M120" i="2"/>
  <c r="P120" i="2"/>
  <c r="M123" i="2"/>
  <c r="P123" i="2"/>
  <c r="M124" i="2"/>
  <c r="P124" i="2"/>
  <c r="M125" i="2"/>
  <c r="P125" i="2"/>
  <c r="M126" i="2"/>
  <c r="P126" i="2"/>
  <c r="M130" i="2"/>
  <c r="P130" i="2"/>
  <c r="M131" i="2"/>
  <c r="P131" i="2"/>
  <c r="M132" i="2"/>
  <c r="P132" i="2"/>
  <c r="M133" i="2"/>
  <c r="P133" i="2"/>
  <c r="M135" i="2"/>
  <c r="P135" i="2"/>
  <c r="M136" i="2"/>
  <c r="P136" i="2"/>
  <c r="M137" i="2"/>
  <c r="P137" i="2"/>
  <c r="M138" i="2"/>
  <c r="P138" i="2"/>
  <c r="M140" i="2"/>
  <c r="P140" i="2"/>
  <c r="M142" i="2"/>
  <c r="P142" i="2"/>
  <c r="M143" i="2"/>
  <c r="P143" i="2"/>
  <c r="M144" i="2"/>
  <c r="P144" i="2"/>
  <c r="M145" i="2"/>
  <c r="P145" i="2"/>
  <c r="M146" i="2"/>
  <c r="P146" i="2"/>
  <c r="M147" i="2"/>
  <c r="P147" i="2"/>
  <c r="M148" i="2"/>
  <c r="P148" i="2"/>
  <c r="M149" i="2"/>
  <c r="P149" i="2"/>
  <c r="S18" i="2"/>
  <c r="V18" i="2"/>
  <c r="S20" i="2"/>
  <c r="V20" i="2"/>
  <c r="S29" i="2"/>
  <c r="V29" i="2"/>
  <c r="S30" i="2"/>
  <c r="V30" i="2"/>
  <c r="S31" i="2"/>
  <c r="V31" i="2"/>
  <c r="S35" i="2"/>
  <c r="S34" i="2" s="1"/>
  <c r="V35" i="2"/>
  <c r="S37" i="2"/>
  <c r="V37" i="2"/>
  <c r="S39" i="2"/>
  <c r="V39" i="2"/>
  <c r="S43" i="2"/>
  <c r="V43" i="2"/>
  <c r="S44" i="2"/>
  <c r="V44" i="2"/>
  <c r="S45" i="2"/>
  <c r="V45" i="2"/>
  <c r="S47" i="2"/>
  <c r="V47" i="2"/>
  <c r="S48" i="2"/>
  <c r="V48" i="2"/>
  <c r="S49" i="2"/>
  <c r="V49" i="2"/>
  <c r="S53" i="2"/>
  <c r="V53" i="2"/>
  <c r="S55" i="2"/>
  <c r="V55" i="2"/>
  <c r="S56" i="2"/>
  <c r="V56" i="2"/>
  <c r="S59" i="2"/>
  <c r="V59" i="2"/>
  <c r="S61" i="2"/>
  <c r="V61" i="2"/>
  <c r="S62" i="2"/>
  <c r="V62" i="2"/>
  <c r="S63" i="2"/>
  <c r="V63" i="2"/>
  <c r="S65" i="2"/>
  <c r="V65" i="2"/>
  <c r="S67" i="2"/>
  <c r="V67" i="2"/>
  <c r="S71" i="2"/>
  <c r="V71" i="2"/>
  <c r="S73" i="2"/>
  <c r="V73" i="2"/>
  <c r="S75" i="2"/>
  <c r="V75" i="2"/>
  <c r="S79" i="2"/>
  <c r="V79" i="2"/>
  <c r="S81" i="2"/>
  <c r="V81" i="2"/>
  <c r="S83" i="2"/>
  <c r="V83" i="2"/>
  <c r="S86" i="2"/>
  <c r="V86" i="2"/>
  <c r="S87" i="2"/>
  <c r="V87" i="2"/>
  <c r="S88" i="2"/>
  <c r="V88" i="2"/>
  <c r="S89" i="2"/>
  <c r="V89" i="2"/>
  <c r="S90" i="2"/>
  <c r="V90" i="2"/>
  <c r="S91" i="2"/>
  <c r="V91" i="2"/>
  <c r="S92" i="2"/>
  <c r="V92" i="2"/>
  <c r="S93" i="2"/>
  <c r="V93" i="2"/>
  <c r="S94" i="2"/>
  <c r="V94" i="2"/>
  <c r="S95" i="2"/>
  <c r="V95" i="2"/>
  <c r="S96" i="2"/>
  <c r="V96" i="2"/>
  <c r="S99" i="2"/>
  <c r="V99" i="2"/>
  <c r="S100" i="2"/>
  <c r="V100" i="2"/>
  <c r="S101" i="2"/>
  <c r="V101" i="2"/>
  <c r="S102" i="2"/>
  <c r="V102" i="2"/>
  <c r="S103" i="2"/>
  <c r="V103" i="2"/>
  <c r="S104" i="2"/>
  <c r="V104" i="2"/>
  <c r="S107" i="2"/>
  <c r="V107" i="2"/>
  <c r="S108" i="2"/>
  <c r="V108" i="2"/>
  <c r="S109" i="2"/>
  <c r="V109" i="2"/>
  <c r="S110" i="2"/>
  <c r="V110" i="2"/>
  <c r="S111" i="2"/>
  <c r="V111" i="2"/>
  <c r="S112" i="2"/>
  <c r="V112" i="2"/>
  <c r="S115" i="2"/>
  <c r="V115" i="2"/>
  <c r="S116" i="2"/>
  <c r="V116" i="2"/>
  <c r="S117" i="2"/>
  <c r="V117" i="2"/>
  <c r="S120" i="2"/>
  <c r="V120" i="2"/>
  <c r="S123" i="2"/>
  <c r="V123" i="2"/>
  <c r="S124" i="2"/>
  <c r="V124" i="2"/>
  <c r="S125" i="2"/>
  <c r="V125" i="2"/>
  <c r="S126" i="2"/>
  <c r="V126" i="2"/>
  <c r="S130" i="2"/>
  <c r="V130" i="2"/>
  <c r="S131" i="2"/>
  <c r="V131" i="2"/>
  <c r="S132" i="2"/>
  <c r="V132" i="2"/>
  <c r="S133" i="2"/>
  <c r="V133" i="2"/>
  <c r="S135" i="2"/>
  <c r="V135" i="2"/>
  <c r="S136" i="2"/>
  <c r="V136" i="2"/>
  <c r="S137" i="2"/>
  <c r="V137" i="2"/>
  <c r="S138" i="2"/>
  <c r="V138" i="2"/>
  <c r="S140" i="2"/>
  <c r="V140" i="2"/>
  <c r="S142" i="2"/>
  <c r="V142" i="2"/>
  <c r="S143" i="2"/>
  <c r="V143" i="2"/>
  <c r="S144" i="2"/>
  <c r="V144" i="2"/>
  <c r="S145" i="2"/>
  <c r="V145" i="2"/>
  <c r="S146" i="2"/>
  <c r="V146" i="2"/>
  <c r="S147" i="2"/>
  <c r="V147" i="2"/>
  <c r="S148" i="2"/>
  <c r="V148" i="2"/>
  <c r="S149" i="2"/>
  <c r="V149" i="2"/>
  <c r="X23" i="2" l="1"/>
  <c r="S21" i="2"/>
  <c r="Q27" i="2" s="1"/>
  <c r="S27" i="2" s="1"/>
  <c r="S97" i="2"/>
  <c r="M21" i="2"/>
  <c r="K27" i="2" s="1"/>
  <c r="M27" i="2" s="1"/>
  <c r="S78" i="2"/>
  <c r="S80" i="2"/>
  <c r="S38" i="2"/>
  <c r="V127" i="2"/>
  <c r="S54" i="2"/>
  <c r="V105" i="2"/>
  <c r="M78" i="2"/>
  <c r="P121" i="2"/>
  <c r="P70" i="2"/>
  <c r="M105" i="2"/>
  <c r="M74" i="2"/>
  <c r="M113" i="2"/>
  <c r="M28" i="2"/>
  <c r="P139" i="2"/>
  <c r="W23" i="2"/>
  <c r="V38" i="2"/>
  <c r="P105" i="2"/>
  <c r="P28" i="2"/>
  <c r="Y57" i="2"/>
  <c r="Z57" i="2" s="1"/>
  <c r="P141" i="2"/>
  <c r="M134" i="2"/>
  <c r="P113" i="2"/>
  <c r="P72" i="2"/>
  <c r="M17" i="2"/>
  <c r="K25" i="2" s="1"/>
  <c r="M25" i="2" s="1"/>
  <c r="X22" i="2"/>
  <c r="P127" i="2"/>
  <c r="P118" i="2"/>
  <c r="M60" i="2"/>
  <c r="P19" i="2"/>
  <c r="N26" i="2" s="1"/>
  <c r="P26" i="2" s="1"/>
  <c r="W22" i="2"/>
  <c r="S127" i="2"/>
  <c r="S118" i="2"/>
  <c r="V72" i="2"/>
  <c r="M118" i="2"/>
  <c r="P74" i="2"/>
  <c r="V28" i="2"/>
  <c r="M64" i="2"/>
  <c r="M46" i="2"/>
  <c r="M34" i="2"/>
  <c r="P21" i="2"/>
  <c r="N27" i="2" s="1"/>
  <c r="P27" i="2" s="1"/>
  <c r="V78" i="2"/>
  <c r="V74" i="2"/>
  <c r="M127" i="2"/>
  <c r="P66" i="2"/>
  <c r="P52" i="2"/>
  <c r="P36" i="2"/>
  <c r="V121" i="2"/>
  <c r="M72" i="2"/>
  <c r="M97" i="2"/>
  <c r="M82" i="2"/>
  <c r="M66" i="2"/>
  <c r="M52" i="2"/>
  <c r="M36" i="2"/>
  <c r="M19" i="2"/>
  <c r="K26" i="2" s="1"/>
  <c r="M26" i="2" s="1"/>
  <c r="P54" i="2"/>
  <c r="P38" i="2"/>
  <c r="V70" i="2"/>
  <c r="M121" i="2"/>
  <c r="M54" i="2"/>
  <c r="M38" i="2"/>
  <c r="V139" i="2"/>
  <c r="S82" i="2"/>
  <c r="V60" i="2"/>
  <c r="V42" i="2"/>
  <c r="V19" i="2"/>
  <c r="T26" i="2" s="1"/>
  <c r="V26" i="2" s="1"/>
  <c r="M139" i="2"/>
  <c r="P134" i="2"/>
  <c r="P129" i="2"/>
  <c r="P78" i="2"/>
  <c r="P60" i="2"/>
  <c r="P42" i="2"/>
  <c r="M141" i="2"/>
  <c r="M129" i="2"/>
  <c r="M42" i="2"/>
  <c r="S74" i="2"/>
  <c r="P97" i="2"/>
  <c r="P82" i="2"/>
  <c r="P80" i="2"/>
  <c r="M70" i="2"/>
  <c r="P64" i="2"/>
  <c r="P46" i="2"/>
  <c r="P34" i="2"/>
  <c r="P17" i="2"/>
  <c r="N25" i="2" s="1"/>
  <c r="P25" i="2" s="1"/>
  <c r="S36" i="2"/>
  <c r="M80" i="2"/>
  <c r="Y58" i="2"/>
  <c r="Z58" i="2" s="1"/>
  <c r="V113" i="2"/>
  <c r="V97" i="2"/>
  <c r="V80" i="2"/>
  <c r="S70" i="2"/>
  <c r="V54" i="2"/>
  <c r="S19" i="2"/>
  <c r="Q26" i="2" s="1"/>
  <c r="S26" i="2" s="1"/>
  <c r="S134" i="2"/>
  <c r="S113" i="2"/>
  <c r="V82" i="2"/>
  <c r="S72" i="2"/>
  <c r="S60" i="2"/>
  <c r="V21" i="2"/>
  <c r="T27" i="2" s="1"/>
  <c r="V27" i="2" s="1"/>
  <c r="V134" i="2"/>
  <c r="V129" i="2"/>
  <c r="S121" i="2"/>
  <c r="S139" i="2"/>
  <c r="S129" i="2"/>
  <c r="S64" i="2"/>
  <c r="S42" i="2"/>
  <c r="V34" i="2"/>
  <c r="V141" i="2"/>
  <c r="V118" i="2"/>
  <c r="S105" i="2"/>
  <c r="V64" i="2"/>
  <c r="V46" i="2"/>
  <c r="S141" i="2"/>
  <c r="S66" i="2"/>
  <c r="S52" i="2"/>
  <c r="S46" i="2"/>
  <c r="V36" i="2"/>
  <c r="S28" i="2"/>
  <c r="V17" i="2"/>
  <c r="T25" i="2" s="1"/>
  <c r="V25" i="2" s="1"/>
  <c r="V66" i="2"/>
  <c r="V52" i="2"/>
  <c r="S17" i="2"/>
  <c r="Q25" i="2" s="1"/>
  <c r="S25" i="2" s="1"/>
  <c r="Y23" i="2" l="1"/>
  <c r="Z23" i="2" s="1"/>
  <c r="M68" i="2"/>
  <c r="S40" i="2"/>
  <c r="S84" i="2"/>
  <c r="M50" i="2"/>
  <c r="P150" i="2"/>
  <c r="P24" i="2"/>
  <c r="P32" i="2" s="1"/>
  <c r="M84" i="2"/>
  <c r="P68" i="2"/>
  <c r="P40" i="2"/>
  <c r="M76" i="2"/>
  <c r="P76" i="2"/>
  <c r="S24" i="2"/>
  <c r="S32" i="2" s="1"/>
  <c r="M40" i="2"/>
  <c r="V50" i="2"/>
  <c r="V84" i="2"/>
  <c r="Y22" i="2"/>
  <c r="Z22" i="2" s="1"/>
  <c r="V40" i="2"/>
  <c r="P50" i="2"/>
  <c r="V76" i="2"/>
  <c r="M24" i="2"/>
  <c r="M32" i="2" s="1"/>
  <c r="P84" i="2"/>
  <c r="V24" i="2"/>
  <c r="V32" i="2" s="1"/>
  <c r="S68" i="2"/>
  <c r="S50" i="2"/>
  <c r="M150" i="2"/>
  <c r="S76" i="2"/>
  <c r="V150" i="2"/>
  <c r="S150" i="2"/>
  <c r="V68" i="2"/>
  <c r="P151" i="2" l="1"/>
  <c r="S151" i="2"/>
  <c r="S153" i="2" s="1"/>
  <c r="V151" i="2"/>
  <c r="V153" i="2" s="1"/>
  <c r="M151" i="2"/>
  <c r="X149" i="2" l="1"/>
  <c r="J148" i="2"/>
  <c r="X148" i="2" s="1"/>
  <c r="G148" i="2"/>
  <c r="W148" i="2" s="1"/>
  <c r="X147" i="2"/>
  <c r="W147" i="2"/>
  <c r="X146" i="2"/>
  <c r="W146" i="2"/>
  <c r="W145" i="2"/>
  <c r="X145" i="2"/>
  <c r="W144" i="2"/>
  <c r="X143" i="2"/>
  <c r="W143" i="2"/>
  <c r="J142" i="2"/>
  <c r="G142" i="2"/>
  <c r="J140" i="2"/>
  <c r="G140" i="2"/>
  <c r="J138" i="2"/>
  <c r="G138" i="2"/>
  <c r="J137" i="2"/>
  <c r="X137" i="2" s="1"/>
  <c r="G137" i="2"/>
  <c r="W137" i="2" s="1"/>
  <c r="J136" i="2"/>
  <c r="G136" i="2"/>
  <c r="J133" i="2"/>
  <c r="X133" i="2" s="1"/>
  <c r="G133" i="2"/>
  <c r="X132" i="2"/>
  <c r="W131" i="2"/>
  <c r="J126" i="2"/>
  <c r="G126" i="2"/>
  <c r="W126" i="2" s="1"/>
  <c r="J125" i="2"/>
  <c r="G125" i="2"/>
  <c r="W125" i="2" s="1"/>
  <c r="J124" i="2"/>
  <c r="G124" i="2"/>
  <c r="W124" i="2" s="1"/>
  <c r="J123" i="2"/>
  <c r="G123" i="2"/>
  <c r="J120" i="2"/>
  <c r="X120" i="2" s="1"/>
  <c r="G120" i="2"/>
  <c r="J117" i="2"/>
  <c r="X117" i="2" s="1"/>
  <c r="G117" i="2"/>
  <c r="W117" i="2" s="1"/>
  <c r="J116" i="2"/>
  <c r="G116" i="2"/>
  <c r="W116" i="2" s="1"/>
  <c r="J112" i="2"/>
  <c r="X112" i="2" s="1"/>
  <c r="G112" i="2"/>
  <c r="W112" i="2" s="1"/>
  <c r="J111" i="2"/>
  <c r="X111" i="2" s="1"/>
  <c r="G111" i="2"/>
  <c r="W111" i="2" s="1"/>
  <c r="X110" i="2"/>
  <c r="W110" i="2"/>
  <c r="J109" i="2"/>
  <c r="X109" i="2" s="1"/>
  <c r="G109" i="2"/>
  <c r="J108" i="2"/>
  <c r="G108" i="2"/>
  <c r="W108" i="2" s="1"/>
  <c r="J107" i="2"/>
  <c r="G107" i="2"/>
  <c r="J104" i="2"/>
  <c r="X104" i="2" s="1"/>
  <c r="G104" i="2"/>
  <c r="W104" i="2" s="1"/>
  <c r="J103" i="2"/>
  <c r="G103" i="2"/>
  <c r="W103" i="2" s="1"/>
  <c r="J102" i="2"/>
  <c r="X102" i="2" s="1"/>
  <c r="G102" i="2"/>
  <c r="W102" i="2" s="1"/>
  <c r="J101" i="2"/>
  <c r="G101" i="2"/>
  <c r="W101" i="2" s="1"/>
  <c r="J100" i="2"/>
  <c r="X100" i="2" s="1"/>
  <c r="G100" i="2"/>
  <c r="W100" i="2" s="1"/>
  <c r="J99" i="2"/>
  <c r="G99" i="2"/>
  <c r="J96" i="2"/>
  <c r="G96" i="2"/>
  <c r="W96" i="2" s="1"/>
  <c r="J95" i="2"/>
  <c r="X95" i="2" s="1"/>
  <c r="G95" i="2"/>
  <c r="W95" i="2" s="1"/>
  <c r="J94" i="2"/>
  <c r="G94" i="2"/>
  <c r="W94" i="2" s="1"/>
  <c r="J93" i="2"/>
  <c r="X93" i="2" s="1"/>
  <c r="G93" i="2"/>
  <c r="J92" i="2"/>
  <c r="G92" i="2"/>
  <c r="W92" i="2" s="1"/>
  <c r="J91" i="2"/>
  <c r="X91" i="2" s="1"/>
  <c r="G91" i="2"/>
  <c r="W91" i="2" s="1"/>
  <c r="J90" i="2"/>
  <c r="X90" i="2" s="1"/>
  <c r="G90" i="2"/>
  <c r="J89" i="2"/>
  <c r="G89" i="2"/>
  <c r="W89" i="2" s="1"/>
  <c r="J88" i="2"/>
  <c r="G88" i="2"/>
  <c r="W88" i="2" s="1"/>
  <c r="J87" i="2"/>
  <c r="G87" i="2"/>
  <c r="W87" i="2" s="1"/>
  <c r="J86" i="2"/>
  <c r="G86" i="2"/>
  <c r="W86" i="2" s="1"/>
  <c r="J83" i="2"/>
  <c r="G83" i="2"/>
  <c r="W83" i="2" s="1"/>
  <c r="J81" i="2"/>
  <c r="X81" i="2" s="1"/>
  <c r="G81" i="2"/>
  <c r="W81" i="2" s="1"/>
  <c r="W79" i="2"/>
  <c r="J75" i="2"/>
  <c r="X75" i="2" s="1"/>
  <c r="G75" i="2"/>
  <c r="J73" i="2"/>
  <c r="G73" i="2"/>
  <c r="J71" i="2"/>
  <c r="G71" i="2"/>
  <c r="J67" i="2"/>
  <c r="G67" i="2"/>
  <c r="W67" i="2" s="1"/>
  <c r="J65" i="2"/>
  <c r="G65" i="2"/>
  <c r="J63" i="2"/>
  <c r="X63" i="2" s="1"/>
  <c r="G63" i="2"/>
  <c r="W63" i="2" s="1"/>
  <c r="J62" i="2"/>
  <c r="X62" i="2" s="1"/>
  <c r="G62" i="2"/>
  <c r="J61" i="2"/>
  <c r="G61" i="2"/>
  <c r="W59" i="2"/>
  <c r="X56" i="2"/>
  <c r="J53" i="2"/>
  <c r="G53" i="2"/>
  <c r="W53" i="2" s="1"/>
  <c r="X49" i="2"/>
  <c r="X48" i="2"/>
  <c r="X47" i="2"/>
  <c r="W43" i="2"/>
  <c r="J39" i="2"/>
  <c r="X39" i="2" s="1"/>
  <c r="G39" i="2"/>
  <c r="J37" i="2"/>
  <c r="G37" i="2"/>
  <c r="W37" i="2" s="1"/>
  <c r="J35" i="2"/>
  <c r="X35" i="2" s="1"/>
  <c r="G35" i="2"/>
  <c r="J31" i="2"/>
  <c r="X31" i="2" s="1"/>
  <c r="G31" i="2"/>
  <c r="X30" i="2"/>
  <c r="W30" i="2"/>
  <c r="W29" i="2"/>
  <c r="J20" i="2"/>
  <c r="G20" i="2"/>
  <c r="W20" i="2" s="1"/>
  <c r="J18" i="2"/>
  <c r="G18" i="2"/>
  <c r="L25" i="1"/>
  <c r="H25" i="1"/>
  <c r="G25" i="1"/>
  <c r="F25" i="1"/>
  <c r="E25" i="1"/>
  <c r="D25" i="1"/>
  <c r="C25" i="1"/>
  <c r="J24" i="1"/>
  <c r="N24" i="1" s="1"/>
  <c r="J23" i="1"/>
  <c r="P153" i="2" s="1"/>
  <c r="J22" i="1"/>
  <c r="N22" i="1" s="1"/>
  <c r="N23" i="1" l="1"/>
  <c r="M153" i="2"/>
  <c r="X121" i="2"/>
  <c r="G134" i="2"/>
  <c r="W134" i="2" s="1"/>
  <c r="Y63" i="2"/>
  <c r="Z63" i="2" s="1"/>
  <c r="G60" i="2"/>
  <c r="W60" i="2" s="1"/>
  <c r="G38" i="2"/>
  <c r="W38" i="2" s="1"/>
  <c r="Y81" i="2"/>
  <c r="Z81" i="2" s="1"/>
  <c r="J42" i="2"/>
  <c r="J50" i="2" s="1"/>
  <c r="J36" i="2"/>
  <c r="X36" i="2" s="1"/>
  <c r="G34" i="2"/>
  <c r="W34" i="2" s="1"/>
  <c r="Y100" i="2"/>
  <c r="Z100" i="2" s="1"/>
  <c r="Y110" i="2"/>
  <c r="Z110" i="2" s="1"/>
  <c r="Y147" i="2"/>
  <c r="Z147" i="2" s="1"/>
  <c r="G54" i="2"/>
  <c r="W54" i="2" s="1"/>
  <c r="Y91" i="2"/>
  <c r="Z91" i="2" s="1"/>
  <c r="G118" i="2"/>
  <c r="J34" i="2"/>
  <c r="X34" i="2" s="1"/>
  <c r="Y112" i="2"/>
  <c r="Z112" i="2" s="1"/>
  <c r="G36" i="2"/>
  <c r="W36" i="2" s="1"/>
  <c r="J70" i="2"/>
  <c r="J82" i="2"/>
  <c r="Y102" i="2"/>
  <c r="Z102" i="2" s="1"/>
  <c r="Y117" i="2"/>
  <c r="Z117" i="2" s="1"/>
  <c r="Y148" i="2"/>
  <c r="Z148" i="2" s="1"/>
  <c r="Y104" i="2"/>
  <c r="Z104" i="2" s="1"/>
  <c r="W46" i="2"/>
  <c r="G113" i="2"/>
  <c r="X37" i="2"/>
  <c r="Y37" i="2" s="1"/>
  <c r="Z37" i="2" s="1"/>
  <c r="G42" i="2"/>
  <c r="G50" i="2" s="1"/>
  <c r="X71" i="2"/>
  <c r="J74" i="2"/>
  <c r="X103" i="2"/>
  <c r="Y103" i="2" s="1"/>
  <c r="Z103" i="2" s="1"/>
  <c r="X107" i="2"/>
  <c r="W109" i="2"/>
  <c r="Y109" i="2" s="1"/>
  <c r="Z109" i="2" s="1"/>
  <c r="X124" i="2"/>
  <c r="Y124" i="2" s="1"/>
  <c r="Z124" i="2" s="1"/>
  <c r="W18" i="2"/>
  <c r="W31" i="2"/>
  <c r="Y31" i="2" s="1"/>
  <c r="Z31" i="2" s="1"/>
  <c r="X83" i="2"/>
  <c r="Y83" i="2" s="1"/>
  <c r="Z83" i="2" s="1"/>
  <c r="X89" i="2"/>
  <c r="Y89" i="2" s="1"/>
  <c r="Z89" i="2" s="1"/>
  <c r="J105" i="2"/>
  <c r="J127" i="2"/>
  <c r="Y145" i="2"/>
  <c r="Z145" i="2" s="1"/>
  <c r="J17" i="2"/>
  <c r="X17" i="2" s="1"/>
  <c r="W35" i="2"/>
  <c r="Y35" i="2" s="1"/>
  <c r="Z35" i="2" s="1"/>
  <c r="X45" i="2"/>
  <c r="X136" i="2"/>
  <c r="W138" i="2"/>
  <c r="W39" i="2"/>
  <c r="Y39" i="2" s="1"/>
  <c r="Z39" i="2" s="1"/>
  <c r="X73" i="2"/>
  <c r="X88" i="2"/>
  <c r="Y88" i="2" s="1"/>
  <c r="Z88" i="2" s="1"/>
  <c r="W90" i="2"/>
  <c r="Y90" i="2" s="1"/>
  <c r="Z90" i="2" s="1"/>
  <c r="X96" i="2"/>
  <c r="Y96" i="2" s="1"/>
  <c r="Z96" i="2" s="1"/>
  <c r="X108" i="2"/>
  <c r="Y108" i="2" s="1"/>
  <c r="Z108" i="2" s="1"/>
  <c r="X123" i="2"/>
  <c r="W149" i="2"/>
  <c r="Y149" i="2" s="1"/>
  <c r="Z149" i="2" s="1"/>
  <c r="X20" i="2"/>
  <c r="Y20" i="2" s="1"/>
  <c r="Z20" i="2" s="1"/>
  <c r="G64" i="2"/>
  <c r="G66" i="2"/>
  <c r="X86" i="2"/>
  <c r="Y86" i="2" s="1"/>
  <c r="Z86" i="2" s="1"/>
  <c r="X94" i="2"/>
  <c r="Y94" i="2" s="1"/>
  <c r="Z94" i="2" s="1"/>
  <c r="X116" i="2"/>
  <c r="Y116" i="2" s="1"/>
  <c r="Z116" i="2" s="1"/>
  <c r="W130" i="2"/>
  <c r="J25" i="1"/>
  <c r="N25" i="1" s="1"/>
  <c r="J21" i="2"/>
  <c r="Y30" i="2"/>
  <c r="Z30" i="2" s="1"/>
  <c r="W44" i="2"/>
  <c r="X87" i="2"/>
  <c r="Y87" i="2" s="1"/>
  <c r="Z87" i="2" s="1"/>
  <c r="X135" i="2"/>
  <c r="J134" i="2"/>
  <c r="X140" i="2"/>
  <c r="J139" i="2"/>
  <c r="X142" i="2"/>
  <c r="J141" i="2"/>
  <c r="G52" i="2"/>
  <c r="W52" i="2" s="1"/>
  <c r="G97" i="2"/>
  <c r="G17" i="2"/>
  <c r="J38" i="2"/>
  <c r="W55" i="2"/>
  <c r="J80" i="2"/>
  <c r="G121" i="2"/>
  <c r="W120" i="2"/>
  <c r="X131" i="2"/>
  <c r="Y131" i="2" s="1"/>
  <c r="Z131" i="2" s="1"/>
  <c r="J129" i="2"/>
  <c r="X138" i="2"/>
  <c r="X18" i="2"/>
  <c r="X43" i="2"/>
  <c r="Y43" i="2" s="1"/>
  <c r="Z43" i="2" s="1"/>
  <c r="X46" i="2"/>
  <c r="X59" i="2"/>
  <c r="Y59" i="2" s="1"/>
  <c r="Z59" i="2" s="1"/>
  <c r="W65" i="2"/>
  <c r="G82" i="2"/>
  <c r="G105" i="2"/>
  <c r="W99" i="2"/>
  <c r="W123" i="2"/>
  <c r="G127" i="2"/>
  <c r="Y137" i="2"/>
  <c r="Z137" i="2" s="1"/>
  <c r="X144" i="2"/>
  <c r="Y144" i="2" s="1"/>
  <c r="Z144" i="2" s="1"/>
  <c r="G19" i="2"/>
  <c r="X29" i="2"/>
  <c r="Y29" i="2" s="1"/>
  <c r="Z29" i="2" s="1"/>
  <c r="J28" i="2"/>
  <c r="X28" i="2" s="1"/>
  <c r="J72" i="2"/>
  <c r="X72" i="2" s="1"/>
  <c r="Y143" i="2"/>
  <c r="Z143" i="2" s="1"/>
  <c r="Y146" i="2"/>
  <c r="Z146" i="2" s="1"/>
  <c r="J19" i="2"/>
  <c r="W61" i="2"/>
  <c r="J78" i="2"/>
  <c r="X78" i="2" s="1"/>
  <c r="Y95" i="2"/>
  <c r="Z95" i="2" s="1"/>
  <c r="Y111" i="2"/>
  <c r="Z111" i="2" s="1"/>
  <c r="W115" i="2"/>
  <c r="X125" i="2"/>
  <c r="W133" i="2"/>
  <c r="Y133" i="2" s="1"/>
  <c r="Z133" i="2" s="1"/>
  <c r="G129" i="2"/>
  <c r="W129" i="2" s="1"/>
  <c r="X65" i="2"/>
  <c r="J64" i="2"/>
  <c r="X64" i="2" s="1"/>
  <c r="W75" i="2"/>
  <c r="Y75" i="2" s="1"/>
  <c r="Z75" i="2" s="1"/>
  <c r="G74" i="2"/>
  <c r="W74" i="2" s="1"/>
  <c r="J97" i="2"/>
  <c r="J118" i="2"/>
  <c r="W136" i="2"/>
  <c r="W140" i="2"/>
  <c r="G139" i="2"/>
  <c r="W139" i="2" s="1"/>
  <c r="W142" i="2"/>
  <c r="G141" i="2"/>
  <c r="G21" i="2"/>
  <c r="X53" i="2"/>
  <c r="Y53" i="2" s="1"/>
  <c r="Z53" i="2" s="1"/>
  <c r="J52" i="2"/>
  <c r="X52" i="2" s="1"/>
  <c r="X67" i="2"/>
  <c r="Y67" i="2" s="1"/>
  <c r="Z67" i="2" s="1"/>
  <c r="J66" i="2"/>
  <c r="W71" i="2"/>
  <c r="G70" i="2"/>
  <c r="X79" i="2"/>
  <c r="Y79" i="2" s="1"/>
  <c r="Z79" i="2" s="1"/>
  <c r="J121" i="2"/>
  <c r="W49" i="2"/>
  <c r="Y49" i="2" s="1"/>
  <c r="Z49" i="2" s="1"/>
  <c r="W56" i="2"/>
  <c r="Y56" i="2" s="1"/>
  <c r="Z56" i="2" s="1"/>
  <c r="G78" i="2"/>
  <c r="W78" i="2" s="1"/>
  <c r="W93" i="2"/>
  <c r="Y93" i="2" s="1"/>
  <c r="Z93" i="2" s="1"/>
  <c r="X101" i="2"/>
  <c r="Y101" i="2" s="1"/>
  <c r="Z101" i="2" s="1"/>
  <c r="G28" i="2"/>
  <c r="W48" i="2"/>
  <c r="Y48" i="2" s="1"/>
  <c r="Z48" i="2" s="1"/>
  <c r="X55" i="2"/>
  <c r="J54" i="2"/>
  <c r="X54" i="2" s="1"/>
  <c r="X92" i="2"/>
  <c r="Y92" i="2" s="1"/>
  <c r="Z92" i="2" s="1"/>
  <c r="X115" i="2"/>
  <c r="X130" i="2"/>
  <c r="W45" i="2"/>
  <c r="W47" i="2"/>
  <c r="Y47" i="2" s="1"/>
  <c r="Z47" i="2" s="1"/>
  <c r="W62" i="2"/>
  <c r="Y62" i="2" s="1"/>
  <c r="Z62" i="2" s="1"/>
  <c r="W73" i="2"/>
  <c r="G72" i="2"/>
  <c r="W72" i="2" s="1"/>
  <c r="W107" i="2"/>
  <c r="X44" i="2"/>
  <c r="X61" i="2"/>
  <c r="J60" i="2"/>
  <c r="X60" i="2" s="1"/>
  <c r="G80" i="2"/>
  <c r="W80" i="2" s="1"/>
  <c r="X99" i="2"/>
  <c r="J113" i="2"/>
  <c r="X126" i="2"/>
  <c r="Y126" i="2" s="1"/>
  <c r="Z126" i="2" s="1"/>
  <c r="W132" i="2"/>
  <c r="Y132" i="2" s="1"/>
  <c r="Z132" i="2" s="1"/>
  <c r="W135" i="2"/>
  <c r="Y71" i="2" l="1"/>
  <c r="Z71" i="2" s="1"/>
  <c r="Y18" i="2"/>
  <c r="Z18" i="2" s="1"/>
  <c r="J84" i="2"/>
  <c r="Y36" i="2"/>
  <c r="Z36" i="2" s="1"/>
  <c r="Y142" i="2"/>
  <c r="Z142" i="2" s="1"/>
  <c r="X113" i="2"/>
  <c r="G40" i="2"/>
  <c r="X118" i="2"/>
  <c r="Y136" i="2"/>
  <c r="Z136" i="2" s="1"/>
  <c r="X105" i="2"/>
  <c r="Y138" i="2"/>
  <c r="Z138" i="2" s="1"/>
  <c r="X42" i="2"/>
  <c r="X50" i="2" s="1"/>
  <c r="Y135" i="2"/>
  <c r="Z135" i="2" s="1"/>
  <c r="Y72" i="2"/>
  <c r="Z72" i="2" s="1"/>
  <c r="J76" i="2"/>
  <c r="X127" i="2"/>
  <c r="Y78" i="2"/>
  <c r="Z78" i="2" s="1"/>
  <c r="X70" i="2"/>
  <c r="Y140" i="2"/>
  <c r="Z140" i="2" s="1"/>
  <c r="Y60" i="2"/>
  <c r="Z60" i="2" s="1"/>
  <c r="Y73" i="2"/>
  <c r="Z73" i="2" s="1"/>
  <c r="Y46" i="2"/>
  <c r="Z46" i="2" s="1"/>
  <c r="Y34" i="2"/>
  <c r="Z34" i="2" s="1"/>
  <c r="X74" i="2"/>
  <c r="H25" i="2"/>
  <c r="J25" i="2" s="1"/>
  <c r="X25" i="2" s="1"/>
  <c r="Y54" i="2"/>
  <c r="Z54" i="2" s="1"/>
  <c r="W28" i="2"/>
  <c r="Y28" i="2" s="1"/>
  <c r="Z28" i="2" s="1"/>
  <c r="Y45" i="2"/>
  <c r="Z45" i="2" s="1"/>
  <c r="E27" i="2"/>
  <c r="G27" i="2" s="1"/>
  <c r="W27" i="2" s="1"/>
  <c r="W21" i="2"/>
  <c r="H26" i="2"/>
  <c r="J26" i="2" s="1"/>
  <c r="X26" i="2" s="1"/>
  <c r="X19" i="2"/>
  <c r="G150" i="2"/>
  <c r="W141" i="2"/>
  <c r="W150" i="2" s="1"/>
  <c r="W118" i="2"/>
  <c r="Y115" i="2"/>
  <c r="Z115" i="2" s="1"/>
  <c r="W127" i="2"/>
  <c r="Y123" i="2"/>
  <c r="Z123" i="2" s="1"/>
  <c r="W121" i="2"/>
  <c r="Y121" i="2" s="1"/>
  <c r="Z121" i="2" s="1"/>
  <c r="Y120" i="2"/>
  <c r="Z120" i="2" s="1"/>
  <c r="Y125" i="2"/>
  <c r="Z125" i="2" s="1"/>
  <c r="X97" i="2"/>
  <c r="W40" i="2"/>
  <c r="G76" i="2"/>
  <c r="W70" i="2"/>
  <c r="W105" i="2"/>
  <c r="Y99" i="2"/>
  <c r="Z99" i="2" s="1"/>
  <c r="E25" i="2"/>
  <c r="G25" i="2" s="1"/>
  <c r="W17" i="2"/>
  <c r="Y44" i="2"/>
  <c r="Z44" i="2" s="1"/>
  <c r="W66" i="2"/>
  <c r="G68" i="2"/>
  <c r="Y61" i="2"/>
  <c r="Z61" i="2" s="1"/>
  <c r="X82" i="2"/>
  <c r="J150" i="2"/>
  <c r="X141" i="2"/>
  <c r="W42" i="2"/>
  <c r="Y107" i="2"/>
  <c r="Z107" i="2" s="1"/>
  <c r="W113" i="2"/>
  <c r="J68" i="2"/>
  <c r="X66" i="2"/>
  <c r="X68" i="2" s="1"/>
  <c r="W82" i="2"/>
  <c r="G84" i="2"/>
  <c r="Y55" i="2"/>
  <c r="Z55" i="2" s="1"/>
  <c r="Y130" i="2"/>
  <c r="Z130" i="2" s="1"/>
  <c r="W64" i="2"/>
  <c r="Y64" i="2" s="1"/>
  <c r="Z64" i="2" s="1"/>
  <c r="E26" i="2"/>
  <c r="G26" i="2" s="1"/>
  <c r="W26" i="2" s="1"/>
  <c r="W19" i="2"/>
  <c r="X139" i="2"/>
  <c r="Y139" i="2" s="1"/>
  <c r="Z139" i="2" s="1"/>
  <c r="W97" i="2"/>
  <c r="Y65" i="2"/>
  <c r="Z65" i="2" s="1"/>
  <c r="X129" i="2"/>
  <c r="Y129" i="2" s="1"/>
  <c r="Z129" i="2" s="1"/>
  <c r="X80" i="2"/>
  <c r="Y80" i="2" s="1"/>
  <c r="Z80" i="2" s="1"/>
  <c r="J40" i="2"/>
  <c r="X38" i="2"/>
  <c r="X40" i="2" s="1"/>
  <c r="Y52" i="2"/>
  <c r="Z52" i="2" s="1"/>
  <c r="X134" i="2"/>
  <c r="Y134" i="2" s="1"/>
  <c r="Z134" i="2" s="1"/>
  <c r="H27" i="2"/>
  <c r="J27" i="2" s="1"/>
  <c r="X27" i="2" s="1"/>
  <c r="X21" i="2"/>
  <c r="Y105" i="2" l="1"/>
  <c r="Z105" i="2" s="1"/>
  <c r="Y113" i="2"/>
  <c r="Z113" i="2" s="1"/>
  <c r="Y118" i="2"/>
  <c r="Z118" i="2" s="1"/>
  <c r="Y127" i="2"/>
  <c r="Z127" i="2" s="1"/>
  <c r="Y97" i="2"/>
  <c r="Z97" i="2" s="1"/>
  <c r="Y19" i="2"/>
  <c r="Z19" i="2" s="1"/>
  <c r="X76" i="2"/>
  <c r="Y74" i="2"/>
  <c r="Z74" i="2" s="1"/>
  <c r="Y26" i="2"/>
  <c r="Z26" i="2" s="1"/>
  <c r="Y38" i="2"/>
  <c r="Z38" i="2" s="1"/>
  <c r="W68" i="2"/>
  <c r="Y68" i="2" s="1"/>
  <c r="Z68" i="2" s="1"/>
  <c r="Y66" i="2"/>
  <c r="Z66" i="2" s="1"/>
  <c r="X84" i="2"/>
  <c r="Y17" i="2"/>
  <c r="Z17" i="2" s="1"/>
  <c r="Y40" i="2"/>
  <c r="Z40" i="2" s="1"/>
  <c r="Y21" i="2"/>
  <c r="Z21" i="2" s="1"/>
  <c r="W84" i="2"/>
  <c r="Y82" i="2"/>
  <c r="Z82" i="2" s="1"/>
  <c r="G24" i="2"/>
  <c r="W25" i="2"/>
  <c r="Y25" i="2" s="1"/>
  <c r="Z25" i="2" s="1"/>
  <c r="Y27" i="2"/>
  <c r="Z27" i="2" s="1"/>
  <c r="W50" i="2"/>
  <c r="Y50" i="2" s="1"/>
  <c r="Z50" i="2" s="1"/>
  <c r="Y42" i="2"/>
  <c r="Z42" i="2" s="1"/>
  <c r="Y70" i="2"/>
  <c r="Z70" i="2" s="1"/>
  <c r="W76" i="2"/>
  <c r="X150" i="2"/>
  <c r="Y150" i="2" s="1"/>
  <c r="Z150" i="2" s="1"/>
  <c r="J24" i="2"/>
  <c r="Y141" i="2"/>
  <c r="Z141" i="2" s="1"/>
  <c r="Y76" i="2" l="1"/>
  <c r="Z76" i="2" s="1"/>
  <c r="X24" i="2"/>
  <c r="X32" i="2" s="1"/>
  <c r="X151" i="2" s="1"/>
  <c r="X153" i="2" s="1"/>
  <c r="J32" i="2"/>
  <c r="J151" i="2" s="1"/>
  <c r="J153" i="2" s="1"/>
  <c r="W24" i="2"/>
  <c r="G32" i="2"/>
  <c r="G151" i="2" s="1"/>
  <c r="G153" i="2" s="1"/>
  <c r="Y84" i="2"/>
  <c r="Z84" i="2" s="1"/>
  <c r="Y24" i="2" l="1"/>
  <c r="Z24" i="2" s="1"/>
  <c r="W32" i="2"/>
  <c r="W151" i="2" l="1"/>
  <c r="Y32" i="2"/>
  <c r="Z32" i="2" s="1"/>
  <c r="Y151" i="2" l="1"/>
  <c r="Z151" i="2" s="1"/>
  <c r="W153" i="2"/>
  <c r="Y153" i="2" s="1"/>
</calcChain>
</file>

<file path=xl/sharedStrings.xml><?xml version="1.0" encoding="utf-8"?>
<sst xmlns="http://schemas.openxmlformats.org/spreadsheetml/2006/main" count="563" uniqueCount="349">
  <si>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</si>
  <si>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</si>
  <si>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</si>
  <si>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</si>
  <si>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</si>
  <si>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</si>
  <si>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</si>
  <si>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</si>
  <si>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</si>
  <si>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</si>
  <si>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</si>
  <si>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</si>
  <si>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</si>
  <si>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</si>
  <si>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</si>
  <si>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</si>
  <si>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</si>
  <si>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</si>
  <si>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</si>
  <si>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</si>
  <si>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</si>
  <si>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</si>
  <si>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</si>
  <si>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</si>
  <si>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</si>
  <si>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</si>
  <si>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</si>
  <si>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</si>
  <si>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</si>
  <si>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</si>
  <si>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</si>
  <si>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</si>
  <si>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</si>
  <si>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</si>
  <si>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</si>
  <si>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</si>
  <si>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</si>
  <si>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</si>
  <si>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</si>
  <si>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</si>
  <si>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</si>
  <si>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</si>
  <si>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</si>
  <si>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</si>
  <si>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</si>
  <si>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</si>
  <si>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</si>
  <si>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</si>
  <si>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</si>
  <si>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</si>
  <si>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</si>
  <si>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</si>
  <si>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</si>
  <si>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</si>
  <si>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</si>
  <si>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</si>
  <si>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</si>
  <si>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</si>
  <si>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</si>
  <si>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</si>
  <si>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</si>
  <si>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</si>
  <si>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</si>
  <si>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</si>
  <si>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</si>
  <si>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</si>
  <si>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</si>
  <si>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</si>
  <si>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</si>
  <si>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</si>
  <si>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</si>
  <si>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</si>
  <si>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</si>
  <si>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</si>
  <si>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</si>
  <si>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</si>
  <si>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</si>
  <si>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</si>
  <si>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</si>
  <si>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</si>
  <si>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</si>
  <si>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</si>
  <si>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</si>
  <si>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</si>
  <si>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</si>
  <si>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</si>
  <si>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</si>
  <si>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</si>
  <si>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</si>
  <si>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</si>
  <si>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</si>
  <si>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</si>
  <si>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</si>
  <si>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</si>
  <si>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</si>
  <si>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</si>
  <si>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</si>
  <si>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</si>
  <si>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</si>
  <si>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</si>
  <si>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</si>
  <si>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</si>
  <si>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</si>
  <si>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</si>
  <si>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</si>
  <si>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</si>
  <si>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</si>
  <si>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</si>
  <si>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</si>
  <si>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</si>
  <si>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</si>
  <si>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</si>
  <si>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</si>
  <si>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</si>
  <si>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</si>
  <si>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</si>
  <si>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</si>
  <si>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</si>
  <si>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</si>
  <si>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</si>
  <si>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</si>
  <si>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</si>
  <si>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</si>
  <si>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</si>
  <si>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</si>
  <si>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</si>
  <si>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</si>
  <si>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</si>
  <si>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</si>
  <si>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</si>
  <si>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</si>
  <si>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</si>
  <si>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</si>
  <si>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</si>
  <si>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</si>
  <si>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</si>
  <si>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</si>
  <si>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</si>
  <si>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</si>
  <si>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</si>
  <si>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</si>
  <si>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</si>
  <si>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</si>
  <si>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</si>
  <si>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</si>
  <si>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</si>
  <si>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</si>
  <si>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</si>
  <si>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</si>
  <si>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</si>
  <si>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</si>
  <si>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</si>
  <si>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</si>
  <si>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</si>
  <si>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</si>
  <si>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</si>
  <si>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</si>
  <si>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</si>
  <si>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</si>
  <si>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</si>
  <si>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</si>
  <si>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</si>
  <si>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</si>
  <si>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</si>
  <si>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</si>
  <si>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</si>
  <si>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</si>
  <si>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</si>
  <si>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</si>
  <si>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</si>
  <si>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</si>
  <si>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</si>
  <si>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</si>
  <si>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</si>
  <si>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</si>
  <si>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</si>
  <si>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</si>
  <si>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</si>
  <si>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</si>
  <si>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</si>
  <si>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</si>
  <si>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</si>
  <si>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</si>
  <si>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</si>
  <si>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</si>
  <si>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</si>
  <si>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</si>
  <si>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</si>
  <si>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</si>
  <si>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</si>
  <si>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</si>
  <si>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</si>
  <si>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</si>
  <si>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</si>
  <si>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</si>
  <si>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</si>
  <si>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</si>
  <si>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</si>
  <si>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</si>
  <si>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</si>
  <si>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</si>
  <si>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</si>
  <si>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</si>
  <si>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</si>
  <si>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</si>
  <si>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</si>
  <si>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</si>
  <si>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</si>
  <si>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</si>
  <si>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</si>
  <si>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</si>
  <si>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</si>
  <si>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</si>
  <si>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</si>
  <si>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</si>
  <si>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</si>
  <si>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</si>
  <si>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</si>
  <si>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</si>
  <si>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</si>
  <si>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</si>
  <si>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</si>
  <si>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</si>
  <si>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</si>
  <si>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</si>
  <si>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</si>
  <si>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</si>
  <si>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</si>
  <si>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</si>
  <si>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</si>
  <si>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</si>
  <si>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</si>
  <si>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</si>
  <si>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</si>
  <si>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</si>
  <si>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</si>
  <si>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</si>
  <si>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</si>
  <si>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</si>
  <si>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</si>
  <si>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</si>
  <si>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</si>
  <si>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</si>
  <si>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</si>
  <si>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</si>
  <si>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</si>
  <si>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</si>
  <si>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</si>
  <si>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</si>
  <si>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</si>
  <si>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</si>
  <si>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</si>
  <si>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</si>
  <si>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</si>
  <si>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</si>
  <si>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</si>
  <si>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</si>
  <si>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</si>
  <si>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</si>
  <si>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</si>
  <si>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</si>
  <si>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</si>
  <si>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</si>
  <si>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</si>
  <si>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</si>
  <si>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</si>
  <si>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</si>
  <si>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</si>
  <si>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</si>
  <si>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</si>
  <si>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</si>
  <si>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</si>
  <si>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</si>
  <si>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</si>
  <si>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</si>
  <si>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</si>
  <si>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</si>
  <si>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</si>
  <si>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</si>
  <si>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</si>
  <si>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</si>
  <si>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</si>
  <si>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</si>
  <si>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</si>
  <si>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</si>
  <si>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</si>
  <si>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</si>
  <si>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</si>
  <si>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</si>
  <si>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</si>
  <si>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</si>
  <si>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</si>
  <si>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</si>
  <si>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Індивідуальний</t>
  </si>
  <si>
    <t>до Договору про надання гранту  №3PLUS1-07616</t>
  </si>
  <si>
    <t>від  "09" листопада 2020 року</t>
  </si>
  <si>
    <t>01.07.2021р.</t>
  </si>
  <si>
    <t>09.11.2020р.</t>
  </si>
  <si>
    <t>Голова правління</t>
  </si>
  <si>
    <t>М.В. Яремчук</t>
  </si>
  <si>
    <t>Комплект  Камера Sony Alpha A6300 з об'єктивами Sony E 18-55 OSS f.3.6 та Sony E 35mm F1.8 OSS, карта пам'яті Lexar 128GB microSDHC 1066x, UHS-I A2 V30 U3, акумулятори 3 шт., зовнішній пристрій живлення</t>
  </si>
  <si>
    <t>Аудіорекордер цифровий 6-ти канальний Zoom H6, комплект</t>
  </si>
  <si>
    <t>Радіомікрофон петличний Sennheiser EV112P-G4 (ME-4), комплект</t>
  </si>
  <si>
    <t>Комплект: Штатив-монопод QZSD Q-999H, головка QZSD-02 та Стедикам FeiyuTech G6 Plus</t>
  </si>
  <si>
    <t>ND фільтр Variable Density 58-72mm</t>
  </si>
  <si>
    <t>Аудиторські послуги, ТОВ КГ "ПроАудит"</t>
  </si>
  <si>
    <t>Сосновська Т. В., винагорода за роботу над проектом</t>
  </si>
  <si>
    <t>Кисельов Андрій Анатолійович, оператор-постановник</t>
  </si>
  <si>
    <t>зміна</t>
  </si>
  <si>
    <t>Винагорода Яремчук М. В. за роботу над проектом</t>
  </si>
  <si>
    <t>Винагорода Мегель А. В. за роботу над проектом</t>
  </si>
  <si>
    <t>4.2.4</t>
  </si>
  <si>
    <t>4.2.5</t>
  </si>
  <si>
    <t>днів</t>
  </si>
  <si>
    <t>Зовнішній накопичувач Toshiba Canwio Basics, 1ТБ для переносу та тимчасового зберігання матеріалів</t>
  </si>
  <si>
    <t>SMM, SO (SEO), ФОП Бєлікова Ю.В.</t>
  </si>
  <si>
    <t>Комплексна послуга зі створення веб-сайту Шануймося із використанням популярних ЦМС, налаштування індивідуального дизайну, наповнення контентом сторінок, адміністрування веб сайту , ФОП Мурзіна Н.А.</t>
  </si>
  <si>
    <t>Бухгалтерські послуги  ФОП Александрова Н. В.</t>
  </si>
  <si>
    <t>Послуги із монтажу відеороликів, ФОП Шабанова Т.Г.</t>
  </si>
  <si>
    <t>Оплата праці адміністратора знімальної групи, ЦПХ Шкуро С.В.</t>
  </si>
  <si>
    <t>Оплата праці звукорежисера за запис звуку під час зйомки відео, ФОП Булкін К.В.</t>
  </si>
  <si>
    <t>змна</t>
  </si>
  <si>
    <t>економія, за рахунок використання послуг бухгалтера та вчасного оформлення платіжок</t>
  </si>
  <si>
    <t>збільшення вартості щомісячной комісії банку за РКО до 175грн/місяць</t>
  </si>
  <si>
    <t>економія, оплати послуг  бухгалтера 0.5 місяця, перерахунок витрат часу до фактичного навантаження</t>
  </si>
  <si>
    <t>у звязку із збільшенням середньої вартості послуг  з аудиту на ринку, за рахунок економії по кошторису  підвищено оплату за аудит</t>
  </si>
  <si>
    <t>за рахунок економії по п.14.4.в збільшена оплата послуг по створенню сайту</t>
  </si>
  <si>
    <t>за рахунок економії по п.4.1.б  збільшена оплата послуг SMM</t>
  </si>
  <si>
    <t>маски</t>
  </si>
  <si>
    <t>банк</t>
  </si>
  <si>
    <t>бухгалтер, остатки</t>
  </si>
  <si>
    <t>економія при закупівлі товару за знижкою по акції</t>
  </si>
  <si>
    <t>за рахунок економії по п.13а, збільшення вартості оренди на новішу модель</t>
  </si>
  <si>
    <t>бухгалтер</t>
  </si>
  <si>
    <t>Назва проєкту: "ШАНУЙМОСЯ"</t>
  </si>
  <si>
    <t>Дата початку проєкту: 09.11.2020р.</t>
  </si>
  <si>
    <t>Дата завершення проєкту: 01.07.2021р.</t>
  </si>
  <si>
    <t>І</t>
  </si>
  <si>
    <t>Надходження:</t>
  </si>
  <si>
    <t>Український культурний фонд</t>
  </si>
  <si>
    <t>грн</t>
  </si>
  <si>
    <t xml:space="preserve">Всього по розділу І "Надходження": </t>
  </si>
  <si>
    <t>Закупівля антисептик для рук із дозатором  СЕПТОФАН ХД для рук і шкірних покривів 1 л (4820159422043)</t>
  </si>
  <si>
    <t>Закупівля Медичні маски Abifarm M100 з індикатором вологості, 4-шарові, стерильні, 25 шт. (1М1001) (4820238360044) одноразові</t>
  </si>
  <si>
    <t>Закупівля Папір офісний Zoom А4 80 г/м2 клас С + 500 аркушів Біла (6416764001001/7318826541939)</t>
  </si>
  <si>
    <t xml:space="preserve">Громадська організація «Всеукраїнське громадське об’єднання «РУШIЙНА СИЛА» </t>
  </si>
  <si>
    <t>"ШАНУЙМОСЯ"</t>
  </si>
  <si>
    <t xml:space="preserve">Повна назва Грантоотримувача: Громадська організація «Всеукраїнське громадське об’єднання «РУШIЙНА СИЛА» </t>
  </si>
  <si>
    <t>за період з 09 листопада 2020 року по 29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</si>
</sst>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#,##0.00_ ;[Red]\-#,##0.00\ "/>
    <numFmt numFmtId="168" formatCode="_-* #,##0.00_-;\-* #,##0.00_-;_-* &quot;-&quot;??_-;_-@"/>
  </numFmts>
  <fonts count="34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11"/>
      <color theme="1"/>
      <name val="Arial"/>
    </font>
    <font>
      <sz val="12"/>
      <color theme="1"/>
      <name val="Calibri"/>
    </font>
    <font>
      <sz val="11"/>
      <color theme="1"/>
      <name val="Calibri"/>
    </font>
    <font>
      <b/>
      <i/>
      <sz val="12"/>
      <color theme="1"/>
      <name val="Arial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9" fillId="0" borderId="41"/>
  </cellStyleXfs>
  <cellXfs count="413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30" fillId="0" borderId="80" xfId="0" applyFont="1" applyBorder="1"/>
    <xf numFmtId="0" fontId="31" fillId="0" borderId="80" xfId="0" applyFont="1" applyBorder="1"/>
    <xf numFmtId="0" fontId="3" fillId="3" borderId="108" xfId="0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 wrapText="1"/>
    </xf>
    <xf numFmtId="3" fontId="3" fillId="3" borderId="109" xfId="0" applyNumberFormat="1" applyFont="1" applyFill="1" applyBorder="1" applyAlignment="1">
      <alignment horizontal="center" vertical="center" wrapText="1"/>
    </xf>
    <xf numFmtId="0" fontId="3" fillId="3" borderId="110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vertical="top" wrapText="1"/>
    </xf>
    <xf numFmtId="0" fontId="7" fillId="4" borderId="50" xfId="0" applyFont="1" applyFill="1" applyBorder="1" applyAlignment="1">
      <alignment horizontal="center" vertical="top" wrapText="1"/>
    </xf>
    <xf numFmtId="0" fontId="7" fillId="4" borderId="51" xfId="0" applyFont="1" applyFill="1" applyBorder="1" applyAlignment="1">
      <alignment vertical="top" wrapText="1"/>
    </xf>
    <xf numFmtId="167" fontId="2" fillId="4" borderId="46" xfId="0" applyNumberFormat="1" applyFont="1" applyFill="1" applyBorder="1" applyAlignment="1">
      <alignment vertical="top" wrapText="1"/>
    </xf>
    <xf numFmtId="3" fontId="2" fillId="4" borderId="49" xfId="0" applyNumberFormat="1" applyFont="1" applyFill="1" applyBorder="1" applyAlignment="1">
      <alignment vertical="top" wrapText="1"/>
    </xf>
    <xf numFmtId="4" fontId="2" fillId="4" borderId="50" xfId="0" applyNumberFormat="1" applyFont="1" applyFill="1" applyBorder="1" applyAlignment="1">
      <alignment vertical="top" wrapText="1"/>
    </xf>
    <xf numFmtId="4" fontId="2" fillId="4" borderId="51" xfId="0" applyNumberFormat="1" applyFont="1" applyFill="1" applyBorder="1" applyAlignment="1">
      <alignment horizontal="right" vertical="top" wrapText="1"/>
    </xf>
    <xf numFmtId="0" fontId="2" fillId="4" borderId="86" xfId="0" applyFont="1" applyFill="1" applyBorder="1" applyAlignment="1">
      <alignment vertical="top" wrapText="1"/>
    </xf>
    <xf numFmtId="165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91" xfId="0" applyFont="1" applyBorder="1" applyAlignment="1">
      <alignment vertical="center" wrapText="1"/>
    </xf>
    <xf numFmtId="168" fontId="32" fillId="4" borderId="42" xfId="0" applyNumberFormat="1" applyFont="1" applyFill="1" applyBorder="1" applyAlignment="1">
      <alignment vertical="top"/>
    </xf>
    <xf numFmtId="168" fontId="7" fillId="4" borderId="43" xfId="0" applyNumberFormat="1" applyFont="1" applyFill="1" applyBorder="1" applyAlignment="1">
      <alignment horizontal="center" vertical="top"/>
    </xf>
    <xf numFmtId="168" fontId="7" fillId="4" borderId="43" xfId="0" applyNumberFormat="1" applyFont="1" applyFill="1" applyBorder="1" applyAlignment="1">
      <alignment vertical="top"/>
    </xf>
    <xf numFmtId="168" fontId="7" fillId="4" borderId="70" xfId="0" applyNumberFormat="1" applyFont="1" applyFill="1" applyBorder="1" applyAlignment="1">
      <alignment vertical="top"/>
    </xf>
    <xf numFmtId="3" fontId="7" fillId="4" borderId="112" xfId="0" applyNumberFormat="1" applyFont="1" applyFill="1" applyBorder="1" applyAlignment="1">
      <alignment vertical="top"/>
    </xf>
    <xf numFmtId="4" fontId="7" fillId="4" borderId="113" xfId="0" applyNumberFormat="1" applyFont="1" applyFill="1" applyBorder="1" applyAlignment="1">
      <alignment vertical="top"/>
    </xf>
    <xf numFmtId="4" fontId="7" fillId="4" borderId="114" xfId="0" applyNumberFormat="1" applyFont="1" applyFill="1" applyBorder="1" applyAlignment="1">
      <alignment horizontal="right" vertical="top"/>
    </xf>
    <xf numFmtId="0" fontId="5" fillId="4" borderId="94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3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4" fontId="3" fillId="2" borderId="42" xfId="0" applyNumberFormat="1" applyFont="1" applyFill="1" applyBorder="1" applyAlignment="1">
      <alignment horizontal="center" vertical="center"/>
    </xf>
    <xf numFmtId="4" fontId="3" fillId="2" borderId="43" xfId="0" applyNumberFormat="1" applyFont="1" applyFill="1" applyBorder="1" applyAlignment="1">
      <alignment horizontal="center" vertical="center"/>
    </xf>
    <xf numFmtId="4" fontId="3" fillId="2" borderId="7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view="pageBreakPreview" topLeftCell="A4" zoomScaleNormal="100" zoomScaleSheetLayoutView="100" workbookViewId="0">
      <selection activeCell="H16" sqref="H16"/>
    </sheetView>
  </sheetViews>
  <sheetFormatPr defaultColWidth="12.6171875" defaultRowHeight="15" customHeight="1" x14ac:dyDescent="0.45"/>
  <cols>
    <col min="1" max="1" width="18.37890625" customWidth="1"/>
    <col min="2" max="3" width="13.7109375" customWidth="1"/>
    <col min="4" max="4" width="12.80859375" customWidth="1"/>
    <col min="5" max="6" width="13.7109375" customWidth="1"/>
    <col min="7" max="7" width="12.6171875" customWidth="1"/>
    <col min="8" max="8" width="13.7109375" customWidth="1"/>
    <col min="9" max="9" width="11.28515625" customWidth="1"/>
    <col min="10" max="10" width="14" customWidth="1"/>
    <col min="11" max="12" width="11.37890625" customWidth="1"/>
    <col min="13" max="13" width="11.80859375" customWidth="1"/>
    <col min="14" max="14" width="13.7109375" customWidth="1"/>
    <col min="15" max="16" width="12" customWidth="1"/>
    <col min="17" max="26" width="7.90234375" customWidth="1"/>
  </cols>
  <sheetData>
    <row r="1" spans="1:26" ht="13.5" customHeight="1" x14ac:dyDescent="0.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4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294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295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5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5">
      <c r="A6" s="5"/>
      <c r="B6" s="12"/>
      <c r="C6" s="12" t="s">
        <v>3</v>
      </c>
      <c r="D6" s="12"/>
      <c r="E6" s="12" t="s">
        <v>293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5">
      <c r="A7" s="5"/>
      <c r="B7" s="5"/>
      <c r="C7" s="12" t="s">
        <v>4</v>
      </c>
      <c r="D7" s="12"/>
      <c r="E7" s="12" t="s">
        <v>345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5">
      <c r="A8" s="5"/>
      <c r="B8" s="5"/>
      <c r="C8" s="12" t="s">
        <v>5</v>
      </c>
      <c r="D8" s="12"/>
      <c r="E8" s="12" t="s">
        <v>346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5">
      <c r="A9" s="5"/>
      <c r="B9" s="5"/>
      <c r="C9" s="12" t="s">
        <v>6</v>
      </c>
      <c r="D9" s="12"/>
      <c r="E9" s="16" t="s">
        <v>297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5">
      <c r="A10" s="5"/>
      <c r="B10" s="5"/>
      <c r="C10" s="12" t="s">
        <v>7</v>
      </c>
      <c r="D10" s="12"/>
      <c r="E10" s="16" t="s">
        <v>296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5">
      <c r="A13" s="5"/>
      <c r="B13" s="361" t="s">
        <v>8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5">
      <c r="A14" s="5"/>
      <c r="B14" s="361" t="s">
        <v>9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5">
      <c r="A15" s="5"/>
      <c r="B15" s="363" t="s">
        <v>348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5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4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45">
      <c r="A18" s="364" t="s">
        <v>10</v>
      </c>
      <c r="B18" s="364" t="s">
        <v>11</v>
      </c>
      <c r="C18" s="367"/>
      <c r="D18" s="369" t="s">
        <v>12</v>
      </c>
      <c r="E18" s="370"/>
      <c r="F18" s="370"/>
      <c r="G18" s="370"/>
      <c r="H18" s="370"/>
      <c r="I18" s="370"/>
      <c r="J18" s="371"/>
      <c r="K18" s="364" t="s">
        <v>13</v>
      </c>
      <c r="L18" s="367"/>
      <c r="M18" s="372" t="s">
        <v>14</v>
      </c>
      <c r="N18" s="36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45">
      <c r="A19" s="365"/>
      <c r="B19" s="366"/>
      <c r="C19" s="368"/>
      <c r="D19" s="18" t="s">
        <v>15</v>
      </c>
      <c r="E19" s="19" t="s">
        <v>16</v>
      </c>
      <c r="F19" s="19" t="s">
        <v>17</v>
      </c>
      <c r="G19" s="19" t="s">
        <v>18</v>
      </c>
      <c r="H19" s="19" t="s">
        <v>19</v>
      </c>
      <c r="I19" s="374" t="s">
        <v>20</v>
      </c>
      <c r="J19" s="375"/>
      <c r="K19" s="366"/>
      <c r="L19" s="368"/>
      <c r="M19" s="373"/>
      <c r="N19" s="36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45">
      <c r="A20" s="366"/>
      <c r="B20" s="20" t="s">
        <v>21</v>
      </c>
      <c r="C20" s="21" t="s">
        <v>22</v>
      </c>
      <c r="D20" s="20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21</v>
      </c>
      <c r="J20" s="23" t="s">
        <v>23</v>
      </c>
      <c r="K20" s="20" t="s">
        <v>21</v>
      </c>
      <c r="L20" s="21" t="s">
        <v>22</v>
      </c>
      <c r="M20" s="24" t="s">
        <v>21</v>
      </c>
      <c r="N20" s="25" t="s">
        <v>22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45">
      <c r="A21" s="27" t="s">
        <v>24</v>
      </c>
      <c r="B21" s="28" t="s">
        <v>25</v>
      </c>
      <c r="C21" s="29" t="s">
        <v>26</v>
      </c>
      <c r="D21" s="28" t="s">
        <v>27</v>
      </c>
      <c r="E21" s="30" t="s">
        <v>28</v>
      </c>
      <c r="F21" s="30" t="s">
        <v>29</v>
      </c>
      <c r="G21" s="30" t="s">
        <v>30</v>
      </c>
      <c r="H21" s="30" t="s">
        <v>31</v>
      </c>
      <c r="I21" s="30" t="s">
        <v>32</v>
      </c>
      <c r="J21" s="29" t="s">
        <v>33</v>
      </c>
      <c r="K21" s="28" t="s">
        <v>34</v>
      </c>
      <c r="L21" s="29" t="s">
        <v>35</v>
      </c>
      <c r="M21" s="31" t="s">
        <v>36</v>
      </c>
      <c r="N21" s="29" t="s">
        <v>37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45">
      <c r="A22" s="33" t="s">
        <v>38</v>
      </c>
      <c r="B22" s="20">
        <v>1</v>
      </c>
      <c r="C22" s="21">
        <v>401100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401100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45">
      <c r="A23" s="33" t="s">
        <v>39</v>
      </c>
      <c r="B23" s="20">
        <v>1</v>
      </c>
      <c r="C23" s="21">
        <v>401100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401100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45">
      <c r="A24" s="33" t="s">
        <v>40</v>
      </c>
      <c r="B24" s="20">
        <v>1</v>
      </c>
      <c r="C24" s="21">
        <v>401100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401100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45">
      <c r="A25" s="36" t="s">
        <v>41</v>
      </c>
      <c r="B25" s="37"/>
      <c r="C25" s="38">
        <f t="shared" ref="C25:H25" si="2">C23-C24</f>
        <v>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4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4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6">
      <c r="A28" s="1"/>
      <c r="B28" s="1" t="s">
        <v>42</v>
      </c>
      <c r="C28" s="44"/>
      <c r="D28" s="329" t="s">
        <v>298</v>
      </c>
      <c r="E28" s="44"/>
      <c r="F28" s="1"/>
      <c r="G28" s="44"/>
      <c r="H28" s="44"/>
      <c r="I28" s="1"/>
      <c r="J28" s="329" t="s">
        <v>299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45">
      <c r="A29" s="1"/>
      <c r="B29" s="1"/>
      <c r="C29" s="1"/>
      <c r="D29" s="45" t="s">
        <v>43</v>
      </c>
      <c r="E29" s="1"/>
      <c r="F29" s="1"/>
      <c r="G29" s="45" t="s">
        <v>44</v>
      </c>
      <c r="H29" s="1"/>
      <c r="I29" s="3"/>
      <c r="J29" s="1"/>
      <c r="K29" s="1" t="s">
        <v>45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4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45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4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4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4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4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4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4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4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4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4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4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4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4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4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4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4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4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4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4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4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4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4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4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4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4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4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4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4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4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4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4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4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4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4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4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4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4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4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4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4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4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4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4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4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4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4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4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4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4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4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4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4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4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4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4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4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4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4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4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4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4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4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4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4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4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4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4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4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4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4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4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4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4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4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4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4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4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4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4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4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4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4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4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4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4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4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4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4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4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4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4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4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4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4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4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4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4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4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4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4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4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4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4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4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4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4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4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4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4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4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4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4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4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4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4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4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4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4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4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4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4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4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4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4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4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4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4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4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4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4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4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4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4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4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4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4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4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4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4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4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4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4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4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4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4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4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4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4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4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4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4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4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4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4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4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4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4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4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4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4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4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4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4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4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4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4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4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4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4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4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4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4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4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4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4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4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4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4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4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4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4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4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4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4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4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4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4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4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4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4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4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4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4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4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4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4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4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4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4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45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45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45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45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45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45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45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45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45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45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45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45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45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45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45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45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45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45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45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45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45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45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45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45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45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45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45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45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45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45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45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45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45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45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45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45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45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45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45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45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45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45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45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45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45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45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45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45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45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45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45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45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45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45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45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45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45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45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45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45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45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45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45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45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45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45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45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45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45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45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45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45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45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45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45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45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45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45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45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45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45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45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45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45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45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45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45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45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45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45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45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45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45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45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45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45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45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45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45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45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45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45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45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45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45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45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45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45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45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45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45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45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45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45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45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45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45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45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45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45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45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45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45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45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45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45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45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45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45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45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45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45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45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45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45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45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45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45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45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45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45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45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45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45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45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45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45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45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45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45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45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45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45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45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45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45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45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45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45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45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45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45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45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45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45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45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45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45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45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45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45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45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45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45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45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45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45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45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45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45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45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45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45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45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45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45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45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45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45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45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45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45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45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45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45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45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45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45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45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45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45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45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45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45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45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45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45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45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45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45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45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45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45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45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45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45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45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45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45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45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45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45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45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45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45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45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45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45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45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45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45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45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45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45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45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45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45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45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45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45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45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45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45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45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45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45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45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45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45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45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45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45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45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45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45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45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45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45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45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45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45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45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45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45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45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45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45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45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45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45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45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45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45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45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45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45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45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45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45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45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45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45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45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45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45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45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45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45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45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45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45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45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45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45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45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45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45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45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45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45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45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45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45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45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45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45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45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45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45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45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45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45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45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45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45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45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45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45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45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45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45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45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45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45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45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45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45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45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45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45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45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45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45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45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45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45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45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45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45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45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45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45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45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45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45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45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45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45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45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45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45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45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45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45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45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45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45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45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45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45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45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45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45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45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45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45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45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45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45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45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45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45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45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45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45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45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45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45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45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45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45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45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45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45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45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45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45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45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45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45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45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45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45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45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45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45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45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45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45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45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45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45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45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45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45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45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45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45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45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45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45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45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45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45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45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45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45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45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45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45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45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45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45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45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45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45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45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45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45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45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45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45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45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45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45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45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45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45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45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45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45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45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45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45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45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45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45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45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45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45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45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45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45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45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45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45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45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45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45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45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45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45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45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45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45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45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45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45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45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45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45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45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45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45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45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45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45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45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45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45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45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45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45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45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45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45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45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45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45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45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45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45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45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45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45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45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45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45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45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45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45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45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45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45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45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45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45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45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45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45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45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45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45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45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45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45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45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45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45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45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45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45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45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45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45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45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45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45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45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45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45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45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45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45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45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45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45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45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45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45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45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45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45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45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45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45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45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45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45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45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45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45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45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45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45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45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45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45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45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45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45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45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45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45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45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45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45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45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45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45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45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45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45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45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45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45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45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45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45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45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45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45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45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45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45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45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45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45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45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45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45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45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45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45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45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45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45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45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45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45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45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45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45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45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45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45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45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45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45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45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45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45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45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45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45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45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45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45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45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45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45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45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45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45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45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45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45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45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45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45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45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45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45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45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45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45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45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45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45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45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45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45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45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45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45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45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45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45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45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45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45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45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45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45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45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45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45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45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45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45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45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45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45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45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45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45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45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45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45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45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45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45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45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45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45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45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45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45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45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45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45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45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45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45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45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45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45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45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45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45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45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45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45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45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45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45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45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45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45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45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45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45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45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45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45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45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45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45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45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45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45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45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45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45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45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45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45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45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45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45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45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45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45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45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45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45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45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45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45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45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45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45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45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45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45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45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45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45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45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45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45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45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45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45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45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45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45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45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45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45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45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45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45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45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45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45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45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45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45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45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45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45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45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45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45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45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45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45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45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45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45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972"/>
  <sheetViews>
    <sheetView view="pageBreakPreview" zoomScaleNormal="100" zoomScaleSheetLayoutView="100" workbookViewId="0">
      <selection activeCell="I17" sqref="I17"/>
    </sheetView>
  </sheetViews>
  <sheetFormatPr defaultColWidth="12.6171875" defaultRowHeight="15" customHeight="1" outlineLevelCol="1" x14ac:dyDescent="0.45"/>
  <cols>
    <col min="1" max="1" width="11" customWidth="1"/>
    <col min="2" max="2" width="5.90234375" customWidth="1"/>
    <col min="3" max="3" width="38.6171875" customWidth="1"/>
    <col min="4" max="4" width="10" customWidth="1"/>
    <col min="5" max="5" width="11.1875" customWidth="1"/>
    <col min="6" max="6" width="13.09375" customWidth="1"/>
    <col min="7" max="7" width="14.6171875" customWidth="1"/>
    <col min="8" max="8" width="12" customWidth="1"/>
    <col min="9" max="9" width="13.09375" customWidth="1"/>
    <col min="10" max="10" width="14.6171875" customWidth="1"/>
    <col min="11" max="11" width="12.1875" hidden="1" customWidth="1" outlineLevel="1"/>
    <col min="12" max="12" width="13.09375" hidden="1" customWidth="1" outlineLevel="1"/>
    <col min="13" max="13" width="14.6171875" hidden="1" customWidth="1" outlineLevel="1"/>
    <col min="14" max="14" width="13.1875" hidden="1" customWidth="1" outlineLevel="1"/>
    <col min="15" max="15" width="13.09375" hidden="1" customWidth="1" outlineLevel="1"/>
    <col min="16" max="16" width="14.6171875" hidden="1" customWidth="1" outlineLevel="1"/>
    <col min="17" max="17" width="12.37890625" hidden="1" customWidth="1" outlineLevel="1"/>
    <col min="18" max="18" width="13.09375" hidden="1" customWidth="1" outlineLevel="1"/>
    <col min="19" max="19" width="14.6171875" hidden="1" customWidth="1" outlineLevel="1"/>
    <col min="20" max="20" width="10.90234375" hidden="1" customWidth="1" outlineLevel="1"/>
    <col min="21" max="21" width="13.09375" hidden="1" customWidth="1" outlineLevel="1"/>
    <col min="22" max="22" width="14.6171875" hidden="1" customWidth="1" outlineLevel="1"/>
    <col min="23" max="23" width="12.47265625" customWidth="1" collapsed="1"/>
    <col min="24" max="24" width="12.47265625" customWidth="1"/>
    <col min="25" max="26" width="13.09375" customWidth="1"/>
    <col min="27" max="27" width="28.6171875" customWidth="1"/>
    <col min="28" max="28" width="14" customWidth="1"/>
    <col min="29" max="33" width="5.09375" customWidth="1"/>
  </cols>
  <sheetData>
    <row r="1" spans="1:33" ht="16.5" customHeight="1" x14ac:dyDescent="0.5">
      <c r="A1" s="46" t="s">
        <v>46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45">
      <c r="A2" s="12" t="s">
        <v>347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45">
      <c r="A3" s="12" t="s">
        <v>334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45">
      <c r="A4" s="12" t="s">
        <v>335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45">
      <c r="A5" s="12" t="s">
        <v>336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1" thickBot="1" x14ac:dyDescent="0.5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thickBot="1" x14ac:dyDescent="0.5">
      <c r="A7" s="402" t="s">
        <v>47</v>
      </c>
      <c r="B7" s="403" t="s">
        <v>48</v>
      </c>
      <c r="C7" s="406" t="s">
        <v>49</v>
      </c>
      <c r="D7" s="406" t="s">
        <v>50</v>
      </c>
      <c r="E7" s="409" t="s">
        <v>51</v>
      </c>
      <c r="F7" s="377"/>
      <c r="G7" s="377"/>
      <c r="H7" s="377"/>
      <c r="I7" s="377"/>
      <c r="J7" s="390"/>
      <c r="K7" s="410" t="s">
        <v>52</v>
      </c>
      <c r="L7" s="411"/>
      <c r="M7" s="411"/>
      <c r="N7" s="411"/>
      <c r="O7" s="411"/>
      <c r="P7" s="412"/>
      <c r="Q7" s="410" t="s">
        <v>53</v>
      </c>
      <c r="R7" s="411"/>
      <c r="S7" s="411"/>
      <c r="T7" s="411"/>
      <c r="U7" s="411"/>
      <c r="V7" s="412"/>
      <c r="W7" s="376" t="s">
        <v>54</v>
      </c>
      <c r="X7" s="377"/>
      <c r="Y7" s="377"/>
      <c r="Z7" s="378"/>
      <c r="AA7" s="379" t="s">
        <v>55</v>
      </c>
      <c r="AB7" s="13"/>
      <c r="AC7" s="13"/>
      <c r="AD7" s="13"/>
      <c r="AE7" s="13"/>
      <c r="AF7" s="13"/>
      <c r="AG7" s="13"/>
    </row>
    <row r="8" spans="1:33" ht="42" customHeight="1" thickBot="1" x14ac:dyDescent="0.5">
      <c r="A8" s="380"/>
      <c r="B8" s="404"/>
      <c r="C8" s="407"/>
      <c r="D8" s="407"/>
      <c r="E8" s="389" t="s">
        <v>56</v>
      </c>
      <c r="F8" s="377"/>
      <c r="G8" s="390"/>
      <c r="H8" s="389" t="s">
        <v>57</v>
      </c>
      <c r="I8" s="377"/>
      <c r="J8" s="390"/>
      <c r="K8" s="399" t="s">
        <v>56</v>
      </c>
      <c r="L8" s="400"/>
      <c r="M8" s="401"/>
      <c r="N8" s="399" t="s">
        <v>57</v>
      </c>
      <c r="O8" s="400"/>
      <c r="P8" s="401"/>
      <c r="Q8" s="399" t="s">
        <v>56</v>
      </c>
      <c r="R8" s="400"/>
      <c r="S8" s="401"/>
      <c r="T8" s="399" t="s">
        <v>57</v>
      </c>
      <c r="U8" s="400"/>
      <c r="V8" s="401"/>
      <c r="W8" s="382" t="s">
        <v>58</v>
      </c>
      <c r="X8" s="382" t="s">
        <v>59</v>
      </c>
      <c r="Y8" s="376" t="s">
        <v>60</v>
      </c>
      <c r="Z8" s="378"/>
      <c r="AA8" s="380"/>
      <c r="AB8" s="13"/>
      <c r="AC8" s="13"/>
      <c r="AD8" s="13"/>
      <c r="AE8" s="13"/>
      <c r="AF8" s="13"/>
      <c r="AG8" s="13"/>
    </row>
    <row r="9" spans="1:33" ht="30" customHeight="1" thickBot="1" x14ac:dyDescent="0.5">
      <c r="A9" s="381"/>
      <c r="B9" s="405"/>
      <c r="C9" s="408"/>
      <c r="D9" s="408"/>
      <c r="E9" s="62" t="s">
        <v>61</v>
      </c>
      <c r="F9" s="63" t="s">
        <v>62</v>
      </c>
      <c r="G9" s="64" t="s">
        <v>63</v>
      </c>
      <c r="H9" s="62" t="s">
        <v>61</v>
      </c>
      <c r="I9" s="63" t="s">
        <v>62</v>
      </c>
      <c r="J9" s="64" t="s">
        <v>64</v>
      </c>
      <c r="K9" s="62" t="s">
        <v>61</v>
      </c>
      <c r="L9" s="63" t="s">
        <v>65</v>
      </c>
      <c r="M9" s="64" t="s">
        <v>66</v>
      </c>
      <c r="N9" s="62" t="s">
        <v>61</v>
      </c>
      <c r="O9" s="63" t="s">
        <v>65</v>
      </c>
      <c r="P9" s="64" t="s">
        <v>67</v>
      </c>
      <c r="Q9" s="62" t="s">
        <v>61</v>
      </c>
      <c r="R9" s="63" t="s">
        <v>65</v>
      </c>
      <c r="S9" s="64" t="s">
        <v>68</v>
      </c>
      <c r="T9" s="62" t="s">
        <v>61</v>
      </c>
      <c r="U9" s="63" t="s">
        <v>65</v>
      </c>
      <c r="V9" s="64" t="s">
        <v>69</v>
      </c>
      <c r="W9" s="383"/>
      <c r="X9" s="383"/>
      <c r="Y9" s="65" t="s">
        <v>70</v>
      </c>
      <c r="Z9" s="66" t="s">
        <v>21</v>
      </c>
      <c r="AA9" s="381"/>
      <c r="AB9" s="13"/>
      <c r="AC9" s="13"/>
      <c r="AD9" s="13"/>
      <c r="AE9" s="13"/>
      <c r="AF9" s="13"/>
      <c r="AG9" s="13"/>
    </row>
    <row r="10" spans="1:33" ht="14.1" thickBot="1" x14ac:dyDescent="0.5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x14ac:dyDescent="0.45">
      <c r="A11" s="336" t="s">
        <v>71</v>
      </c>
      <c r="B11" s="337" t="s">
        <v>337</v>
      </c>
      <c r="C11" s="338" t="s">
        <v>338</v>
      </c>
      <c r="D11" s="339"/>
      <c r="E11" s="340"/>
      <c r="F11" s="341"/>
      <c r="G11" s="342"/>
      <c r="H11" s="340"/>
      <c r="I11" s="341"/>
      <c r="J11" s="342"/>
      <c r="K11" s="340"/>
      <c r="L11" s="341"/>
      <c r="M11" s="342"/>
      <c r="N11" s="340"/>
      <c r="O11" s="341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3"/>
      <c r="AA11" s="343"/>
      <c r="AB11" s="13"/>
      <c r="AC11" s="13"/>
      <c r="AD11" s="13"/>
      <c r="AE11" s="13"/>
      <c r="AF11" s="13"/>
      <c r="AG11" s="13"/>
    </row>
    <row r="12" spans="1:33" ht="14.1" thickBot="1" x14ac:dyDescent="0.5">
      <c r="A12" s="344" t="s">
        <v>74</v>
      </c>
      <c r="B12" s="345" t="s">
        <v>24</v>
      </c>
      <c r="C12" s="346" t="s">
        <v>339</v>
      </c>
      <c r="D12" s="347" t="s">
        <v>340</v>
      </c>
      <c r="E12" s="348"/>
      <c r="F12" s="349"/>
      <c r="G12" s="350">
        <v>401100</v>
      </c>
      <c r="H12" s="348"/>
      <c r="I12" s="349"/>
      <c r="J12" s="350">
        <v>401100</v>
      </c>
      <c r="K12" s="348"/>
      <c r="L12" s="349"/>
      <c r="M12" s="350"/>
      <c r="N12" s="348"/>
      <c r="O12" s="349"/>
      <c r="P12" s="350"/>
      <c r="Q12" s="350"/>
      <c r="R12" s="350"/>
      <c r="S12" s="350"/>
      <c r="T12" s="350"/>
      <c r="U12" s="350"/>
      <c r="V12" s="350"/>
      <c r="W12" s="350">
        <v>401100</v>
      </c>
      <c r="X12" s="350">
        <v>401100</v>
      </c>
      <c r="Y12" s="350">
        <f>W12-X12</f>
        <v>0</v>
      </c>
      <c r="Z12" s="351">
        <v>0</v>
      </c>
      <c r="AA12" s="351"/>
      <c r="AB12" s="13"/>
      <c r="AC12" s="13"/>
      <c r="AD12" s="13"/>
      <c r="AE12" s="13"/>
      <c r="AF12" s="13"/>
      <c r="AG12" s="13"/>
    </row>
    <row r="13" spans="1:33" ht="15.3" thickBot="1" x14ac:dyDescent="0.5">
      <c r="A13" s="352" t="s">
        <v>341</v>
      </c>
      <c r="B13" s="353"/>
      <c r="C13" s="354"/>
      <c r="D13" s="355"/>
      <c r="E13" s="356"/>
      <c r="F13" s="357"/>
      <c r="G13" s="358">
        <f>SUM(G12)</f>
        <v>401100</v>
      </c>
      <c r="H13" s="356"/>
      <c r="I13" s="357"/>
      <c r="J13" s="358">
        <f>SUM(J12)</f>
        <v>401100</v>
      </c>
      <c r="K13" s="356"/>
      <c r="L13" s="357"/>
      <c r="M13" s="358">
        <f>SUM(M12)</f>
        <v>0</v>
      </c>
      <c r="N13" s="356"/>
      <c r="O13" s="357"/>
      <c r="P13" s="358">
        <f t="shared" ref="P13:S13" si="0">SUM(P12)</f>
        <v>0</v>
      </c>
      <c r="Q13" s="358">
        <f t="shared" si="0"/>
        <v>0</v>
      </c>
      <c r="R13" s="358">
        <f t="shared" si="0"/>
        <v>0</v>
      </c>
      <c r="S13" s="358">
        <f t="shared" si="0"/>
        <v>0</v>
      </c>
      <c r="T13" s="358">
        <f t="shared" ref="T13:Z13" si="1">SUM(T12)</f>
        <v>0</v>
      </c>
      <c r="U13" s="358">
        <f t="shared" si="1"/>
        <v>0</v>
      </c>
      <c r="V13" s="358">
        <f t="shared" si="1"/>
        <v>0</v>
      </c>
      <c r="W13" s="358">
        <v>401100</v>
      </c>
      <c r="X13" s="358">
        <v>401100</v>
      </c>
      <c r="Y13" s="358">
        <f t="shared" si="1"/>
        <v>0</v>
      </c>
      <c r="Z13" s="359">
        <f t="shared" si="1"/>
        <v>0</v>
      </c>
      <c r="AA13" s="359"/>
      <c r="AB13" s="13"/>
      <c r="AC13" s="13"/>
      <c r="AD13" s="13"/>
      <c r="AE13" s="13"/>
      <c r="AF13" s="13"/>
      <c r="AG13" s="13"/>
    </row>
    <row r="14" spans="1:33" ht="14.1" thickBot="1" x14ac:dyDescent="0.5">
      <c r="A14" s="331"/>
      <c r="B14" s="332"/>
      <c r="C14" s="333"/>
      <c r="D14" s="333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5"/>
      <c r="AB14" s="13"/>
      <c r="AC14" s="13"/>
      <c r="AD14" s="13"/>
      <c r="AE14" s="13"/>
      <c r="AF14" s="13"/>
      <c r="AG14" s="13"/>
    </row>
    <row r="15" spans="1:33" ht="19.5" customHeight="1" thickBot="1" x14ac:dyDescent="0.5">
      <c r="A15" s="71" t="s">
        <v>71</v>
      </c>
      <c r="B15" s="72" t="s">
        <v>72</v>
      </c>
      <c r="C15" s="73" t="s">
        <v>73</v>
      </c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6"/>
      <c r="Y15" s="76"/>
      <c r="Z15" s="76"/>
      <c r="AA15" s="77"/>
      <c r="AB15" s="54"/>
      <c r="AC15" s="54"/>
      <c r="AD15" s="54"/>
      <c r="AE15" s="54"/>
      <c r="AF15" s="54"/>
      <c r="AG15" s="54"/>
    </row>
    <row r="16" spans="1:33" ht="30" customHeight="1" thickBot="1" x14ac:dyDescent="0.5">
      <c r="A16" s="78" t="s">
        <v>74</v>
      </c>
      <c r="B16" s="79">
        <v>1</v>
      </c>
      <c r="C16" s="80" t="s">
        <v>75</v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  <c r="X16" s="83"/>
      <c r="Y16" s="83"/>
      <c r="Z16" s="83"/>
      <c r="AA16" s="84"/>
      <c r="AB16" s="85"/>
      <c r="AC16" s="54"/>
      <c r="AD16" s="54"/>
      <c r="AE16" s="54"/>
      <c r="AF16" s="54"/>
      <c r="AG16" s="54"/>
    </row>
    <row r="17" spans="1:33" ht="30" customHeight="1" x14ac:dyDescent="0.45">
      <c r="A17" s="86" t="s">
        <v>76</v>
      </c>
      <c r="B17" s="87" t="s">
        <v>77</v>
      </c>
      <c r="C17" s="88" t="s">
        <v>78</v>
      </c>
      <c r="D17" s="89"/>
      <c r="E17" s="90"/>
      <c r="F17" s="91"/>
      <c r="G17" s="92">
        <f>SUM(G18:G18)</f>
        <v>0</v>
      </c>
      <c r="H17" s="90"/>
      <c r="I17" s="91"/>
      <c r="J17" s="92">
        <f>SUM(J18:J18)</f>
        <v>0</v>
      </c>
      <c r="K17" s="90"/>
      <c r="L17" s="91"/>
      <c r="M17" s="92">
        <f>SUM(M18:M18)</f>
        <v>0</v>
      </c>
      <c r="N17" s="90"/>
      <c r="O17" s="91"/>
      <c r="P17" s="92">
        <f>SUM(P18:P18)</f>
        <v>0</v>
      </c>
      <c r="Q17" s="90"/>
      <c r="R17" s="91"/>
      <c r="S17" s="92">
        <f>SUM(S18:S18)</f>
        <v>0</v>
      </c>
      <c r="T17" s="90"/>
      <c r="U17" s="91"/>
      <c r="V17" s="93">
        <f>SUM(V18:V18)</f>
        <v>0</v>
      </c>
      <c r="W17" s="94">
        <f t="shared" ref="W17:W31" si="2">G17+M17+S17</f>
        <v>0</v>
      </c>
      <c r="X17" s="95">
        <f t="shared" ref="X17:X31" si="3">J17+P17+V17</f>
        <v>0</v>
      </c>
      <c r="Y17" s="94">
        <f t="shared" ref="Y17:Y32" si="4">W17-X17</f>
        <v>0</v>
      </c>
      <c r="Z17" s="96" t="e">
        <f t="shared" ref="Z17:Z32" si="5">Y17/W17</f>
        <v>#DIV/0!</v>
      </c>
      <c r="AA17" s="97"/>
      <c r="AB17" s="98"/>
      <c r="AC17" s="98"/>
      <c r="AD17" s="98"/>
      <c r="AE17" s="98"/>
      <c r="AF17" s="98"/>
      <c r="AG17" s="98"/>
    </row>
    <row r="18" spans="1:33" ht="30" customHeight="1" thickBot="1" x14ac:dyDescent="0.5">
      <c r="A18" s="99" t="s">
        <v>79</v>
      </c>
      <c r="B18" s="100" t="s">
        <v>80</v>
      </c>
      <c r="C18" s="101" t="s">
        <v>81</v>
      </c>
      <c r="D18" s="102" t="s">
        <v>82</v>
      </c>
      <c r="E18" s="103"/>
      <c r="F18" s="104"/>
      <c r="G18" s="105">
        <f t="shared" ref="G18" si="6">E18*F18</f>
        <v>0</v>
      </c>
      <c r="H18" s="103"/>
      <c r="I18" s="104"/>
      <c r="J18" s="105">
        <f t="shared" ref="J18" si="7">H18*I18</f>
        <v>0</v>
      </c>
      <c r="K18" s="103"/>
      <c r="L18" s="104"/>
      <c r="M18" s="105">
        <f t="shared" ref="M18" si="8">K18*L18</f>
        <v>0</v>
      </c>
      <c r="N18" s="103"/>
      <c r="O18" s="104"/>
      <c r="P18" s="105">
        <f t="shared" ref="P18" si="9">N18*O18</f>
        <v>0</v>
      </c>
      <c r="Q18" s="103"/>
      <c r="R18" s="104"/>
      <c r="S18" s="105">
        <f t="shared" ref="S18" si="10">Q18*R18</f>
        <v>0</v>
      </c>
      <c r="T18" s="103"/>
      <c r="U18" s="104"/>
      <c r="V18" s="106">
        <f t="shared" ref="V18" si="11">T18*U18</f>
        <v>0</v>
      </c>
      <c r="W18" s="107">
        <f t="shared" si="2"/>
        <v>0</v>
      </c>
      <c r="X18" s="108">
        <f t="shared" si="3"/>
        <v>0</v>
      </c>
      <c r="Y18" s="107">
        <f t="shared" si="4"/>
        <v>0</v>
      </c>
      <c r="Z18" s="109" t="e">
        <f t="shared" si="5"/>
        <v>#DIV/0!</v>
      </c>
      <c r="AA18" s="110"/>
      <c r="AB18" s="111"/>
      <c r="AC18" s="112"/>
      <c r="AD18" s="112"/>
      <c r="AE18" s="112"/>
      <c r="AF18" s="112"/>
      <c r="AG18" s="112"/>
    </row>
    <row r="19" spans="1:33" ht="30" customHeight="1" x14ac:dyDescent="0.45">
      <c r="A19" s="86" t="s">
        <v>76</v>
      </c>
      <c r="B19" s="87" t="s">
        <v>83</v>
      </c>
      <c r="C19" s="88" t="s">
        <v>84</v>
      </c>
      <c r="D19" s="89"/>
      <c r="E19" s="90"/>
      <c r="F19" s="91"/>
      <c r="G19" s="92">
        <f>SUM(G20:G20)</f>
        <v>0</v>
      </c>
      <c r="H19" s="90"/>
      <c r="I19" s="91"/>
      <c r="J19" s="92">
        <f>SUM(J20:J20)</f>
        <v>0</v>
      </c>
      <c r="K19" s="90"/>
      <c r="L19" s="91"/>
      <c r="M19" s="92">
        <f>SUM(M20:M20)</f>
        <v>0</v>
      </c>
      <c r="N19" s="90"/>
      <c r="O19" s="91"/>
      <c r="P19" s="92">
        <f>SUM(P20:P20)</f>
        <v>0</v>
      </c>
      <c r="Q19" s="90"/>
      <c r="R19" s="91"/>
      <c r="S19" s="92">
        <f>SUM(S20:S20)</f>
        <v>0</v>
      </c>
      <c r="T19" s="90"/>
      <c r="U19" s="91"/>
      <c r="V19" s="93">
        <f>SUM(V20:V20)</f>
        <v>0</v>
      </c>
      <c r="W19" s="94">
        <f t="shared" si="2"/>
        <v>0</v>
      </c>
      <c r="X19" s="95">
        <f t="shared" si="3"/>
        <v>0</v>
      </c>
      <c r="Y19" s="94">
        <f t="shared" si="4"/>
        <v>0</v>
      </c>
      <c r="Z19" s="96" t="e">
        <f t="shared" si="5"/>
        <v>#DIV/0!</v>
      </c>
      <c r="AA19" s="97"/>
      <c r="AB19" s="98"/>
      <c r="AC19" s="98"/>
      <c r="AD19" s="98"/>
      <c r="AE19" s="98"/>
      <c r="AF19" s="98"/>
      <c r="AG19" s="98"/>
    </row>
    <row r="20" spans="1:33" ht="30" customHeight="1" thickBot="1" x14ac:dyDescent="0.5">
      <c r="A20" s="99" t="s">
        <v>79</v>
      </c>
      <c r="B20" s="100" t="s">
        <v>85</v>
      </c>
      <c r="C20" s="101" t="s">
        <v>86</v>
      </c>
      <c r="D20" s="102" t="s">
        <v>82</v>
      </c>
      <c r="E20" s="103"/>
      <c r="F20" s="104"/>
      <c r="G20" s="105">
        <f t="shared" ref="G20" si="12">E20*F20</f>
        <v>0</v>
      </c>
      <c r="H20" s="103"/>
      <c r="I20" s="104"/>
      <c r="J20" s="105">
        <f t="shared" ref="J20" si="13">H20*I20</f>
        <v>0</v>
      </c>
      <c r="K20" s="103"/>
      <c r="L20" s="104"/>
      <c r="M20" s="105">
        <f t="shared" ref="M20" si="14">K20*L20</f>
        <v>0</v>
      </c>
      <c r="N20" s="103"/>
      <c r="O20" s="104"/>
      <c r="P20" s="105">
        <f t="shared" ref="P20" si="15">N20*O20</f>
        <v>0</v>
      </c>
      <c r="Q20" s="103"/>
      <c r="R20" s="104"/>
      <c r="S20" s="105">
        <f t="shared" ref="S20" si="16">Q20*R20</f>
        <v>0</v>
      </c>
      <c r="T20" s="103"/>
      <c r="U20" s="104"/>
      <c r="V20" s="106">
        <f t="shared" ref="V20" si="17">T20*U20</f>
        <v>0</v>
      </c>
      <c r="W20" s="107">
        <f t="shared" si="2"/>
        <v>0</v>
      </c>
      <c r="X20" s="108">
        <f t="shared" si="3"/>
        <v>0</v>
      </c>
      <c r="Y20" s="107">
        <f t="shared" si="4"/>
        <v>0</v>
      </c>
      <c r="Z20" s="109" t="e">
        <f t="shared" si="5"/>
        <v>#DIV/0!</v>
      </c>
      <c r="AA20" s="110"/>
      <c r="AB20" s="112"/>
      <c r="AC20" s="112"/>
      <c r="AD20" s="112"/>
      <c r="AE20" s="112"/>
      <c r="AF20" s="112"/>
      <c r="AG20" s="112"/>
    </row>
    <row r="21" spans="1:33" ht="30" customHeight="1" x14ac:dyDescent="0.45">
      <c r="A21" s="86" t="s">
        <v>76</v>
      </c>
      <c r="B21" s="87" t="s">
        <v>87</v>
      </c>
      <c r="C21" s="88" t="s">
        <v>88</v>
      </c>
      <c r="D21" s="89"/>
      <c r="E21" s="90"/>
      <c r="F21" s="91"/>
      <c r="G21" s="92">
        <f>SUM(G22:G23)</f>
        <v>87000</v>
      </c>
      <c r="H21" s="90"/>
      <c r="I21" s="91"/>
      <c r="J21" s="92">
        <f>SUM(J22:J23)</f>
        <v>87000</v>
      </c>
      <c r="K21" s="90"/>
      <c r="L21" s="91"/>
      <c r="M21" s="92">
        <f>SUM(M22:M23)</f>
        <v>0</v>
      </c>
      <c r="N21" s="90"/>
      <c r="O21" s="91"/>
      <c r="P21" s="92">
        <f>SUM(P22:P23)</f>
        <v>0</v>
      </c>
      <c r="Q21" s="90"/>
      <c r="R21" s="91"/>
      <c r="S21" s="92">
        <f>SUM(S22:S23)</f>
        <v>0</v>
      </c>
      <c r="T21" s="90"/>
      <c r="U21" s="91"/>
      <c r="V21" s="93">
        <f>SUM(V22:V23)</f>
        <v>0</v>
      </c>
      <c r="W21" s="94">
        <f t="shared" si="2"/>
        <v>87000</v>
      </c>
      <c r="X21" s="95">
        <f t="shared" si="3"/>
        <v>87000</v>
      </c>
      <c r="Y21" s="94">
        <f t="shared" si="4"/>
        <v>0</v>
      </c>
      <c r="Z21" s="96">
        <f t="shared" si="5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x14ac:dyDescent="0.45">
      <c r="A22" s="99" t="s">
        <v>79</v>
      </c>
      <c r="B22" s="100" t="s">
        <v>89</v>
      </c>
      <c r="C22" s="101" t="s">
        <v>306</v>
      </c>
      <c r="D22" s="102" t="s">
        <v>82</v>
      </c>
      <c r="E22" s="103">
        <v>7.5</v>
      </c>
      <c r="F22" s="104">
        <v>10000</v>
      </c>
      <c r="G22" s="105">
        <v>75000</v>
      </c>
      <c r="H22" s="103">
        <v>7.5</v>
      </c>
      <c r="I22" s="104">
        <v>10000</v>
      </c>
      <c r="J22" s="105">
        <v>75000</v>
      </c>
      <c r="K22" s="103"/>
      <c r="L22" s="104"/>
      <c r="M22" s="105">
        <f t="shared" ref="M22:M23" si="18">K22*L22</f>
        <v>0</v>
      </c>
      <c r="N22" s="103"/>
      <c r="O22" s="104"/>
      <c r="P22" s="105">
        <f t="shared" ref="P22:P23" si="19">N22*O22</f>
        <v>0</v>
      </c>
      <c r="Q22" s="103"/>
      <c r="R22" s="104"/>
      <c r="S22" s="105">
        <f t="shared" ref="S22:S23" si="20">Q22*R22</f>
        <v>0</v>
      </c>
      <c r="T22" s="103"/>
      <c r="U22" s="104"/>
      <c r="V22" s="106">
        <f t="shared" ref="V22:V23" si="21">T22*U22</f>
        <v>0</v>
      </c>
      <c r="W22" s="107">
        <f t="shared" si="2"/>
        <v>75000</v>
      </c>
      <c r="X22" s="108">
        <f t="shared" si="3"/>
        <v>75000</v>
      </c>
      <c r="Y22" s="107">
        <f t="shared" si="4"/>
        <v>0</v>
      </c>
      <c r="Z22" s="109">
        <f t="shared" si="5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thickBot="1" x14ac:dyDescent="0.5">
      <c r="A23" s="99" t="s">
        <v>79</v>
      </c>
      <c r="B23" s="100" t="s">
        <v>91</v>
      </c>
      <c r="C23" s="101" t="s">
        <v>307</v>
      </c>
      <c r="D23" s="102" t="s">
        <v>308</v>
      </c>
      <c r="E23" s="103">
        <v>10</v>
      </c>
      <c r="F23" s="104">
        <v>1200</v>
      </c>
      <c r="G23" s="105">
        <v>12000</v>
      </c>
      <c r="H23" s="103">
        <v>10</v>
      </c>
      <c r="I23" s="104">
        <v>1200</v>
      </c>
      <c r="J23" s="105">
        <v>12000</v>
      </c>
      <c r="K23" s="103"/>
      <c r="L23" s="104"/>
      <c r="M23" s="105">
        <f t="shared" si="18"/>
        <v>0</v>
      </c>
      <c r="N23" s="103"/>
      <c r="O23" s="104"/>
      <c r="P23" s="105">
        <f t="shared" si="19"/>
        <v>0</v>
      </c>
      <c r="Q23" s="103"/>
      <c r="R23" s="104"/>
      <c r="S23" s="105">
        <f t="shared" si="20"/>
        <v>0</v>
      </c>
      <c r="T23" s="103"/>
      <c r="U23" s="104"/>
      <c r="V23" s="106">
        <f t="shared" si="21"/>
        <v>0</v>
      </c>
      <c r="W23" s="107">
        <f t="shared" si="2"/>
        <v>12000</v>
      </c>
      <c r="X23" s="108">
        <f t="shared" si="3"/>
        <v>12000</v>
      </c>
      <c r="Y23" s="107">
        <f t="shared" si="4"/>
        <v>0</v>
      </c>
      <c r="Z23" s="109">
        <f t="shared" si="5"/>
        <v>0</v>
      </c>
      <c r="AA23" s="110"/>
      <c r="AB23" s="112"/>
      <c r="AC23" s="112"/>
      <c r="AD23" s="112"/>
      <c r="AE23" s="112"/>
      <c r="AF23" s="112"/>
      <c r="AG23" s="112"/>
    </row>
    <row r="24" spans="1:33" ht="30" customHeight="1" x14ac:dyDescent="0.45">
      <c r="A24" s="86" t="s">
        <v>74</v>
      </c>
      <c r="B24" s="87" t="s">
        <v>92</v>
      </c>
      <c r="C24" s="88" t="s">
        <v>93</v>
      </c>
      <c r="D24" s="89"/>
      <c r="E24" s="90"/>
      <c r="F24" s="91"/>
      <c r="G24" s="92">
        <f>SUM(G25:G27)</f>
        <v>19140</v>
      </c>
      <c r="H24" s="90"/>
      <c r="I24" s="91"/>
      <c r="J24" s="92">
        <f>SUM(J25:J27)</f>
        <v>19140</v>
      </c>
      <c r="K24" s="90"/>
      <c r="L24" s="91"/>
      <c r="M24" s="92">
        <f>SUM(M25:M27)</f>
        <v>0</v>
      </c>
      <c r="N24" s="90"/>
      <c r="O24" s="91"/>
      <c r="P24" s="92">
        <f>SUM(P25:P27)</f>
        <v>0</v>
      </c>
      <c r="Q24" s="90"/>
      <c r="R24" s="91"/>
      <c r="S24" s="92">
        <f>SUM(S25:S27)</f>
        <v>0</v>
      </c>
      <c r="T24" s="90"/>
      <c r="U24" s="91"/>
      <c r="V24" s="93">
        <f>SUM(V25:V27)</f>
        <v>0</v>
      </c>
      <c r="W24" s="94">
        <f t="shared" si="2"/>
        <v>19140</v>
      </c>
      <c r="X24" s="95">
        <f t="shared" si="3"/>
        <v>19140</v>
      </c>
      <c r="Y24" s="94">
        <f t="shared" si="4"/>
        <v>0</v>
      </c>
      <c r="Z24" s="96">
        <f t="shared" si="5"/>
        <v>0</v>
      </c>
      <c r="AA24" s="97"/>
      <c r="AB24" s="98"/>
      <c r="AC24" s="98"/>
      <c r="AD24" s="98"/>
      <c r="AE24" s="98"/>
      <c r="AF24" s="98"/>
      <c r="AG24" s="98"/>
    </row>
    <row r="25" spans="1:33" ht="30" customHeight="1" x14ac:dyDescent="0.45">
      <c r="A25" s="129" t="s">
        <v>79</v>
      </c>
      <c r="B25" s="130" t="s">
        <v>94</v>
      </c>
      <c r="C25" s="101" t="s">
        <v>95</v>
      </c>
      <c r="D25" s="131"/>
      <c r="E25" s="132">
        <f>G17</f>
        <v>0</v>
      </c>
      <c r="F25" s="133">
        <v>0.22</v>
      </c>
      <c r="G25" s="134">
        <f t="shared" ref="G25:G27" si="22">E25*F25</f>
        <v>0</v>
      </c>
      <c r="H25" s="132">
        <f>J17</f>
        <v>0</v>
      </c>
      <c r="I25" s="133">
        <v>0.22</v>
      </c>
      <c r="J25" s="134">
        <f t="shared" ref="J25:J27" si="23">H25*I25</f>
        <v>0</v>
      </c>
      <c r="K25" s="132">
        <f>M17</f>
        <v>0</v>
      </c>
      <c r="L25" s="133">
        <v>0.22</v>
      </c>
      <c r="M25" s="134">
        <f t="shared" ref="M25:M27" si="24">K25*L25</f>
        <v>0</v>
      </c>
      <c r="N25" s="132">
        <f>P17</f>
        <v>0</v>
      </c>
      <c r="O25" s="133">
        <v>0.22</v>
      </c>
      <c r="P25" s="134">
        <f t="shared" ref="P25:P27" si="25">N25*O25</f>
        <v>0</v>
      </c>
      <c r="Q25" s="132">
        <f>S17</f>
        <v>0</v>
      </c>
      <c r="R25" s="133">
        <v>0.22</v>
      </c>
      <c r="S25" s="134">
        <f t="shared" ref="S25:S27" si="26">Q25*R25</f>
        <v>0</v>
      </c>
      <c r="T25" s="132">
        <f>V17</f>
        <v>0</v>
      </c>
      <c r="U25" s="133">
        <v>0.22</v>
      </c>
      <c r="V25" s="135">
        <f t="shared" ref="V25:V27" si="27">T25*U25</f>
        <v>0</v>
      </c>
      <c r="W25" s="107">
        <f t="shared" si="2"/>
        <v>0</v>
      </c>
      <c r="X25" s="108">
        <f t="shared" si="3"/>
        <v>0</v>
      </c>
      <c r="Y25" s="107">
        <f t="shared" si="4"/>
        <v>0</v>
      </c>
      <c r="Z25" s="109" t="e">
        <f t="shared" si="5"/>
        <v>#DIV/0!</v>
      </c>
      <c r="AA25" s="136"/>
      <c r="AB25" s="111"/>
      <c r="AC25" s="112"/>
      <c r="AD25" s="112"/>
      <c r="AE25" s="112"/>
      <c r="AF25" s="112"/>
      <c r="AG25" s="112"/>
    </row>
    <row r="26" spans="1:33" ht="30" customHeight="1" x14ac:dyDescent="0.45">
      <c r="A26" s="99" t="s">
        <v>79</v>
      </c>
      <c r="B26" s="100" t="s">
        <v>96</v>
      </c>
      <c r="C26" s="101" t="s">
        <v>84</v>
      </c>
      <c r="D26" s="102"/>
      <c r="E26" s="103">
        <f>G19</f>
        <v>0</v>
      </c>
      <c r="F26" s="104">
        <v>0.22</v>
      </c>
      <c r="G26" s="105">
        <f t="shared" si="22"/>
        <v>0</v>
      </c>
      <c r="H26" s="103">
        <f>J19</f>
        <v>0</v>
      </c>
      <c r="I26" s="104">
        <v>0.22</v>
      </c>
      <c r="J26" s="105">
        <f t="shared" si="23"/>
        <v>0</v>
      </c>
      <c r="K26" s="103">
        <f>M19</f>
        <v>0</v>
      </c>
      <c r="L26" s="104">
        <v>0.22</v>
      </c>
      <c r="M26" s="105">
        <f t="shared" si="24"/>
        <v>0</v>
      </c>
      <c r="N26" s="103">
        <f>P19</f>
        <v>0</v>
      </c>
      <c r="O26" s="104">
        <v>0.22</v>
      </c>
      <c r="P26" s="105">
        <f t="shared" si="25"/>
        <v>0</v>
      </c>
      <c r="Q26" s="103">
        <f>S19</f>
        <v>0</v>
      </c>
      <c r="R26" s="104">
        <v>0.22</v>
      </c>
      <c r="S26" s="105">
        <f t="shared" si="26"/>
        <v>0</v>
      </c>
      <c r="T26" s="103">
        <f>V19</f>
        <v>0</v>
      </c>
      <c r="U26" s="104">
        <v>0.22</v>
      </c>
      <c r="V26" s="106">
        <f t="shared" si="27"/>
        <v>0</v>
      </c>
      <c r="W26" s="107">
        <f t="shared" si="2"/>
        <v>0</v>
      </c>
      <c r="X26" s="108">
        <f t="shared" si="3"/>
        <v>0</v>
      </c>
      <c r="Y26" s="107">
        <f t="shared" si="4"/>
        <v>0</v>
      </c>
      <c r="Z26" s="109" t="e">
        <f t="shared" si="5"/>
        <v>#DIV/0!</v>
      </c>
      <c r="AA26" s="110"/>
      <c r="AB26" s="112"/>
      <c r="AC26" s="112"/>
      <c r="AD26" s="112"/>
      <c r="AE26" s="112"/>
      <c r="AF26" s="112"/>
      <c r="AG26" s="112"/>
    </row>
    <row r="27" spans="1:33" ht="30" customHeight="1" thickBot="1" x14ac:dyDescent="0.5">
      <c r="A27" s="125" t="s">
        <v>79</v>
      </c>
      <c r="B27" s="114" t="s">
        <v>97</v>
      </c>
      <c r="C27" s="137" t="s">
        <v>88</v>
      </c>
      <c r="D27" s="138"/>
      <c r="E27" s="126">
        <f>G21</f>
        <v>87000</v>
      </c>
      <c r="F27" s="127">
        <v>0.22</v>
      </c>
      <c r="G27" s="128">
        <f t="shared" si="22"/>
        <v>19140</v>
      </c>
      <c r="H27" s="126">
        <f>J21</f>
        <v>87000</v>
      </c>
      <c r="I27" s="127">
        <v>0.22</v>
      </c>
      <c r="J27" s="128">
        <f t="shared" si="23"/>
        <v>19140</v>
      </c>
      <c r="K27" s="126">
        <f>M21</f>
        <v>0</v>
      </c>
      <c r="L27" s="127">
        <v>0.22</v>
      </c>
      <c r="M27" s="128">
        <f t="shared" si="24"/>
        <v>0</v>
      </c>
      <c r="N27" s="126">
        <f>P21</f>
        <v>0</v>
      </c>
      <c r="O27" s="127">
        <v>0.22</v>
      </c>
      <c r="P27" s="128">
        <f t="shared" si="25"/>
        <v>0</v>
      </c>
      <c r="Q27" s="126">
        <f>S21</f>
        <v>0</v>
      </c>
      <c r="R27" s="127">
        <v>0.22</v>
      </c>
      <c r="S27" s="128">
        <f t="shared" si="26"/>
        <v>0</v>
      </c>
      <c r="T27" s="126">
        <f>V21</f>
        <v>0</v>
      </c>
      <c r="U27" s="127">
        <v>0.22</v>
      </c>
      <c r="V27" s="139">
        <f t="shared" si="27"/>
        <v>0</v>
      </c>
      <c r="W27" s="107">
        <f t="shared" si="2"/>
        <v>19140</v>
      </c>
      <c r="X27" s="108">
        <f t="shared" si="3"/>
        <v>19140</v>
      </c>
      <c r="Y27" s="107">
        <f t="shared" si="4"/>
        <v>0</v>
      </c>
      <c r="Z27" s="109">
        <f t="shared" si="5"/>
        <v>0</v>
      </c>
      <c r="AA27" s="140"/>
      <c r="AB27" s="112"/>
      <c r="AC27" s="112"/>
      <c r="AD27" s="112"/>
      <c r="AE27" s="112"/>
      <c r="AF27" s="112"/>
      <c r="AG27" s="112"/>
    </row>
    <row r="28" spans="1:33" ht="30" customHeight="1" x14ac:dyDescent="0.45">
      <c r="A28" s="86" t="s">
        <v>76</v>
      </c>
      <c r="B28" s="87" t="s">
        <v>98</v>
      </c>
      <c r="C28" s="88" t="s">
        <v>99</v>
      </c>
      <c r="D28" s="89"/>
      <c r="E28" s="90"/>
      <c r="F28" s="91"/>
      <c r="G28" s="92">
        <f>SUM(G29:G31)</f>
        <v>150000</v>
      </c>
      <c r="H28" s="90"/>
      <c r="I28" s="91"/>
      <c r="J28" s="92">
        <f>SUM(J29:J31)</f>
        <v>150000</v>
      </c>
      <c r="K28" s="90"/>
      <c r="L28" s="91"/>
      <c r="M28" s="92">
        <f>SUM(M29:M31)</f>
        <v>0</v>
      </c>
      <c r="N28" s="90"/>
      <c r="O28" s="91"/>
      <c r="P28" s="92">
        <f>SUM(P29:P31)</f>
        <v>0</v>
      </c>
      <c r="Q28" s="90"/>
      <c r="R28" s="91"/>
      <c r="S28" s="92">
        <f>SUM(S29:S31)</f>
        <v>0</v>
      </c>
      <c r="T28" s="90"/>
      <c r="U28" s="91"/>
      <c r="V28" s="93">
        <f>SUM(V29:V31)</f>
        <v>0</v>
      </c>
      <c r="W28" s="94">
        <f t="shared" si="2"/>
        <v>150000</v>
      </c>
      <c r="X28" s="95">
        <f t="shared" si="3"/>
        <v>150000</v>
      </c>
      <c r="Y28" s="94">
        <f t="shared" si="4"/>
        <v>0</v>
      </c>
      <c r="Z28" s="96">
        <f t="shared" si="5"/>
        <v>0</v>
      </c>
      <c r="AA28" s="97"/>
      <c r="AB28" s="98"/>
      <c r="AC28" s="98"/>
      <c r="AD28" s="98"/>
      <c r="AE28" s="98"/>
      <c r="AF28" s="98"/>
      <c r="AG28" s="98"/>
    </row>
    <row r="29" spans="1:33" ht="30" customHeight="1" x14ac:dyDescent="0.45">
      <c r="A29" s="99" t="s">
        <v>79</v>
      </c>
      <c r="B29" s="130" t="s">
        <v>100</v>
      </c>
      <c r="C29" s="101" t="s">
        <v>309</v>
      </c>
      <c r="D29" s="102" t="s">
        <v>82</v>
      </c>
      <c r="E29" s="103">
        <v>7.5</v>
      </c>
      <c r="F29" s="104">
        <v>10000</v>
      </c>
      <c r="G29" s="105">
        <v>75000</v>
      </c>
      <c r="H29" s="103">
        <v>7.5</v>
      </c>
      <c r="I29" s="104">
        <v>10000</v>
      </c>
      <c r="J29" s="105">
        <v>75000</v>
      </c>
      <c r="K29" s="103"/>
      <c r="L29" s="104"/>
      <c r="M29" s="105">
        <f t="shared" ref="M29:M31" si="28">K29*L29</f>
        <v>0</v>
      </c>
      <c r="N29" s="103"/>
      <c r="O29" s="104"/>
      <c r="P29" s="105">
        <f t="shared" ref="P29:P31" si="29">N29*O29</f>
        <v>0</v>
      </c>
      <c r="Q29" s="103"/>
      <c r="R29" s="104"/>
      <c r="S29" s="105">
        <f t="shared" ref="S29:S31" si="30">Q29*R29</f>
        <v>0</v>
      </c>
      <c r="T29" s="103"/>
      <c r="U29" s="104"/>
      <c r="V29" s="106">
        <f t="shared" ref="V29:V31" si="31">T29*U29</f>
        <v>0</v>
      </c>
      <c r="W29" s="107">
        <f t="shared" si="2"/>
        <v>75000</v>
      </c>
      <c r="X29" s="108">
        <f t="shared" si="3"/>
        <v>75000</v>
      </c>
      <c r="Y29" s="107">
        <f t="shared" si="4"/>
        <v>0</v>
      </c>
      <c r="Z29" s="109">
        <f t="shared" si="5"/>
        <v>0</v>
      </c>
      <c r="AA29" s="110"/>
      <c r="AB29" s="54"/>
      <c r="AC29" s="54"/>
      <c r="AD29" s="54"/>
      <c r="AE29" s="54"/>
      <c r="AF29" s="54"/>
      <c r="AG29" s="54"/>
    </row>
    <row r="30" spans="1:33" ht="30" customHeight="1" x14ac:dyDescent="0.45">
      <c r="A30" s="99" t="s">
        <v>79</v>
      </c>
      <c r="B30" s="100" t="s">
        <v>101</v>
      </c>
      <c r="C30" s="101" t="s">
        <v>310</v>
      </c>
      <c r="D30" s="102" t="s">
        <v>82</v>
      </c>
      <c r="E30" s="103">
        <v>7.5</v>
      </c>
      <c r="F30" s="104">
        <v>10000</v>
      </c>
      <c r="G30" s="105">
        <v>75000</v>
      </c>
      <c r="H30" s="103">
        <v>7.5</v>
      </c>
      <c r="I30" s="104">
        <v>10000</v>
      </c>
      <c r="J30" s="105">
        <v>75000</v>
      </c>
      <c r="K30" s="103"/>
      <c r="L30" s="104"/>
      <c r="M30" s="105">
        <f t="shared" si="28"/>
        <v>0</v>
      </c>
      <c r="N30" s="103"/>
      <c r="O30" s="104"/>
      <c r="P30" s="105">
        <f t="shared" si="29"/>
        <v>0</v>
      </c>
      <c r="Q30" s="103"/>
      <c r="R30" s="104"/>
      <c r="S30" s="105">
        <f t="shared" si="30"/>
        <v>0</v>
      </c>
      <c r="T30" s="103"/>
      <c r="U30" s="104"/>
      <c r="V30" s="106">
        <f t="shared" si="31"/>
        <v>0</v>
      </c>
      <c r="W30" s="107">
        <f t="shared" si="2"/>
        <v>75000</v>
      </c>
      <c r="X30" s="108">
        <f t="shared" si="3"/>
        <v>75000</v>
      </c>
      <c r="Y30" s="107">
        <f t="shared" si="4"/>
        <v>0</v>
      </c>
      <c r="Z30" s="109">
        <f t="shared" si="5"/>
        <v>0</v>
      </c>
      <c r="AA30" s="110"/>
      <c r="AB30" s="54"/>
      <c r="AC30" s="54"/>
      <c r="AD30" s="54"/>
      <c r="AE30" s="54"/>
      <c r="AF30" s="54"/>
      <c r="AG30" s="54"/>
    </row>
    <row r="31" spans="1:33" ht="30" customHeight="1" thickBot="1" x14ac:dyDescent="0.5">
      <c r="A31" s="125" t="s">
        <v>79</v>
      </c>
      <c r="B31" s="114" t="s">
        <v>102</v>
      </c>
      <c r="C31" s="101" t="s">
        <v>90</v>
      </c>
      <c r="D31" s="116" t="s">
        <v>82</v>
      </c>
      <c r="E31" s="126"/>
      <c r="F31" s="127"/>
      <c r="G31" s="128">
        <f t="shared" ref="G31" si="32">E31*F31</f>
        <v>0</v>
      </c>
      <c r="H31" s="126"/>
      <c r="I31" s="127"/>
      <c r="J31" s="128">
        <f t="shared" ref="J31" si="33">H31*I31</f>
        <v>0</v>
      </c>
      <c r="K31" s="117"/>
      <c r="L31" s="118"/>
      <c r="M31" s="119">
        <f t="shared" si="28"/>
        <v>0</v>
      </c>
      <c r="N31" s="117"/>
      <c r="O31" s="118"/>
      <c r="P31" s="119">
        <f t="shared" si="29"/>
        <v>0</v>
      </c>
      <c r="Q31" s="117"/>
      <c r="R31" s="118"/>
      <c r="S31" s="119">
        <f t="shared" si="30"/>
        <v>0</v>
      </c>
      <c r="T31" s="117"/>
      <c r="U31" s="118"/>
      <c r="V31" s="120">
        <f t="shared" si="31"/>
        <v>0</v>
      </c>
      <c r="W31" s="141">
        <f t="shared" si="2"/>
        <v>0</v>
      </c>
      <c r="X31" s="142">
        <f t="shared" si="3"/>
        <v>0</v>
      </c>
      <c r="Y31" s="107">
        <f t="shared" si="4"/>
        <v>0</v>
      </c>
      <c r="Z31" s="109" t="e">
        <f t="shared" si="5"/>
        <v>#DIV/0!</v>
      </c>
      <c r="AA31" s="123"/>
      <c r="AB31" s="54"/>
      <c r="AC31" s="54"/>
      <c r="AD31" s="54"/>
      <c r="AE31" s="54"/>
      <c r="AF31" s="54"/>
      <c r="AG31" s="54"/>
    </row>
    <row r="32" spans="1:33" ht="30" customHeight="1" thickBot="1" x14ac:dyDescent="0.5">
      <c r="A32" s="143" t="s">
        <v>103</v>
      </c>
      <c r="B32" s="144"/>
      <c r="C32" s="145"/>
      <c r="D32" s="146"/>
      <c r="E32" s="147"/>
      <c r="F32" s="148"/>
      <c r="G32" s="149">
        <f>G17+G19+G21+G24+G28</f>
        <v>256140</v>
      </c>
      <c r="H32" s="149"/>
      <c r="I32" s="148"/>
      <c r="J32" s="149">
        <f>J17+J19+J21+J24+J28</f>
        <v>256140</v>
      </c>
      <c r="K32" s="149"/>
      <c r="L32" s="150"/>
      <c r="M32" s="149">
        <f>M17+M19+M21+M24+M28</f>
        <v>0</v>
      </c>
      <c r="N32" s="149"/>
      <c r="O32" s="150"/>
      <c r="P32" s="149">
        <f>P17+P19+P21+P24+P28</f>
        <v>0</v>
      </c>
      <c r="Q32" s="149"/>
      <c r="R32" s="148"/>
      <c r="S32" s="149">
        <f>S17+S19+S21+S24+S28</f>
        <v>0</v>
      </c>
      <c r="T32" s="149"/>
      <c r="U32" s="148"/>
      <c r="V32" s="151">
        <f>V17+V19+V21+V24+V28</f>
        <v>0</v>
      </c>
      <c r="W32" s="152">
        <f>W17+W19+W21+W24+W28</f>
        <v>256140</v>
      </c>
      <c r="X32" s="153">
        <f>X17+X19+X21+X24+X28</f>
        <v>256140</v>
      </c>
      <c r="Y32" s="153">
        <f t="shared" si="4"/>
        <v>0</v>
      </c>
      <c r="Z32" s="154">
        <f t="shared" si="5"/>
        <v>0</v>
      </c>
      <c r="AA32" s="155"/>
      <c r="AB32" s="85"/>
      <c r="AC32" s="54"/>
      <c r="AD32" s="54"/>
      <c r="AE32" s="54"/>
      <c r="AF32" s="54"/>
      <c r="AG32" s="54"/>
    </row>
    <row r="33" spans="1:33" ht="30" customHeight="1" thickBot="1" x14ac:dyDescent="0.5">
      <c r="A33" s="156" t="s">
        <v>74</v>
      </c>
      <c r="B33" s="157">
        <v>2</v>
      </c>
      <c r="C33" s="158" t="s">
        <v>104</v>
      </c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161"/>
      <c r="Y33" s="161"/>
      <c r="Z33" s="162"/>
      <c r="AA33" s="163"/>
      <c r="AB33" s="54"/>
      <c r="AC33" s="54"/>
      <c r="AD33" s="54"/>
      <c r="AE33" s="54"/>
      <c r="AF33" s="54"/>
      <c r="AG33" s="54"/>
    </row>
    <row r="34" spans="1:33" ht="30" customHeight="1" x14ac:dyDescent="0.45">
      <c r="A34" s="86" t="s">
        <v>76</v>
      </c>
      <c r="B34" s="87" t="s">
        <v>105</v>
      </c>
      <c r="C34" s="88" t="s">
        <v>106</v>
      </c>
      <c r="D34" s="89"/>
      <c r="E34" s="90"/>
      <c r="F34" s="91"/>
      <c r="G34" s="92">
        <f>SUM(G35:G35)</f>
        <v>0</v>
      </c>
      <c r="H34" s="90"/>
      <c r="I34" s="91"/>
      <c r="J34" s="92">
        <f>SUM(J35:J35)</f>
        <v>0</v>
      </c>
      <c r="K34" s="90"/>
      <c r="L34" s="91"/>
      <c r="M34" s="92">
        <f>SUM(M35:M35)</f>
        <v>0</v>
      </c>
      <c r="N34" s="90"/>
      <c r="O34" s="91"/>
      <c r="P34" s="92">
        <f>SUM(P35:P35)</f>
        <v>0</v>
      </c>
      <c r="Q34" s="90"/>
      <c r="R34" s="91"/>
      <c r="S34" s="92">
        <f>SUM(S35:S35)</f>
        <v>0</v>
      </c>
      <c r="T34" s="90"/>
      <c r="U34" s="91"/>
      <c r="V34" s="93">
        <f>SUM(V35:V35)</f>
        <v>0</v>
      </c>
      <c r="W34" s="94">
        <f t="shared" ref="W34:W39" si="34">G34+M34+S34</f>
        <v>0</v>
      </c>
      <c r="X34" s="95">
        <f t="shared" ref="X34:X39" si="35">J34+P34+V34</f>
        <v>0</v>
      </c>
      <c r="Y34" s="94">
        <f t="shared" ref="Y34:Y40" si="36">W34-X34</f>
        <v>0</v>
      </c>
      <c r="Z34" s="96" t="e">
        <f t="shared" ref="Z34:Z40" si="37">Y34/W34</f>
        <v>#DIV/0!</v>
      </c>
      <c r="AA34" s="97"/>
      <c r="AB34" s="98"/>
      <c r="AC34" s="98"/>
      <c r="AD34" s="98"/>
      <c r="AE34" s="98"/>
      <c r="AF34" s="98"/>
      <c r="AG34" s="98"/>
    </row>
    <row r="35" spans="1:33" ht="45" customHeight="1" thickBot="1" x14ac:dyDescent="0.5">
      <c r="A35" s="99" t="s">
        <v>79</v>
      </c>
      <c r="B35" s="100" t="s">
        <v>107</v>
      </c>
      <c r="C35" s="101" t="s">
        <v>108</v>
      </c>
      <c r="D35" s="102" t="s">
        <v>109</v>
      </c>
      <c r="E35" s="103"/>
      <c r="F35" s="104"/>
      <c r="G35" s="105">
        <f t="shared" ref="G35" si="38">E35*F35</f>
        <v>0</v>
      </c>
      <c r="H35" s="103"/>
      <c r="I35" s="104"/>
      <c r="J35" s="105">
        <f t="shared" ref="J35" si="39">H35*I35</f>
        <v>0</v>
      </c>
      <c r="K35" s="103"/>
      <c r="L35" s="104"/>
      <c r="M35" s="105">
        <f t="shared" ref="M35" si="40">K35*L35</f>
        <v>0</v>
      </c>
      <c r="N35" s="103"/>
      <c r="O35" s="104"/>
      <c r="P35" s="105">
        <f t="shared" ref="P35" si="41">N35*O35</f>
        <v>0</v>
      </c>
      <c r="Q35" s="103"/>
      <c r="R35" s="104"/>
      <c r="S35" s="105">
        <f t="shared" ref="S35" si="42">Q35*R35</f>
        <v>0</v>
      </c>
      <c r="T35" s="103"/>
      <c r="U35" s="104"/>
      <c r="V35" s="106">
        <f t="shared" ref="V35" si="43">T35*U35</f>
        <v>0</v>
      </c>
      <c r="W35" s="107">
        <f t="shared" si="34"/>
        <v>0</v>
      </c>
      <c r="X35" s="164">
        <f t="shared" si="35"/>
        <v>0</v>
      </c>
      <c r="Y35" s="164">
        <f t="shared" si="36"/>
        <v>0</v>
      </c>
      <c r="Z35" s="109" t="e">
        <f t="shared" si="37"/>
        <v>#DIV/0!</v>
      </c>
      <c r="AA35" s="110"/>
      <c r="AB35" s="112"/>
      <c r="AC35" s="112"/>
      <c r="AD35" s="112"/>
      <c r="AE35" s="112"/>
      <c r="AF35" s="112"/>
      <c r="AG35" s="112"/>
    </row>
    <row r="36" spans="1:33" ht="30" customHeight="1" x14ac:dyDescent="0.45">
      <c r="A36" s="86" t="s">
        <v>76</v>
      </c>
      <c r="B36" s="87" t="s">
        <v>110</v>
      </c>
      <c r="C36" s="88" t="s">
        <v>111</v>
      </c>
      <c r="D36" s="89"/>
      <c r="E36" s="90"/>
      <c r="F36" s="91"/>
      <c r="G36" s="92">
        <f>SUM(G37:G37)</f>
        <v>0</v>
      </c>
      <c r="H36" s="90"/>
      <c r="I36" s="91"/>
      <c r="J36" s="92">
        <f>SUM(J37:J37)</f>
        <v>0</v>
      </c>
      <c r="K36" s="90"/>
      <c r="L36" s="91"/>
      <c r="M36" s="92">
        <f>SUM(M37:M37)</f>
        <v>0</v>
      </c>
      <c r="N36" s="90"/>
      <c r="O36" s="91"/>
      <c r="P36" s="92">
        <f>SUM(P37:P37)</f>
        <v>0</v>
      </c>
      <c r="Q36" s="90"/>
      <c r="R36" s="91"/>
      <c r="S36" s="92">
        <f>SUM(S37:S37)</f>
        <v>0</v>
      </c>
      <c r="T36" s="90"/>
      <c r="U36" s="91"/>
      <c r="V36" s="93">
        <f>SUM(V37:V37)</f>
        <v>0</v>
      </c>
      <c r="W36" s="94">
        <f t="shared" si="34"/>
        <v>0</v>
      </c>
      <c r="X36" s="95">
        <f t="shared" si="35"/>
        <v>0</v>
      </c>
      <c r="Y36" s="94">
        <f t="shared" si="36"/>
        <v>0</v>
      </c>
      <c r="Z36" s="96" t="e">
        <f t="shared" si="37"/>
        <v>#DIV/0!</v>
      </c>
      <c r="AA36" s="97"/>
      <c r="AB36" s="98"/>
      <c r="AC36" s="98"/>
      <c r="AD36" s="98"/>
      <c r="AE36" s="98"/>
      <c r="AF36" s="98"/>
      <c r="AG36" s="98"/>
    </row>
    <row r="37" spans="1:33" ht="30" customHeight="1" thickBot="1" x14ac:dyDescent="0.5">
      <c r="A37" s="99" t="s">
        <v>79</v>
      </c>
      <c r="B37" s="100" t="s">
        <v>112</v>
      </c>
      <c r="C37" s="101" t="s">
        <v>113</v>
      </c>
      <c r="D37" s="102" t="s">
        <v>114</v>
      </c>
      <c r="E37" s="103"/>
      <c r="F37" s="104"/>
      <c r="G37" s="105">
        <f t="shared" ref="G37" si="44">E37*F37</f>
        <v>0</v>
      </c>
      <c r="H37" s="103"/>
      <c r="I37" s="104"/>
      <c r="J37" s="105">
        <f t="shared" ref="J37" si="45">H37*I37</f>
        <v>0</v>
      </c>
      <c r="K37" s="103"/>
      <c r="L37" s="104"/>
      <c r="M37" s="105">
        <f t="shared" ref="M37" si="46">K37*L37</f>
        <v>0</v>
      </c>
      <c r="N37" s="103"/>
      <c r="O37" s="104"/>
      <c r="P37" s="105">
        <f t="shared" ref="P37" si="47">N37*O37</f>
        <v>0</v>
      </c>
      <c r="Q37" s="103"/>
      <c r="R37" s="104"/>
      <c r="S37" s="105">
        <f t="shared" ref="S37" si="48">Q37*R37</f>
        <v>0</v>
      </c>
      <c r="T37" s="103"/>
      <c r="U37" s="104"/>
      <c r="V37" s="106">
        <f t="shared" ref="V37" si="49">T37*U37</f>
        <v>0</v>
      </c>
      <c r="W37" s="107">
        <f t="shared" si="34"/>
        <v>0</v>
      </c>
      <c r="X37" s="164">
        <f t="shared" si="35"/>
        <v>0</v>
      </c>
      <c r="Y37" s="164">
        <f t="shared" si="36"/>
        <v>0</v>
      </c>
      <c r="Z37" s="109" t="e">
        <f t="shared" si="37"/>
        <v>#DIV/0!</v>
      </c>
      <c r="AA37" s="110"/>
      <c r="AB37" s="112"/>
      <c r="AC37" s="112"/>
      <c r="AD37" s="112"/>
      <c r="AE37" s="112"/>
      <c r="AF37" s="112"/>
      <c r="AG37" s="112"/>
    </row>
    <row r="38" spans="1:33" ht="30" customHeight="1" x14ac:dyDescent="0.45">
      <c r="A38" s="86" t="s">
        <v>76</v>
      </c>
      <c r="B38" s="87" t="s">
        <v>115</v>
      </c>
      <c r="C38" s="88" t="s">
        <v>116</v>
      </c>
      <c r="D38" s="89"/>
      <c r="E38" s="90"/>
      <c r="F38" s="91"/>
      <c r="G38" s="92">
        <f>SUM(G39:G39)</f>
        <v>0</v>
      </c>
      <c r="H38" s="90"/>
      <c r="I38" s="91"/>
      <c r="J38" s="92">
        <f>SUM(J39:J39)</f>
        <v>0</v>
      </c>
      <c r="K38" s="90"/>
      <c r="L38" s="91"/>
      <c r="M38" s="92">
        <f>SUM(M39:M39)</f>
        <v>0</v>
      </c>
      <c r="N38" s="90"/>
      <c r="O38" s="91"/>
      <c r="P38" s="92">
        <f>SUM(P39:P39)</f>
        <v>0</v>
      </c>
      <c r="Q38" s="90"/>
      <c r="R38" s="91"/>
      <c r="S38" s="92">
        <f>SUM(S39:S39)</f>
        <v>0</v>
      </c>
      <c r="T38" s="90"/>
      <c r="U38" s="91"/>
      <c r="V38" s="93">
        <f>SUM(V39:V39)</f>
        <v>0</v>
      </c>
      <c r="W38" s="94">
        <f t="shared" si="34"/>
        <v>0</v>
      </c>
      <c r="X38" s="95">
        <f t="shared" si="35"/>
        <v>0</v>
      </c>
      <c r="Y38" s="94">
        <f t="shared" si="36"/>
        <v>0</v>
      </c>
      <c r="Z38" s="96" t="e">
        <f t="shared" si="37"/>
        <v>#DIV/0!</v>
      </c>
      <c r="AA38" s="97"/>
      <c r="AB38" s="98"/>
      <c r="AC38" s="98"/>
      <c r="AD38" s="98"/>
      <c r="AE38" s="98"/>
      <c r="AF38" s="98"/>
      <c r="AG38" s="98"/>
    </row>
    <row r="39" spans="1:33" ht="30" customHeight="1" thickBot="1" x14ac:dyDescent="0.5">
      <c r="A39" s="99" t="s">
        <v>79</v>
      </c>
      <c r="B39" s="100" t="s">
        <v>117</v>
      </c>
      <c r="C39" s="101" t="s">
        <v>118</v>
      </c>
      <c r="D39" s="102" t="s">
        <v>114</v>
      </c>
      <c r="E39" s="103"/>
      <c r="F39" s="104"/>
      <c r="G39" s="105">
        <f t="shared" ref="G39" si="50">E39*F39</f>
        <v>0</v>
      </c>
      <c r="H39" s="103"/>
      <c r="I39" s="104"/>
      <c r="J39" s="105">
        <f t="shared" ref="J39" si="51">H39*I39</f>
        <v>0</v>
      </c>
      <c r="K39" s="103"/>
      <c r="L39" s="104"/>
      <c r="M39" s="105">
        <f t="shared" ref="M39" si="52">K39*L39</f>
        <v>0</v>
      </c>
      <c r="N39" s="103"/>
      <c r="O39" s="104"/>
      <c r="P39" s="105">
        <f t="shared" ref="P39" si="53">N39*O39</f>
        <v>0</v>
      </c>
      <c r="Q39" s="103"/>
      <c r="R39" s="104"/>
      <c r="S39" s="105">
        <f t="shared" ref="S39" si="54">Q39*R39</f>
        <v>0</v>
      </c>
      <c r="T39" s="103"/>
      <c r="U39" s="104"/>
      <c r="V39" s="106">
        <f t="shared" ref="V39" si="55">T39*U39</f>
        <v>0</v>
      </c>
      <c r="W39" s="107">
        <f t="shared" si="34"/>
        <v>0</v>
      </c>
      <c r="X39" s="164">
        <f t="shared" si="35"/>
        <v>0</v>
      </c>
      <c r="Y39" s="164">
        <f t="shared" si="36"/>
        <v>0</v>
      </c>
      <c r="Z39" s="109" t="e">
        <f t="shared" si="37"/>
        <v>#DIV/0!</v>
      </c>
      <c r="AA39" s="110"/>
      <c r="AB39" s="111"/>
      <c r="AC39" s="112"/>
      <c r="AD39" s="112"/>
      <c r="AE39" s="112"/>
      <c r="AF39" s="112"/>
      <c r="AG39" s="112"/>
    </row>
    <row r="40" spans="1:33" ht="30" customHeight="1" thickBot="1" x14ac:dyDescent="0.5">
      <c r="A40" s="167" t="s">
        <v>119</v>
      </c>
      <c r="B40" s="168"/>
      <c r="C40" s="145"/>
      <c r="D40" s="169"/>
      <c r="E40" s="150"/>
      <c r="F40" s="148"/>
      <c r="G40" s="149">
        <f>G38+G36+G34</f>
        <v>0</v>
      </c>
      <c r="H40" s="150"/>
      <c r="I40" s="148"/>
      <c r="J40" s="149">
        <f>J38+J36+J34</f>
        <v>0</v>
      </c>
      <c r="K40" s="150"/>
      <c r="L40" s="148"/>
      <c r="M40" s="149">
        <f>M38+M36+M34</f>
        <v>0</v>
      </c>
      <c r="N40" s="150"/>
      <c r="O40" s="148"/>
      <c r="P40" s="149">
        <f>P38+P36+P34</f>
        <v>0</v>
      </c>
      <c r="Q40" s="150"/>
      <c r="R40" s="148"/>
      <c r="S40" s="149">
        <f>S38+S36+S34</f>
        <v>0</v>
      </c>
      <c r="T40" s="150"/>
      <c r="U40" s="148"/>
      <c r="V40" s="151">
        <f>V38+V36+V34</f>
        <v>0</v>
      </c>
      <c r="W40" s="153">
        <f>W38+W36+W34</f>
        <v>0</v>
      </c>
      <c r="X40" s="153">
        <f>X38+X36+X34</f>
        <v>0</v>
      </c>
      <c r="Y40" s="170">
        <f t="shared" si="36"/>
        <v>0</v>
      </c>
      <c r="Z40" s="171" t="e">
        <f t="shared" si="37"/>
        <v>#DIV/0!</v>
      </c>
      <c r="AA40" s="172"/>
      <c r="AB40" s="54"/>
      <c r="AC40" s="54"/>
      <c r="AD40" s="54"/>
      <c r="AE40" s="54"/>
      <c r="AF40" s="54"/>
      <c r="AG40" s="54"/>
    </row>
    <row r="41" spans="1:33" ht="30" customHeight="1" thickBot="1" x14ac:dyDescent="0.5">
      <c r="A41" s="156" t="s">
        <v>74</v>
      </c>
      <c r="B41" s="157">
        <v>3</v>
      </c>
      <c r="C41" s="158" t="s">
        <v>120</v>
      </c>
      <c r="D41" s="173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1"/>
      <c r="X41" s="161"/>
      <c r="Y41" s="161"/>
      <c r="Z41" s="174"/>
      <c r="AA41" s="175"/>
      <c r="AB41" s="54"/>
      <c r="AC41" s="54"/>
      <c r="AD41" s="54"/>
      <c r="AE41" s="54"/>
      <c r="AF41" s="54"/>
      <c r="AG41" s="54"/>
    </row>
    <row r="42" spans="1:33" ht="47.25" customHeight="1" x14ac:dyDescent="0.45">
      <c r="A42" s="86" t="s">
        <v>76</v>
      </c>
      <c r="B42" s="176" t="s">
        <v>121</v>
      </c>
      <c r="C42" s="177" t="s">
        <v>122</v>
      </c>
      <c r="D42" s="178"/>
      <c r="E42" s="179"/>
      <c r="F42" s="180"/>
      <c r="G42" s="181">
        <f>SUM(G43:G45)</f>
        <v>2800</v>
      </c>
      <c r="H42" s="179"/>
      <c r="I42" s="180"/>
      <c r="J42" s="181">
        <f>SUM(J43:J45)</f>
        <v>1575</v>
      </c>
      <c r="K42" s="179"/>
      <c r="L42" s="180"/>
      <c r="M42" s="181">
        <f>SUM(M43:M45)</f>
        <v>0</v>
      </c>
      <c r="N42" s="179"/>
      <c r="O42" s="180"/>
      <c r="P42" s="181">
        <f>SUM(P43:P45)</f>
        <v>0</v>
      </c>
      <c r="Q42" s="179"/>
      <c r="R42" s="180"/>
      <c r="S42" s="181">
        <f>SUM(S43:S45)</f>
        <v>0</v>
      </c>
      <c r="T42" s="179"/>
      <c r="U42" s="180"/>
      <c r="V42" s="182">
        <f>SUM(V43:V45)</f>
        <v>0</v>
      </c>
      <c r="W42" s="94">
        <f t="shared" ref="W42:W49" si="56">G42+M42+S42</f>
        <v>2800</v>
      </c>
      <c r="X42" s="183">
        <f t="shared" ref="X42:X49" si="57">J42+P42+V42</f>
        <v>1575</v>
      </c>
      <c r="Y42" s="183">
        <f t="shared" ref="Y42:Y50" si="58">W42-X42</f>
        <v>1225</v>
      </c>
      <c r="Z42" s="96">
        <f t="shared" ref="Z42:Z50" si="59">Y42/W42</f>
        <v>0.4375</v>
      </c>
      <c r="AA42" s="97"/>
      <c r="AB42" s="98"/>
      <c r="AC42" s="98"/>
      <c r="AD42" s="98"/>
      <c r="AE42" s="98"/>
      <c r="AF42" s="98"/>
      <c r="AG42" s="98"/>
    </row>
    <row r="43" spans="1:33" ht="40.799999999999997" customHeight="1" x14ac:dyDescent="0.45">
      <c r="A43" s="99" t="s">
        <v>79</v>
      </c>
      <c r="B43" s="100" t="s">
        <v>123</v>
      </c>
      <c r="C43" s="165" t="s">
        <v>344</v>
      </c>
      <c r="D43" s="102" t="s">
        <v>109</v>
      </c>
      <c r="E43" s="103">
        <v>1</v>
      </c>
      <c r="F43" s="104">
        <v>100</v>
      </c>
      <c r="G43" s="105">
        <v>100</v>
      </c>
      <c r="H43" s="103">
        <v>1</v>
      </c>
      <c r="I43" s="104">
        <v>90</v>
      </c>
      <c r="J43" s="105">
        <v>90</v>
      </c>
      <c r="K43" s="103"/>
      <c r="L43" s="104"/>
      <c r="M43" s="105">
        <f t="shared" ref="M43:M45" si="60">K43*L43</f>
        <v>0</v>
      </c>
      <c r="N43" s="103"/>
      <c r="O43" s="104"/>
      <c r="P43" s="105">
        <f t="shared" ref="P43:P45" si="61">N43*O43</f>
        <v>0</v>
      </c>
      <c r="Q43" s="103"/>
      <c r="R43" s="104"/>
      <c r="S43" s="105">
        <f t="shared" ref="S43:S45" si="62">Q43*R43</f>
        <v>0</v>
      </c>
      <c r="T43" s="103"/>
      <c r="U43" s="104"/>
      <c r="V43" s="106">
        <f t="shared" ref="V43:V45" si="63">T43*U43</f>
        <v>0</v>
      </c>
      <c r="W43" s="107">
        <f t="shared" si="56"/>
        <v>100</v>
      </c>
      <c r="X43" s="164">
        <f t="shared" si="57"/>
        <v>90</v>
      </c>
      <c r="Y43" s="164">
        <f t="shared" si="58"/>
        <v>10</v>
      </c>
      <c r="Z43" s="109">
        <f t="shared" si="59"/>
        <v>0.1</v>
      </c>
      <c r="AA43" s="110" t="s">
        <v>331</v>
      </c>
      <c r="AB43" s="112"/>
      <c r="AC43" s="112"/>
      <c r="AD43" s="112"/>
      <c r="AE43" s="112"/>
      <c r="AF43" s="112"/>
      <c r="AG43" s="112"/>
    </row>
    <row r="44" spans="1:33" ht="39.6" customHeight="1" x14ac:dyDescent="0.45">
      <c r="A44" s="99" t="s">
        <v>79</v>
      </c>
      <c r="B44" s="100" t="s">
        <v>124</v>
      </c>
      <c r="C44" s="165" t="s">
        <v>343</v>
      </c>
      <c r="D44" s="102" t="s">
        <v>109</v>
      </c>
      <c r="E44" s="103">
        <v>200</v>
      </c>
      <c r="F44" s="104">
        <v>12</v>
      </c>
      <c r="G44" s="105">
        <v>2400</v>
      </c>
      <c r="H44" s="103">
        <v>250</v>
      </c>
      <c r="I44" s="104">
        <v>5</v>
      </c>
      <c r="J44" s="105">
        <v>1250</v>
      </c>
      <c r="K44" s="103"/>
      <c r="L44" s="104"/>
      <c r="M44" s="105">
        <f t="shared" si="60"/>
        <v>0</v>
      </c>
      <c r="N44" s="103"/>
      <c r="O44" s="104"/>
      <c r="P44" s="105">
        <f t="shared" si="61"/>
        <v>0</v>
      </c>
      <c r="Q44" s="103"/>
      <c r="R44" s="104"/>
      <c r="S44" s="105">
        <f t="shared" si="62"/>
        <v>0</v>
      </c>
      <c r="T44" s="103"/>
      <c r="U44" s="104"/>
      <c r="V44" s="106">
        <f t="shared" si="63"/>
        <v>0</v>
      </c>
      <c r="W44" s="107">
        <f t="shared" si="56"/>
        <v>2400</v>
      </c>
      <c r="X44" s="164">
        <f t="shared" si="57"/>
        <v>1250</v>
      </c>
      <c r="Y44" s="164">
        <f t="shared" si="58"/>
        <v>1150</v>
      </c>
      <c r="Z44" s="109">
        <f t="shared" si="59"/>
        <v>0.47916666666666669</v>
      </c>
      <c r="AA44" s="110" t="s">
        <v>331</v>
      </c>
      <c r="AB44" s="112"/>
      <c r="AC44" s="112"/>
      <c r="AD44" s="112"/>
      <c r="AE44" s="112"/>
      <c r="AF44" s="112"/>
      <c r="AG44" s="112"/>
    </row>
    <row r="45" spans="1:33" ht="40.799999999999997" customHeight="1" thickBot="1" x14ac:dyDescent="0.5">
      <c r="A45" s="125" t="s">
        <v>79</v>
      </c>
      <c r="B45" s="124" t="s">
        <v>125</v>
      </c>
      <c r="C45" s="137" t="s">
        <v>342</v>
      </c>
      <c r="D45" s="138" t="s">
        <v>109</v>
      </c>
      <c r="E45" s="126">
        <v>1</v>
      </c>
      <c r="F45" s="127">
        <v>300</v>
      </c>
      <c r="G45" s="128">
        <v>300</v>
      </c>
      <c r="H45" s="126">
        <v>1</v>
      </c>
      <c r="I45" s="127">
        <v>235</v>
      </c>
      <c r="J45" s="128">
        <v>235</v>
      </c>
      <c r="K45" s="126"/>
      <c r="L45" s="127"/>
      <c r="M45" s="128">
        <f t="shared" si="60"/>
        <v>0</v>
      </c>
      <c r="N45" s="126"/>
      <c r="O45" s="127"/>
      <c r="P45" s="128">
        <f t="shared" si="61"/>
        <v>0</v>
      </c>
      <c r="Q45" s="126"/>
      <c r="R45" s="127"/>
      <c r="S45" s="128">
        <f t="shared" si="62"/>
        <v>0</v>
      </c>
      <c r="T45" s="126"/>
      <c r="U45" s="127"/>
      <c r="V45" s="139">
        <f t="shared" si="63"/>
        <v>0</v>
      </c>
      <c r="W45" s="141">
        <f t="shared" si="56"/>
        <v>300</v>
      </c>
      <c r="X45" s="166">
        <f t="shared" si="57"/>
        <v>235</v>
      </c>
      <c r="Y45" s="166">
        <f t="shared" si="58"/>
        <v>65</v>
      </c>
      <c r="Z45" s="109">
        <f t="shared" si="59"/>
        <v>0.21666666666666667</v>
      </c>
      <c r="AA45" s="123" t="s">
        <v>331</v>
      </c>
      <c r="AB45" s="112"/>
      <c r="AC45" s="112"/>
      <c r="AD45" s="112"/>
      <c r="AE45" s="112"/>
      <c r="AF45" s="112"/>
      <c r="AG45" s="112"/>
    </row>
    <row r="46" spans="1:33" ht="54" customHeight="1" x14ac:dyDescent="0.45">
      <c r="A46" s="86" t="s">
        <v>76</v>
      </c>
      <c r="B46" s="176" t="s">
        <v>126</v>
      </c>
      <c r="C46" s="88" t="s">
        <v>127</v>
      </c>
      <c r="D46" s="89"/>
      <c r="E46" s="90"/>
      <c r="F46" s="91"/>
      <c r="G46" s="92"/>
      <c r="H46" s="90"/>
      <c r="I46" s="91"/>
      <c r="J46" s="92"/>
      <c r="K46" s="90"/>
      <c r="L46" s="91"/>
      <c r="M46" s="92">
        <f>SUM(M47:M49)</f>
        <v>0</v>
      </c>
      <c r="N46" s="90"/>
      <c r="O46" s="91"/>
      <c r="P46" s="92">
        <f>SUM(P47:P49)</f>
        <v>0</v>
      </c>
      <c r="Q46" s="90"/>
      <c r="R46" s="91"/>
      <c r="S46" s="92">
        <f>SUM(S47:S49)</f>
        <v>0</v>
      </c>
      <c r="T46" s="90"/>
      <c r="U46" s="91"/>
      <c r="V46" s="93">
        <f>SUM(V47:V49)</f>
        <v>0</v>
      </c>
      <c r="W46" s="94">
        <f t="shared" si="56"/>
        <v>0</v>
      </c>
      <c r="X46" s="183">
        <f t="shared" si="57"/>
        <v>0</v>
      </c>
      <c r="Y46" s="183">
        <f t="shared" si="58"/>
        <v>0</v>
      </c>
      <c r="Z46" s="96" t="e">
        <f t="shared" si="59"/>
        <v>#DIV/0!</v>
      </c>
      <c r="AA46" s="97"/>
      <c r="AB46" s="98"/>
      <c r="AC46" s="98"/>
      <c r="AD46" s="98"/>
      <c r="AE46" s="98"/>
      <c r="AF46" s="98"/>
      <c r="AG46" s="98"/>
    </row>
    <row r="47" spans="1:33" ht="30" customHeight="1" x14ac:dyDescent="0.45">
      <c r="A47" s="99" t="s">
        <v>79</v>
      </c>
      <c r="B47" s="100" t="s">
        <v>128</v>
      </c>
      <c r="C47" s="165" t="s">
        <v>129</v>
      </c>
      <c r="D47" s="102" t="s">
        <v>130</v>
      </c>
      <c r="E47" s="391" t="s">
        <v>131</v>
      </c>
      <c r="F47" s="392"/>
      <c r="G47" s="393"/>
      <c r="H47" s="391" t="s">
        <v>131</v>
      </c>
      <c r="I47" s="392"/>
      <c r="J47" s="393"/>
      <c r="K47" s="103"/>
      <c r="L47" s="104"/>
      <c r="M47" s="105">
        <f t="shared" ref="M47:M49" si="64">K47*L47</f>
        <v>0</v>
      </c>
      <c r="N47" s="103"/>
      <c r="O47" s="104"/>
      <c r="P47" s="105">
        <f t="shared" ref="P47:P49" si="65">N47*O47</f>
        <v>0</v>
      </c>
      <c r="Q47" s="103"/>
      <c r="R47" s="104"/>
      <c r="S47" s="105">
        <f t="shared" ref="S47:S49" si="66">Q47*R47</f>
        <v>0</v>
      </c>
      <c r="T47" s="103"/>
      <c r="U47" s="104"/>
      <c r="V47" s="106">
        <f t="shared" ref="V47:V49" si="67">T47*U47</f>
        <v>0</v>
      </c>
      <c r="W47" s="107">
        <f t="shared" si="56"/>
        <v>0</v>
      </c>
      <c r="X47" s="164">
        <f t="shared" si="57"/>
        <v>0</v>
      </c>
      <c r="Y47" s="164">
        <f t="shared" si="58"/>
        <v>0</v>
      </c>
      <c r="Z47" s="109" t="e">
        <f t="shared" si="59"/>
        <v>#DIV/0!</v>
      </c>
      <c r="AA47" s="110"/>
      <c r="AB47" s="112"/>
      <c r="AC47" s="112"/>
      <c r="AD47" s="112"/>
      <c r="AE47" s="112"/>
      <c r="AF47" s="112"/>
      <c r="AG47" s="112"/>
    </row>
    <row r="48" spans="1:33" ht="30" customHeight="1" x14ac:dyDescent="0.45">
      <c r="A48" s="99" t="s">
        <v>79</v>
      </c>
      <c r="B48" s="100" t="s">
        <v>132</v>
      </c>
      <c r="C48" s="165" t="s">
        <v>133</v>
      </c>
      <c r="D48" s="102" t="s">
        <v>130</v>
      </c>
      <c r="E48" s="365"/>
      <c r="F48" s="362"/>
      <c r="G48" s="394"/>
      <c r="H48" s="365"/>
      <c r="I48" s="362"/>
      <c r="J48" s="394"/>
      <c r="K48" s="103"/>
      <c r="L48" s="104"/>
      <c r="M48" s="105">
        <f t="shared" si="64"/>
        <v>0</v>
      </c>
      <c r="N48" s="103"/>
      <c r="O48" s="104"/>
      <c r="P48" s="105">
        <f t="shared" si="65"/>
        <v>0</v>
      </c>
      <c r="Q48" s="103"/>
      <c r="R48" s="104"/>
      <c r="S48" s="105">
        <f t="shared" si="66"/>
        <v>0</v>
      </c>
      <c r="T48" s="103"/>
      <c r="U48" s="104"/>
      <c r="V48" s="106">
        <f t="shared" si="67"/>
        <v>0</v>
      </c>
      <c r="W48" s="107">
        <f t="shared" si="56"/>
        <v>0</v>
      </c>
      <c r="X48" s="164">
        <f t="shared" si="57"/>
        <v>0</v>
      </c>
      <c r="Y48" s="164">
        <f t="shared" si="58"/>
        <v>0</v>
      </c>
      <c r="Z48" s="109" t="e">
        <f t="shared" si="59"/>
        <v>#DIV/0!</v>
      </c>
      <c r="AA48" s="110"/>
      <c r="AB48" s="112"/>
      <c r="AC48" s="112"/>
      <c r="AD48" s="112"/>
      <c r="AE48" s="112"/>
      <c r="AF48" s="112"/>
      <c r="AG48" s="112"/>
    </row>
    <row r="49" spans="1:33" ht="30" customHeight="1" thickBot="1" x14ac:dyDescent="0.5">
      <c r="A49" s="113" t="s">
        <v>79</v>
      </c>
      <c r="B49" s="114" t="s">
        <v>134</v>
      </c>
      <c r="C49" s="184" t="s">
        <v>135</v>
      </c>
      <c r="D49" s="116" t="s">
        <v>130</v>
      </c>
      <c r="E49" s="395"/>
      <c r="F49" s="396"/>
      <c r="G49" s="397"/>
      <c r="H49" s="395"/>
      <c r="I49" s="396"/>
      <c r="J49" s="397"/>
      <c r="K49" s="117"/>
      <c r="L49" s="118"/>
      <c r="M49" s="119">
        <f t="shared" si="64"/>
        <v>0</v>
      </c>
      <c r="N49" s="117"/>
      <c r="O49" s="118"/>
      <c r="P49" s="119">
        <f t="shared" si="65"/>
        <v>0</v>
      </c>
      <c r="Q49" s="117"/>
      <c r="R49" s="118"/>
      <c r="S49" s="119">
        <f t="shared" si="66"/>
        <v>0</v>
      </c>
      <c r="T49" s="117"/>
      <c r="U49" s="118"/>
      <c r="V49" s="120">
        <f t="shared" si="67"/>
        <v>0</v>
      </c>
      <c r="W49" s="121">
        <f t="shared" si="56"/>
        <v>0</v>
      </c>
      <c r="X49" s="185">
        <f t="shared" si="57"/>
        <v>0</v>
      </c>
      <c r="Y49" s="185">
        <f t="shared" si="58"/>
        <v>0</v>
      </c>
      <c r="Z49" s="109" t="e">
        <f t="shared" si="59"/>
        <v>#DIV/0!</v>
      </c>
      <c r="AA49" s="123"/>
      <c r="AB49" s="112"/>
      <c r="AC49" s="112"/>
      <c r="AD49" s="112"/>
      <c r="AE49" s="112"/>
      <c r="AF49" s="112"/>
      <c r="AG49" s="112"/>
    </row>
    <row r="50" spans="1:33" ht="30" customHeight="1" thickBot="1" x14ac:dyDescent="0.5">
      <c r="A50" s="143" t="s">
        <v>136</v>
      </c>
      <c r="B50" s="144"/>
      <c r="C50" s="186"/>
      <c r="D50" s="146"/>
      <c r="E50" s="150"/>
      <c r="F50" s="148"/>
      <c r="G50" s="149">
        <f>G42</f>
        <v>2800</v>
      </c>
      <c r="H50" s="150"/>
      <c r="I50" s="148"/>
      <c r="J50" s="149">
        <f>J42</f>
        <v>1575</v>
      </c>
      <c r="K50" s="150"/>
      <c r="L50" s="148"/>
      <c r="M50" s="149">
        <f>M46+M42</f>
        <v>0</v>
      </c>
      <c r="N50" s="150"/>
      <c r="O50" s="148"/>
      <c r="P50" s="149">
        <f>P46+P42</f>
        <v>0</v>
      </c>
      <c r="Q50" s="150"/>
      <c r="R50" s="148"/>
      <c r="S50" s="149">
        <f>S46+S42</f>
        <v>0</v>
      </c>
      <c r="T50" s="150"/>
      <c r="U50" s="148"/>
      <c r="V50" s="151">
        <f>V46+V42</f>
        <v>0</v>
      </c>
      <c r="W50" s="187">
        <f t="shared" ref="W50:X50" si="68">W42+W46</f>
        <v>2800</v>
      </c>
      <c r="X50" s="187">
        <f t="shared" si="68"/>
        <v>1575</v>
      </c>
      <c r="Y50" s="188">
        <f t="shared" si="58"/>
        <v>1225</v>
      </c>
      <c r="Z50" s="171">
        <f t="shared" si="59"/>
        <v>0.4375</v>
      </c>
      <c r="AA50" s="172"/>
      <c r="AB50" s="54"/>
      <c r="AC50" s="54"/>
      <c r="AD50" s="54"/>
      <c r="AE50" s="54"/>
      <c r="AF50" s="54"/>
      <c r="AG50" s="54"/>
    </row>
    <row r="51" spans="1:33" ht="30" customHeight="1" thickBot="1" x14ac:dyDescent="0.5">
      <c r="A51" s="156" t="s">
        <v>74</v>
      </c>
      <c r="B51" s="157">
        <v>4</v>
      </c>
      <c r="C51" s="158" t="s">
        <v>137</v>
      </c>
      <c r="D51" s="173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1"/>
      <c r="X51" s="161"/>
      <c r="Y51" s="161"/>
      <c r="Z51" s="174"/>
      <c r="AA51" s="175"/>
      <c r="AB51" s="54"/>
      <c r="AC51" s="54"/>
      <c r="AD51" s="54"/>
      <c r="AE51" s="54"/>
      <c r="AF51" s="54"/>
      <c r="AG51" s="54"/>
    </row>
    <row r="52" spans="1:33" ht="30" customHeight="1" x14ac:dyDescent="0.45">
      <c r="A52" s="86" t="s">
        <v>76</v>
      </c>
      <c r="B52" s="87" t="s">
        <v>138</v>
      </c>
      <c r="C52" s="88" t="s">
        <v>139</v>
      </c>
      <c r="D52" s="89"/>
      <c r="E52" s="90"/>
      <c r="F52" s="91"/>
      <c r="G52" s="92">
        <f>SUM(G53:G53)</f>
        <v>0</v>
      </c>
      <c r="H52" s="90"/>
      <c r="I52" s="91"/>
      <c r="J52" s="92">
        <f>SUM(J53:J53)</f>
        <v>0</v>
      </c>
      <c r="K52" s="90"/>
      <c r="L52" s="91"/>
      <c r="M52" s="92">
        <f>SUM(M53:M53)</f>
        <v>0</v>
      </c>
      <c r="N52" s="90"/>
      <c r="O52" s="91"/>
      <c r="P52" s="92">
        <f>SUM(P53:P53)</f>
        <v>0</v>
      </c>
      <c r="Q52" s="90"/>
      <c r="R52" s="91"/>
      <c r="S52" s="92">
        <f>SUM(S53:S53)</f>
        <v>0</v>
      </c>
      <c r="T52" s="90"/>
      <c r="U52" s="91"/>
      <c r="V52" s="93">
        <f>SUM(V53:V53)</f>
        <v>0</v>
      </c>
      <c r="W52" s="94">
        <f>G52+M52+S52</f>
        <v>0</v>
      </c>
      <c r="X52" s="95">
        <f>J52+P52+V52</f>
        <v>0</v>
      </c>
      <c r="Y52" s="94">
        <f t="shared" ref="Y52:Y68" si="69">W52-X52</f>
        <v>0</v>
      </c>
      <c r="Z52" s="96" t="e">
        <f t="shared" ref="Z52:Z68" si="70">Y52/W52</f>
        <v>#DIV/0!</v>
      </c>
      <c r="AA52" s="97"/>
      <c r="AB52" s="98"/>
      <c r="AC52" s="98"/>
      <c r="AD52" s="98"/>
      <c r="AE52" s="98"/>
      <c r="AF52" s="98"/>
      <c r="AG52" s="98"/>
    </row>
    <row r="53" spans="1:33" ht="30" customHeight="1" thickBot="1" x14ac:dyDescent="0.5">
      <c r="A53" s="99" t="s">
        <v>79</v>
      </c>
      <c r="B53" s="100" t="s">
        <v>140</v>
      </c>
      <c r="C53" s="165" t="s">
        <v>141</v>
      </c>
      <c r="D53" s="189" t="s">
        <v>142</v>
      </c>
      <c r="E53" s="190"/>
      <c r="F53" s="191"/>
      <c r="G53" s="192">
        <f t="shared" ref="G53" si="71">E53*F53</f>
        <v>0</v>
      </c>
      <c r="H53" s="190"/>
      <c r="I53" s="191"/>
      <c r="J53" s="192">
        <f t="shared" ref="J53" si="72">H53*I53</f>
        <v>0</v>
      </c>
      <c r="K53" s="103"/>
      <c r="L53" s="191"/>
      <c r="M53" s="105">
        <f t="shared" ref="M53" si="73">K53*L53</f>
        <v>0</v>
      </c>
      <c r="N53" s="103"/>
      <c r="O53" s="191"/>
      <c r="P53" s="105">
        <f t="shared" ref="P53" si="74">N53*O53</f>
        <v>0</v>
      </c>
      <c r="Q53" s="103"/>
      <c r="R53" s="191"/>
      <c r="S53" s="105">
        <f t="shared" ref="S53" si="75">Q53*R53</f>
        <v>0</v>
      </c>
      <c r="T53" s="103"/>
      <c r="U53" s="191"/>
      <c r="V53" s="106">
        <f t="shared" ref="V53" si="76">T53*U53</f>
        <v>0</v>
      </c>
      <c r="W53" s="107">
        <f>G53+M53+S53</f>
        <v>0</v>
      </c>
      <c r="X53" s="164">
        <f>J53+P53+V53</f>
        <v>0</v>
      </c>
      <c r="Y53" s="164">
        <f t="shared" si="69"/>
        <v>0</v>
      </c>
      <c r="Z53" s="109" t="e">
        <f t="shared" si="70"/>
        <v>#DIV/0!</v>
      </c>
      <c r="AA53" s="110"/>
      <c r="AB53" s="112"/>
      <c r="AC53" s="112"/>
      <c r="AD53" s="112"/>
      <c r="AE53" s="112"/>
      <c r="AF53" s="112"/>
      <c r="AG53" s="112"/>
    </row>
    <row r="54" spans="1:33" ht="30" customHeight="1" x14ac:dyDescent="0.45">
      <c r="A54" s="86" t="s">
        <v>76</v>
      </c>
      <c r="B54" s="176" t="s">
        <v>143</v>
      </c>
      <c r="C54" s="193" t="s">
        <v>144</v>
      </c>
      <c r="D54" s="89"/>
      <c r="E54" s="90"/>
      <c r="F54" s="91"/>
      <c r="G54" s="92">
        <f>SUM(G55:G59)</f>
        <v>15400</v>
      </c>
      <c r="H54" s="90"/>
      <c r="I54" s="91"/>
      <c r="J54" s="92">
        <f>SUM(J55:J59)</f>
        <v>16000</v>
      </c>
      <c r="K54" s="90"/>
      <c r="L54" s="91"/>
      <c r="M54" s="92">
        <f>SUM(M55:M59)</f>
        <v>0</v>
      </c>
      <c r="N54" s="90"/>
      <c r="O54" s="91"/>
      <c r="P54" s="92">
        <f>SUM(P55:P59)</f>
        <v>0</v>
      </c>
      <c r="Q54" s="90"/>
      <c r="R54" s="91"/>
      <c r="S54" s="92">
        <f>SUM(S55:S59)</f>
        <v>0</v>
      </c>
      <c r="T54" s="90"/>
      <c r="U54" s="91"/>
      <c r="V54" s="93">
        <f>SUM(V55:V59)</f>
        <v>0</v>
      </c>
      <c r="W54" s="94">
        <f>G54+M54+S54</f>
        <v>15400</v>
      </c>
      <c r="X54" s="183">
        <f>J54+P54+V54</f>
        <v>16000</v>
      </c>
      <c r="Y54" s="183">
        <f t="shared" si="69"/>
        <v>-600</v>
      </c>
      <c r="Z54" s="96">
        <f t="shared" si="70"/>
        <v>-3.896103896103896E-2</v>
      </c>
      <c r="AA54" s="97"/>
      <c r="AB54" s="98"/>
      <c r="AC54" s="98"/>
      <c r="AD54" s="98"/>
      <c r="AE54" s="98"/>
      <c r="AF54" s="98"/>
      <c r="AG54" s="98"/>
    </row>
    <row r="55" spans="1:33" ht="79.2" customHeight="1" x14ac:dyDescent="0.45">
      <c r="A55" s="99" t="s">
        <v>79</v>
      </c>
      <c r="B55" s="100" t="s">
        <v>145</v>
      </c>
      <c r="C55" s="194" t="s">
        <v>300</v>
      </c>
      <c r="D55" s="195" t="s">
        <v>313</v>
      </c>
      <c r="E55" s="103">
        <v>10</v>
      </c>
      <c r="F55" s="104">
        <v>760</v>
      </c>
      <c r="G55" s="105">
        <v>7600</v>
      </c>
      <c r="H55" s="103">
        <v>10</v>
      </c>
      <c r="I55" s="104">
        <v>760</v>
      </c>
      <c r="J55" s="105">
        <v>7600</v>
      </c>
      <c r="K55" s="103"/>
      <c r="L55" s="104"/>
      <c r="M55" s="105">
        <f t="shared" ref="M55:M59" si="77">K55*L55</f>
        <v>0</v>
      </c>
      <c r="N55" s="103"/>
      <c r="O55" s="104"/>
      <c r="P55" s="105">
        <f t="shared" ref="P55:P59" si="78">N55*O55</f>
        <v>0</v>
      </c>
      <c r="Q55" s="103"/>
      <c r="R55" s="104"/>
      <c r="S55" s="105">
        <f t="shared" ref="S55:S59" si="79">Q55*R55</f>
        <v>0</v>
      </c>
      <c r="T55" s="103"/>
      <c r="U55" s="104"/>
      <c r="V55" s="106">
        <f t="shared" ref="V55:V59" si="80">T55*U55</f>
        <v>0</v>
      </c>
      <c r="W55" s="107">
        <f>G55+M55+S55</f>
        <v>7600</v>
      </c>
      <c r="X55" s="164">
        <f>J55+P55+V55</f>
        <v>7600</v>
      </c>
      <c r="Y55" s="164">
        <f t="shared" si="69"/>
        <v>0</v>
      </c>
      <c r="Z55" s="109">
        <f t="shared" si="70"/>
        <v>0</v>
      </c>
      <c r="AA55" s="110"/>
      <c r="AB55" s="112"/>
      <c r="AC55" s="112"/>
      <c r="AD55" s="112"/>
      <c r="AE55" s="112"/>
      <c r="AF55" s="112"/>
      <c r="AG55" s="112"/>
    </row>
    <row r="56" spans="1:33" ht="30" customHeight="1" x14ac:dyDescent="0.45">
      <c r="A56" s="99" t="s">
        <v>79</v>
      </c>
      <c r="B56" s="100" t="s">
        <v>146</v>
      </c>
      <c r="C56" s="194" t="s">
        <v>301</v>
      </c>
      <c r="D56" s="195" t="s">
        <v>313</v>
      </c>
      <c r="E56" s="103">
        <v>10</v>
      </c>
      <c r="F56" s="104">
        <v>240</v>
      </c>
      <c r="G56" s="105">
        <v>2400</v>
      </c>
      <c r="H56" s="103">
        <v>10</v>
      </c>
      <c r="I56" s="104">
        <v>240</v>
      </c>
      <c r="J56" s="105">
        <v>2400</v>
      </c>
      <c r="K56" s="103"/>
      <c r="L56" s="104"/>
      <c r="M56" s="105">
        <f t="shared" si="77"/>
        <v>0</v>
      </c>
      <c r="N56" s="103"/>
      <c r="O56" s="104"/>
      <c r="P56" s="105">
        <f t="shared" si="78"/>
        <v>0</v>
      </c>
      <c r="Q56" s="103"/>
      <c r="R56" s="104"/>
      <c r="S56" s="105">
        <f t="shared" si="79"/>
        <v>0</v>
      </c>
      <c r="T56" s="103"/>
      <c r="U56" s="104"/>
      <c r="V56" s="106">
        <f t="shared" si="80"/>
        <v>0</v>
      </c>
      <c r="W56" s="107">
        <f>G56+M56+S56</f>
        <v>2400</v>
      </c>
      <c r="X56" s="164">
        <f>J56+P56+V56</f>
        <v>2400</v>
      </c>
      <c r="Y56" s="164">
        <f t="shared" si="69"/>
        <v>0</v>
      </c>
      <c r="Z56" s="109">
        <f t="shared" si="70"/>
        <v>0</v>
      </c>
      <c r="AA56" s="110"/>
      <c r="AB56" s="112"/>
      <c r="AC56" s="112"/>
      <c r="AD56" s="112"/>
      <c r="AE56" s="112"/>
      <c r="AF56" s="112"/>
      <c r="AG56" s="112"/>
    </row>
    <row r="57" spans="1:33" ht="45.6" customHeight="1" x14ac:dyDescent="0.45">
      <c r="A57" s="99" t="s">
        <v>79</v>
      </c>
      <c r="B57" s="100" t="s">
        <v>147</v>
      </c>
      <c r="C57" s="196" t="s">
        <v>302</v>
      </c>
      <c r="D57" s="195" t="s">
        <v>313</v>
      </c>
      <c r="E57" s="126">
        <v>10</v>
      </c>
      <c r="F57" s="127">
        <v>240</v>
      </c>
      <c r="G57" s="105">
        <v>2400</v>
      </c>
      <c r="H57" s="126">
        <v>10</v>
      </c>
      <c r="I57" s="127">
        <v>300</v>
      </c>
      <c r="J57" s="105">
        <v>3000</v>
      </c>
      <c r="K57" s="126"/>
      <c r="L57" s="127"/>
      <c r="M57" s="128"/>
      <c r="N57" s="126"/>
      <c r="O57" s="127"/>
      <c r="P57" s="128"/>
      <c r="Q57" s="126"/>
      <c r="R57" s="127"/>
      <c r="S57" s="128"/>
      <c r="T57" s="126"/>
      <c r="U57" s="127"/>
      <c r="V57" s="139"/>
      <c r="W57" s="107">
        <f t="shared" ref="W57:W58" si="81">G57+M57+S57</f>
        <v>2400</v>
      </c>
      <c r="X57" s="164">
        <f t="shared" ref="X57:X58" si="82">J57+P57+V57</f>
        <v>3000</v>
      </c>
      <c r="Y57" s="164">
        <f t="shared" ref="Y57:Y58" si="83">W57-X57</f>
        <v>-600</v>
      </c>
      <c r="Z57" s="109">
        <f t="shared" ref="Z57:Z58" si="84">Y57/W57</f>
        <v>-0.25</v>
      </c>
      <c r="AA57" s="140" t="s">
        <v>332</v>
      </c>
      <c r="AB57" s="112" t="s">
        <v>333</v>
      </c>
      <c r="AC57" s="112"/>
      <c r="AD57" s="112"/>
      <c r="AE57" s="112"/>
      <c r="AF57" s="112"/>
      <c r="AG57" s="112"/>
    </row>
    <row r="58" spans="1:33" ht="30" customHeight="1" x14ac:dyDescent="0.45">
      <c r="A58" s="99" t="s">
        <v>79</v>
      </c>
      <c r="B58" s="100" t="s">
        <v>311</v>
      </c>
      <c r="C58" s="196" t="s">
        <v>303</v>
      </c>
      <c r="D58" s="195" t="s">
        <v>313</v>
      </c>
      <c r="E58" s="126">
        <v>10</v>
      </c>
      <c r="F58" s="127">
        <v>150</v>
      </c>
      <c r="G58" s="105">
        <v>1500</v>
      </c>
      <c r="H58" s="126">
        <v>10</v>
      </c>
      <c r="I58" s="127">
        <v>150</v>
      </c>
      <c r="J58" s="105">
        <v>1500</v>
      </c>
      <c r="K58" s="126"/>
      <c r="L58" s="127"/>
      <c r="M58" s="128"/>
      <c r="N58" s="126"/>
      <c r="O58" s="127"/>
      <c r="P58" s="128"/>
      <c r="Q58" s="126"/>
      <c r="R58" s="127"/>
      <c r="S58" s="128"/>
      <c r="T58" s="126"/>
      <c r="U58" s="127"/>
      <c r="V58" s="139"/>
      <c r="W58" s="107">
        <f t="shared" si="81"/>
        <v>1500</v>
      </c>
      <c r="X58" s="164">
        <f t="shared" si="82"/>
        <v>1500</v>
      </c>
      <c r="Y58" s="164">
        <f t="shared" si="83"/>
        <v>0</v>
      </c>
      <c r="Z58" s="109">
        <f t="shared" si="84"/>
        <v>0</v>
      </c>
      <c r="AA58" s="140"/>
      <c r="AB58" s="112"/>
      <c r="AC58" s="112"/>
      <c r="AD58" s="112"/>
      <c r="AE58" s="112"/>
      <c r="AF58" s="112"/>
      <c r="AG58" s="112"/>
    </row>
    <row r="59" spans="1:33" ht="30" customHeight="1" thickBot="1" x14ac:dyDescent="0.5">
      <c r="A59" s="125" t="s">
        <v>79</v>
      </c>
      <c r="B59" s="100" t="s">
        <v>312</v>
      </c>
      <c r="C59" s="196" t="s">
        <v>304</v>
      </c>
      <c r="D59" s="195" t="s">
        <v>313</v>
      </c>
      <c r="E59" s="126">
        <v>10</v>
      </c>
      <c r="F59" s="127">
        <v>150</v>
      </c>
      <c r="G59" s="128">
        <v>1500</v>
      </c>
      <c r="H59" s="126">
        <v>10</v>
      </c>
      <c r="I59" s="127">
        <v>150</v>
      </c>
      <c r="J59" s="128">
        <v>1500</v>
      </c>
      <c r="K59" s="126"/>
      <c r="L59" s="127"/>
      <c r="M59" s="128">
        <f t="shared" si="77"/>
        <v>0</v>
      </c>
      <c r="N59" s="126"/>
      <c r="O59" s="127"/>
      <c r="P59" s="128">
        <f t="shared" si="78"/>
        <v>0</v>
      </c>
      <c r="Q59" s="126"/>
      <c r="R59" s="127"/>
      <c r="S59" s="128">
        <f t="shared" si="79"/>
        <v>0</v>
      </c>
      <c r="T59" s="126"/>
      <c r="U59" s="127"/>
      <c r="V59" s="139">
        <f t="shared" si="80"/>
        <v>0</v>
      </c>
      <c r="W59" s="121">
        <f t="shared" ref="W59:W67" si="85">G59+M59+S59</f>
        <v>1500</v>
      </c>
      <c r="X59" s="185">
        <f t="shared" ref="X59:X67" si="86">J59+P59+V59</f>
        <v>1500</v>
      </c>
      <c r="Y59" s="185">
        <f t="shared" si="69"/>
        <v>0</v>
      </c>
      <c r="Z59" s="109">
        <f t="shared" si="70"/>
        <v>0</v>
      </c>
      <c r="AA59" s="140"/>
      <c r="AB59" s="112"/>
      <c r="AC59" s="112"/>
      <c r="AD59" s="112"/>
      <c r="AE59" s="112"/>
      <c r="AF59" s="112"/>
      <c r="AG59" s="112"/>
    </row>
    <row r="60" spans="1:33" ht="30" customHeight="1" x14ac:dyDescent="0.45">
      <c r="A60" s="86" t="s">
        <v>76</v>
      </c>
      <c r="B60" s="176" t="s">
        <v>148</v>
      </c>
      <c r="C60" s="193" t="s">
        <v>149</v>
      </c>
      <c r="D60" s="89"/>
      <c r="E60" s="90"/>
      <c r="F60" s="91"/>
      <c r="G60" s="92">
        <f>SUM(G61:G63)</f>
        <v>0</v>
      </c>
      <c r="H60" s="90"/>
      <c r="I60" s="91"/>
      <c r="J60" s="92">
        <f>SUM(J61:J63)</f>
        <v>0</v>
      </c>
      <c r="K60" s="90"/>
      <c r="L60" s="91"/>
      <c r="M60" s="92">
        <f>SUM(M61:M63)</f>
        <v>0</v>
      </c>
      <c r="N60" s="90"/>
      <c r="O60" s="91"/>
      <c r="P60" s="92">
        <f>SUM(P61:P63)</f>
        <v>0</v>
      </c>
      <c r="Q60" s="90"/>
      <c r="R60" s="91"/>
      <c r="S60" s="92">
        <f>SUM(S61:S63)</f>
        <v>0</v>
      </c>
      <c r="T60" s="90"/>
      <c r="U60" s="91"/>
      <c r="V60" s="93">
        <f>SUM(V61:V63)</f>
        <v>0</v>
      </c>
      <c r="W60" s="94">
        <f t="shared" si="85"/>
        <v>0</v>
      </c>
      <c r="X60" s="183">
        <f t="shared" si="86"/>
        <v>0</v>
      </c>
      <c r="Y60" s="183">
        <f t="shared" si="69"/>
        <v>0</v>
      </c>
      <c r="Z60" s="96" t="e">
        <f t="shared" si="70"/>
        <v>#DIV/0!</v>
      </c>
      <c r="AA60" s="97"/>
      <c r="AB60" s="98"/>
      <c r="AC60" s="98"/>
      <c r="AD60" s="98"/>
      <c r="AE60" s="98"/>
      <c r="AF60" s="98"/>
      <c r="AG60" s="98"/>
    </row>
    <row r="61" spans="1:33" ht="45" customHeight="1" x14ac:dyDescent="0.45">
      <c r="A61" s="99" t="s">
        <v>79</v>
      </c>
      <c r="B61" s="100" t="s">
        <v>150</v>
      </c>
      <c r="C61" s="194" t="s">
        <v>151</v>
      </c>
      <c r="D61" s="195" t="s">
        <v>152</v>
      </c>
      <c r="E61" s="103"/>
      <c r="F61" s="104"/>
      <c r="G61" s="105">
        <f t="shared" ref="G61:G63" si="87">E61*F61</f>
        <v>0</v>
      </c>
      <c r="H61" s="103"/>
      <c r="I61" s="104"/>
      <c r="J61" s="105">
        <f t="shared" ref="J61:J63" si="88">H61*I61</f>
        <v>0</v>
      </c>
      <c r="K61" s="103"/>
      <c r="L61" s="104"/>
      <c r="M61" s="105">
        <f t="shared" ref="M61:M63" si="89">K61*L61</f>
        <v>0</v>
      </c>
      <c r="N61" s="103"/>
      <c r="O61" s="104"/>
      <c r="P61" s="105">
        <f t="shared" ref="P61:P63" si="90">N61*O61</f>
        <v>0</v>
      </c>
      <c r="Q61" s="103"/>
      <c r="R61" s="104"/>
      <c r="S61" s="105">
        <f t="shared" ref="S61:S63" si="91">Q61*R61</f>
        <v>0</v>
      </c>
      <c r="T61" s="103"/>
      <c r="U61" s="104"/>
      <c r="V61" s="106">
        <f t="shared" ref="V61:V63" si="92">T61*U61</f>
        <v>0</v>
      </c>
      <c r="W61" s="107">
        <f t="shared" si="85"/>
        <v>0</v>
      </c>
      <c r="X61" s="164">
        <f t="shared" si="86"/>
        <v>0</v>
      </c>
      <c r="Y61" s="164">
        <f t="shared" si="69"/>
        <v>0</v>
      </c>
      <c r="Z61" s="109" t="e">
        <f t="shared" si="70"/>
        <v>#DIV/0!</v>
      </c>
      <c r="AA61" s="110"/>
      <c r="AB61" s="112"/>
      <c r="AC61" s="112"/>
      <c r="AD61" s="112"/>
      <c r="AE61" s="112"/>
      <c r="AF61" s="112"/>
      <c r="AG61" s="112"/>
    </row>
    <row r="62" spans="1:33" ht="45" customHeight="1" x14ac:dyDescent="0.45">
      <c r="A62" s="99" t="s">
        <v>79</v>
      </c>
      <c r="B62" s="100" t="s">
        <v>153</v>
      </c>
      <c r="C62" s="194" t="s">
        <v>154</v>
      </c>
      <c r="D62" s="195" t="s">
        <v>152</v>
      </c>
      <c r="E62" s="103"/>
      <c r="F62" s="104"/>
      <c r="G62" s="105">
        <f t="shared" si="87"/>
        <v>0</v>
      </c>
      <c r="H62" s="103"/>
      <c r="I62" s="104"/>
      <c r="J62" s="105">
        <f t="shared" si="88"/>
        <v>0</v>
      </c>
      <c r="K62" s="103"/>
      <c r="L62" s="104"/>
      <c r="M62" s="105">
        <f t="shared" si="89"/>
        <v>0</v>
      </c>
      <c r="N62" s="103"/>
      <c r="O62" s="104"/>
      <c r="P62" s="105">
        <f t="shared" si="90"/>
        <v>0</v>
      </c>
      <c r="Q62" s="103"/>
      <c r="R62" s="104"/>
      <c r="S62" s="105">
        <f t="shared" si="91"/>
        <v>0</v>
      </c>
      <c r="T62" s="103"/>
      <c r="U62" s="104"/>
      <c r="V62" s="106">
        <f t="shared" si="92"/>
        <v>0</v>
      </c>
      <c r="W62" s="107">
        <f t="shared" si="85"/>
        <v>0</v>
      </c>
      <c r="X62" s="164">
        <f t="shared" si="86"/>
        <v>0</v>
      </c>
      <c r="Y62" s="164">
        <f t="shared" si="69"/>
        <v>0</v>
      </c>
      <c r="Z62" s="109" t="e">
        <f t="shared" si="70"/>
        <v>#DIV/0!</v>
      </c>
      <c r="AA62" s="110"/>
      <c r="AB62" s="112"/>
      <c r="AC62" s="112"/>
      <c r="AD62" s="112"/>
      <c r="AE62" s="112"/>
      <c r="AF62" s="112"/>
      <c r="AG62" s="112"/>
    </row>
    <row r="63" spans="1:33" ht="45" customHeight="1" thickBot="1" x14ac:dyDescent="0.5">
      <c r="A63" s="125" t="s">
        <v>79</v>
      </c>
      <c r="B63" s="114" t="s">
        <v>155</v>
      </c>
      <c r="C63" s="196" t="s">
        <v>156</v>
      </c>
      <c r="D63" s="197" t="s">
        <v>152</v>
      </c>
      <c r="E63" s="126"/>
      <c r="F63" s="127"/>
      <c r="G63" s="128">
        <f t="shared" si="87"/>
        <v>0</v>
      </c>
      <c r="H63" s="126"/>
      <c r="I63" s="127"/>
      <c r="J63" s="128">
        <f t="shared" si="88"/>
        <v>0</v>
      </c>
      <c r="K63" s="126"/>
      <c r="L63" s="127"/>
      <c r="M63" s="128">
        <f t="shared" si="89"/>
        <v>0</v>
      </c>
      <c r="N63" s="126"/>
      <c r="O63" s="127"/>
      <c r="P63" s="128">
        <f t="shared" si="90"/>
        <v>0</v>
      </c>
      <c r="Q63" s="126"/>
      <c r="R63" s="127"/>
      <c r="S63" s="128">
        <f t="shared" si="91"/>
        <v>0</v>
      </c>
      <c r="T63" s="126"/>
      <c r="U63" s="127"/>
      <c r="V63" s="139">
        <f t="shared" si="92"/>
        <v>0</v>
      </c>
      <c r="W63" s="121">
        <f t="shared" si="85"/>
        <v>0</v>
      </c>
      <c r="X63" s="185">
        <f t="shared" si="86"/>
        <v>0</v>
      </c>
      <c r="Y63" s="185">
        <f t="shared" si="69"/>
        <v>0</v>
      </c>
      <c r="Z63" s="109" t="e">
        <f t="shared" si="70"/>
        <v>#DIV/0!</v>
      </c>
      <c r="AA63" s="140"/>
      <c r="AB63" s="112"/>
      <c r="AC63" s="112"/>
      <c r="AD63" s="112"/>
      <c r="AE63" s="112"/>
      <c r="AF63" s="112"/>
      <c r="AG63" s="112"/>
    </row>
    <row r="64" spans="1:33" ht="30" customHeight="1" x14ac:dyDescent="0.45">
      <c r="A64" s="86" t="s">
        <v>76</v>
      </c>
      <c r="B64" s="176" t="s">
        <v>157</v>
      </c>
      <c r="C64" s="193" t="s">
        <v>158</v>
      </c>
      <c r="D64" s="89"/>
      <c r="E64" s="90"/>
      <c r="F64" s="91"/>
      <c r="G64" s="92">
        <f>SUM(G65:G65)</f>
        <v>0</v>
      </c>
      <c r="H64" s="90"/>
      <c r="I64" s="91"/>
      <c r="J64" s="92">
        <f>SUM(J65:J65)</f>
        <v>0</v>
      </c>
      <c r="K64" s="90"/>
      <c r="L64" s="91"/>
      <c r="M64" s="92">
        <f>SUM(M65:M65)</f>
        <v>0</v>
      </c>
      <c r="N64" s="90"/>
      <c r="O64" s="91"/>
      <c r="P64" s="92">
        <f>SUM(P65:P65)</f>
        <v>0</v>
      </c>
      <c r="Q64" s="90"/>
      <c r="R64" s="91"/>
      <c r="S64" s="92">
        <f>SUM(S65:S65)</f>
        <v>0</v>
      </c>
      <c r="T64" s="90"/>
      <c r="U64" s="91"/>
      <c r="V64" s="93">
        <f>SUM(V65:V65)</f>
        <v>0</v>
      </c>
      <c r="W64" s="198">
        <f t="shared" si="85"/>
        <v>0</v>
      </c>
      <c r="X64" s="199">
        <f t="shared" si="86"/>
        <v>0</v>
      </c>
      <c r="Y64" s="199">
        <f t="shared" si="69"/>
        <v>0</v>
      </c>
      <c r="Z64" s="96" t="e">
        <f t="shared" si="70"/>
        <v>#DIV/0!</v>
      </c>
      <c r="AA64" s="97"/>
      <c r="AB64" s="98"/>
      <c r="AC64" s="98"/>
      <c r="AD64" s="98"/>
      <c r="AE64" s="98"/>
      <c r="AF64" s="98"/>
      <c r="AG64" s="98"/>
    </row>
    <row r="65" spans="1:33" ht="30" customHeight="1" thickBot="1" x14ac:dyDescent="0.5">
      <c r="A65" s="99" t="s">
        <v>79</v>
      </c>
      <c r="B65" s="100" t="s">
        <v>159</v>
      </c>
      <c r="C65" s="165" t="s">
        <v>160</v>
      </c>
      <c r="D65" s="195" t="s">
        <v>109</v>
      </c>
      <c r="E65" s="103"/>
      <c r="F65" s="104"/>
      <c r="G65" s="105">
        <f t="shared" ref="G65" si="93">E65*F65</f>
        <v>0</v>
      </c>
      <c r="H65" s="103"/>
      <c r="I65" s="104"/>
      <c r="J65" s="105">
        <f t="shared" ref="J65" si="94">H65*I65</f>
        <v>0</v>
      </c>
      <c r="K65" s="103"/>
      <c r="L65" s="104"/>
      <c r="M65" s="105">
        <f t="shared" ref="M65" si="95">K65*L65</f>
        <v>0</v>
      </c>
      <c r="N65" s="103"/>
      <c r="O65" s="104"/>
      <c r="P65" s="105">
        <f t="shared" ref="P65" si="96">N65*O65</f>
        <v>0</v>
      </c>
      <c r="Q65" s="103"/>
      <c r="R65" s="104"/>
      <c r="S65" s="105">
        <f t="shared" ref="S65" si="97">Q65*R65</f>
        <v>0</v>
      </c>
      <c r="T65" s="103"/>
      <c r="U65" s="104"/>
      <c r="V65" s="106">
        <f t="shared" ref="V65" si="98">T65*U65</f>
        <v>0</v>
      </c>
      <c r="W65" s="107">
        <f t="shared" si="85"/>
        <v>0</v>
      </c>
      <c r="X65" s="164">
        <f t="shared" si="86"/>
        <v>0</v>
      </c>
      <c r="Y65" s="164">
        <f t="shared" si="69"/>
        <v>0</v>
      </c>
      <c r="Z65" s="109" t="e">
        <f t="shared" si="70"/>
        <v>#DIV/0!</v>
      </c>
      <c r="AA65" s="110"/>
      <c r="AB65" s="112"/>
      <c r="AC65" s="112"/>
      <c r="AD65" s="112"/>
      <c r="AE65" s="112"/>
      <c r="AF65" s="112"/>
      <c r="AG65" s="112"/>
    </row>
    <row r="66" spans="1:33" ht="30" customHeight="1" x14ac:dyDescent="0.45">
      <c r="A66" s="86" t="s">
        <v>76</v>
      </c>
      <c r="B66" s="176" t="s">
        <v>161</v>
      </c>
      <c r="C66" s="193" t="s">
        <v>162</v>
      </c>
      <c r="D66" s="89"/>
      <c r="E66" s="90"/>
      <c r="F66" s="91"/>
      <c r="G66" s="92">
        <f>SUM(G67:G67)</f>
        <v>0</v>
      </c>
      <c r="H66" s="90"/>
      <c r="I66" s="91"/>
      <c r="J66" s="92">
        <f>SUM(J67:J67)</f>
        <v>0</v>
      </c>
      <c r="K66" s="90"/>
      <c r="L66" s="91"/>
      <c r="M66" s="92">
        <f>SUM(M67:M67)</f>
        <v>0</v>
      </c>
      <c r="N66" s="90"/>
      <c r="O66" s="91"/>
      <c r="P66" s="92">
        <f>SUM(P67:P67)</f>
        <v>0</v>
      </c>
      <c r="Q66" s="90"/>
      <c r="R66" s="91"/>
      <c r="S66" s="92">
        <f>SUM(S67:S67)</f>
        <v>0</v>
      </c>
      <c r="T66" s="90"/>
      <c r="U66" s="91"/>
      <c r="V66" s="93">
        <f>SUM(V67:V67)</f>
        <v>0</v>
      </c>
      <c r="W66" s="94">
        <f t="shared" si="85"/>
        <v>0</v>
      </c>
      <c r="X66" s="183">
        <f t="shared" si="86"/>
        <v>0</v>
      </c>
      <c r="Y66" s="183">
        <f t="shared" si="69"/>
        <v>0</v>
      </c>
      <c r="Z66" s="96" t="e">
        <f t="shared" si="70"/>
        <v>#DIV/0!</v>
      </c>
      <c r="AA66" s="97"/>
      <c r="AB66" s="98"/>
      <c r="AC66" s="98"/>
      <c r="AD66" s="98"/>
      <c r="AE66" s="98"/>
      <c r="AF66" s="98"/>
      <c r="AG66" s="98"/>
    </row>
    <row r="67" spans="1:33" ht="30" customHeight="1" thickBot="1" x14ac:dyDescent="0.5">
      <c r="A67" s="99" t="s">
        <v>79</v>
      </c>
      <c r="B67" s="100" t="s">
        <v>163</v>
      </c>
      <c r="C67" s="165" t="s">
        <v>160</v>
      </c>
      <c r="D67" s="195" t="s">
        <v>109</v>
      </c>
      <c r="E67" s="103"/>
      <c r="F67" s="104"/>
      <c r="G67" s="105">
        <f t="shared" ref="G67" si="99">E67*F67</f>
        <v>0</v>
      </c>
      <c r="H67" s="103"/>
      <c r="I67" s="104"/>
      <c r="J67" s="105">
        <f t="shared" ref="J67" si="100">H67*I67</f>
        <v>0</v>
      </c>
      <c r="K67" s="103"/>
      <c r="L67" s="104"/>
      <c r="M67" s="105">
        <f t="shared" ref="M67" si="101">K67*L67</f>
        <v>0</v>
      </c>
      <c r="N67" s="103"/>
      <c r="O67" s="104"/>
      <c r="P67" s="105">
        <f t="shared" ref="P67" si="102">N67*O67</f>
        <v>0</v>
      </c>
      <c r="Q67" s="103"/>
      <c r="R67" s="104"/>
      <c r="S67" s="105">
        <f t="shared" ref="S67" si="103">Q67*R67</f>
        <v>0</v>
      </c>
      <c r="T67" s="103"/>
      <c r="U67" s="104"/>
      <c r="V67" s="106">
        <f t="shared" ref="V67" si="104">T67*U67</f>
        <v>0</v>
      </c>
      <c r="W67" s="107">
        <f t="shared" si="85"/>
        <v>0</v>
      </c>
      <c r="X67" s="164">
        <f t="shared" si="86"/>
        <v>0</v>
      </c>
      <c r="Y67" s="164">
        <f t="shared" si="69"/>
        <v>0</v>
      </c>
      <c r="Z67" s="109" t="e">
        <f t="shared" si="70"/>
        <v>#DIV/0!</v>
      </c>
      <c r="AA67" s="110"/>
      <c r="AB67" s="112"/>
      <c r="AC67" s="112"/>
      <c r="AD67" s="112"/>
      <c r="AE67" s="112"/>
      <c r="AF67" s="112"/>
      <c r="AG67" s="112"/>
    </row>
    <row r="68" spans="1:33" ht="30" customHeight="1" thickBot="1" x14ac:dyDescent="0.5">
      <c r="A68" s="200" t="s">
        <v>164</v>
      </c>
      <c r="B68" s="201"/>
      <c r="C68" s="202"/>
      <c r="D68" s="203"/>
      <c r="E68" s="204"/>
      <c r="F68" s="148"/>
      <c r="G68" s="149">
        <f>G66+G64+G60+G54+G52</f>
        <v>15400</v>
      </c>
      <c r="H68" s="204"/>
      <c r="I68" s="148"/>
      <c r="J68" s="149">
        <f>J66+J64+J60+J54+J52</f>
        <v>16000</v>
      </c>
      <c r="K68" s="150"/>
      <c r="L68" s="148"/>
      <c r="M68" s="149">
        <f>M66+M64+M60+M54+M52</f>
        <v>0</v>
      </c>
      <c r="N68" s="150"/>
      <c r="O68" s="148"/>
      <c r="P68" s="149">
        <f>P66+P64+P60+P54+P52</f>
        <v>0</v>
      </c>
      <c r="Q68" s="150"/>
      <c r="R68" s="148"/>
      <c r="S68" s="149">
        <f>S66+S64+S60+S54+S52</f>
        <v>0</v>
      </c>
      <c r="T68" s="150"/>
      <c r="U68" s="148"/>
      <c r="V68" s="151">
        <f>V66+V64+V60+V54+V52</f>
        <v>0</v>
      </c>
      <c r="W68" s="152">
        <f>W66+W64+W60+W54+W52</f>
        <v>15400</v>
      </c>
      <c r="X68" s="153">
        <f>X66+X64+X60+X54+X52</f>
        <v>16000</v>
      </c>
      <c r="Y68" s="188">
        <f t="shared" si="69"/>
        <v>-600</v>
      </c>
      <c r="Z68" s="171">
        <f t="shared" si="70"/>
        <v>-3.896103896103896E-2</v>
      </c>
      <c r="AA68" s="172"/>
      <c r="AB68" s="54"/>
      <c r="AC68" s="54"/>
      <c r="AD68" s="54"/>
      <c r="AE68" s="54"/>
      <c r="AF68" s="54"/>
      <c r="AG68" s="54"/>
    </row>
    <row r="69" spans="1:33" ht="42" customHeight="1" thickBot="1" x14ac:dyDescent="0.5">
      <c r="A69" s="205" t="s">
        <v>74</v>
      </c>
      <c r="B69" s="206">
        <v>5</v>
      </c>
      <c r="C69" s="207" t="s">
        <v>165</v>
      </c>
      <c r="D69" s="159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1"/>
      <c r="X69" s="161"/>
      <c r="Y69" s="161"/>
      <c r="Z69" s="174"/>
      <c r="AA69" s="175"/>
      <c r="AB69" s="54"/>
      <c r="AC69" s="54"/>
      <c r="AD69" s="54"/>
      <c r="AE69" s="54"/>
      <c r="AF69" s="54"/>
      <c r="AG69" s="54"/>
    </row>
    <row r="70" spans="1:33" ht="30" customHeight="1" x14ac:dyDescent="0.45">
      <c r="A70" s="86" t="s">
        <v>76</v>
      </c>
      <c r="B70" s="176" t="s">
        <v>166</v>
      </c>
      <c r="C70" s="88" t="s">
        <v>167</v>
      </c>
      <c r="D70" s="89"/>
      <c r="E70" s="90"/>
      <c r="F70" s="91"/>
      <c r="G70" s="92">
        <f>SUM(G71:G71)</f>
        <v>0</v>
      </c>
      <c r="H70" s="90"/>
      <c r="I70" s="91"/>
      <c r="J70" s="92">
        <f>SUM(J71:J71)</f>
        <v>0</v>
      </c>
      <c r="K70" s="90"/>
      <c r="L70" s="91"/>
      <c r="M70" s="92">
        <f>SUM(M71:M71)</f>
        <v>0</v>
      </c>
      <c r="N70" s="90"/>
      <c r="O70" s="91"/>
      <c r="P70" s="92">
        <f>SUM(P71:P71)</f>
        <v>0</v>
      </c>
      <c r="Q70" s="90"/>
      <c r="R70" s="91"/>
      <c r="S70" s="92">
        <f>SUM(S71:S71)</f>
        <v>0</v>
      </c>
      <c r="T70" s="90"/>
      <c r="U70" s="91"/>
      <c r="V70" s="93">
        <f>SUM(V71:V71)</f>
        <v>0</v>
      </c>
      <c r="W70" s="94">
        <f t="shared" ref="W70:W75" si="105">G70+M70+S70</f>
        <v>0</v>
      </c>
      <c r="X70" s="183">
        <f t="shared" ref="X70:X75" si="106">J70+P70+V70</f>
        <v>0</v>
      </c>
      <c r="Y70" s="183">
        <f t="shared" ref="Y70:Y76" si="107">W70-X70</f>
        <v>0</v>
      </c>
      <c r="Z70" s="96" t="e">
        <f t="shared" ref="Z70:Z76" si="108">Y70/W70</f>
        <v>#DIV/0!</v>
      </c>
      <c r="AA70" s="97"/>
      <c r="AB70" s="112"/>
      <c r="AC70" s="112"/>
      <c r="AD70" s="112"/>
      <c r="AE70" s="112"/>
      <c r="AF70" s="112"/>
      <c r="AG70" s="112"/>
    </row>
    <row r="71" spans="1:33" ht="30" customHeight="1" thickBot="1" x14ac:dyDescent="0.5">
      <c r="A71" s="99" t="s">
        <v>79</v>
      </c>
      <c r="B71" s="100" t="s">
        <v>168</v>
      </c>
      <c r="C71" s="208" t="s">
        <v>169</v>
      </c>
      <c r="D71" s="195" t="s">
        <v>170</v>
      </c>
      <c r="E71" s="103"/>
      <c r="F71" s="104"/>
      <c r="G71" s="105">
        <f t="shared" ref="G71" si="109">E71*F71</f>
        <v>0</v>
      </c>
      <c r="H71" s="103"/>
      <c r="I71" s="104"/>
      <c r="J71" s="105">
        <f t="shared" ref="J71" si="110">H71*I71</f>
        <v>0</v>
      </c>
      <c r="K71" s="103"/>
      <c r="L71" s="104"/>
      <c r="M71" s="105">
        <f t="shared" ref="M71" si="111">K71*L71</f>
        <v>0</v>
      </c>
      <c r="N71" s="103"/>
      <c r="O71" s="104"/>
      <c r="P71" s="105">
        <f t="shared" ref="P71" si="112">N71*O71</f>
        <v>0</v>
      </c>
      <c r="Q71" s="103"/>
      <c r="R71" s="104"/>
      <c r="S71" s="105">
        <f t="shared" ref="S71" si="113">Q71*R71</f>
        <v>0</v>
      </c>
      <c r="T71" s="103"/>
      <c r="U71" s="104"/>
      <c r="V71" s="106">
        <f t="shared" ref="V71" si="114">T71*U71</f>
        <v>0</v>
      </c>
      <c r="W71" s="107">
        <f t="shared" si="105"/>
        <v>0</v>
      </c>
      <c r="X71" s="164">
        <f t="shared" si="106"/>
        <v>0</v>
      </c>
      <c r="Y71" s="164">
        <f t="shared" si="107"/>
        <v>0</v>
      </c>
      <c r="Z71" s="109" t="e">
        <f t="shared" si="108"/>
        <v>#DIV/0!</v>
      </c>
      <c r="AA71" s="110"/>
      <c r="AB71" s="112"/>
      <c r="AC71" s="112"/>
      <c r="AD71" s="112"/>
      <c r="AE71" s="112"/>
      <c r="AF71" s="112"/>
      <c r="AG71" s="112"/>
    </row>
    <row r="72" spans="1:33" ht="30" customHeight="1" x14ac:dyDescent="0.45">
      <c r="A72" s="86" t="s">
        <v>76</v>
      </c>
      <c r="B72" s="176" t="s">
        <v>171</v>
      </c>
      <c r="C72" s="88" t="s">
        <v>172</v>
      </c>
      <c r="D72" s="89"/>
      <c r="E72" s="90"/>
      <c r="F72" s="91"/>
      <c r="G72" s="92">
        <f>SUM(G73:G73)</f>
        <v>0</v>
      </c>
      <c r="H72" s="90"/>
      <c r="I72" s="91"/>
      <c r="J72" s="92">
        <f>SUM(J73:J73)</f>
        <v>0</v>
      </c>
      <c r="K72" s="90"/>
      <c r="L72" s="91"/>
      <c r="M72" s="92">
        <f>SUM(M73:M73)</f>
        <v>0</v>
      </c>
      <c r="N72" s="90"/>
      <c r="O72" s="91"/>
      <c r="P72" s="92">
        <f>SUM(P73:P73)</f>
        <v>0</v>
      </c>
      <c r="Q72" s="90"/>
      <c r="R72" s="91"/>
      <c r="S72" s="92">
        <f>SUM(S73:S73)</f>
        <v>0</v>
      </c>
      <c r="T72" s="90"/>
      <c r="U72" s="91"/>
      <c r="V72" s="93">
        <f>SUM(V73:V73)</f>
        <v>0</v>
      </c>
      <c r="W72" s="94">
        <f t="shared" si="105"/>
        <v>0</v>
      </c>
      <c r="X72" s="183">
        <f t="shared" si="106"/>
        <v>0</v>
      </c>
      <c r="Y72" s="183">
        <f t="shared" si="107"/>
        <v>0</v>
      </c>
      <c r="Z72" s="96" t="e">
        <f t="shared" si="108"/>
        <v>#DIV/0!</v>
      </c>
      <c r="AA72" s="97"/>
      <c r="AB72" s="112"/>
      <c r="AC72" s="112"/>
      <c r="AD72" s="112"/>
      <c r="AE72" s="112"/>
      <c r="AF72" s="112"/>
      <c r="AG72" s="112"/>
    </row>
    <row r="73" spans="1:33" ht="30" customHeight="1" thickBot="1" x14ac:dyDescent="0.5">
      <c r="A73" s="99" t="s">
        <v>79</v>
      </c>
      <c r="B73" s="100" t="s">
        <v>173</v>
      </c>
      <c r="C73" s="101" t="s">
        <v>174</v>
      </c>
      <c r="D73" s="195" t="s">
        <v>109</v>
      </c>
      <c r="E73" s="103"/>
      <c r="F73" s="104"/>
      <c r="G73" s="105">
        <f t="shared" ref="G73" si="115">E73*F73</f>
        <v>0</v>
      </c>
      <c r="H73" s="103"/>
      <c r="I73" s="104"/>
      <c r="J73" s="105">
        <f t="shared" ref="J73" si="116">H73*I73</f>
        <v>0</v>
      </c>
      <c r="K73" s="103"/>
      <c r="L73" s="104"/>
      <c r="M73" s="105">
        <f t="shared" ref="M73" si="117">K73*L73</f>
        <v>0</v>
      </c>
      <c r="N73" s="103"/>
      <c r="O73" s="104"/>
      <c r="P73" s="105">
        <f t="shared" ref="P73" si="118">N73*O73</f>
        <v>0</v>
      </c>
      <c r="Q73" s="103"/>
      <c r="R73" s="104"/>
      <c r="S73" s="105">
        <f t="shared" ref="S73" si="119">Q73*R73</f>
        <v>0</v>
      </c>
      <c r="T73" s="103"/>
      <c r="U73" s="104"/>
      <c r="V73" s="106">
        <f t="shared" ref="V73" si="120">T73*U73</f>
        <v>0</v>
      </c>
      <c r="W73" s="107">
        <f t="shared" si="105"/>
        <v>0</v>
      </c>
      <c r="X73" s="164">
        <f t="shared" si="106"/>
        <v>0</v>
      </c>
      <c r="Y73" s="164">
        <f t="shared" si="107"/>
        <v>0</v>
      </c>
      <c r="Z73" s="109" t="e">
        <f t="shared" si="108"/>
        <v>#DIV/0!</v>
      </c>
      <c r="AA73" s="110"/>
      <c r="AB73" s="112"/>
      <c r="AC73" s="112"/>
      <c r="AD73" s="112"/>
      <c r="AE73" s="112"/>
      <c r="AF73" s="112"/>
      <c r="AG73" s="112"/>
    </row>
    <row r="74" spans="1:33" ht="30" customHeight="1" x14ac:dyDescent="0.45">
      <c r="A74" s="86" t="s">
        <v>76</v>
      </c>
      <c r="B74" s="176" t="s">
        <v>175</v>
      </c>
      <c r="C74" s="88" t="s">
        <v>176</v>
      </c>
      <c r="D74" s="89"/>
      <c r="E74" s="90"/>
      <c r="F74" s="91"/>
      <c r="G74" s="92">
        <f>SUM(G75:G75)</f>
        <v>0</v>
      </c>
      <c r="H74" s="90"/>
      <c r="I74" s="91"/>
      <c r="J74" s="92">
        <f>SUM(J75:J75)</f>
        <v>0</v>
      </c>
      <c r="K74" s="90"/>
      <c r="L74" s="91"/>
      <c r="M74" s="92">
        <f>SUM(M75:M75)</f>
        <v>0</v>
      </c>
      <c r="N74" s="90"/>
      <c r="O74" s="91"/>
      <c r="P74" s="92">
        <f>SUM(P75:P75)</f>
        <v>0</v>
      </c>
      <c r="Q74" s="90"/>
      <c r="R74" s="91"/>
      <c r="S74" s="92">
        <f>SUM(S75:S75)</f>
        <v>0</v>
      </c>
      <c r="T74" s="90"/>
      <c r="U74" s="91"/>
      <c r="V74" s="93">
        <f>SUM(V75:V75)</f>
        <v>0</v>
      </c>
      <c r="W74" s="198">
        <f t="shared" si="105"/>
        <v>0</v>
      </c>
      <c r="X74" s="199">
        <f t="shared" si="106"/>
        <v>0</v>
      </c>
      <c r="Y74" s="199">
        <f t="shared" si="107"/>
        <v>0</v>
      </c>
      <c r="Z74" s="96" t="e">
        <f t="shared" si="108"/>
        <v>#DIV/0!</v>
      </c>
      <c r="AA74" s="97"/>
      <c r="AB74" s="112"/>
      <c r="AC74" s="112"/>
      <c r="AD74" s="112"/>
      <c r="AE74" s="112"/>
      <c r="AF74" s="112"/>
      <c r="AG74" s="112"/>
    </row>
    <row r="75" spans="1:33" ht="30" customHeight="1" thickBot="1" x14ac:dyDescent="0.5">
      <c r="A75" s="99" t="s">
        <v>79</v>
      </c>
      <c r="B75" s="100" t="s">
        <v>177</v>
      </c>
      <c r="C75" s="165" t="s">
        <v>113</v>
      </c>
      <c r="D75" s="102" t="s">
        <v>114</v>
      </c>
      <c r="E75" s="103"/>
      <c r="F75" s="104"/>
      <c r="G75" s="105">
        <f t="shared" ref="G75" si="121">E75*F75</f>
        <v>0</v>
      </c>
      <c r="H75" s="103"/>
      <c r="I75" s="104"/>
      <c r="J75" s="105">
        <f t="shared" ref="J75" si="122">H75*I75</f>
        <v>0</v>
      </c>
      <c r="K75" s="103"/>
      <c r="L75" s="104"/>
      <c r="M75" s="105">
        <f t="shared" ref="M75" si="123">K75*L75</f>
        <v>0</v>
      </c>
      <c r="N75" s="103"/>
      <c r="O75" s="104"/>
      <c r="P75" s="105">
        <f t="shared" ref="P75" si="124">N75*O75</f>
        <v>0</v>
      </c>
      <c r="Q75" s="103"/>
      <c r="R75" s="104"/>
      <c r="S75" s="105">
        <f t="shared" ref="S75" si="125">Q75*R75</f>
        <v>0</v>
      </c>
      <c r="T75" s="103"/>
      <c r="U75" s="104"/>
      <c r="V75" s="106">
        <f t="shared" ref="V75" si="126">T75*U75</f>
        <v>0</v>
      </c>
      <c r="W75" s="107">
        <f t="shared" si="105"/>
        <v>0</v>
      </c>
      <c r="X75" s="164">
        <f t="shared" si="106"/>
        <v>0</v>
      </c>
      <c r="Y75" s="164">
        <f t="shared" si="107"/>
        <v>0</v>
      </c>
      <c r="Z75" s="109" t="e">
        <f t="shared" si="108"/>
        <v>#DIV/0!</v>
      </c>
      <c r="AA75" s="110"/>
      <c r="AB75" s="111"/>
      <c r="AC75" s="112"/>
      <c r="AD75" s="112"/>
      <c r="AE75" s="112"/>
      <c r="AF75" s="112"/>
      <c r="AG75" s="112"/>
    </row>
    <row r="76" spans="1:33" ht="52.5" customHeight="1" thickBot="1" x14ac:dyDescent="0.5">
      <c r="A76" s="398" t="s">
        <v>178</v>
      </c>
      <c r="B76" s="377"/>
      <c r="C76" s="378"/>
      <c r="D76" s="146"/>
      <c r="E76" s="150"/>
      <c r="F76" s="148"/>
      <c r="G76" s="149">
        <f>G70+G72+G74</f>
        <v>0</v>
      </c>
      <c r="H76" s="150"/>
      <c r="I76" s="148"/>
      <c r="J76" s="149">
        <f>J70+J72+J74</f>
        <v>0</v>
      </c>
      <c r="K76" s="150"/>
      <c r="L76" s="148"/>
      <c r="M76" s="149">
        <f>M70+M72+M74</f>
        <v>0</v>
      </c>
      <c r="N76" s="150"/>
      <c r="O76" s="148"/>
      <c r="P76" s="149">
        <f>P70+P72+P74</f>
        <v>0</v>
      </c>
      <c r="Q76" s="150"/>
      <c r="R76" s="148"/>
      <c r="S76" s="149">
        <f>S70+S72+S74</f>
        <v>0</v>
      </c>
      <c r="T76" s="150"/>
      <c r="U76" s="148"/>
      <c r="V76" s="151">
        <f>V70+V72+V74</f>
        <v>0</v>
      </c>
      <c r="W76" s="153">
        <f>W70+W72+W74</f>
        <v>0</v>
      </c>
      <c r="X76" s="170">
        <f>X70+X72+X74</f>
        <v>0</v>
      </c>
      <c r="Y76" s="170">
        <f t="shared" si="107"/>
        <v>0</v>
      </c>
      <c r="Z76" s="171" t="e">
        <f t="shared" si="108"/>
        <v>#DIV/0!</v>
      </c>
      <c r="AA76" s="172"/>
      <c r="AB76" s="54"/>
      <c r="AC76" s="54"/>
      <c r="AD76" s="54"/>
      <c r="AE76" s="54"/>
      <c r="AF76" s="54"/>
      <c r="AG76" s="54"/>
    </row>
    <row r="77" spans="1:33" ht="30" customHeight="1" thickBot="1" x14ac:dyDescent="0.5">
      <c r="A77" s="209" t="s">
        <v>74</v>
      </c>
      <c r="B77" s="210">
        <v>6</v>
      </c>
      <c r="C77" s="211" t="s">
        <v>179</v>
      </c>
      <c r="D77" s="15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1"/>
      <c r="X77" s="161"/>
      <c r="Y77" s="161"/>
      <c r="Z77" s="174"/>
      <c r="AA77" s="175"/>
      <c r="AB77" s="54"/>
      <c r="AC77" s="54"/>
      <c r="AD77" s="54"/>
      <c r="AE77" s="54"/>
      <c r="AF77" s="54"/>
      <c r="AG77" s="54"/>
    </row>
    <row r="78" spans="1:33" ht="30" customHeight="1" x14ac:dyDescent="0.45">
      <c r="A78" s="86" t="s">
        <v>76</v>
      </c>
      <c r="B78" s="176" t="s">
        <v>180</v>
      </c>
      <c r="C78" s="212" t="s">
        <v>181</v>
      </c>
      <c r="D78" s="178"/>
      <c r="E78" s="179"/>
      <c r="F78" s="180"/>
      <c r="G78" s="181">
        <f>SUM(G79:G79)</f>
        <v>1700</v>
      </c>
      <c r="H78" s="179"/>
      <c r="I78" s="180"/>
      <c r="J78" s="181">
        <f>SUM(J79:J79)</f>
        <v>1636</v>
      </c>
      <c r="K78" s="179"/>
      <c r="L78" s="180"/>
      <c r="M78" s="181">
        <f>SUM(M79:M79)</f>
        <v>0</v>
      </c>
      <c r="N78" s="179"/>
      <c r="O78" s="180"/>
      <c r="P78" s="181">
        <f>SUM(P79:P79)</f>
        <v>0</v>
      </c>
      <c r="Q78" s="179"/>
      <c r="R78" s="180"/>
      <c r="S78" s="181">
        <f>SUM(S79:S79)</f>
        <v>0</v>
      </c>
      <c r="T78" s="179"/>
      <c r="U78" s="180"/>
      <c r="V78" s="182">
        <f>SUM(V79:V79)</f>
        <v>0</v>
      </c>
      <c r="W78" s="94">
        <f t="shared" ref="W78:W83" si="127">G78+M78+S78</f>
        <v>1700</v>
      </c>
      <c r="X78" s="183">
        <f t="shared" ref="X78:X83" si="128">J78+P78+V78</f>
        <v>1636</v>
      </c>
      <c r="Y78" s="183">
        <f t="shared" ref="Y78:Y84" si="129">W78-X78</f>
        <v>64</v>
      </c>
      <c r="Z78" s="96">
        <f t="shared" ref="Z78:Z84" si="130">Y78/W78</f>
        <v>3.7647058823529408E-2</v>
      </c>
      <c r="AA78" s="97"/>
      <c r="AB78" s="98"/>
      <c r="AC78" s="98"/>
      <c r="AD78" s="98"/>
      <c r="AE78" s="98"/>
      <c r="AF78" s="98"/>
      <c r="AG78" s="98"/>
    </row>
    <row r="79" spans="1:33" ht="38.4" customHeight="1" thickBot="1" x14ac:dyDescent="0.5">
      <c r="A79" s="99" t="s">
        <v>79</v>
      </c>
      <c r="B79" s="100" t="s">
        <v>182</v>
      </c>
      <c r="C79" s="165" t="s">
        <v>314</v>
      </c>
      <c r="D79" s="102" t="s">
        <v>109</v>
      </c>
      <c r="E79" s="103">
        <v>1</v>
      </c>
      <c r="F79" s="104">
        <v>1700</v>
      </c>
      <c r="G79" s="105">
        <v>1700</v>
      </c>
      <c r="H79" s="103">
        <v>1</v>
      </c>
      <c r="I79" s="104">
        <v>1636</v>
      </c>
      <c r="J79" s="105">
        <v>1636</v>
      </c>
      <c r="K79" s="103"/>
      <c r="L79" s="104"/>
      <c r="M79" s="105">
        <f t="shared" ref="M79" si="131">K79*L79</f>
        <v>0</v>
      </c>
      <c r="N79" s="103"/>
      <c r="O79" s="104"/>
      <c r="P79" s="105">
        <f t="shared" ref="P79" si="132">N79*O79</f>
        <v>0</v>
      </c>
      <c r="Q79" s="103"/>
      <c r="R79" s="104"/>
      <c r="S79" s="105">
        <f t="shared" ref="S79" si="133">Q79*R79</f>
        <v>0</v>
      </c>
      <c r="T79" s="103"/>
      <c r="U79" s="104"/>
      <c r="V79" s="106">
        <f t="shared" ref="V79" si="134">T79*U79</f>
        <v>0</v>
      </c>
      <c r="W79" s="107">
        <f t="shared" si="127"/>
        <v>1700</v>
      </c>
      <c r="X79" s="164">
        <f t="shared" si="128"/>
        <v>1636</v>
      </c>
      <c r="Y79" s="164">
        <f t="shared" si="129"/>
        <v>64</v>
      </c>
      <c r="Z79" s="109">
        <f t="shared" si="130"/>
        <v>3.7647058823529408E-2</v>
      </c>
      <c r="AA79" s="110" t="s">
        <v>331</v>
      </c>
      <c r="AB79" s="112"/>
      <c r="AC79" s="112"/>
      <c r="AD79" s="112"/>
      <c r="AE79" s="112"/>
      <c r="AF79" s="112"/>
      <c r="AG79" s="112"/>
    </row>
    <row r="80" spans="1:33" ht="30" customHeight="1" x14ac:dyDescent="0.45">
      <c r="A80" s="86" t="s">
        <v>74</v>
      </c>
      <c r="B80" s="176" t="s">
        <v>184</v>
      </c>
      <c r="C80" s="213" t="s">
        <v>185</v>
      </c>
      <c r="D80" s="89"/>
      <c r="E80" s="90"/>
      <c r="F80" s="91"/>
      <c r="G80" s="92">
        <f>SUM(G81:G81)</f>
        <v>0</v>
      </c>
      <c r="H80" s="90"/>
      <c r="I80" s="91"/>
      <c r="J80" s="92">
        <f>SUM(J81:J81)</f>
        <v>0</v>
      </c>
      <c r="K80" s="90"/>
      <c r="L80" s="91"/>
      <c r="M80" s="92">
        <f>SUM(M81:M81)</f>
        <v>0</v>
      </c>
      <c r="N80" s="90"/>
      <c r="O80" s="91"/>
      <c r="P80" s="92">
        <f>SUM(P81:P81)</f>
        <v>0</v>
      </c>
      <c r="Q80" s="90"/>
      <c r="R80" s="91"/>
      <c r="S80" s="92">
        <f>SUM(S81:S81)</f>
        <v>0</v>
      </c>
      <c r="T80" s="90"/>
      <c r="U80" s="91"/>
      <c r="V80" s="93">
        <f>SUM(V81:V81)</f>
        <v>0</v>
      </c>
      <c r="W80" s="198">
        <f t="shared" si="127"/>
        <v>0</v>
      </c>
      <c r="X80" s="199">
        <f t="shared" si="128"/>
        <v>0</v>
      </c>
      <c r="Y80" s="199">
        <f t="shared" si="129"/>
        <v>0</v>
      </c>
      <c r="Z80" s="96" t="e">
        <f t="shared" si="130"/>
        <v>#DIV/0!</v>
      </c>
      <c r="AA80" s="97"/>
      <c r="AB80" s="98"/>
      <c r="AC80" s="98"/>
      <c r="AD80" s="98"/>
      <c r="AE80" s="98"/>
      <c r="AF80" s="98"/>
      <c r="AG80" s="98"/>
    </row>
    <row r="81" spans="1:33" ht="30" customHeight="1" thickBot="1" x14ac:dyDescent="0.5">
      <c r="A81" s="99" t="s">
        <v>79</v>
      </c>
      <c r="B81" s="100" t="s">
        <v>186</v>
      </c>
      <c r="C81" s="165" t="s">
        <v>183</v>
      </c>
      <c r="D81" s="102" t="s">
        <v>109</v>
      </c>
      <c r="E81" s="103"/>
      <c r="F81" s="104"/>
      <c r="G81" s="105">
        <f t="shared" ref="G81" si="135">E81*F81</f>
        <v>0</v>
      </c>
      <c r="H81" s="103"/>
      <c r="I81" s="104"/>
      <c r="J81" s="105">
        <f t="shared" ref="J81" si="136">H81*I81</f>
        <v>0</v>
      </c>
      <c r="K81" s="103"/>
      <c r="L81" s="104"/>
      <c r="M81" s="105">
        <f t="shared" ref="M81" si="137">K81*L81</f>
        <v>0</v>
      </c>
      <c r="N81" s="103"/>
      <c r="O81" s="104"/>
      <c r="P81" s="105">
        <f t="shared" ref="P81" si="138">N81*O81</f>
        <v>0</v>
      </c>
      <c r="Q81" s="103"/>
      <c r="R81" s="104"/>
      <c r="S81" s="105">
        <f t="shared" ref="S81" si="139">Q81*R81</f>
        <v>0</v>
      </c>
      <c r="T81" s="103"/>
      <c r="U81" s="104"/>
      <c r="V81" s="106">
        <f t="shared" ref="V81" si="140">T81*U81</f>
        <v>0</v>
      </c>
      <c r="W81" s="107">
        <f t="shared" si="127"/>
        <v>0</v>
      </c>
      <c r="X81" s="164">
        <f t="shared" si="128"/>
        <v>0</v>
      </c>
      <c r="Y81" s="164">
        <f t="shared" si="129"/>
        <v>0</v>
      </c>
      <c r="Z81" s="109" t="e">
        <f t="shared" si="130"/>
        <v>#DIV/0!</v>
      </c>
      <c r="AA81" s="110"/>
      <c r="AB81" s="112"/>
      <c r="AC81" s="112"/>
      <c r="AD81" s="112"/>
      <c r="AE81" s="112"/>
      <c r="AF81" s="112"/>
      <c r="AG81" s="112"/>
    </row>
    <row r="82" spans="1:33" ht="30" customHeight="1" x14ac:dyDescent="0.45">
      <c r="A82" s="86" t="s">
        <v>74</v>
      </c>
      <c r="B82" s="176" t="s">
        <v>187</v>
      </c>
      <c r="C82" s="213" t="s">
        <v>188</v>
      </c>
      <c r="D82" s="89"/>
      <c r="E82" s="90"/>
      <c r="F82" s="91"/>
      <c r="G82" s="92">
        <f>SUM(G83:G83)</f>
        <v>0</v>
      </c>
      <c r="H82" s="90"/>
      <c r="I82" s="91"/>
      <c r="J82" s="92">
        <f>SUM(J83:J83)</f>
        <v>0</v>
      </c>
      <c r="K82" s="90"/>
      <c r="L82" s="91"/>
      <c r="M82" s="92">
        <f>SUM(M83:M83)</f>
        <v>0</v>
      </c>
      <c r="N82" s="90"/>
      <c r="O82" s="91"/>
      <c r="P82" s="92">
        <f>SUM(P83:P83)</f>
        <v>0</v>
      </c>
      <c r="Q82" s="90"/>
      <c r="R82" s="91"/>
      <c r="S82" s="92">
        <f>SUM(S83:S83)</f>
        <v>0</v>
      </c>
      <c r="T82" s="90"/>
      <c r="U82" s="91"/>
      <c r="V82" s="93">
        <f>SUM(V83:V83)</f>
        <v>0</v>
      </c>
      <c r="W82" s="94">
        <f t="shared" si="127"/>
        <v>0</v>
      </c>
      <c r="X82" s="183">
        <f t="shared" si="128"/>
        <v>0</v>
      </c>
      <c r="Y82" s="183">
        <f t="shared" si="129"/>
        <v>0</v>
      </c>
      <c r="Z82" s="96" t="e">
        <f t="shared" si="130"/>
        <v>#DIV/0!</v>
      </c>
      <c r="AA82" s="97"/>
      <c r="AB82" s="98"/>
      <c r="AC82" s="98"/>
      <c r="AD82" s="98"/>
      <c r="AE82" s="98"/>
      <c r="AF82" s="98"/>
      <c r="AG82" s="98"/>
    </row>
    <row r="83" spans="1:33" ht="30" customHeight="1" thickBot="1" x14ac:dyDescent="0.5">
      <c r="A83" s="99" t="s">
        <v>79</v>
      </c>
      <c r="B83" s="100" t="s">
        <v>189</v>
      </c>
      <c r="C83" s="165" t="s">
        <v>183</v>
      </c>
      <c r="D83" s="102" t="s">
        <v>109</v>
      </c>
      <c r="E83" s="103"/>
      <c r="F83" s="104"/>
      <c r="G83" s="105">
        <f t="shared" ref="G83" si="141">E83*F83</f>
        <v>0</v>
      </c>
      <c r="H83" s="103"/>
      <c r="I83" s="104"/>
      <c r="J83" s="105">
        <f t="shared" ref="J83" si="142">H83*I83</f>
        <v>0</v>
      </c>
      <c r="K83" s="103"/>
      <c r="L83" s="104"/>
      <c r="M83" s="105">
        <f t="shared" ref="M83" si="143">K83*L83</f>
        <v>0</v>
      </c>
      <c r="N83" s="103"/>
      <c r="O83" s="104"/>
      <c r="P83" s="105">
        <f t="shared" ref="P83" si="144">N83*O83</f>
        <v>0</v>
      </c>
      <c r="Q83" s="103"/>
      <c r="R83" s="104"/>
      <c r="S83" s="105">
        <f t="shared" ref="S83" si="145">Q83*R83</f>
        <v>0</v>
      </c>
      <c r="T83" s="103"/>
      <c r="U83" s="104"/>
      <c r="V83" s="106">
        <f t="shared" ref="V83" si="146">T83*U83</f>
        <v>0</v>
      </c>
      <c r="W83" s="107">
        <f t="shared" si="127"/>
        <v>0</v>
      </c>
      <c r="X83" s="164">
        <f t="shared" si="128"/>
        <v>0</v>
      </c>
      <c r="Y83" s="164">
        <f t="shared" si="129"/>
        <v>0</v>
      </c>
      <c r="Z83" s="109" t="e">
        <f t="shared" si="130"/>
        <v>#DIV/0!</v>
      </c>
      <c r="AA83" s="110"/>
      <c r="AB83" s="112"/>
      <c r="AC83" s="112"/>
      <c r="AD83" s="112"/>
      <c r="AE83" s="112"/>
      <c r="AF83" s="112"/>
      <c r="AG83" s="112"/>
    </row>
    <row r="84" spans="1:33" ht="30" customHeight="1" thickBot="1" x14ac:dyDescent="0.5">
      <c r="A84" s="200" t="s">
        <v>190</v>
      </c>
      <c r="B84" s="201"/>
      <c r="C84" s="202"/>
      <c r="D84" s="203"/>
      <c r="E84" s="204"/>
      <c r="F84" s="148"/>
      <c r="G84" s="149">
        <f>G82+G80+G78</f>
        <v>1700</v>
      </c>
      <c r="H84" s="204"/>
      <c r="I84" s="148"/>
      <c r="J84" s="149">
        <f>J82+J80+J78</f>
        <v>1636</v>
      </c>
      <c r="K84" s="150"/>
      <c r="L84" s="148"/>
      <c r="M84" s="149">
        <f>M82+M80+M78</f>
        <v>0</v>
      </c>
      <c r="N84" s="150"/>
      <c r="O84" s="148"/>
      <c r="P84" s="149">
        <f>P82+P80+P78</f>
        <v>0</v>
      </c>
      <c r="Q84" s="150"/>
      <c r="R84" s="148"/>
      <c r="S84" s="149">
        <f>S82+S80+S78</f>
        <v>0</v>
      </c>
      <c r="T84" s="150"/>
      <c r="U84" s="148"/>
      <c r="V84" s="151">
        <f>V82+V80+V78</f>
        <v>0</v>
      </c>
      <c r="W84" s="153">
        <f>W82+W80+W78</f>
        <v>1700</v>
      </c>
      <c r="X84" s="153">
        <f>X82+X80+X78</f>
        <v>1636</v>
      </c>
      <c r="Y84" s="188">
        <f t="shared" si="129"/>
        <v>64</v>
      </c>
      <c r="Z84" s="171">
        <f t="shared" si="130"/>
        <v>3.7647058823529408E-2</v>
      </c>
      <c r="AA84" s="172"/>
      <c r="AB84" s="54"/>
      <c r="AC84" s="54"/>
      <c r="AD84" s="54"/>
      <c r="AE84" s="54"/>
      <c r="AF84" s="54"/>
      <c r="AG84" s="54"/>
    </row>
    <row r="85" spans="1:33" ht="30" customHeight="1" thickBot="1" x14ac:dyDescent="0.5">
      <c r="A85" s="209" t="s">
        <v>74</v>
      </c>
      <c r="B85" s="157">
        <v>7</v>
      </c>
      <c r="C85" s="211" t="s">
        <v>191</v>
      </c>
      <c r="D85" s="159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1"/>
      <c r="X85" s="161"/>
      <c r="Y85" s="161"/>
      <c r="Z85" s="174"/>
      <c r="AA85" s="175"/>
      <c r="AB85" s="54"/>
      <c r="AC85" s="54"/>
      <c r="AD85" s="54"/>
      <c r="AE85" s="54"/>
      <c r="AF85" s="54"/>
      <c r="AG85" s="54"/>
    </row>
    <row r="86" spans="1:33" ht="30" customHeight="1" x14ac:dyDescent="0.45">
      <c r="A86" s="99" t="s">
        <v>79</v>
      </c>
      <c r="B86" s="100" t="s">
        <v>192</v>
      </c>
      <c r="C86" s="165" t="s">
        <v>193</v>
      </c>
      <c r="D86" s="102" t="s">
        <v>109</v>
      </c>
      <c r="E86" s="103"/>
      <c r="F86" s="104"/>
      <c r="G86" s="105">
        <f t="shared" ref="G86:G96" si="147">E86*F86</f>
        <v>0</v>
      </c>
      <c r="H86" s="103"/>
      <c r="I86" s="104"/>
      <c r="J86" s="105">
        <f t="shared" ref="J86:J96" si="148">H86*I86</f>
        <v>0</v>
      </c>
      <c r="K86" s="103"/>
      <c r="L86" s="104"/>
      <c r="M86" s="105">
        <f t="shared" ref="M86:M96" si="149">K86*L86</f>
        <v>0</v>
      </c>
      <c r="N86" s="103"/>
      <c r="O86" s="104"/>
      <c r="P86" s="105">
        <f t="shared" ref="P86:P96" si="150">N86*O86</f>
        <v>0</v>
      </c>
      <c r="Q86" s="103"/>
      <c r="R86" s="104"/>
      <c r="S86" s="105">
        <f t="shared" ref="S86:S96" si="151">Q86*R86</f>
        <v>0</v>
      </c>
      <c r="T86" s="103"/>
      <c r="U86" s="104"/>
      <c r="V86" s="106">
        <f t="shared" ref="V86:V96" si="152">T86*U86</f>
        <v>0</v>
      </c>
      <c r="W86" s="214">
        <f t="shared" ref="W86:W96" si="153">G86+M86+S86</f>
        <v>0</v>
      </c>
      <c r="X86" s="215">
        <f t="shared" ref="X86:X96" si="154">J86+P86+V86</f>
        <v>0</v>
      </c>
      <c r="Y86" s="215">
        <f t="shared" ref="Y86:Y97" si="155">W86-X86</f>
        <v>0</v>
      </c>
      <c r="Z86" s="216" t="e">
        <f t="shared" ref="Z86:Z97" si="156">Y86/W86</f>
        <v>#DIV/0!</v>
      </c>
      <c r="AA86" s="217"/>
      <c r="AB86" s="112"/>
      <c r="AC86" s="112"/>
      <c r="AD86" s="112"/>
      <c r="AE86" s="112"/>
      <c r="AF86" s="112"/>
      <c r="AG86" s="112"/>
    </row>
    <row r="87" spans="1:33" ht="30" customHeight="1" x14ac:dyDescent="0.45">
      <c r="A87" s="99" t="s">
        <v>79</v>
      </c>
      <c r="B87" s="100" t="s">
        <v>194</v>
      </c>
      <c r="C87" s="165" t="s">
        <v>195</v>
      </c>
      <c r="D87" s="102" t="s">
        <v>109</v>
      </c>
      <c r="E87" s="103"/>
      <c r="F87" s="104"/>
      <c r="G87" s="105">
        <f t="shared" si="147"/>
        <v>0</v>
      </c>
      <c r="H87" s="103"/>
      <c r="I87" s="104"/>
      <c r="J87" s="105">
        <f t="shared" si="148"/>
        <v>0</v>
      </c>
      <c r="K87" s="103"/>
      <c r="L87" s="104"/>
      <c r="M87" s="105">
        <f t="shared" si="149"/>
        <v>0</v>
      </c>
      <c r="N87" s="103"/>
      <c r="O87" s="104"/>
      <c r="P87" s="105">
        <f t="shared" si="150"/>
        <v>0</v>
      </c>
      <c r="Q87" s="103"/>
      <c r="R87" s="104"/>
      <c r="S87" s="105">
        <f t="shared" si="151"/>
        <v>0</v>
      </c>
      <c r="T87" s="103"/>
      <c r="U87" s="104"/>
      <c r="V87" s="106">
        <f t="shared" si="152"/>
        <v>0</v>
      </c>
      <c r="W87" s="107">
        <f t="shared" si="153"/>
        <v>0</v>
      </c>
      <c r="X87" s="164">
        <f t="shared" si="154"/>
        <v>0</v>
      </c>
      <c r="Y87" s="164">
        <f t="shared" si="155"/>
        <v>0</v>
      </c>
      <c r="Z87" s="218" t="e">
        <f t="shared" si="156"/>
        <v>#DIV/0!</v>
      </c>
      <c r="AA87" s="110"/>
      <c r="AB87" s="112"/>
      <c r="AC87" s="112"/>
      <c r="AD87" s="112"/>
      <c r="AE87" s="112"/>
      <c r="AF87" s="112"/>
      <c r="AG87" s="112"/>
    </row>
    <row r="88" spans="1:33" ht="30" customHeight="1" x14ac:dyDescent="0.45">
      <c r="A88" s="99" t="s">
        <v>79</v>
      </c>
      <c r="B88" s="100" t="s">
        <v>196</v>
      </c>
      <c r="C88" s="165" t="s">
        <v>197</v>
      </c>
      <c r="D88" s="102" t="s">
        <v>109</v>
      </c>
      <c r="E88" s="103"/>
      <c r="F88" s="104"/>
      <c r="G88" s="105">
        <f t="shared" si="147"/>
        <v>0</v>
      </c>
      <c r="H88" s="103"/>
      <c r="I88" s="104"/>
      <c r="J88" s="105">
        <f t="shared" si="148"/>
        <v>0</v>
      </c>
      <c r="K88" s="103"/>
      <c r="L88" s="104"/>
      <c r="M88" s="105">
        <f t="shared" si="149"/>
        <v>0</v>
      </c>
      <c r="N88" s="103"/>
      <c r="O88" s="104"/>
      <c r="P88" s="105">
        <f t="shared" si="150"/>
        <v>0</v>
      </c>
      <c r="Q88" s="103"/>
      <c r="R88" s="104"/>
      <c r="S88" s="105">
        <f t="shared" si="151"/>
        <v>0</v>
      </c>
      <c r="T88" s="103"/>
      <c r="U88" s="104"/>
      <c r="V88" s="106">
        <f t="shared" si="152"/>
        <v>0</v>
      </c>
      <c r="W88" s="107">
        <f t="shared" si="153"/>
        <v>0</v>
      </c>
      <c r="X88" s="164">
        <f t="shared" si="154"/>
        <v>0</v>
      </c>
      <c r="Y88" s="164">
        <f t="shared" si="155"/>
        <v>0</v>
      </c>
      <c r="Z88" s="218" t="e">
        <f t="shared" si="156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45">
      <c r="A89" s="99" t="s">
        <v>79</v>
      </c>
      <c r="B89" s="100" t="s">
        <v>198</v>
      </c>
      <c r="C89" s="165" t="s">
        <v>199</v>
      </c>
      <c r="D89" s="102" t="s">
        <v>109</v>
      </c>
      <c r="E89" s="103"/>
      <c r="F89" s="104"/>
      <c r="G89" s="105">
        <f t="shared" si="147"/>
        <v>0</v>
      </c>
      <c r="H89" s="103"/>
      <c r="I89" s="104"/>
      <c r="J89" s="105">
        <f t="shared" si="148"/>
        <v>0</v>
      </c>
      <c r="K89" s="103"/>
      <c r="L89" s="104"/>
      <c r="M89" s="105">
        <f t="shared" si="149"/>
        <v>0</v>
      </c>
      <c r="N89" s="103"/>
      <c r="O89" s="104"/>
      <c r="P89" s="105">
        <f t="shared" si="150"/>
        <v>0</v>
      </c>
      <c r="Q89" s="103"/>
      <c r="R89" s="104"/>
      <c r="S89" s="105">
        <f t="shared" si="151"/>
        <v>0</v>
      </c>
      <c r="T89" s="103"/>
      <c r="U89" s="104"/>
      <c r="V89" s="106">
        <f t="shared" si="152"/>
        <v>0</v>
      </c>
      <c r="W89" s="107">
        <f t="shared" si="153"/>
        <v>0</v>
      </c>
      <c r="X89" s="164">
        <f t="shared" si="154"/>
        <v>0</v>
      </c>
      <c r="Y89" s="164">
        <f t="shared" si="155"/>
        <v>0</v>
      </c>
      <c r="Z89" s="218" t="e">
        <f t="shared" si="156"/>
        <v>#DIV/0!</v>
      </c>
      <c r="AA89" s="110"/>
      <c r="AB89" s="112"/>
      <c r="AC89" s="112"/>
      <c r="AD89" s="112"/>
      <c r="AE89" s="112"/>
      <c r="AF89" s="112"/>
      <c r="AG89" s="112"/>
    </row>
    <row r="90" spans="1:33" ht="30" customHeight="1" x14ac:dyDescent="0.45">
      <c r="A90" s="99" t="s">
        <v>79</v>
      </c>
      <c r="B90" s="100" t="s">
        <v>200</v>
      </c>
      <c r="C90" s="165" t="s">
        <v>201</v>
      </c>
      <c r="D90" s="102" t="s">
        <v>109</v>
      </c>
      <c r="E90" s="103"/>
      <c r="F90" s="104"/>
      <c r="G90" s="105">
        <f t="shared" si="147"/>
        <v>0</v>
      </c>
      <c r="H90" s="103"/>
      <c r="I90" s="104"/>
      <c r="J90" s="105">
        <f t="shared" si="148"/>
        <v>0</v>
      </c>
      <c r="K90" s="103"/>
      <c r="L90" s="104"/>
      <c r="M90" s="105">
        <f t="shared" si="149"/>
        <v>0</v>
      </c>
      <c r="N90" s="103"/>
      <c r="O90" s="104"/>
      <c r="P90" s="105">
        <f t="shared" si="150"/>
        <v>0</v>
      </c>
      <c r="Q90" s="103"/>
      <c r="R90" s="104"/>
      <c r="S90" s="105">
        <f t="shared" si="151"/>
        <v>0</v>
      </c>
      <c r="T90" s="103"/>
      <c r="U90" s="104"/>
      <c r="V90" s="106">
        <f t="shared" si="152"/>
        <v>0</v>
      </c>
      <c r="W90" s="107">
        <f t="shared" si="153"/>
        <v>0</v>
      </c>
      <c r="X90" s="164">
        <f t="shared" si="154"/>
        <v>0</v>
      </c>
      <c r="Y90" s="164">
        <f t="shared" si="155"/>
        <v>0</v>
      </c>
      <c r="Z90" s="218" t="e">
        <f t="shared" si="156"/>
        <v>#DIV/0!</v>
      </c>
      <c r="AA90" s="110"/>
      <c r="AB90" s="112"/>
      <c r="AC90" s="112"/>
      <c r="AD90" s="112"/>
      <c r="AE90" s="112"/>
      <c r="AF90" s="112"/>
      <c r="AG90" s="112"/>
    </row>
    <row r="91" spans="1:33" ht="30" customHeight="1" x14ac:dyDescent="0.45">
      <c r="A91" s="99" t="s">
        <v>79</v>
      </c>
      <c r="B91" s="100" t="s">
        <v>202</v>
      </c>
      <c r="C91" s="165" t="s">
        <v>203</v>
      </c>
      <c r="D91" s="102" t="s">
        <v>109</v>
      </c>
      <c r="E91" s="103"/>
      <c r="F91" s="104"/>
      <c r="G91" s="105">
        <f t="shared" si="147"/>
        <v>0</v>
      </c>
      <c r="H91" s="103"/>
      <c r="I91" s="104"/>
      <c r="J91" s="105">
        <f t="shared" si="148"/>
        <v>0</v>
      </c>
      <c r="K91" s="103"/>
      <c r="L91" s="104"/>
      <c r="M91" s="105">
        <f t="shared" si="149"/>
        <v>0</v>
      </c>
      <c r="N91" s="103"/>
      <c r="O91" s="104"/>
      <c r="P91" s="105">
        <f t="shared" si="150"/>
        <v>0</v>
      </c>
      <c r="Q91" s="103"/>
      <c r="R91" s="104"/>
      <c r="S91" s="105">
        <f t="shared" si="151"/>
        <v>0</v>
      </c>
      <c r="T91" s="103"/>
      <c r="U91" s="104"/>
      <c r="V91" s="106">
        <f t="shared" si="152"/>
        <v>0</v>
      </c>
      <c r="W91" s="107">
        <f t="shared" si="153"/>
        <v>0</v>
      </c>
      <c r="X91" s="164">
        <f t="shared" si="154"/>
        <v>0</v>
      </c>
      <c r="Y91" s="164">
        <f t="shared" si="155"/>
        <v>0</v>
      </c>
      <c r="Z91" s="218" t="e">
        <f t="shared" si="156"/>
        <v>#DIV/0!</v>
      </c>
      <c r="AA91" s="110"/>
      <c r="AB91" s="112"/>
      <c r="AC91" s="112"/>
      <c r="AD91" s="112"/>
      <c r="AE91" s="112"/>
      <c r="AF91" s="112"/>
      <c r="AG91" s="112"/>
    </row>
    <row r="92" spans="1:33" ht="30" customHeight="1" x14ac:dyDescent="0.45">
      <c r="A92" s="99" t="s">
        <v>79</v>
      </c>
      <c r="B92" s="100" t="s">
        <v>204</v>
      </c>
      <c r="C92" s="165" t="s">
        <v>205</v>
      </c>
      <c r="D92" s="102" t="s">
        <v>109</v>
      </c>
      <c r="E92" s="103"/>
      <c r="F92" s="104"/>
      <c r="G92" s="105">
        <f t="shared" si="147"/>
        <v>0</v>
      </c>
      <c r="H92" s="103"/>
      <c r="I92" s="104"/>
      <c r="J92" s="105">
        <f t="shared" si="148"/>
        <v>0</v>
      </c>
      <c r="K92" s="103"/>
      <c r="L92" s="104"/>
      <c r="M92" s="105">
        <f t="shared" si="149"/>
        <v>0</v>
      </c>
      <c r="N92" s="103"/>
      <c r="O92" s="104"/>
      <c r="P92" s="105">
        <f t="shared" si="150"/>
        <v>0</v>
      </c>
      <c r="Q92" s="103"/>
      <c r="R92" s="104"/>
      <c r="S92" s="105">
        <f t="shared" si="151"/>
        <v>0</v>
      </c>
      <c r="T92" s="103"/>
      <c r="U92" s="104"/>
      <c r="V92" s="106">
        <f t="shared" si="152"/>
        <v>0</v>
      </c>
      <c r="W92" s="107">
        <f t="shared" si="153"/>
        <v>0</v>
      </c>
      <c r="X92" s="164">
        <f t="shared" si="154"/>
        <v>0</v>
      </c>
      <c r="Y92" s="164">
        <f t="shared" si="155"/>
        <v>0</v>
      </c>
      <c r="Z92" s="218" t="e">
        <f t="shared" si="156"/>
        <v>#DIV/0!</v>
      </c>
      <c r="AA92" s="110"/>
      <c r="AB92" s="112"/>
      <c r="AC92" s="112"/>
      <c r="AD92" s="112"/>
      <c r="AE92" s="112"/>
      <c r="AF92" s="112"/>
      <c r="AG92" s="112"/>
    </row>
    <row r="93" spans="1:33" ht="30" customHeight="1" x14ac:dyDescent="0.45">
      <c r="A93" s="99" t="s">
        <v>79</v>
      </c>
      <c r="B93" s="100" t="s">
        <v>206</v>
      </c>
      <c r="C93" s="165" t="s">
        <v>207</v>
      </c>
      <c r="D93" s="102" t="s">
        <v>109</v>
      </c>
      <c r="E93" s="103"/>
      <c r="F93" s="104"/>
      <c r="G93" s="105">
        <f t="shared" si="147"/>
        <v>0</v>
      </c>
      <c r="H93" s="103"/>
      <c r="I93" s="104"/>
      <c r="J93" s="105">
        <f t="shared" si="148"/>
        <v>0</v>
      </c>
      <c r="K93" s="103"/>
      <c r="L93" s="104"/>
      <c r="M93" s="105">
        <f t="shared" si="149"/>
        <v>0</v>
      </c>
      <c r="N93" s="103"/>
      <c r="O93" s="104"/>
      <c r="P93" s="105">
        <f t="shared" si="150"/>
        <v>0</v>
      </c>
      <c r="Q93" s="103"/>
      <c r="R93" s="104"/>
      <c r="S93" s="105">
        <f t="shared" si="151"/>
        <v>0</v>
      </c>
      <c r="T93" s="103"/>
      <c r="U93" s="104"/>
      <c r="V93" s="106">
        <f t="shared" si="152"/>
        <v>0</v>
      </c>
      <c r="W93" s="107">
        <f t="shared" si="153"/>
        <v>0</v>
      </c>
      <c r="X93" s="164">
        <f t="shared" si="154"/>
        <v>0</v>
      </c>
      <c r="Y93" s="164">
        <f t="shared" si="155"/>
        <v>0</v>
      </c>
      <c r="Z93" s="218" t="e">
        <f t="shared" si="156"/>
        <v>#DIV/0!</v>
      </c>
      <c r="AA93" s="110"/>
      <c r="AB93" s="112"/>
      <c r="AC93" s="112"/>
      <c r="AD93" s="112"/>
      <c r="AE93" s="112"/>
      <c r="AF93" s="112"/>
      <c r="AG93" s="112"/>
    </row>
    <row r="94" spans="1:33" ht="30" customHeight="1" x14ac:dyDescent="0.45">
      <c r="A94" s="125" t="s">
        <v>79</v>
      </c>
      <c r="B94" s="100" t="s">
        <v>208</v>
      </c>
      <c r="C94" s="137" t="s">
        <v>209</v>
      </c>
      <c r="D94" s="102" t="s">
        <v>109</v>
      </c>
      <c r="E94" s="126"/>
      <c r="F94" s="127"/>
      <c r="G94" s="105">
        <f t="shared" si="147"/>
        <v>0</v>
      </c>
      <c r="H94" s="126"/>
      <c r="I94" s="127"/>
      <c r="J94" s="105">
        <f t="shared" si="148"/>
        <v>0</v>
      </c>
      <c r="K94" s="103"/>
      <c r="L94" s="104"/>
      <c r="M94" s="105">
        <f t="shared" si="149"/>
        <v>0</v>
      </c>
      <c r="N94" s="103"/>
      <c r="O94" s="104"/>
      <c r="P94" s="105">
        <f t="shared" si="150"/>
        <v>0</v>
      </c>
      <c r="Q94" s="103"/>
      <c r="R94" s="104"/>
      <c r="S94" s="105">
        <f t="shared" si="151"/>
        <v>0</v>
      </c>
      <c r="T94" s="103"/>
      <c r="U94" s="104"/>
      <c r="V94" s="106">
        <f t="shared" si="152"/>
        <v>0</v>
      </c>
      <c r="W94" s="107">
        <f t="shared" si="153"/>
        <v>0</v>
      </c>
      <c r="X94" s="164">
        <f t="shared" si="154"/>
        <v>0</v>
      </c>
      <c r="Y94" s="164">
        <f t="shared" si="155"/>
        <v>0</v>
      </c>
      <c r="Z94" s="218" t="e">
        <f t="shared" si="156"/>
        <v>#DIV/0!</v>
      </c>
      <c r="AA94" s="140"/>
      <c r="AB94" s="112"/>
      <c r="AC94" s="112"/>
      <c r="AD94" s="112"/>
      <c r="AE94" s="112"/>
      <c r="AF94" s="112"/>
      <c r="AG94" s="112"/>
    </row>
    <row r="95" spans="1:33" ht="30" customHeight="1" x14ac:dyDescent="0.45">
      <c r="A95" s="125" t="s">
        <v>79</v>
      </c>
      <c r="B95" s="100" t="s">
        <v>210</v>
      </c>
      <c r="C95" s="137" t="s">
        <v>211</v>
      </c>
      <c r="D95" s="138" t="s">
        <v>109</v>
      </c>
      <c r="E95" s="103"/>
      <c r="F95" s="104"/>
      <c r="G95" s="105">
        <f t="shared" si="147"/>
        <v>0</v>
      </c>
      <c r="H95" s="103"/>
      <c r="I95" s="104"/>
      <c r="J95" s="105">
        <f t="shared" si="148"/>
        <v>0</v>
      </c>
      <c r="K95" s="103"/>
      <c r="L95" s="104"/>
      <c r="M95" s="105">
        <f t="shared" si="149"/>
        <v>0</v>
      </c>
      <c r="N95" s="103"/>
      <c r="O95" s="104"/>
      <c r="P95" s="105">
        <f t="shared" si="150"/>
        <v>0</v>
      </c>
      <c r="Q95" s="103"/>
      <c r="R95" s="104"/>
      <c r="S95" s="105">
        <f t="shared" si="151"/>
        <v>0</v>
      </c>
      <c r="T95" s="103"/>
      <c r="U95" s="104"/>
      <c r="V95" s="106">
        <f t="shared" si="152"/>
        <v>0</v>
      </c>
      <c r="W95" s="107">
        <f t="shared" si="153"/>
        <v>0</v>
      </c>
      <c r="X95" s="164">
        <f t="shared" si="154"/>
        <v>0</v>
      </c>
      <c r="Y95" s="164">
        <f t="shared" si="155"/>
        <v>0</v>
      </c>
      <c r="Z95" s="218" t="e">
        <f t="shared" si="156"/>
        <v>#DIV/0!</v>
      </c>
      <c r="AA95" s="110"/>
      <c r="AB95" s="112"/>
      <c r="AC95" s="112"/>
      <c r="AD95" s="112"/>
      <c r="AE95" s="112"/>
      <c r="AF95" s="112"/>
      <c r="AG95" s="112"/>
    </row>
    <row r="96" spans="1:33" ht="40.200000000000003" customHeight="1" thickBot="1" x14ac:dyDescent="0.5">
      <c r="A96" s="125" t="s">
        <v>79</v>
      </c>
      <c r="B96" s="100" t="s">
        <v>212</v>
      </c>
      <c r="C96" s="219" t="s">
        <v>213</v>
      </c>
      <c r="D96" s="138" t="s">
        <v>109</v>
      </c>
      <c r="E96" s="126"/>
      <c r="F96" s="127">
        <v>0.22</v>
      </c>
      <c r="G96" s="128">
        <f t="shared" si="147"/>
        <v>0</v>
      </c>
      <c r="H96" s="126"/>
      <c r="I96" s="127">
        <v>0.22</v>
      </c>
      <c r="J96" s="128">
        <f t="shared" si="148"/>
        <v>0</v>
      </c>
      <c r="K96" s="126"/>
      <c r="L96" s="127">
        <v>0.22</v>
      </c>
      <c r="M96" s="128">
        <f t="shared" si="149"/>
        <v>0</v>
      </c>
      <c r="N96" s="126"/>
      <c r="O96" s="127">
        <v>0.22</v>
      </c>
      <c r="P96" s="128">
        <f t="shared" si="150"/>
        <v>0</v>
      </c>
      <c r="Q96" s="126"/>
      <c r="R96" s="127">
        <v>0.22</v>
      </c>
      <c r="S96" s="128">
        <f t="shared" si="151"/>
        <v>0</v>
      </c>
      <c r="T96" s="126"/>
      <c r="U96" s="127">
        <v>0.22</v>
      </c>
      <c r="V96" s="139">
        <f t="shared" si="152"/>
        <v>0</v>
      </c>
      <c r="W96" s="121">
        <f t="shared" si="153"/>
        <v>0</v>
      </c>
      <c r="X96" s="185">
        <f t="shared" si="154"/>
        <v>0</v>
      </c>
      <c r="Y96" s="185">
        <f t="shared" si="155"/>
        <v>0</v>
      </c>
      <c r="Z96" s="220" t="e">
        <f t="shared" si="156"/>
        <v>#DIV/0!</v>
      </c>
      <c r="AA96" s="123"/>
      <c r="AB96" s="54"/>
      <c r="AC96" s="54"/>
      <c r="AD96" s="54"/>
      <c r="AE96" s="54"/>
      <c r="AF96" s="54"/>
      <c r="AG96" s="54"/>
    </row>
    <row r="97" spans="1:33" ht="30" customHeight="1" thickBot="1" x14ac:dyDescent="0.5">
      <c r="A97" s="200" t="s">
        <v>214</v>
      </c>
      <c r="B97" s="221"/>
      <c r="C97" s="202"/>
      <c r="D97" s="203"/>
      <c r="E97" s="204"/>
      <c r="F97" s="148"/>
      <c r="G97" s="149">
        <f>SUM(G86:G96)</f>
        <v>0</v>
      </c>
      <c r="H97" s="204"/>
      <c r="I97" s="148"/>
      <c r="J97" s="149">
        <f>SUM(J86:J96)</f>
        <v>0</v>
      </c>
      <c r="K97" s="150"/>
      <c r="L97" s="148"/>
      <c r="M97" s="149">
        <f>SUM(M86:M96)</f>
        <v>0</v>
      </c>
      <c r="N97" s="150"/>
      <c r="O97" s="148"/>
      <c r="P97" s="149">
        <f>SUM(P86:P96)</f>
        <v>0</v>
      </c>
      <c r="Q97" s="150"/>
      <c r="R97" s="148"/>
      <c r="S97" s="149">
        <f>SUM(S86:S96)</f>
        <v>0</v>
      </c>
      <c r="T97" s="150"/>
      <c r="U97" s="148"/>
      <c r="V97" s="151">
        <f t="shared" ref="V97:X97" si="157">SUM(V86:V96)</f>
        <v>0</v>
      </c>
      <c r="W97" s="153">
        <f t="shared" si="157"/>
        <v>0</v>
      </c>
      <c r="X97" s="153">
        <f t="shared" si="157"/>
        <v>0</v>
      </c>
      <c r="Y97" s="222">
        <f t="shared" si="155"/>
        <v>0</v>
      </c>
      <c r="Z97" s="223" t="e">
        <f t="shared" si="156"/>
        <v>#DIV/0!</v>
      </c>
      <c r="AA97" s="224"/>
      <c r="AB97" s="54"/>
      <c r="AC97" s="54"/>
      <c r="AD97" s="54"/>
      <c r="AE97" s="54"/>
      <c r="AF97" s="54"/>
      <c r="AG97" s="54"/>
    </row>
    <row r="98" spans="1:33" ht="30" customHeight="1" thickBot="1" x14ac:dyDescent="0.5">
      <c r="A98" s="209" t="s">
        <v>74</v>
      </c>
      <c r="B98" s="157">
        <v>8</v>
      </c>
      <c r="C98" s="225" t="s">
        <v>215</v>
      </c>
      <c r="D98" s="159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1"/>
      <c r="X98" s="161"/>
      <c r="Y98" s="83"/>
      <c r="Z98" s="162"/>
      <c r="AA98" s="226"/>
      <c r="AB98" s="98"/>
      <c r="AC98" s="98"/>
      <c r="AD98" s="98"/>
      <c r="AE98" s="98"/>
      <c r="AF98" s="98"/>
      <c r="AG98" s="98"/>
    </row>
    <row r="99" spans="1:33" ht="30" customHeight="1" x14ac:dyDescent="0.45">
      <c r="A99" s="99" t="s">
        <v>79</v>
      </c>
      <c r="B99" s="100" t="s">
        <v>216</v>
      </c>
      <c r="C99" s="165" t="s">
        <v>217</v>
      </c>
      <c r="D99" s="102" t="s">
        <v>218</v>
      </c>
      <c r="E99" s="103"/>
      <c r="F99" s="104"/>
      <c r="G99" s="105">
        <f t="shared" ref="G99:G104" si="158">E99*F99</f>
        <v>0</v>
      </c>
      <c r="H99" s="103"/>
      <c r="I99" s="104"/>
      <c r="J99" s="105">
        <f t="shared" ref="J99:J104" si="159">H99*I99</f>
        <v>0</v>
      </c>
      <c r="K99" s="103"/>
      <c r="L99" s="104"/>
      <c r="M99" s="105">
        <f t="shared" ref="M99:M104" si="160">K99*L99</f>
        <v>0</v>
      </c>
      <c r="N99" s="103"/>
      <c r="O99" s="104"/>
      <c r="P99" s="105">
        <f t="shared" ref="P99:P104" si="161">N99*O99</f>
        <v>0</v>
      </c>
      <c r="Q99" s="103"/>
      <c r="R99" s="104"/>
      <c r="S99" s="105">
        <f t="shared" ref="S99:S104" si="162">Q99*R99</f>
        <v>0</v>
      </c>
      <c r="T99" s="103"/>
      <c r="U99" s="104"/>
      <c r="V99" s="106">
        <f t="shared" ref="V99:V104" si="163">T99*U99</f>
        <v>0</v>
      </c>
      <c r="W99" s="214">
        <f t="shared" ref="W99:W104" si="164">G99+M99+S99</f>
        <v>0</v>
      </c>
      <c r="X99" s="215">
        <f t="shared" ref="X99:X104" si="165">J99+P99+V99</f>
        <v>0</v>
      </c>
      <c r="Y99" s="227">
        <f t="shared" ref="Y99:Y105" si="166">W99-X99</f>
        <v>0</v>
      </c>
      <c r="Z99" s="216" t="e">
        <f t="shared" ref="Z99:Z105" si="167">Y99/W99</f>
        <v>#DIV/0!</v>
      </c>
      <c r="AA99" s="228"/>
      <c r="AB99" s="112"/>
      <c r="AC99" s="112"/>
      <c r="AD99" s="112"/>
      <c r="AE99" s="112"/>
      <c r="AF99" s="112"/>
      <c r="AG99" s="112"/>
    </row>
    <row r="100" spans="1:33" ht="30" customHeight="1" x14ac:dyDescent="0.45">
      <c r="A100" s="99" t="s">
        <v>79</v>
      </c>
      <c r="B100" s="100" t="s">
        <v>219</v>
      </c>
      <c r="C100" s="165" t="s">
        <v>220</v>
      </c>
      <c r="D100" s="102" t="s">
        <v>218</v>
      </c>
      <c r="E100" s="103"/>
      <c r="F100" s="104"/>
      <c r="G100" s="105">
        <f t="shared" si="158"/>
        <v>0</v>
      </c>
      <c r="H100" s="103"/>
      <c r="I100" s="104"/>
      <c r="J100" s="105">
        <f t="shared" si="159"/>
        <v>0</v>
      </c>
      <c r="K100" s="103"/>
      <c r="L100" s="104"/>
      <c r="M100" s="105">
        <f t="shared" si="160"/>
        <v>0</v>
      </c>
      <c r="N100" s="103"/>
      <c r="O100" s="104"/>
      <c r="P100" s="105">
        <f t="shared" si="161"/>
        <v>0</v>
      </c>
      <c r="Q100" s="103"/>
      <c r="R100" s="104"/>
      <c r="S100" s="105">
        <f t="shared" si="162"/>
        <v>0</v>
      </c>
      <c r="T100" s="103"/>
      <c r="U100" s="104"/>
      <c r="V100" s="106">
        <f t="shared" si="163"/>
        <v>0</v>
      </c>
      <c r="W100" s="107">
        <f t="shared" si="164"/>
        <v>0</v>
      </c>
      <c r="X100" s="164">
        <f t="shared" si="165"/>
        <v>0</v>
      </c>
      <c r="Y100" s="108">
        <f t="shared" si="166"/>
        <v>0</v>
      </c>
      <c r="Z100" s="218" t="e">
        <f t="shared" si="167"/>
        <v>#DIV/0!</v>
      </c>
      <c r="AA100" s="228"/>
      <c r="AB100" s="112"/>
      <c r="AC100" s="112"/>
      <c r="AD100" s="112"/>
      <c r="AE100" s="112"/>
      <c r="AF100" s="112"/>
      <c r="AG100" s="112"/>
    </row>
    <row r="101" spans="1:33" ht="30" customHeight="1" x14ac:dyDescent="0.45">
      <c r="A101" s="99" t="s">
        <v>79</v>
      </c>
      <c r="B101" s="100" t="s">
        <v>221</v>
      </c>
      <c r="C101" s="165" t="s">
        <v>222</v>
      </c>
      <c r="D101" s="102" t="s">
        <v>223</v>
      </c>
      <c r="E101" s="229"/>
      <c r="F101" s="230"/>
      <c r="G101" s="105">
        <f t="shared" si="158"/>
        <v>0</v>
      </c>
      <c r="H101" s="229"/>
      <c r="I101" s="230"/>
      <c r="J101" s="105">
        <f t="shared" si="159"/>
        <v>0</v>
      </c>
      <c r="K101" s="103"/>
      <c r="L101" s="104"/>
      <c r="M101" s="105">
        <f t="shared" si="160"/>
        <v>0</v>
      </c>
      <c r="N101" s="103"/>
      <c r="O101" s="104"/>
      <c r="P101" s="105">
        <f t="shared" si="161"/>
        <v>0</v>
      </c>
      <c r="Q101" s="103"/>
      <c r="R101" s="104"/>
      <c r="S101" s="105">
        <f t="shared" si="162"/>
        <v>0</v>
      </c>
      <c r="T101" s="103"/>
      <c r="U101" s="104"/>
      <c r="V101" s="106">
        <f t="shared" si="163"/>
        <v>0</v>
      </c>
      <c r="W101" s="107">
        <f t="shared" si="164"/>
        <v>0</v>
      </c>
      <c r="X101" s="164">
        <f t="shared" si="165"/>
        <v>0</v>
      </c>
      <c r="Y101" s="108">
        <f t="shared" si="166"/>
        <v>0</v>
      </c>
      <c r="Z101" s="218" t="e">
        <f t="shared" si="167"/>
        <v>#DIV/0!</v>
      </c>
      <c r="AA101" s="228"/>
      <c r="AB101" s="112"/>
      <c r="AC101" s="112"/>
      <c r="AD101" s="112"/>
      <c r="AE101" s="112"/>
      <c r="AF101" s="112"/>
      <c r="AG101" s="112"/>
    </row>
    <row r="102" spans="1:33" ht="30" customHeight="1" x14ac:dyDescent="0.45">
      <c r="A102" s="99" t="s">
        <v>79</v>
      </c>
      <c r="B102" s="100" t="s">
        <v>224</v>
      </c>
      <c r="C102" s="165" t="s">
        <v>225</v>
      </c>
      <c r="D102" s="102" t="s">
        <v>223</v>
      </c>
      <c r="E102" s="103"/>
      <c r="F102" s="104"/>
      <c r="G102" s="105">
        <f t="shared" si="158"/>
        <v>0</v>
      </c>
      <c r="H102" s="103"/>
      <c r="I102" s="104"/>
      <c r="J102" s="105">
        <f t="shared" si="159"/>
        <v>0</v>
      </c>
      <c r="K102" s="229"/>
      <c r="L102" s="230"/>
      <c r="M102" s="105">
        <f t="shared" si="160"/>
        <v>0</v>
      </c>
      <c r="N102" s="229"/>
      <c r="O102" s="230"/>
      <c r="P102" s="105">
        <f t="shared" si="161"/>
        <v>0</v>
      </c>
      <c r="Q102" s="229"/>
      <c r="R102" s="230"/>
      <c r="S102" s="105">
        <f t="shared" si="162"/>
        <v>0</v>
      </c>
      <c r="T102" s="229"/>
      <c r="U102" s="230"/>
      <c r="V102" s="106">
        <f t="shared" si="163"/>
        <v>0</v>
      </c>
      <c r="W102" s="107">
        <f t="shared" si="164"/>
        <v>0</v>
      </c>
      <c r="X102" s="164">
        <f t="shared" si="165"/>
        <v>0</v>
      </c>
      <c r="Y102" s="108">
        <f t="shared" si="166"/>
        <v>0</v>
      </c>
      <c r="Z102" s="218" t="e">
        <f t="shared" si="167"/>
        <v>#DIV/0!</v>
      </c>
      <c r="AA102" s="228"/>
      <c r="AB102" s="112"/>
      <c r="AC102" s="112"/>
      <c r="AD102" s="112"/>
      <c r="AE102" s="112"/>
      <c r="AF102" s="112"/>
      <c r="AG102" s="112"/>
    </row>
    <row r="103" spans="1:33" ht="30" customHeight="1" x14ac:dyDescent="0.45">
      <c r="A103" s="99" t="s">
        <v>79</v>
      </c>
      <c r="B103" s="100" t="s">
        <v>226</v>
      </c>
      <c r="C103" s="165" t="s">
        <v>227</v>
      </c>
      <c r="D103" s="102" t="s">
        <v>223</v>
      </c>
      <c r="E103" s="103"/>
      <c r="F103" s="104"/>
      <c r="G103" s="105">
        <f t="shared" si="158"/>
        <v>0</v>
      </c>
      <c r="H103" s="103"/>
      <c r="I103" s="104"/>
      <c r="J103" s="105">
        <f t="shared" si="159"/>
        <v>0</v>
      </c>
      <c r="K103" s="103"/>
      <c r="L103" s="104"/>
      <c r="M103" s="105">
        <f t="shared" si="160"/>
        <v>0</v>
      </c>
      <c r="N103" s="103"/>
      <c r="O103" s="104"/>
      <c r="P103" s="105">
        <f t="shared" si="161"/>
        <v>0</v>
      </c>
      <c r="Q103" s="103"/>
      <c r="R103" s="104"/>
      <c r="S103" s="105">
        <f t="shared" si="162"/>
        <v>0</v>
      </c>
      <c r="T103" s="103"/>
      <c r="U103" s="104"/>
      <c r="V103" s="106">
        <f t="shared" si="163"/>
        <v>0</v>
      </c>
      <c r="W103" s="107">
        <f t="shared" si="164"/>
        <v>0</v>
      </c>
      <c r="X103" s="164">
        <f t="shared" si="165"/>
        <v>0</v>
      </c>
      <c r="Y103" s="108">
        <f t="shared" si="166"/>
        <v>0</v>
      </c>
      <c r="Z103" s="218" t="e">
        <f t="shared" si="167"/>
        <v>#DIV/0!</v>
      </c>
      <c r="AA103" s="228"/>
      <c r="AB103" s="112"/>
      <c r="AC103" s="112"/>
      <c r="AD103" s="112"/>
      <c r="AE103" s="112"/>
      <c r="AF103" s="112"/>
      <c r="AG103" s="112"/>
    </row>
    <row r="104" spans="1:33" ht="40.799999999999997" customHeight="1" thickBot="1" x14ac:dyDescent="0.5">
      <c r="A104" s="113" t="s">
        <v>79</v>
      </c>
      <c r="B104" s="114" t="s">
        <v>228</v>
      </c>
      <c r="C104" s="115" t="s">
        <v>229</v>
      </c>
      <c r="D104" s="116"/>
      <c r="E104" s="126"/>
      <c r="F104" s="127">
        <v>0.22</v>
      </c>
      <c r="G104" s="128">
        <f t="shared" si="158"/>
        <v>0</v>
      </c>
      <c r="H104" s="126"/>
      <c r="I104" s="127">
        <v>0.22</v>
      </c>
      <c r="J104" s="128">
        <f t="shared" si="159"/>
        <v>0</v>
      </c>
      <c r="K104" s="126"/>
      <c r="L104" s="127">
        <v>0.22</v>
      </c>
      <c r="M104" s="128">
        <f t="shared" si="160"/>
        <v>0</v>
      </c>
      <c r="N104" s="126"/>
      <c r="O104" s="127">
        <v>0.22</v>
      </c>
      <c r="P104" s="128">
        <f t="shared" si="161"/>
        <v>0</v>
      </c>
      <c r="Q104" s="126"/>
      <c r="R104" s="127">
        <v>0.22</v>
      </c>
      <c r="S104" s="128">
        <f t="shared" si="162"/>
        <v>0</v>
      </c>
      <c r="T104" s="126"/>
      <c r="U104" s="127">
        <v>0.22</v>
      </c>
      <c r="V104" s="139">
        <f t="shared" si="163"/>
        <v>0</v>
      </c>
      <c r="W104" s="121">
        <f t="shared" si="164"/>
        <v>0</v>
      </c>
      <c r="X104" s="185">
        <f t="shared" si="165"/>
        <v>0</v>
      </c>
      <c r="Y104" s="122">
        <f t="shared" si="166"/>
        <v>0</v>
      </c>
      <c r="Z104" s="220" t="e">
        <f t="shared" si="167"/>
        <v>#DIV/0!</v>
      </c>
      <c r="AA104" s="231"/>
      <c r="AB104" s="54"/>
      <c r="AC104" s="54"/>
      <c r="AD104" s="54"/>
      <c r="AE104" s="54"/>
      <c r="AF104" s="54"/>
      <c r="AG104" s="54"/>
    </row>
    <row r="105" spans="1:33" ht="30" customHeight="1" thickBot="1" x14ac:dyDescent="0.5">
      <c r="A105" s="200" t="s">
        <v>230</v>
      </c>
      <c r="B105" s="232"/>
      <c r="C105" s="202"/>
      <c r="D105" s="233"/>
      <c r="E105" s="234"/>
      <c r="F105" s="235"/>
      <c r="G105" s="170">
        <f>SUM(G99:G104)</f>
        <v>0</v>
      </c>
      <c r="H105" s="234"/>
      <c r="I105" s="235"/>
      <c r="J105" s="170">
        <f>SUM(J99:J104)</f>
        <v>0</v>
      </c>
      <c r="K105" s="204"/>
      <c r="L105" s="148"/>
      <c r="M105" s="236">
        <f>SUM(M99:M104)</f>
        <v>0</v>
      </c>
      <c r="N105" s="234"/>
      <c r="O105" s="235"/>
      <c r="P105" s="170">
        <f>SUM(P99:P104)</f>
        <v>0</v>
      </c>
      <c r="Q105" s="234"/>
      <c r="R105" s="235"/>
      <c r="S105" s="170">
        <f>SUM(S99:S104)</f>
        <v>0</v>
      </c>
      <c r="T105" s="234"/>
      <c r="U105" s="235"/>
      <c r="V105" s="170">
        <f t="shared" ref="V105:X105" si="168">SUM(V99:V104)</f>
        <v>0</v>
      </c>
      <c r="W105" s="153">
        <f t="shared" si="168"/>
        <v>0</v>
      </c>
      <c r="X105" s="153">
        <f t="shared" si="168"/>
        <v>0</v>
      </c>
      <c r="Y105" s="222">
        <f t="shared" si="166"/>
        <v>0</v>
      </c>
      <c r="Z105" s="223" t="e">
        <f t="shared" si="167"/>
        <v>#DIV/0!</v>
      </c>
      <c r="AA105" s="237"/>
      <c r="AB105" s="54"/>
      <c r="AC105" s="54"/>
      <c r="AD105" s="54"/>
      <c r="AE105" s="54"/>
      <c r="AF105" s="54"/>
      <c r="AG105" s="54"/>
    </row>
    <row r="106" spans="1:33" ht="30" customHeight="1" thickBot="1" x14ac:dyDescent="0.5">
      <c r="A106" s="209" t="s">
        <v>74</v>
      </c>
      <c r="B106" s="157">
        <v>9</v>
      </c>
      <c r="C106" s="211" t="s">
        <v>231</v>
      </c>
      <c r="D106" s="159"/>
      <c r="E106" s="238"/>
      <c r="F106" s="238"/>
      <c r="G106" s="238"/>
      <c r="H106" s="238"/>
      <c r="I106" s="238"/>
      <c r="J106" s="238"/>
      <c r="K106" s="160"/>
      <c r="L106" s="160"/>
      <c r="M106" s="160"/>
      <c r="N106" s="238"/>
      <c r="O106" s="238"/>
      <c r="P106" s="238"/>
      <c r="Q106" s="238"/>
      <c r="R106" s="238"/>
      <c r="S106" s="238"/>
      <c r="T106" s="238"/>
      <c r="U106" s="238"/>
      <c r="V106" s="238"/>
      <c r="W106" s="161"/>
      <c r="X106" s="161"/>
      <c r="Y106" s="83"/>
      <c r="Z106" s="162"/>
      <c r="AA106" s="226"/>
      <c r="AB106" s="54"/>
      <c r="AC106" s="54"/>
      <c r="AD106" s="54"/>
      <c r="AE106" s="54"/>
      <c r="AF106" s="54"/>
      <c r="AG106" s="54"/>
    </row>
    <row r="107" spans="1:33" ht="30" customHeight="1" x14ac:dyDescent="0.45">
      <c r="A107" s="239" t="s">
        <v>79</v>
      </c>
      <c r="B107" s="240">
        <v>43839</v>
      </c>
      <c r="C107" s="241" t="s">
        <v>232</v>
      </c>
      <c r="D107" s="242"/>
      <c r="E107" s="243"/>
      <c r="F107" s="244"/>
      <c r="G107" s="245">
        <f t="shared" ref="G107:G112" si="169">E107*F107</f>
        <v>0</v>
      </c>
      <c r="H107" s="243"/>
      <c r="I107" s="244"/>
      <c r="J107" s="245">
        <f t="shared" ref="J107:J112" si="170">H107*I107</f>
        <v>0</v>
      </c>
      <c r="K107" s="246"/>
      <c r="L107" s="244"/>
      <c r="M107" s="245">
        <f t="shared" ref="M107:M112" si="171">K107*L107</f>
        <v>0</v>
      </c>
      <c r="N107" s="246"/>
      <c r="O107" s="244"/>
      <c r="P107" s="245">
        <f t="shared" ref="P107:P112" si="172">N107*O107</f>
        <v>0</v>
      </c>
      <c r="Q107" s="246"/>
      <c r="R107" s="244"/>
      <c r="S107" s="245">
        <f t="shared" ref="S107:S112" si="173">Q107*R107</f>
        <v>0</v>
      </c>
      <c r="T107" s="246"/>
      <c r="U107" s="244"/>
      <c r="V107" s="247">
        <f t="shared" ref="V107:V112" si="174">T107*U107</f>
        <v>0</v>
      </c>
      <c r="W107" s="214">
        <f t="shared" ref="W107:W112" si="175">G107+M107+S107</f>
        <v>0</v>
      </c>
      <c r="X107" s="215">
        <f t="shared" ref="X107:X112" si="176">J107+P107+V107</f>
        <v>0</v>
      </c>
      <c r="Y107" s="227">
        <f t="shared" ref="Y107:Y113" si="177">W107-X107</f>
        <v>0</v>
      </c>
      <c r="Z107" s="216" t="e">
        <f t="shared" ref="Z107:Z113" si="178">Y107/W107</f>
        <v>#DIV/0!</v>
      </c>
      <c r="AA107" s="248"/>
      <c r="AB107" s="111"/>
      <c r="AC107" s="112"/>
      <c r="AD107" s="112"/>
      <c r="AE107" s="112"/>
      <c r="AF107" s="112"/>
      <c r="AG107" s="112"/>
    </row>
    <row r="108" spans="1:33" ht="30" customHeight="1" x14ac:dyDescent="0.45">
      <c r="A108" s="99" t="s">
        <v>79</v>
      </c>
      <c r="B108" s="249">
        <v>43870</v>
      </c>
      <c r="C108" s="165" t="s">
        <v>233</v>
      </c>
      <c r="D108" s="250"/>
      <c r="E108" s="251"/>
      <c r="F108" s="104"/>
      <c r="G108" s="105">
        <f t="shared" si="169"/>
        <v>0</v>
      </c>
      <c r="H108" s="251"/>
      <c r="I108" s="104"/>
      <c r="J108" s="105">
        <f t="shared" si="170"/>
        <v>0</v>
      </c>
      <c r="K108" s="103"/>
      <c r="L108" s="104"/>
      <c r="M108" s="105">
        <f t="shared" si="171"/>
        <v>0</v>
      </c>
      <c r="N108" s="103"/>
      <c r="O108" s="104"/>
      <c r="P108" s="105">
        <f t="shared" si="172"/>
        <v>0</v>
      </c>
      <c r="Q108" s="103"/>
      <c r="R108" s="104"/>
      <c r="S108" s="105">
        <f t="shared" si="173"/>
        <v>0</v>
      </c>
      <c r="T108" s="103"/>
      <c r="U108" s="104"/>
      <c r="V108" s="106">
        <f t="shared" si="174"/>
        <v>0</v>
      </c>
      <c r="W108" s="107">
        <f t="shared" si="175"/>
        <v>0</v>
      </c>
      <c r="X108" s="164">
        <f t="shared" si="176"/>
        <v>0</v>
      </c>
      <c r="Y108" s="108">
        <f t="shared" si="177"/>
        <v>0</v>
      </c>
      <c r="Z108" s="218" t="e">
        <f t="shared" si="178"/>
        <v>#DIV/0!</v>
      </c>
      <c r="AA108" s="228"/>
      <c r="AB108" s="112"/>
      <c r="AC108" s="112"/>
      <c r="AD108" s="112"/>
      <c r="AE108" s="112"/>
      <c r="AF108" s="112"/>
      <c r="AG108" s="112"/>
    </row>
    <row r="109" spans="1:33" ht="30" customHeight="1" x14ac:dyDescent="0.45">
      <c r="A109" s="99" t="s">
        <v>79</v>
      </c>
      <c r="B109" s="249">
        <v>43899</v>
      </c>
      <c r="C109" s="165" t="s">
        <v>234</v>
      </c>
      <c r="D109" s="250"/>
      <c r="E109" s="251"/>
      <c r="F109" s="104"/>
      <c r="G109" s="105">
        <f t="shared" si="169"/>
        <v>0</v>
      </c>
      <c r="H109" s="251"/>
      <c r="I109" s="104"/>
      <c r="J109" s="105">
        <f t="shared" si="170"/>
        <v>0</v>
      </c>
      <c r="K109" s="103"/>
      <c r="L109" s="104"/>
      <c r="M109" s="105">
        <f t="shared" si="171"/>
        <v>0</v>
      </c>
      <c r="N109" s="103"/>
      <c r="O109" s="104"/>
      <c r="P109" s="105">
        <f t="shared" si="172"/>
        <v>0</v>
      </c>
      <c r="Q109" s="103"/>
      <c r="R109" s="104"/>
      <c r="S109" s="105">
        <f t="shared" si="173"/>
        <v>0</v>
      </c>
      <c r="T109" s="103"/>
      <c r="U109" s="104"/>
      <c r="V109" s="106">
        <f t="shared" si="174"/>
        <v>0</v>
      </c>
      <c r="W109" s="107">
        <f t="shared" si="175"/>
        <v>0</v>
      </c>
      <c r="X109" s="164">
        <f t="shared" si="176"/>
        <v>0</v>
      </c>
      <c r="Y109" s="108">
        <f t="shared" si="177"/>
        <v>0</v>
      </c>
      <c r="Z109" s="218" t="e">
        <f t="shared" si="178"/>
        <v>#DIV/0!</v>
      </c>
      <c r="AA109" s="228"/>
      <c r="AB109" s="112"/>
      <c r="AC109" s="112"/>
      <c r="AD109" s="112"/>
      <c r="AE109" s="112"/>
      <c r="AF109" s="112"/>
      <c r="AG109" s="112"/>
    </row>
    <row r="110" spans="1:33" ht="30" customHeight="1" x14ac:dyDescent="0.45">
      <c r="A110" s="99" t="s">
        <v>79</v>
      </c>
      <c r="B110" s="249">
        <v>43930</v>
      </c>
      <c r="C110" s="165" t="s">
        <v>315</v>
      </c>
      <c r="D110" s="250" t="s">
        <v>130</v>
      </c>
      <c r="E110" s="251">
        <v>1</v>
      </c>
      <c r="F110" s="104">
        <v>17000</v>
      </c>
      <c r="G110" s="105">
        <v>17000</v>
      </c>
      <c r="H110" s="251">
        <v>1</v>
      </c>
      <c r="I110" s="104">
        <v>18000</v>
      </c>
      <c r="J110" s="105">
        <v>18000</v>
      </c>
      <c r="K110" s="103"/>
      <c r="L110" s="104"/>
      <c r="M110" s="105">
        <f t="shared" si="171"/>
        <v>0</v>
      </c>
      <c r="N110" s="103"/>
      <c r="O110" s="104"/>
      <c r="P110" s="105">
        <f t="shared" si="172"/>
        <v>0</v>
      </c>
      <c r="Q110" s="103"/>
      <c r="R110" s="104"/>
      <c r="S110" s="105">
        <f t="shared" si="173"/>
        <v>0</v>
      </c>
      <c r="T110" s="103"/>
      <c r="U110" s="104"/>
      <c r="V110" s="106">
        <f t="shared" si="174"/>
        <v>0</v>
      </c>
      <c r="W110" s="107">
        <f t="shared" si="175"/>
        <v>17000</v>
      </c>
      <c r="X110" s="164">
        <f t="shared" si="176"/>
        <v>18000</v>
      </c>
      <c r="Y110" s="108">
        <f t="shared" si="177"/>
        <v>-1000</v>
      </c>
      <c r="Z110" s="218">
        <f t="shared" si="178"/>
        <v>-5.8823529411764705E-2</v>
      </c>
      <c r="AA110" s="228" t="s">
        <v>327</v>
      </c>
      <c r="AB110" s="112" t="s">
        <v>328</v>
      </c>
      <c r="AC110" s="112"/>
      <c r="AD110" s="112"/>
      <c r="AE110" s="112"/>
      <c r="AF110" s="112"/>
      <c r="AG110" s="112"/>
    </row>
    <row r="111" spans="1:33" ht="30" customHeight="1" x14ac:dyDescent="0.45">
      <c r="A111" s="125" t="s">
        <v>79</v>
      </c>
      <c r="B111" s="249">
        <v>43960</v>
      </c>
      <c r="C111" s="137" t="s">
        <v>235</v>
      </c>
      <c r="D111" s="252"/>
      <c r="E111" s="253"/>
      <c r="F111" s="127"/>
      <c r="G111" s="128">
        <f t="shared" si="169"/>
        <v>0</v>
      </c>
      <c r="H111" s="253"/>
      <c r="I111" s="127"/>
      <c r="J111" s="128">
        <f t="shared" si="170"/>
        <v>0</v>
      </c>
      <c r="K111" s="126"/>
      <c r="L111" s="127"/>
      <c r="M111" s="128">
        <f t="shared" si="171"/>
        <v>0</v>
      </c>
      <c r="N111" s="126"/>
      <c r="O111" s="127"/>
      <c r="P111" s="128">
        <f t="shared" si="172"/>
        <v>0</v>
      </c>
      <c r="Q111" s="126"/>
      <c r="R111" s="127"/>
      <c r="S111" s="128">
        <f t="shared" si="173"/>
        <v>0</v>
      </c>
      <c r="T111" s="126"/>
      <c r="U111" s="127"/>
      <c r="V111" s="139">
        <f t="shared" si="174"/>
        <v>0</v>
      </c>
      <c r="W111" s="107">
        <f t="shared" si="175"/>
        <v>0</v>
      </c>
      <c r="X111" s="164">
        <f t="shared" si="176"/>
        <v>0</v>
      </c>
      <c r="Y111" s="108">
        <f t="shared" si="177"/>
        <v>0</v>
      </c>
      <c r="Z111" s="218" t="e">
        <f t="shared" si="178"/>
        <v>#DIV/0!</v>
      </c>
      <c r="AA111" s="254"/>
      <c r="AB111" s="112"/>
      <c r="AC111" s="112"/>
      <c r="AD111" s="112"/>
      <c r="AE111" s="112"/>
      <c r="AF111" s="112"/>
      <c r="AG111" s="112"/>
    </row>
    <row r="112" spans="1:33" ht="40.799999999999997" customHeight="1" thickBot="1" x14ac:dyDescent="0.5">
      <c r="A112" s="125" t="s">
        <v>79</v>
      </c>
      <c r="B112" s="249">
        <v>43991</v>
      </c>
      <c r="C112" s="219" t="s">
        <v>236</v>
      </c>
      <c r="D112" s="116"/>
      <c r="E112" s="126"/>
      <c r="F112" s="127">
        <v>0.22</v>
      </c>
      <c r="G112" s="128">
        <f t="shared" si="169"/>
        <v>0</v>
      </c>
      <c r="H112" s="126"/>
      <c r="I112" s="127">
        <v>0.22</v>
      </c>
      <c r="J112" s="128">
        <f t="shared" si="170"/>
        <v>0</v>
      </c>
      <c r="K112" s="126"/>
      <c r="L112" s="127">
        <v>0.22</v>
      </c>
      <c r="M112" s="128">
        <f t="shared" si="171"/>
        <v>0</v>
      </c>
      <c r="N112" s="126"/>
      <c r="O112" s="127">
        <v>0.22</v>
      </c>
      <c r="P112" s="128">
        <f t="shared" si="172"/>
        <v>0</v>
      </c>
      <c r="Q112" s="126"/>
      <c r="R112" s="127">
        <v>0.22</v>
      </c>
      <c r="S112" s="128">
        <f t="shared" si="173"/>
        <v>0</v>
      </c>
      <c r="T112" s="126"/>
      <c r="U112" s="127">
        <v>0.22</v>
      </c>
      <c r="V112" s="139">
        <f t="shared" si="174"/>
        <v>0</v>
      </c>
      <c r="W112" s="121">
        <f t="shared" si="175"/>
        <v>0</v>
      </c>
      <c r="X112" s="185">
        <f t="shared" si="176"/>
        <v>0</v>
      </c>
      <c r="Y112" s="122">
        <f t="shared" si="177"/>
        <v>0</v>
      </c>
      <c r="Z112" s="220" t="e">
        <f t="shared" si="178"/>
        <v>#DIV/0!</v>
      </c>
      <c r="AA112" s="231"/>
      <c r="AB112" s="54"/>
      <c r="AC112" s="54"/>
      <c r="AD112" s="54"/>
      <c r="AE112" s="54"/>
      <c r="AF112" s="54"/>
      <c r="AG112" s="54"/>
    </row>
    <row r="113" spans="1:33" ht="30" customHeight="1" thickBot="1" x14ac:dyDescent="0.5">
      <c r="A113" s="200" t="s">
        <v>237</v>
      </c>
      <c r="B113" s="201"/>
      <c r="C113" s="202"/>
      <c r="D113" s="203"/>
      <c r="E113" s="204"/>
      <c r="F113" s="148"/>
      <c r="G113" s="149">
        <f>SUM(G107:G112)</f>
        <v>17000</v>
      </c>
      <c r="H113" s="204"/>
      <c r="I113" s="148"/>
      <c r="J113" s="149">
        <f>SUM(J107:J112)</f>
        <v>18000</v>
      </c>
      <c r="K113" s="150"/>
      <c r="L113" s="148"/>
      <c r="M113" s="149">
        <f>SUM(M107:M112)</f>
        <v>0</v>
      </c>
      <c r="N113" s="150"/>
      <c r="O113" s="148"/>
      <c r="P113" s="149">
        <f>SUM(P107:P112)</f>
        <v>0</v>
      </c>
      <c r="Q113" s="150"/>
      <c r="R113" s="148"/>
      <c r="S113" s="149">
        <f>SUM(S107:S112)</f>
        <v>0</v>
      </c>
      <c r="T113" s="150"/>
      <c r="U113" s="148"/>
      <c r="V113" s="149">
        <f t="shared" ref="V113:X113" si="179">SUM(V107:V112)</f>
        <v>0</v>
      </c>
      <c r="W113" s="255">
        <f t="shared" si="179"/>
        <v>17000</v>
      </c>
      <c r="X113" s="255">
        <f t="shared" si="179"/>
        <v>18000</v>
      </c>
      <c r="Y113" s="256">
        <f t="shared" si="177"/>
        <v>-1000</v>
      </c>
      <c r="Z113" s="257">
        <f t="shared" si="178"/>
        <v>-5.8823529411764705E-2</v>
      </c>
      <c r="AA113" s="258"/>
      <c r="AB113" s="54"/>
      <c r="AC113" s="54"/>
      <c r="AD113" s="54"/>
      <c r="AE113" s="54"/>
      <c r="AF113" s="54"/>
      <c r="AG113" s="54"/>
    </row>
    <row r="114" spans="1:33" ht="30" customHeight="1" thickBot="1" x14ac:dyDescent="0.5">
      <c r="A114" s="209" t="s">
        <v>74</v>
      </c>
      <c r="B114" s="157">
        <v>10</v>
      </c>
      <c r="C114" s="225" t="s">
        <v>238</v>
      </c>
      <c r="D114" s="159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83"/>
      <c r="X114" s="83"/>
      <c r="Y114" s="83"/>
      <c r="Z114" s="174"/>
      <c r="AA114" s="226"/>
      <c r="AB114" s="54"/>
      <c r="AC114" s="54"/>
      <c r="AD114" s="54"/>
      <c r="AE114" s="54"/>
      <c r="AF114" s="54"/>
      <c r="AG114" s="54"/>
    </row>
    <row r="115" spans="1:33" ht="74.400000000000006" customHeight="1" x14ac:dyDescent="0.45">
      <c r="A115" s="99" t="s">
        <v>79</v>
      </c>
      <c r="B115" s="249">
        <v>43840</v>
      </c>
      <c r="C115" s="259" t="s">
        <v>316</v>
      </c>
      <c r="D115" s="242" t="s">
        <v>130</v>
      </c>
      <c r="E115" s="260">
        <v>1</v>
      </c>
      <c r="F115" s="133">
        <v>15000</v>
      </c>
      <c r="G115" s="134">
        <v>15000</v>
      </c>
      <c r="H115" s="260">
        <v>1</v>
      </c>
      <c r="I115" s="133">
        <v>16500</v>
      </c>
      <c r="J115" s="134">
        <v>16500</v>
      </c>
      <c r="K115" s="132"/>
      <c r="L115" s="133"/>
      <c r="M115" s="134">
        <f t="shared" ref="M115:M117" si="180">K115*L115</f>
        <v>0</v>
      </c>
      <c r="N115" s="132"/>
      <c r="O115" s="133"/>
      <c r="P115" s="134">
        <f t="shared" ref="P115:P117" si="181">N115*O115</f>
        <v>0</v>
      </c>
      <c r="Q115" s="132"/>
      <c r="R115" s="133"/>
      <c r="S115" s="134">
        <f t="shared" ref="S115:S117" si="182">Q115*R115</f>
        <v>0</v>
      </c>
      <c r="T115" s="132"/>
      <c r="U115" s="133"/>
      <c r="V115" s="135">
        <f t="shared" ref="V115:V117" si="183">T115*U115</f>
        <v>0</v>
      </c>
      <c r="W115" s="214">
        <f>G115+M115+S115</f>
        <v>15000</v>
      </c>
      <c r="X115" s="215">
        <f>J115+P115+V115</f>
        <v>16500</v>
      </c>
      <c r="Y115" s="215">
        <f t="shared" ref="Y115:Y118" si="184">W115-X115</f>
        <v>-1500</v>
      </c>
      <c r="Z115" s="216">
        <f t="shared" ref="Z115:Z118" si="185">Y115/W115</f>
        <v>-0.1</v>
      </c>
      <c r="AA115" s="261" t="s">
        <v>326</v>
      </c>
      <c r="AB115" s="112" t="s">
        <v>329</v>
      </c>
      <c r="AC115" s="112"/>
      <c r="AD115" s="112"/>
      <c r="AE115" s="112"/>
      <c r="AF115" s="112"/>
      <c r="AG115" s="112"/>
    </row>
    <row r="116" spans="1:33" ht="30" customHeight="1" x14ac:dyDescent="0.45">
      <c r="A116" s="125" t="s">
        <v>79</v>
      </c>
      <c r="B116" s="262">
        <v>43931</v>
      </c>
      <c r="C116" s="137" t="s">
        <v>239</v>
      </c>
      <c r="D116" s="252" t="s">
        <v>82</v>
      </c>
      <c r="E116" s="253"/>
      <c r="F116" s="127"/>
      <c r="G116" s="105">
        <f t="shared" ref="G116:G117" si="186">E116*F116</f>
        <v>0</v>
      </c>
      <c r="H116" s="253"/>
      <c r="I116" s="127"/>
      <c r="J116" s="105">
        <f t="shared" ref="J116:J117" si="187">H116*I116</f>
        <v>0</v>
      </c>
      <c r="K116" s="126"/>
      <c r="L116" s="127"/>
      <c r="M116" s="128">
        <f t="shared" si="180"/>
        <v>0</v>
      </c>
      <c r="N116" s="126"/>
      <c r="O116" s="127"/>
      <c r="P116" s="128">
        <f t="shared" si="181"/>
        <v>0</v>
      </c>
      <c r="Q116" s="126"/>
      <c r="R116" s="127"/>
      <c r="S116" s="128">
        <f t="shared" si="182"/>
        <v>0</v>
      </c>
      <c r="T116" s="126"/>
      <c r="U116" s="127"/>
      <c r="V116" s="139">
        <f t="shared" si="183"/>
        <v>0</v>
      </c>
      <c r="W116" s="107">
        <f>G116+M116+S116</f>
        <v>0</v>
      </c>
      <c r="X116" s="164">
        <f>J116+P116+V116</f>
        <v>0</v>
      </c>
      <c r="Y116" s="164">
        <f t="shared" si="184"/>
        <v>0</v>
      </c>
      <c r="Z116" s="218" t="e">
        <f t="shared" si="185"/>
        <v>#DIV/0!</v>
      </c>
      <c r="AA116" s="254"/>
      <c r="AB116" s="112"/>
      <c r="AC116" s="112"/>
      <c r="AD116" s="112"/>
      <c r="AE116" s="112"/>
      <c r="AF116" s="112"/>
      <c r="AG116" s="112"/>
    </row>
    <row r="117" spans="1:33" ht="42" customHeight="1" thickBot="1" x14ac:dyDescent="0.5">
      <c r="A117" s="125" t="s">
        <v>79</v>
      </c>
      <c r="B117" s="263">
        <v>43961</v>
      </c>
      <c r="C117" s="219" t="s">
        <v>240</v>
      </c>
      <c r="D117" s="264" t="s">
        <v>82</v>
      </c>
      <c r="E117" s="126"/>
      <c r="F117" s="127">
        <v>0.22</v>
      </c>
      <c r="G117" s="128">
        <f t="shared" si="186"/>
        <v>0</v>
      </c>
      <c r="H117" s="126"/>
      <c r="I117" s="127">
        <v>0.22</v>
      </c>
      <c r="J117" s="128">
        <f t="shared" si="187"/>
        <v>0</v>
      </c>
      <c r="K117" s="126"/>
      <c r="L117" s="127">
        <v>0.22</v>
      </c>
      <c r="M117" s="128">
        <f t="shared" si="180"/>
        <v>0</v>
      </c>
      <c r="N117" s="126"/>
      <c r="O117" s="127">
        <v>0.22</v>
      </c>
      <c r="P117" s="128">
        <f t="shared" si="181"/>
        <v>0</v>
      </c>
      <c r="Q117" s="126"/>
      <c r="R117" s="127">
        <v>0.22</v>
      </c>
      <c r="S117" s="128">
        <f t="shared" si="182"/>
        <v>0</v>
      </c>
      <c r="T117" s="126"/>
      <c r="U117" s="127">
        <v>0.22</v>
      </c>
      <c r="V117" s="139">
        <f t="shared" si="183"/>
        <v>0</v>
      </c>
      <c r="W117" s="121">
        <f>G117+M117+S117</f>
        <v>0</v>
      </c>
      <c r="X117" s="185">
        <f>J117+P117+V117</f>
        <v>0</v>
      </c>
      <c r="Y117" s="185">
        <f t="shared" si="184"/>
        <v>0</v>
      </c>
      <c r="Z117" s="220" t="e">
        <f t="shared" si="185"/>
        <v>#DIV/0!</v>
      </c>
      <c r="AA117" s="254"/>
      <c r="AB117" s="54"/>
      <c r="AC117" s="54"/>
      <c r="AD117" s="54"/>
      <c r="AE117" s="54"/>
      <c r="AF117" s="54"/>
      <c r="AG117" s="54"/>
    </row>
    <row r="118" spans="1:33" ht="30" customHeight="1" thickBot="1" x14ac:dyDescent="0.5">
      <c r="A118" s="200" t="s">
        <v>241</v>
      </c>
      <c r="B118" s="201"/>
      <c r="C118" s="202"/>
      <c r="D118" s="203"/>
      <c r="E118" s="204"/>
      <c r="F118" s="148"/>
      <c r="G118" s="149">
        <f>SUM(G115:G117)</f>
        <v>15000</v>
      </c>
      <c r="H118" s="204"/>
      <c r="I118" s="148"/>
      <c r="J118" s="149">
        <f>SUM(J115:J117)</f>
        <v>16500</v>
      </c>
      <c r="K118" s="150"/>
      <c r="L118" s="148"/>
      <c r="M118" s="149">
        <f>SUM(M115:M117)</f>
        <v>0</v>
      </c>
      <c r="N118" s="150"/>
      <c r="O118" s="148"/>
      <c r="P118" s="149">
        <f>SUM(P115:P117)</f>
        <v>0</v>
      </c>
      <c r="Q118" s="150"/>
      <c r="R118" s="148"/>
      <c r="S118" s="149">
        <f>SUM(S115:S117)</f>
        <v>0</v>
      </c>
      <c r="T118" s="150"/>
      <c r="U118" s="148"/>
      <c r="V118" s="149">
        <f>SUM(V115:V117)</f>
        <v>0</v>
      </c>
      <c r="W118" s="255">
        <f>SUM(W115:W117)</f>
        <v>15000</v>
      </c>
      <c r="X118" s="255">
        <f>SUM(X115:X117)</f>
        <v>16500</v>
      </c>
      <c r="Y118" s="255">
        <f t="shared" si="184"/>
        <v>-1500</v>
      </c>
      <c r="Z118" s="257">
        <f t="shared" si="185"/>
        <v>-0.1</v>
      </c>
      <c r="AA118" s="237"/>
      <c r="AB118" s="54"/>
      <c r="AC118" s="54"/>
      <c r="AD118" s="54"/>
      <c r="AE118" s="54"/>
      <c r="AF118" s="54"/>
      <c r="AG118" s="54"/>
    </row>
    <row r="119" spans="1:33" ht="26.4" customHeight="1" thickBot="1" x14ac:dyDescent="0.5">
      <c r="A119" s="209" t="s">
        <v>74</v>
      </c>
      <c r="B119" s="157">
        <v>11</v>
      </c>
      <c r="C119" s="211" t="s">
        <v>242</v>
      </c>
      <c r="D119" s="15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83"/>
      <c r="X119" s="83"/>
      <c r="Y119" s="83"/>
      <c r="Z119" s="162"/>
      <c r="AA119" s="226"/>
      <c r="AB119" s="54"/>
      <c r="AC119" s="54"/>
      <c r="AD119" s="54"/>
      <c r="AE119" s="54"/>
      <c r="AF119" s="54"/>
      <c r="AG119" s="54"/>
    </row>
    <row r="120" spans="1:33" ht="30" customHeight="1" thickBot="1" x14ac:dyDescent="0.5">
      <c r="A120" s="265" t="s">
        <v>79</v>
      </c>
      <c r="B120" s="249">
        <v>43841</v>
      </c>
      <c r="C120" s="259" t="s">
        <v>243</v>
      </c>
      <c r="D120" s="131" t="s">
        <v>244</v>
      </c>
      <c r="E120" s="132"/>
      <c r="F120" s="133"/>
      <c r="G120" s="134">
        <f t="shared" ref="G120" si="188">E120*F120</f>
        <v>0</v>
      </c>
      <c r="H120" s="132"/>
      <c r="I120" s="133"/>
      <c r="J120" s="134">
        <f t="shared" ref="J120" si="189">H120*I120</f>
        <v>0</v>
      </c>
      <c r="K120" s="132"/>
      <c r="L120" s="133"/>
      <c r="M120" s="134">
        <f t="shared" ref="M120" si="190">K120*L120</f>
        <v>0</v>
      </c>
      <c r="N120" s="132"/>
      <c r="O120" s="133"/>
      <c r="P120" s="134">
        <f t="shared" ref="P120" si="191">N120*O120</f>
        <v>0</v>
      </c>
      <c r="Q120" s="132"/>
      <c r="R120" s="133"/>
      <c r="S120" s="134">
        <f t="shared" ref="S120" si="192">Q120*R120</f>
        <v>0</v>
      </c>
      <c r="T120" s="132"/>
      <c r="U120" s="133"/>
      <c r="V120" s="135">
        <f t="shared" ref="V120" si="193">T120*U120</f>
        <v>0</v>
      </c>
      <c r="W120" s="214">
        <f>G120+M120+S120</f>
        <v>0</v>
      </c>
      <c r="X120" s="215">
        <f>J120+P120+V120</f>
        <v>0</v>
      </c>
      <c r="Y120" s="215">
        <f t="shared" ref="Y120:Y121" si="194">W120-X120</f>
        <v>0</v>
      </c>
      <c r="Z120" s="216" t="e">
        <f t="shared" ref="Z120:Z121" si="195">Y120/W120</f>
        <v>#DIV/0!</v>
      </c>
      <c r="AA120" s="261"/>
      <c r="AB120" s="112"/>
      <c r="AC120" s="112"/>
      <c r="AD120" s="112"/>
      <c r="AE120" s="112"/>
      <c r="AF120" s="112"/>
      <c r="AG120" s="112"/>
    </row>
    <row r="121" spans="1:33" ht="33.6" customHeight="1" thickBot="1" x14ac:dyDescent="0.5">
      <c r="A121" s="384" t="s">
        <v>245</v>
      </c>
      <c r="B121" s="385"/>
      <c r="C121" s="385"/>
      <c r="D121" s="386"/>
      <c r="E121" s="204"/>
      <c r="F121" s="148"/>
      <c r="G121" s="149">
        <f>SUM(G120:G120)</f>
        <v>0</v>
      </c>
      <c r="H121" s="204"/>
      <c r="I121" s="148"/>
      <c r="J121" s="149">
        <f>SUM(J120:J120)</f>
        <v>0</v>
      </c>
      <c r="K121" s="150"/>
      <c r="L121" s="148"/>
      <c r="M121" s="149">
        <f>SUM(M120:M120)</f>
        <v>0</v>
      </c>
      <c r="N121" s="150"/>
      <c r="O121" s="148"/>
      <c r="P121" s="149">
        <f>SUM(P120:P120)</f>
        <v>0</v>
      </c>
      <c r="Q121" s="150"/>
      <c r="R121" s="148"/>
      <c r="S121" s="149">
        <f>SUM(S120:S120)</f>
        <v>0</v>
      </c>
      <c r="T121" s="150"/>
      <c r="U121" s="148"/>
      <c r="V121" s="149">
        <f>SUM(V120:V120)</f>
        <v>0</v>
      </c>
      <c r="W121" s="255">
        <f>SUM(W120:W120)</f>
        <v>0</v>
      </c>
      <c r="X121" s="255">
        <f>SUM(X120:X120)</f>
        <v>0</v>
      </c>
      <c r="Y121" s="256">
        <f t="shared" si="194"/>
        <v>0</v>
      </c>
      <c r="Z121" s="257" t="e">
        <f t="shared" si="195"/>
        <v>#DIV/0!</v>
      </c>
      <c r="AA121" s="258"/>
      <c r="AB121" s="54"/>
      <c r="AC121" s="54"/>
      <c r="AD121" s="54"/>
      <c r="AE121" s="54"/>
      <c r="AF121" s="54"/>
      <c r="AG121" s="54"/>
    </row>
    <row r="122" spans="1:33" ht="19.8" customHeight="1" thickBot="1" x14ac:dyDescent="0.5">
      <c r="A122" s="156" t="s">
        <v>74</v>
      </c>
      <c r="B122" s="157">
        <v>12</v>
      </c>
      <c r="C122" s="158" t="s">
        <v>246</v>
      </c>
      <c r="D122" s="81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83"/>
      <c r="X122" s="83"/>
      <c r="Y122" s="83"/>
      <c r="Z122" s="174"/>
      <c r="AA122" s="226"/>
      <c r="AB122" s="54"/>
      <c r="AC122" s="54"/>
      <c r="AD122" s="54"/>
      <c r="AE122" s="54"/>
      <c r="AF122" s="54"/>
      <c r="AG122" s="54"/>
    </row>
    <row r="123" spans="1:33" ht="30" customHeight="1" x14ac:dyDescent="0.45">
      <c r="A123" s="129" t="s">
        <v>79</v>
      </c>
      <c r="B123" s="266">
        <v>43842</v>
      </c>
      <c r="C123" s="267" t="s">
        <v>247</v>
      </c>
      <c r="D123" s="242" t="s">
        <v>248</v>
      </c>
      <c r="E123" s="260"/>
      <c r="F123" s="133"/>
      <c r="G123" s="134">
        <f t="shared" ref="G123:G126" si="196">E123*F123</f>
        <v>0</v>
      </c>
      <c r="H123" s="132"/>
      <c r="I123" s="133"/>
      <c r="J123" s="134">
        <f t="shared" ref="J123:J126" si="197">H123*I123</f>
        <v>0</v>
      </c>
      <c r="K123" s="132"/>
      <c r="L123" s="133"/>
      <c r="M123" s="134">
        <f t="shared" ref="M123:M126" si="198">K123*L123</f>
        <v>0</v>
      </c>
      <c r="N123" s="132"/>
      <c r="O123" s="133"/>
      <c r="P123" s="134">
        <f t="shared" ref="P123:P126" si="199">N123*O123</f>
        <v>0</v>
      </c>
      <c r="Q123" s="132"/>
      <c r="R123" s="133"/>
      <c r="S123" s="134">
        <f t="shared" ref="S123:S126" si="200">Q123*R123</f>
        <v>0</v>
      </c>
      <c r="T123" s="132"/>
      <c r="U123" s="133"/>
      <c r="V123" s="135">
        <f t="shared" ref="V123:V126" si="201">T123*U123</f>
        <v>0</v>
      </c>
      <c r="W123" s="214">
        <f>G123+M123+S123</f>
        <v>0</v>
      </c>
      <c r="X123" s="215">
        <f>J123+P123+V123</f>
        <v>0</v>
      </c>
      <c r="Y123" s="227">
        <f t="shared" ref="Y123:Y127" si="202">W123-X123</f>
        <v>0</v>
      </c>
      <c r="Z123" s="216" t="e">
        <f t="shared" ref="Z123:Z127" si="203">Y123/W123</f>
        <v>#DIV/0!</v>
      </c>
      <c r="AA123" s="261"/>
      <c r="AB123" s="111"/>
      <c r="AC123" s="112"/>
      <c r="AD123" s="112"/>
      <c r="AE123" s="112"/>
      <c r="AF123" s="112"/>
      <c r="AG123" s="112"/>
    </row>
    <row r="124" spans="1:33" ht="30" customHeight="1" x14ac:dyDescent="0.45">
      <c r="A124" s="99" t="s">
        <v>79</v>
      </c>
      <c r="B124" s="249">
        <v>43873</v>
      </c>
      <c r="C124" s="165" t="s">
        <v>249</v>
      </c>
      <c r="D124" s="250" t="s">
        <v>218</v>
      </c>
      <c r="E124" s="251"/>
      <c r="F124" s="104"/>
      <c r="G124" s="105">
        <f t="shared" si="196"/>
        <v>0</v>
      </c>
      <c r="H124" s="103"/>
      <c r="I124" s="104"/>
      <c r="J124" s="105">
        <f t="shared" si="197"/>
        <v>0</v>
      </c>
      <c r="K124" s="103"/>
      <c r="L124" s="104"/>
      <c r="M124" s="105">
        <f t="shared" si="198"/>
        <v>0</v>
      </c>
      <c r="N124" s="103"/>
      <c r="O124" s="104"/>
      <c r="P124" s="105">
        <f t="shared" si="199"/>
        <v>0</v>
      </c>
      <c r="Q124" s="103"/>
      <c r="R124" s="104"/>
      <c r="S124" s="105">
        <f t="shared" si="200"/>
        <v>0</v>
      </c>
      <c r="T124" s="103"/>
      <c r="U124" s="104"/>
      <c r="V124" s="106">
        <f t="shared" si="201"/>
        <v>0</v>
      </c>
      <c r="W124" s="107">
        <f>G124+M124+S124</f>
        <v>0</v>
      </c>
      <c r="X124" s="164">
        <f>J124+P124+V124</f>
        <v>0</v>
      </c>
      <c r="Y124" s="108">
        <f t="shared" si="202"/>
        <v>0</v>
      </c>
      <c r="Z124" s="218" t="e">
        <f t="shared" si="203"/>
        <v>#DIV/0!</v>
      </c>
      <c r="AA124" s="228"/>
      <c r="AB124" s="112"/>
      <c r="AC124" s="112"/>
      <c r="AD124" s="112"/>
      <c r="AE124" s="112"/>
      <c r="AF124" s="112"/>
      <c r="AG124" s="112"/>
    </row>
    <row r="125" spans="1:33" ht="30" customHeight="1" x14ac:dyDescent="0.45">
      <c r="A125" s="125" t="s">
        <v>79</v>
      </c>
      <c r="B125" s="262">
        <v>43902</v>
      </c>
      <c r="C125" s="137" t="s">
        <v>250</v>
      </c>
      <c r="D125" s="252" t="s">
        <v>218</v>
      </c>
      <c r="E125" s="253"/>
      <c r="F125" s="127"/>
      <c r="G125" s="128">
        <f t="shared" si="196"/>
        <v>0</v>
      </c>
      <c r="H125" s="126"/>
      <c r="I125" s="127"/>
      <c r="J125" s="128">
        <f t="shared" si="197"/>
        <v>0</v>
      </c>
      <c r="K125" s="126"/>
      <c r="L125" s="127"/>
      <c r="M125" s="128">
        <f t="shared" si="198"/>
        <v>0</v>
      </c>
      <c r="N125" s="126"/>
      <c r="O125" s="127"/>
      <c r="P125" s="128">
        <f t="shared" si="199"/>
        <v>0</v>
      </c>
      <c r="Q125" s="126"/>
      <c r="R125" s="127"/>
      <c r="S125" s="128">
        <f t="shared" si="200"/>
        <v>0</v>
      </c>
      <c r="T125" s="126"/>
      <c r="U125" s="127"/>
      <c r="V125" s="139">
        <f t="shared" si="201"/>
        <v>0</v>
      </c>
      <c r="W125" s="107">
        <f>G125+M125+S125</f>
        <v>0</v>
      </c>
      <c r="X125" s="164">
        <f>J125+P125+V125</f>
        <v>0</v>
      </c>
      <c r="Y125" s="108">
        <f t="shared" si="202"/>
        <v>0</v>
      </c>
      <c r="Z125" s="218" t="e">
        <f t="shared" si="203"/>
        <v>#DIV/0!</v>
      </c>
      <c r="AA125" s="254"/>
      <c r="AB125" s="112"/>
      <c r="AC125" s="112"/>
      <c r="AD125" s="112"/>
      <c r="AE125" s="112"/>
      <c r="AF125" s="112"/>
      <c r="AG125" s="112"/>
    </row>
    <row r="126" spans="1:33" ht="30" customHeight="1" thickBot="1" x14ac:dyDescent="0.5">
      <c r="A126" s="125" t="s">
        <v>79</v>
      </c>
      <c r="B126" s="262">
        <v>43933</v>
      </c>
      <c r="C126" s="219" t="s">
        <v>251</v>
      </c>
      <c r="D126" s="264"/>
      <c r="E126" s="253"/>
      <c r="F126" s="127">
        <v>0.22</v>
      </c>
      <c r="G126" s="128">
        <f t="shared" si="196"/>
        <v>0</v>
      </c>
      <c r="H126" s="126"/>
      <c r="I126" s="127">
        <v>0.22</v>
      </c>
      <c r="J126" s="128">
        <f t="shared" si="197"/>
        <v>0</v>
      </c>
      <c r="K126" s="126"/>
      <c r="L126" s="127">
        <v>0.22</v>
      </c>
      <c r="M126" s="128">
        <f t="shared" si="198"/>
        <v>0</v>
      </c>
      <c r="N126" s="126"/>
      <c r="O126" s="127">
        <v>0.22</v>
      </c>
      <c r="P126" s="128">
        <f t="shared" si="199"/>
        <v>0</v>
      </c>
      <c r="Q126" s="126"/>
      <c r="R126" s="127">
        <v>0.22</v>
      </c>
      <c r="S126" s="128">
        <f t="shared" si="200"/>
        <v>0</v>
      </c>
      <c r="T126" s="126"/>
      <c r="U126" s="127">
        <v>0.22</v>
      </c>
      <c r="V126" s="139">
        <f t="shared" si="201"/>
        <v>0</v>
      </c>
      <c r="W126" s="121">
        <f>G126+M126+S126</f>
        <v>0</v>
      </c>
      <c r="X126" s="185">
        <f>J126+P126+V126</f>
        <v>0</v>
      </c>
      <c r="Y126" s="122">
        <f t="shared" si="202"/>
        <v>0</v>
      </c>
      <c r="Z126" s="220" t="e">
        <f t="shared" si="203"/>
        <v>#DIV/0!</v>
      </c>
      <c r="AA126" s="231"/>
      <c r="AB126" s="54"/>
      <c r="AC126" s="54"/>
      <c r="AD126" s="54"/>
      <c r="AE126" s="54"/>
      <c r="AF126" s="54"/>
      <c r="AG126" s="54"/>
    </row>
    <row r="127" spans="1:33" ht="30" customHeight="1" thickBot="1" x14ac:dyDescent="0.5">
      <c r="A127" s="200" t="s">
        <v>252</v>
      </c>
      <c r="B127" s="201"/>
      <c r="C127" s="202"/>
      <c r="D127" s="268"/>
      <c r="E127" s="204"/>
      <c r="F127" s="148"/>
      <c r="G127" s="149">
        <f>SUM(G123:G126)</f>
        <v>0</v>
      </c>
      <c r="H127" s="204"/>
      <c r="I127" s="148"/>
      <c r="J127" s="149">
        <f>SUM(J123:J126)</f>
        <v>0</v>
      </c>
      <c r="K127" s="150"/>
      <c r="L127" s="148"/>
      <c r="M127" s="149">
        <f>SUM(M123:M126)</f>
        <v>0</v>
      </c>
      <c r="N127" s="150"/>
      <c r="O127" s="148"/>
      <c r="P127" s="149">
        <f>SUM(P123:P126)</f>
        <v>0</v>
      </c>
      <c r="Q127" s="150"/>
      <c r="R127" s="148"/>
      <c r="S127" s="149">
        <f>SUM(S123:S126)</f>
        <v>0</v>
      </c>
      <c r="T127" s="150"/>
      <c r="U127" s="148"/>
      <c r="V127" s="149">
        <f t="shared" ref="V127:X127" si="204">SUM(V123:V126)</f>
        <v>0</v>
      </c>
      <c r="W127" s="255">
        <f t="shared" si="204"/>
        <v>0</v>
      </c>
      <c r="X127" s="255">
        <f t="shared" si="204"/>
        <v>0</v>
      </c>
      <c r="Y127" s="255">
        <f t="shared" si="202"/>
        <v>0</v>
      </c>
      <c r="Z127" s="223" t="e">
        <f t="shared" si="203"/>
        <v>#DIV/0!</v>
      </c>
      <c r="AA127" s="237"/>
      <c r="AB127" s="54"/>
      <c r="AC127" s="54"/>
      <c r="AD127" s="54"/>
      <c r="AE127" s="54"/>
      <c r="AF127" s="54"/>
      <c r="AG127" s="54"/>
    </row>
    <row r="128" spans="1:33" ht="30" customHeight="1" thickBot="1" x14ac:dyDescent="0.5">
      <c r="A128" s="156" t="s">
        <v>74</v>
      </c>
      <c r="B128" s="269">
        <v>13</v>
      </c>
      <c r="C128" s="158" t="s">
        <v>253</v>
      </c>
      <c r="D128" s="173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83"/>
      <c r="X128" s="83"/>
      <c r="Y128" s="83"/>
      <c r="Z128" s="162"/>
      <c r="AA128" s="175"/>
      <c r="AB128" s="85"/>
      <c r="AC128" s="54"/>
      <c r="AD128" s="54"/>
      <c r="AE128" s="54"/>
      <c r="AF128" s="54"/>
      <c r="AG128" s="54"/>
    </row>
    <row r="129" spans="1:33" ht="30" customHeight="1" x14ac:dyDescent="0.45">
      <c r="A129" s="86" t="s">
        <v>76</v>
      </c>
      <c r="B129" s="176" t="s">
        <v>254</v>
      </c>
      <c r="C129" s="270" t="s">
        <v>255</v>
      </c>
      <c r="D129" s="89"/>
      <c r="E129" s="90"/>
      <c r="F129" s="91"/>
      <c r="G129" s="92">
        <f>SUM(G130:G133)</f>
        <v>45750</v>
      </c>
      <c r="H129" s="90"/>
      <c r="I129" s="91"/>
      <c r="J129" s="92">
        <f>SUM(J130:J133)</f>
        <v>45217.8</v>
      </c>
      <c r="K129" s="90"/>
      <c r="L129" s="91"/>
      <c r="M129" s="92">
        <f>SUM(M130:M133)</f>
        <v>0</v>
      </c>
      <c r="N129" s="90"/>
      <c r="O129" s="91"/>
      <c r="P129" s="92">
        <f>SUM(P130:P133)</f>
        <v>0</v>
      </c>
      <c r="Q129" s="90"/>
      <c r="R129" s="91"/>
      <c r="S129" s="92">
        <f>SUM(S130:S133)</f>
        <v>0</v>
      </c>
      <c r="T129" s="90"/>
      <c r="U129" s="91"/>
      <c r="V129" s="93">
        <f>SUM(V130:V133)</f>
        <v>0</v>
      </c>
      <c r="W129" s="94">
        <f t="shared" ref="W129:W149" si="205">G129+M129+S129</f>
        <v>45750</v>
      </c>
      <c r="X129" s="183">
        <f t="shared" ref="X129:X149" si="206">J129+P129+V129</f>
        <v>45217.8</v>
      </c>
      <c r="Y129" s="95">
        <f t="shared" ref="Y129:Y151" si="207">W129-X129</f>
        <v>532.19999999999709</v>
      </c>
      <c r="Z129" s="271">
        <f t="shared" ref="Z129:Z151" si="208">Y129/W129</f>
        <v>1.1632786885245838E-2</v>
      </c>
      <c r="AA129" s="272"/>
      <c r="AB129" s="98"/>
      <c r="AC129" s="98"/>
      <c r="AD129" s="98"/>
      <c r="AE129" s="98"/>
      <c r="AF129" s="98"/>
      <c r="AG129" s="98"/>
    </row>
    <row r="130" spans="1:33" ht="52.2" customHeight="1" x14ac:dyDescent="0.45">
      <c r="A130" s="99" t="s">
        <v>79</v>
      </c>
      <c r="B130" s="100" t="s">
        <v>256</v>
      </c>
      <c r="C130" s="273" t="s">
        <v>317</v>
      </c>
      <c r="D130" s="102" t="s">
        <v>82</v>
      </c>
      <c r="E130" s="103">
        <v>7.5</v>
      </c>
      <c r="F130" s="104">
        <v>3700</v>
      </c>
      <c r="G130" s="105">
        <v>27750</v>
      </c>
      <c r="H130" s="103">
        <v>7</v>
      </c>
      <c r="I130" s="104">
        <v>3700</v>
      </c>
      <c r="J130" s="105">
        <v>25900</v>
      </c>
      <c r="K130" s="103"/>
      <c r="L130" s="104"/>
      <c r="M130" s="105">
        <f t="shared" ref="M130:M133" si="209">K130*L130</f>
        <v>0</v>
      </c>
      <c r="N130" s="103"/>
      <c r="O130" s="104"/>
      <c r="P130" s="105">
        <f t="shared" ref="P130:P133" si="210">N130*O130</f>
        <v>0</v>
      </c>
      <c r="Q130" s="103"/>
      <c r="R130" s="104"/>
      <c r="S130" s="105">
        <f t="shared" ref="S130:S133" si="211">Q130*R130</f>
        <v>0</v>
      </c>
      <c r="T130" s="103"/>
      <c r="U130" s="104"/>
      <c r="V130" s="106">
        <f t="shared" ref="V130:V133" si="212">T130*U130</f>
        <v>0</v>
      </c>
      <c r="W130" s="107">
        <f t="shared" si="205"/>
        <v>27750</v>
      </c>
      <c r="X130" s="164">
        <f t="shared" si="206"/>
        <v>25900</v>
      </c>
      <c r="Y130" s="108">
        <f t="shared" si="207"/>
        <v>1850</v>
      </c>
      <c r="Z130" s="218">
        <f t="shared" si="208"/>
        <v>6.6666666666666666E-2</v>
      </c>
      <c r="AA130" s="228" t="s">
        <v>324</v>
      </c>
      <c r="AB130" s="112"/>
      <c r="AC130" s="112"/>
      <c r="AD130" s="112"/>
      <c r="AE130" s="112"/>
      <c r="AF130" s="112"/>
      <c r="AG130" s="112"/>
    </row>
    <row r="131" spans="1:33" ht="30" customHeight="1" x14ac:dyDescent="0.45">
      <c r="A131" s="99" t="s">
        <v>79</v>
      </c>
      <c r="B131" s="100" t="s">
        <v>257</v>
      </c>
      <c r="C131" s="274" t="s">
        <v>258</v>
      </c>
      <c r="D131" s="102" t="s">
        <v>82</v>
      </c>
      <c r="E131" s="103"/>
      <c r="F131" s="104"/>
      <c r="G131" s="105">
        <v>0</v>
      </c>
      <c r="H131" s="103"/>
      <c r="I131" s="104"/>
      <c r="J131" s="105">
        <v>0</v>
      </c>
      <c r="K131" s="103"/>
      <c r="L131" s="104"/>
      <c r="M131" s="105">
        <f t="shared" si="209"/>
        <v>0</v>
      </c>
      <c r="N131" s="103"/>
      <c r="O131" s="104"/>
      <c r="P131" s="105">
        <f t="shared" si="210"/>
        <v>0</v>
      </c>
      <c r="Q131" s="103"/>
      <c r="R131" s="104"/>
      <c r="S131" s="105">
        <f t="shared" si="211"/>
        <v>0</v>
      </c>
      <c r="T131" s="103"/>
      <c r="U131" s="104"/>
      <c r="V131" s="106">
        <f t="shared" si="212"/>
        <v>0</v>
      </c>
      <c r="W131" s="107">
        <f t="shared" si="205"/>
        <v>0</v>
      </c>
      <c r="X131" s="164">
        <f t="shared" si="206"/>
        <v>0</v>
      </c>
      <c r="Y131" s="108">
        <f t="shared" si="207"/>
        <v>0</v>
      </c>
      <c r="Z131" s="218" t="e">
        <f t="shared" si="208"/>
        <v>#DIV/0!</v>
      </c>
      <c r="AA131" s="228"/>
      <c r="AB131" s="112"/>
      <c r="AC131" s="112"/>
      <c r="AD131" s="112"/>
      <c r="AE131" s="112"/>
      <c r="AF131" s="112"/>
      <c r="AG131" s="112"/>
    </row>
    <row r="132" spans="1:33" ht="52.8" customHeight="1" x14ac:dyDescent="0.45">
      <c r="A132" s="99" t="s">
        <v>79</v>
      </c>
      <c r="B132" s="100" t="s">
        <v>259</v>
      </c>
      <c r="C132" s="274" t="s">
        <v>305</v>
      </c>
      <c r="D132" s="102" t="s">
        <v>130</v>
      </c>
      <c r="E132" s="103">
        <v>1</v>
      </c>
      <c r="F132" s="104">
        <v>18000</v>
      </c>
      <c r="G132" s="105">
        <v>18000</v>
      </c>
      <c r="H132" s="103">
        <v>1</v>
      </c>
      <c r="I132" s="104">
        <v>19317.8</v>
      </c>
      <c r="J132" s="105">
        <v>19317.8</v>
      </c>
      <c r="K132" s="103"/>
      <c r="L132" s="104"/>
      <c r="M132" s="105">
        <f t="shared" si="209"/>
        <v>0</v>
      </c>
      <c r="N132" s="103"/>
      <c r="O132" s="104"/>
      <c r="P132" s="105">
        <f t="shared" si="210"/>
        <v>0</v>
      </c>
      <c r="Q132" s="103"/>
      <c r="R132" s="104"/>
      <c r="S132" s="105">
        <f t="shared" si="211"/>
        <v>0</v>
      </c>
      <c r="T132" s="103"/>
      <c r="U132" s="104"/>
      <c r="V132" s="106">
        <f t="shared" si="212"/>
        <v>0</v>
      </c>
      <c r="W132" s="107">
        <f t="shared" si="205"/>
        <v>18000</v>
      </c>
      <c r="X132" s="164">
        <f t="shared" si="206"/>
        <v>19317.8</v>
      </c>
      <c r="Y132" s="108">
        <f t="shared" si="207"/>
        <v>-1317.7999999999993</v>
      </c>
      <c r="Z132" s="218">
        <f t="shared" si="208"/>
        <v>-7.3211111111111074E-2</v>
      </c>
      <c r="AA132" s="228" t="s">
        <v>325</v>
      </c>
      <c r="AB132" s="112" t="s">
        <v>330</v>
      </c>
      <c r="AC132" s="112"/>
      <c r="AD132" s="112"/>
      <c r="AE132" s="112"/>
      <c r="AF132" s="112"/>
      <c r="AG132" s="112"/>
    </row>
    <row r="133" spans="1:33" ht="43.2" customHeight="1" thickBot="1" x14ac:dyDescent="0.5">
      <c r="A133" s="113" t="s">
        <v>79</v>
      </c>
      <c r="B133" s="114" t="s">
        <v>260</v>
      </c>
      <c r="C133" s="274" t="s">
        <v>261</v>
      </c>
      <c r="D133" s="116" t="s">
        <v>130</v>
      </c>
      <c r="E133" s="117"/>
      <c r="F133" s="118"/>
      <c r="G133" s="119">
        <f t="shared" ref="G133" si="213">E133*F133</f>
        <v>0</v>
      </c>
      <c r="H133" s="117"/>
      <c r="I133" s="118"/>
      <c r="J133" s="119">
        <f t="shared" ref="J133" si="214">H133*I133</f>
        <v>0</v>
      </c>
      <c r="K133" s="117"/>
      <c r="L133" s="118"/>
      <c r="M133" s="119">
        <f t="shared" si="209"/>
        <v>0</v>
      </c>
      <c r="N133" s="117"/>
      <c r="O133" s="118"/>
      <c r="P133" s="119">
        <f t="shared" si="210"/>
        <v>0</v>
      </c>
      <c r="Q133" s="117"/>
      <c r="R133" s="118"/>
      <c r="S133" s="119">
        <f t="shared" si="211"/>
        <v>0</v>
      </c>
      <c r="T133" s="117"/>
      <c r="U133" s="118"/>
      <c r="V133" s="120">
        <f t="shared" si="212"/>
        <v>0</v>
      </c>
      <c r="W133" s="141">
        <f t="shared" si="205"/>
        <v>0</v>
      </c>
      <c r="X133" s="166">
        <f t="shared" si="206"/>
        <v>0</v>
      </c>
      <c r="Y133" s="142">
        <f t="shared" si="207"/>
        <v>0</v>
      </c>
      <c r="Z133" s="220" t="e">
        <f t="shared" si="208"/>
        <v>#DIV/0!</v>
      </c>
      <c r="AA133" s="231"/>
      <c r="AB133" s="112"/>
      <c r="AC133" s="112"/>
      <c r="AD133" s="112"/>
      <c r="AE133" s="112"/>
      <c r="AF133" s="112"/>
      <c r="AG133" s="112"/>
    </row>
    <row r="134" spans="1:33" ht="30" customHeight="1" x14ac:dyDescent="0.45">
      <c r="A134" s="275" t="s">
        <v>76</v>
      </c>
      <c r="B134" s="276" t="s">
        <v>254</v>
      </c>
      <c r="C134" s="213" t="s">
        <v>262</v>
      </c>
      <c r="D134" s="178"/>
      <c r="E134" s="179"/>
      <c r="F134" s="180"/>
      <c r="G134" s="181">
        <f>SUM(G135:G138)</f>
        <v>25000</v>
      </c>
      <c r="H134" s="179"/>
      <c r="I134" s="180"/>
      <c r="J134" s="181">
        <f>SUM(J135:J138)</f>
        <v>25000</v>
      </c>
      <c r="K134" s="179"/>
      <c r="L134" s="180"/>
      <c r="M134" s="181">
        <f>SUM(M135:M138)</f>
        <v>0</v>
      </c>
      <c r="N134" s="179"/>
      <c r="O134" s="180"/>
      <c r="P134" s="181">
        <f>SUM(P135:P138)</f>
        <v>0</v>
      </c>
      <c r="Q134" s="179"/>
      <c r="R134" s="180"/>
      <c r="S134" s="181">
        <f>SUM(S135:S138)</f>
        <v>0</v>
      </c>
      <c r="T134" s="179"/>
      <c r="U134" s="180"/>
      <c r="V134" s="182">
        <f>SUM(V135:V138)</f>
        <v>0</v>
      </c>
      <c r="W134" s="94">
        <f t="shared" si="205"/>
        <v>25000</v>
      </c>
      <c r="X134" s="183">
        <f t="shared" si="206"/>
        <v>25000</v>
      </c>
      <c r="Y134" s="183">
        <f t="shared" si="207"/>
        <v>0</v>
      </c>
      <c r="Z134" s="277">
        <f t="shared" si="208"/>
        <v>0</v>
      </c>
      <c r="AA134" s="278"/>
      <c r="AB134" s="98"/>
      <c r="AC134" s="98"/>
      <c r="AD134" s="98"/>
      <c r="AE134" s="98"/>
      <c r="AF134" s="98"/>
      <c r="AG134" s="98"/>
    </row>
    <row r="135" spans="1:33" ht="30" customHeight="1" x14ac:dyDescent="0.45">
      <c r="A135" s="99" t="s">
        <v>79</v>
      </c>
      <c r="B135" s="100" t="s">
        <v>263</v>
      </c>
      <c r="C135" s="165" t="s">
        <v>318</v>
      </c>
      <c r="D135" s="102" t="s">
        <v>308</v>
      </c>
      <c r="E135" s="103">
        <v>20</v>
      </c>
      <c r="F135" s="104">
        <v>1250</v>
      </c>
      <c r="G135" s="105">
        <v>25000</v>
      </c>
      <c r="H135" s="103">
        <v>20</v>
      </c>
      <c r="I135" s="104">
        <v>1250</v>
      </c>
      <c r="J135" s="105">
        <v>25000</v>
      </c>
      <c r="K135" s="103"/>
      <c r="L135" s="104"/>
      <c r="M135" s="105">
        <f t="shared" ref="M135:M138" si="215">K135*L135</f>
        <v>0</v>
      </c>
      <c r="N135" s="103"/>
      <c r="O135" s="104"/>
      <c r="P135" s="105">
        <f t="shared" ref="P135:P138" si="216">N135*O135</f>
        <v>0</v>
      </c>
      <c r="Q135" s="103"/>
      <c r="R135" s="104"/>
      <c r="S135" s="105">
        <f t="shared" ref="S135:S138" si="217">Q135*R135</f>
        <v>0</v>
      </c>
      <c r="T135" s="103"/>
      <c r="U135" s="104"/>
      <c r="V135" s="106">
        <f t="shared" ref="V135:V138" si="218">T135*U135</f>
        <v>0</v>
      </c>
      <c r="W135" s="107">
        <f t="shared" si="205"/>
        <v>25000</v>
      </c>
      <c r="X135" s="164">
        <f t="shared" si="206"/>
        <v>25000</v>
      </c>
      <c r="Y135" s="164">
        <f t="shared" si="207"/>
        <v>0</v>
      </c>
      <c r="Z135" s="218">
        <f t="shared" si="208"/>
        <v>0</v>
      </c>
      <c r="AA135" s="110"/>
      <c r="AB135" s="112"/>
      <c r="AC135" s="112"/>
      <c r="AD135" s="112"/>
      <c r="AE135" s="112"/>
      <c r="AF135" s="112"/>
      <c r="AG135" s="112"/>
    </row>
    <row r="136" spans="1:33" ht="30" customHeight="1" x14ac:dyDescent="0.45">
      <c r="A136" s="99" t="s">
        <v>79</v>
      </c>
      <c r="B136" s="100" t="s">
        <v>265</v>
      </c>
      <c r="C136" s="165" t="s">
        <v>264</v>
      </c>
      <c r="D136" s="102"/>
      <c r="E136" s="103"/>
      <c r="F136" s="104"/>
      <c r="G136" s="105">
        <f t="shared" ref="G136:G138" si="219">E136*F136</f>
        <v>0</v>
      </c>
      <c r="H136" s="103"/>
      <c r="I136" s="104"/>
      <c r="J136" s="105">
        <f t="shared" ref="J136:J138" si="220">H136*I136</f>
        <v>0</v>
      </c>
      <c r="K136" s="103"/>
      <c r="L136" s="104"/>
      <c r="M136" s="105">
        <f t="shared" si="215"/>
        <v>0</v>
      </c>
      <c r="N136" s="103"/>
      <c r="O136" s="104"/>
      <c r="P136" s="105">
        <f t="shared" si="216"/>
        <v>0</v>
      </c>
      <c r="Q136" s="103"/>
      <c r="R136" s="104"/>
      <c r="S136" s="105">
        <f t="shared" si="217"/>
        <v>0</v>
      </c>
      <c r="T136" s="103"/>
      <c r="U136" s="104"/>
      <c r="V136" s="106">
        <f t="shared" si="218"/>
        <v>0</v>
      </c>
      <c r="W136" s="107">
        <f t="shared" si="205"/>
        <v>0</v>
      </c>
      <c r="X136" s="164">
        <f t="shared" si="206"/>
        <v>0</v>
      </c>
      <c r="Y136" s="164">
        <f t="shared" si="207"/>
        <v>0</v>
      </c>
      <c r="Z136" s="218" t="e">
        <f t="shared" si="208"/>
        <v>#DIV/0!</v>
      </c>
      <c r="AA136" s="110"/>
      <c r="AB136" s="112"/>
      <c r="AC136" s="112"/>
      <c r="AD136" s="112"/>
      <c r="AE136" s="112"/>
      <c r="AF136" s="112"/>
      <c r="AG136" s="112"/>
    </row>
    <row r="137" spans="1:33" ht="30" customHeight="1" x14ac:dyDescent="0.45">
      <c r="A137" s="125" t="s">
        <v>79</v>
      </c>
      <c r="B137" s="124" t="s">
        <v>266</v>
      </c>
      <c r="C137" s="165" t="s">
        <v>264</v>
      </c>
      <c r="D137" s="138"/>
      <c r="E137" s="126"/>
      <c r="F137" s="127"/>
      <c r="G137" s="128">
        <f t="shared" si="219"/>
        <v>0</v>
      </c>
      <c r="H137" s="126"/>
      <c r="I137" s="127"/>
      <c r="J137" s="128">
        <f t="shared" si="220"/>
        <v>0</v>
      </c>
      <c r="K137" s="126"/>
      <c r="L137" s="127"/>
      <c r="M137" s="128">
        <f t="shared" si="215"/>
        <v>0</v>
      </c>
      <c r="N137" s="126"/>
      <c r="O137" s="127"/>
      <c r="P137" s="128">
        <f t="shared" si="216"/>
        <v>0</v>
      </c>
      <c r="Q137" s="126"/>
      <c r="R137" s="127"/>
      <c r="S137" s="128">
        <f t="shared" si="217"/>
        <v>0</v>
      </c>
      <c r="T137" s="126"/>
      <c r="U137" s="127"/>
      <c r="V137" s="139">
        <f t="shared" si="218"/>
        <v>0</v>
      </c>
      <c r="W137" s="107">
        <f t="shared" si="205"/>
        <v>0</v>
      </c>
      <c r="X137" s="164">
        <f t="shared" si="206"/>
        <v>0</v>
      </c>
      <c r="Y137" s="164">
        <f t="shared" si="207"/>
        <v>0</v>
      </c>
      <c r="Z137" s="218" t="e">
        <f t="shared" si="208"/>
        <v>#DIV/0!</v>
      </c>
      <c r="AA137" s="140"/>
      <c r="AB137" s="112"/>
      <c r="AC137" s="112"/>
      <c r="AD137" s="112"/>
      <c r="AE137" s="112"/>
      <c r="AF137" s="112"/>
      <c r="AG137" s="112"/>
    </row>
    <row r="138" spans="1:33" ht="51.75" customHeight="1" thickBot="1" x14ac:dyDescent="0.5">
      <c r="A138" s="125" t="s">
        <v>79</v>
      </c>
      <c r="B138" s="124" t="s">
        <v>267</v>
      </c>
      <c r="C138" s="115" t="s">
        <v>268</v>
      </c>
      <c r="D138" s="116"/>
      <c r="E138" s="126"/>
      <c r="F138" s="127">
        <v>0.22</v>
      </c>
      <c r="G138" s="128">
        <f t="shared" si="219"/>
        <v>0</v>
      </c>
      <c r="H138" s="126"/>
      <c r="I138" s="127">
        <v>0.22</v>
      </c>
      <c r="J138" s="128">
        <f t="shared" si="220"/>
        <v>0</v>
      </c>
      <c r="K138" s="126"/>
      <c r="L138" s="127">
        <v>0.22</v>
      </c>
      <c r="M138" s="128">
        <f t="shared" si="215"/>
        <v>0</v>
      </c>
      <c r="N138" s="126"/>
      <c r="O138" s="127">
        <v>0.22</v>
      </c>
      <c r="P138" s="128">
        <f t="shared" si="216"/>
        <v>0</v>
      </c>
      <c r="Q138" s="126"/>
      <c r="R138" s="127">
        <v>0.22</v>
      </c>
      <c r="S138" s="128">
        <f t="shared" si="217"/>
        <v>0</v>
      </c>
      <c r="T138" s="126"/>
      <c r="U138" s="127">
        <v>0.22</v>
      </c>
      <c r="V138" s="139">
        <f t="shared" si="218"/>
        <v>0</v>
      </c>
      <c r="W138" s="121">
        <f t="shared" si="205"/>
        <v>0</v>
      </c>
      <c r="X138" s="185">
        <f t="shared" si="206"/>
        <v>0</v>
      </c>
      <c r="Y138" s="185">
        <f t="shared" si="207"/>
        <v>0</v>
      </c>
      <c r="Z138" s="220" t="e">
        <f t="shared" si="208"/>
        <v>#DIV/0!</v>
      </c>
      <c r="AA138" s="123"/>
      <c r="AB138" s="112"/>
      <c r="AC138" s="112"/>
      <c r="AD138" s="112"/>
      <c r="AE138" s="112"/>
      <c r="AF138" s="112"/>
      <c r="AG138" s="112"/>
    </row>
    <row r="139" spans="1:33" ht="30" customHeight="1" x14ac:dyDescent="0.45">
      <c r="A139" s="86" t="s">
        <v>76</v>
      </c>
      <c r="B139" s="176" t="s">
        <v>269</v>
      </c>
      <c r="C139" s="213" t="s">
        <v>270</v>
      </c>
      <c r="D139" s="89"/>
      <c r="E139" s="90"/>
      <c r="F139" s="91"/>
      <c r="G139" s="92">
        <f>SUM(G140:G140)</f>
        <v>0</v>
      </c>
      <c r="H139" s="90"/>
      <c r="I139" s="91"/>
      <c r="J139" s="92">
        <f>SUM(J140:J140)</f>
        <v>0</v>
      </c>
      <c r="K139" s="90"/>
      <c r="L139" s="91"/>
      <c r="M139" s="92">
        <f>SUM(M140:M140)</f>
        <v>0</v>
      </c>
      <c r="N139" s="90"/>
      <c r="O139" s="91"/>
      <c r="P139" s="92">
        <f>SUM(P140:P140)</f>
        <v>0</v>
      </c>
      <c r="Q139" s="90"/>
      <c r="R139" s="91"/>
      <c r="S139" s="92">
        <f>SUM(S140:S140)</f>
        <v>0</v>
      </c>
      <c r="T139" s="90"/>
      <c r="U139" s="91"/>
      <c r="V139" s="93">
        <f>SUM(V140:V140)</f>
        <v>0</v>
      </c>
      <c r="W139" s="198">
        <f t="shared" si="205"/>
        <v>0</v>
      </c>
      <c r="X139" s="199">
        <f t="shared" si="206"/>
        <v>0</v>
      </c>
      <c r="Y139" s="199">
        <f t="shared" si="207"/>
        <v>0</v>
      </c>
      <c r="Z139" s="96" t="e">
        <f t="shared" si="208"/>
        <v>#DIV/0!</v>
      </c>
      <c r="AA139" s="97"/>
      <c r="AB139" s="98"/>
      <c r="AC139" s="98"/>
      <c r="AD139" s="98"/>
      <c r="AE139" s="98"/>
      <c r="AF139" s="98"/>
      <c r="AG139" s="98"/>
    </row>
    <row r="140" spans="1:33" ht="30" customHeight="1" thickBot="1" x14ac:dyDescent="0.5">
      <c r="A140" s="99" t="s">
        <v>79</v>
      </c>
      <c r="B140" s="100" t="s">
        <v>271</v>
      </c>
      <c r="C140" s="165" t="s">
        <v>272</v>
      </c>
      <c r="D140" s="102"/>
      <c r="E140" s="103"/>
      <c r="F140" s="104"/>
      <c r="G140" s="105">
        <f t="shared" ref="G140" si="221">E140*F140</f>
        <v>0</v>
      </c>
      <c r="H140" s="103"/>
      <c r="I140" s="104"/>
      <c r="J140" s="105">
        <f t="shared" ref="J140" si="222">H140*I140</f>
        <v>0</v>
      </c>
      <c r="K140" s="103"/>
      <c r="L140" s="104"/>
      <c r="M140" s="105">
        <f t="shared" ref="M140" si="223">K140*L140</f>
        <v>0</v>
      </c>
      <c r="N140" s="103"/>
      <c r="O140" s="104"/>
      <c r="P140" s="105">
        <f t="shared" ref="P140" si="224">N140*O140</f>
        <v>0</v>
      </c>
      <c r="Q140" s="103"/>
      <c r="R140" s="104"/>
      <c r="S140" s="105">
        <f t="shared" ref="S140" si="225">Q140*R140</f>
        <v>0</v>
      </c>
      <c r="T140" s="103"/>
      <c r="U140" s="104"/>
      <c r="V140" s="106">
        <f t="shared" ref="V140" si="226">T140*U140</f>
        <v>0</v>
      </c>
      <c r="W140" s="107">
        <f t="shared" si="205"/>
        <v>0</v>
      </c>
      <c r="X140" s="164">
        <f t="shared" si="206"/>
        <v>0</v>
      </c>
      <c r="Y140" s="164">
        <f t="shared" si="207"/>
        <v>0</v>
      </c>
      <c r="Z140" s="109" t="e">
        <f t="shared" si="208"/>
        <v>#DIV/0!</v>
      </c>
      <c r="AA140" s="110"/>
      <c r="AB140" s="112"/>
      <c r="AC140" s="112"/>
      <c r="AD140" s="112"/>
      <c r="AE140" s="112"/>
      <c r="AF140" s="112"/>
      <c r="AG140" s="112"/>
    </row>
    <row r="141" spans="1:33" ht="30" customHeight="1" x14ac:dyDescent="0.45">
      <c r="A141" s="86" t="s">
        <v>76</v>
      </c>
      <c r="B141" s="176" t="s">
        <v>273</v>
      </c>
      <c r="C141" s="279" t="s">
        <v>253</v>
      </c>
      <c r="D141" s="89"/>
      <c r="E141" s="90"/>
      <c r="F141" s="91"/>
      <c r="G141" s="92">
        <f>SUM(G142:G149)</f>
        <v>22310</v>
      </c>
      <c r="H141" s="90"/>
      <c r="I141" s="91"/>
      <c r="J141" s="92">
        <f>SUM(J142:J149)</f>
        <v>21031.200000000001</v>
      </c>
      <c r="K141" s="90"/>
      <c r="L141" s="91"/>
      <c r="M141" s="92">
        <f>SUM(M142:M149)</f>
        <v>0</v>
      </c>
      <c r="N141" s="90"/>
      <c r="O141" s="91"/>
      <c r="P141" s="92">
        <f>SUM(P142:P149)</f>
        <v>0</v>
      </c>
      <c r="Q141" s="90"/>
      <c r="R141" s="91"/>
      <c r="S141" s="92">
        <f>SUM(S142:S149)</f>
        <v>0</v>
      </c>
      <c r="T141" s="90"/>
      <c r="U141" s="91"/>
      <c r="V141" s="93">
        <f>SUM(V142:V149)</f>
        <v>0</v>
      </c>
      <c r="W141" s="94">
        <f t="shared" si="205"/>
        <v>22310</v>
      </c>
      <c r="X141" s="183">
        <f t="shared" si="206"/>
        <v>21031.200000000001</v>
      </c>
      <c r="Y141" s="183">
        <f t="shared" si="207"/>
        <v>1278.7999999999993</v>
      </c>
      <c r="Z141" s="96">
        <f t="shared" si="208"/>
        <v>5.7319587628865944E-2</v>
      </c>
      <c r="AA141" s="97"/>
      <c r="AB141" s="98"/>
      <c r="AC141" s="98"/>
      <c r="AD141" s="98"/>
      <c r="AE141" s="98"/>
      <c r="AF141" s="98"/>
      <c r="AG141" s="98"/>
    </row>
    <row r="142" spans="1:33" ht="30" customHeight="1" x14ac:dyDescent="0.45">
      <c r="A142" s="99" t="s">
        <v>79</v>
      </c>
      <c r="B142" s="100" t="s">
        <v>274</v>
      </c>
      <c r="C142" s="165" t="s">
        <v>275</v>
      </c>
      <c r="D142" s="102" t="s">
        <v>82</v>
      </c>
      <c r="E142" s="103"/>
      <c r="F142" s="104"/>
      <c r="G142" s="105">
        <f t="shared" ref="G142" si="227">E142*F142</f>
        <v>0</v>
      </c>
      <c r="H142" s="103"/>
      <c r="I142" s="104"/>
      <c r="J142" s="105">
        <f t="shared" ref="J142" si="228">H142*I142</f>
        <v>0</v>
      </c>
      <c r="K142" s="103"/>
      <c r="L142" s="104"/>
      <c r="M142" s="105">
        <f t="shared" ref="M142:M149" si="229">K142*L142</f>
        <v>0</v>
      </c>
      <c r="N142" s="103"/>
      <c r="O142" s="104"/>
      <c r="P142" s="105">
        <f t="shared" ref="P142:P149" si="230">N142*O142</f>
        <v>0</v>
      </c>
      <c r="Q142" s="103"/>
      <c r="R142" s="104"/>
      <c r="S142" s="105">
        <f t="shared" ref="S142:S149" si="231">Q142*R142</f>
        <v>0</v>
      </c>
      <c r="T142" s="103"/>
      <c r="U142" s="104"/>
      <c r="V142" s="106">
        <f t="shared" ref="V142:V149" si="232">T142*U142</f>
        <v>0</v>
      </c>
      <c r="W142" s="107">
        <f t="shared" si="205"/>
        <v>0</v>
      </c>
      <c r="X142" s="164">
        <f t="shared" si="206"/>
        <v>0</v>
      </c>
      <c r="Y142" s="164">
        <f t="shared" si="207"/>
        <v>0</v>
      </c>
      <c r="Z142" s="109" t="e">
        <f t="shared" si="208"/>
        <v>#DIV/0!</v>
      </c>
      <c r="AA142" s="110"/>
      <c r="AB142" s="112"/>
      <c r="AC142" s="112"/>
      <c r="AD142" s="112"/>
      <c r="AE142" s="112"/>
      <c r="AF142" s="112"/>
      <c r="AG142" s="112"/>
    </row>
    <row r="143" spans="1:33" ht="45" customHeight="1" x14ac:dyDescent="0.45">
      <c r="A143" s="99" t="s">
        <v>79</v>
      </c>
      <c r="B143" s="100" t="s">
        <v>276</v>
      </c>
      <c r="C143" s="165" t="s">
        <v>277</v>
      </c>
      <c r="D143" s="102" t="s">
        <v>82</v>
      </c>
      <c r="E143" s="103">
        <v>7.5</v>
      </c>
      <c r="F143" s="104">
        <v>200</v>
      </c>
      <c r="G143" s="105">
        <v>1500</v>
      </c>
      <c r="H143" s="103"/>
      <c r="I143" s="104"/>
      <c r="J143" s="105">
        <v>146.19999999999999</v>
      </c>
      <c r="K143" s="103"/>
      <c r="L143" s="104"/>
      <c r="M143" s="105">
        <f t="shared" si="229"/>
        <v>0</v>
      </c>
      <c r="N143" s="103"/>
      <c r="O143" s="104"/>
      <c r="P143" s="105">
        <f t="shared" si="230"/>
        <v>0</v>
      </c>
      <c r="Q143" s="103"/>
      <c r="R143" s="104"/>
      <c r="S143" s="105">
        <f t="shared" si="231"/>
        <v>0</v>
      </c>
      <c r="T143" s="103"/>
      <c r="U143" s="104"/>
      <c r="V143" s="106">
        <f t="shared" si="232"/>
        <v>0</v>
      </c>
      <c r="W143" s="107">
        <f t="shared" si="205"/>
        <v>1500</v>
      </c>
      <c r="X143" s="164">
        <f t="shared" si="206"/>
        <v>146.19999999999999</v>
      </c>
      <c r="Y143" s="164">
        <f t="shared" si="207"/>
        <v>1353.8</v>
      </c>
      <c r="Z143" s="109">
        <f t="shared" si="208"/>
        <v>0.9025333333333333</v>
      </c>
      <c r="AA143" s="110" t="s">
        <v>322</v>
      </c>
      <c r="AB143" s="112"/>
      <c r="AC143" s="112"/>
      <c r="AD143" s="112"/>
      <c r="AE143" s="112"/>
      <c r="AF143" s="112"/>
      <c r="AG143" s="112"/>
    </row>
    <row r="144" spans="1:33" ht="45" customHeight="1" x14ac:dyDescent="0.45">
      <c r="A144" s="99" t="s">
        <v>79</v>
      </c>
      <c r="B144" s="100" t="s">
        <v>278</v>
      </c>
      <c r="C144" s="165" t="s">
        <v>279</v>
      </c>
      <c r="D144" s="102" t="s">
        <v>82</v>
      </c>
      <c r="E144" s="103">
        <v>7</v>
      </c>
      <c r="F144" s="104">
        <v>150</v>
      </c>
      <c r="G144" s="105">
        <v>1050</v>
      </c>
      <c r="H144" s="103"/>
      <c r="I144" s="104"/>
      <c r="J144" s="105">
        <v>1125</v>
      </c>
      <c r="K144" s="103"/>
      <c r="L144" s="104"/>
      <c r="M144" s="105">
        <f t="shared" si="229"/>
        <v>0</v>
      </c>
      <c r="N144" s="103"/>
      <c r="O144" s="104"/>
      <c r="P144" s="105">
        <f t="shared" si="230"/>
        <v>0</v>
      </c>
      <c r="Q144" s="103"/>
      <c r="R144" s="104"/>
      <c r="S144" s="105">
        <f t="shared" si="231"/>
        <v>0</v>
      </c>
      <c r="T144" s="103"/>
      <c r="U144" s="104"/>
      <c r="V144" s="106">
        <f t="shared" si="232"/>
        <v>0</v>
      </c>
      <c r="W144" s="107">
        <f t="shared" si="205"/>
        <v>1050</v>
      </c>
      <c r="X144" s="164">
        <f t="shared" si="206"/>
        <v>1125</v>
      </c>
      <c r="Y144" s="164">
        <f t="shared" si="207"/>
        <v>-75</v>
      </c>
      <c r="Z144" s="109">
        <f t="shared" si="208"/>
        <v>-7.1428571428571425E-2</v>
      </c>
      <c r="AA144" s="110" t="s">
        <v>323</v>
      </c>
      <c r="AB144" s="112"/>
      <c r="AC144" s="112"/>
      <c r="AD144" s="112"/>
      <c r="AE144" s="112"/>
      <c r="AF144" s="112"/>
      <c r="AG144" s="112"/>
    </row>
    <row r="145" spans="1:33" ht="30" customHeight="1" x14ac:dyDescent="0.45">
      <c r="A145" s="99" t="s">
        <v>79</v>
      </c>
      <c r="B145" s="100" t="s">
        <v>280</v>
      </c>
      <c r="C145" s="165" t="s">
        <v>281</v>
      </c>
      <c r="D145" s="102"/>
      <c r="E145" s="103"/>
      <c r="F145" s="104"/>
      <c r="G145" s="280">
        <v>0</v>
      </c>
      <c r="H145" s="103"/>
      <c r="I145" s="104"/>
      <c r="J145" s="280">
        <v>0</v>
      </c>
      <c r="K145" s="103"/>
      <c r="L145" s="104"/>
      <c r="M145" s="105">
        <f t="shared" si="229"/>
        <v>0</v>
      </c>
      <c r="N145" s="103"/>
      <c r="O145" s="104"/>
      <c r="P145" s="105">
        <f t="shared" si="230"/>
        <v>0</v>
      </c>
      <c r="Q145" s="103"/>
      <c r="R145" s="104"/>
      <c r="S145" s="105">
        <f t="shared" si="231"/>
        <v>0</v>
      </c>
      <c r="T145" s="103"/>
      <c r="U145" s="104"/>
      <c r="V145" s="106">
        <f t="shared" si="232"/>
        <v>0</v>
      </c>
      <c r="W145" s="107">
        <f t="shared" si="205"/>
        <v>0</v>
      </c>
      <c r="X145" s="164">
        <f t="shared" si="206"/>
        <v>0</v>
      </c>
      <c r="Y145" s="164">
        <f t="shared" si="207"/>
        <v>0</v>
      </c>
      <c r="Z145" s="109" t="e">
        <f t="shared" si="208"/>
        <v>#DIV/0!</v>
      </c>
      <c r="AA145" s="110"/>
      <c r="AB145" s="112"/>
      <c r="AC145" s="112"/>
      <c r="AD145" s="112"/>
      <c r="AE145" s="112"/>
      <c r="AF145" s="112"/>
      <c r="AG145" s="112"/>
    </row>
    <row r="146" spans="1:33" ht="30" customHeight="1" x14ac:dyDescent="0.45">
      <c r="A146" s="99" t="s">
        <v>79</v>
      </c>
      <c r="B146" s="100" t="s">
        <v>282</v>
      </c>
      <c r="C146" s="137" t="s">
        <v>319</v>
      </c>
      <c r="D146" s="102" t="s">
        <v>308</v>
      </c>
      <c r="E146" s="103">
        <v>10</v>
      </c>
      <c r="F146" s="104">
        <v>800</v>
      </c>
      <c r="G146" s="105">
        <v>8000</v>
      </c>
      <c r="H146" s="103">
        <v>10</v>
      </c>
      <c r="I146" s="104">
        <v>800</v>
      </c>
      <c r="J146" s="105">
        <v>8000</v>
      </c>
      <c r="K146" s="103"/>
      <c r="L146" s="104"/>
      <c r="M146" s="105">
        <f t="shared" si="229"/>
        <v>0</v>
      </c>
      <c r="N146" s="103"/>
      <c r="O146" s="104"/>
      <c r="P146" s="105">
        <f t="shared" si="230"/>
        <v>0</v>
      </c>
      <c r="Q146" s="103"/>
      <c r="R146" s="104"/>
      <c r="S146" s="105">
        <f t="shared" si="231"/>
        <v>0</v>
      </c>
      <c r="T146" s="103"/>
      <c r="U146" s="104"/>
      <c r="V146" s="106">
        <f t="shared" si="232"/>
        <v>0</v>
      </c>
      <c r="W146" s="107">
        <f t="shared" si="205"/>
        <v>8000</v>
      </c>
      <c r="X146" s="164">
        <f t="shared" si="206"/>
        <v>8000</v>
      </c>
      <c r="Y146" s="164">
        <f t="shared" si="207"/>
        <v>0</v>
      </c>
      <c r="Z146" s="109">
        <f t="shared" si="208"/>
        <v>0</v>
      </c>
      <c r="AA146" s="110"/>
      <c r="AB146" s="111"/>
      <c r="AC146" s="112"/>
      <c r="AD146" s="112"/>
      <c r="AE146" s="112"/>
      <c r="AF146" s="112"/>
      <c r="AG146" s="112"/>
    </row>
    <row r="147" spans="1:33" ht="30" customHeight="1" x14ac:dyDescent="0.45">
      <c r="A147" s="99" t="s">
        <v>79</v>
      </c>
      <c r="B147" s="100" t="s">
        <v>284</v>
      </c>
      <c r="C147" s="137" t="s">
        <v>320</v>
      </c>
      <c r="D147" s="102" t="s">
        <v>321</v>
      </c>
      <c r="E147" s="103">
        <v>10</v>
      </c>
      <c r="F147" s="104">
        <v>1000</v>
      </c>
      <c r="G147" s="105">
        <v>10000</v>
      </c>
      <c r="H147" s="103">
        <v>10</v>
      </c>
      <c r="I147" s="104">
        <v>1000</v>
      </c>
      <c r="J147" s="105">
        <v>10000</v>
      </c>
      <c r="K147" s="103"/>
      <c r="L147" s="104"/>
      <c r="M147" s="105">
        <f t="shared" si="229"/>
        <v>0</v>
      </c>
      <c r="N147" s="103"/>
      <c r="O147" s="104"/>
      <c r="P147" s="105">
        <f t="shared" si="230"/>
        <v>0</v>
      </c>
      <c r="Q147" s="103"/>
      <c r="R147" s="104"/>
      <c r="S147" s="105">
        <f t="shared" si="231"/>
        <v>0</v>
      </c>
      <c r="T147" s="103"/>
      <c r="U147" s="104"/>
      <c r="V147" s="106">
        <f t="shared" si="232"/>
        <v>0</v>
      </c>
      <c r="W147" s="107">
        <f t="shared" si="205"/>
        <v>10000</v>
      </c>
      <c r="X147" s="164">
        <f t="shared" si="206"/>
        <v>10000</v>
      </c>
      <c r="Y147" s="164">
        <f t="shared" si="207"/>
        <v>0</v>
      </c>
      <c r="Z147" s="109">
        <f t="shared" si="208"/>
        <v>0</v>
      </c>
      <c r="AA147" s="110"/>
      <c r="AB147" s="112"/>
      <c r="AC147" s="112"/>
      <c r="AD147" s="112"/>
      <c r="AE147" s="112"/>
      <c r="AF147" s="112"/>
      <c r="AG147" s="112"/>
    </row>
    <row r="148" spans="1:33" ht="30" customHeight="1" x14ac:dyDescent="0.45">
      <c r="A148" s="125" t="s">
        <v>79</v>
      </c>
      <c r="B148" s="124" t="s">
        <v>285</v>
      </c>
      <c r="C148" s="137" t="s">
        <v>283</v>
      </c>
      <c r="D148" s="138"/>
      <c r="E148" s="126"/>
      <c r="F148" s="127"/>
      <c r="G148" s="128">
        <f t="shared" ref="G148" si="233">E148*F148</f>
        <v>0</v>
      </c>
      <c r="H148" s="126"/>
      <c r="I148" s="127"/>
      <c r="J148" s="128">
        <f t="shared" ref="J148" si="234">H148*I148</f>
        <v>0</v>
      </c>
      <c r="K148" s="126"/>
      <c r="L148" s="127"/>
      <c r="M148" s="128">
        <f t="shared" si="229"/>
        <v>0</v>
      </c>
      <c r="N148" s="126"/>
      <c r="O148" s="127"/>
      <c r="P148" s="128">
        <f t="shared" si="230"/>
        <v>0</v>
      </c>
      <c r="Q148" s="126"/>
      <c r="R148" s="127"/>
      <c r="S148" s="128">
        <f t="shared" si="231"/>
        <v>0</v>
      </c>
      <c r="T148" s="126"/>
      <c r="U148" s="127"/>
      <c r="V148" s="139">
        <f t="shared" si="232"/>
        <v>0</v>
      </c>
      <c r="W148" s="107">
        <f t="shared" si="205"/>
        <v>0</v>
      </c>
      <c r="X148" s="164">
        <f t="shared" si="206"/>
        <v>0</v>
      </c>
      <c r="Y148" s="164">
        <f t="shared" si="207"/>
        <v>0</v>
      </c>
      <c r="Z148" s="109" t="e">
        <f t="shared" si="208"/>
        <v>#DIV/0!</v>
      </c>
      <c r="AA148" s="140"/>
      <c r="AB148" s="112"/>
      <c r="AC148" s="112"/>
      <c r="AD148" s="112"/>
      <c r="AE148" s="112"/>
      <c r="AF148" s="112"/>
      <c r="AG148" s="112"/>
    </row>
    <row r="149" spans="1:33" ht="40.799999999999997" customHeight="1" thickBot="1" x14ac:dyDescent="0.5">
      <c r="A149" s="125" t="s">
        <v>79</v>
      </c>
      <c r="B149" s="114" t="s">
        <v>286</v>
      </c>
      <c r="C149" s="115" t="s">
        <v>287</v>
      </c>
      <c r="D149" s="116"/>
      <c r="E149" s="126">
        <v>8000</v>
      </c>
      <c r="F149" s="127">
        <v>0.22</v>
      </c>
      <c r="G149" s="128">
        <v>1760</v>
      </c>
      <c r="H149" s="126">
        <v>8000</v>
      </c>
      <c r="I149" s="127">
        <v>0.22</v>
      </c>
      <c r="J149" s="128">
        <v>1760</v>
      </c>
      <c r="K149" s="126"/>
      <c r="L149" s="127">
        <v>0.22</v>
      </c>
      <c r="M149" s="128">
        <f t="shared" si="229"/>
        <v>0</v>
      </c>
      <c r="N149" s="126"/>
      <c r="O149" s="127">
        <v>0.22</v>
      </c>
      <c r="P149" s="128">
        <f t="shared" si="230"/>
        <v>0</v>
      </c>
      <c r="Q149" s="126"/>
      <c r="R149" s="127">
        <v>0.22</v>
      </c>
      <c r="S149" s="128">
        <f t="shared" si="231"/>
        <v>0</v>
      </c>
      <c r="T149" s="126"/>
      <c r="U149" s="127">
        <v>0.22</v>
      </c>
      <c r="V149" s="139">
        <f t="shared" si="232"/>
        <v>0</v>
      </c>
      <c r="W149" s="121">
        <f t="shared" si="205"/>
        <v>1760</v>
      </c>
      <c r="X149" s="185">
        <f t="shared" si="206"/>
        <v>1760</v>
      </c>
      <c r="Y149" s="185">
        <f t="shared" si="207"/>
        <v>0</v>
      </c>
      <c r="Z149" s="281">
        <f t="shared" si="208"/>
        <v>0</v>
      </c>
      <c r="AA149" s="123"/>
      <c r="AB149" s="54"/>
      <c r="AC149" s="54"/>
      <c r="AD149" s="54"/>
      <c r="AE149" s="54"/>
      <c r="AF149" s="54"/>
      <c r="AG149" s="54"/>
    </row>
    <row r="150" spans="1:33" ht="30" customHeight="1" thickBot="1" x14ac:dyDescent="0.5">
      <c r="A150" s="282" t="s">
        <v>288</v>
      </c>
      <c r="B150" s="283"/>
      <c r="C150" s="284"/>
      <c r="D150" s="285"/>
      <c r="E150" s="234"/>
      <c r="F150" s="235"/>
      <c r="G150" s="286">
        <f>G141+G139+G134+G129</f>
        <v>93060</v>
      </c>
      <c r="H150" s="234"/>
      <c r="I150" s="235"/>
      <c r="J150" s="286">
        <f>J141+J139+J134+J129</f>
        <v>91249</v>
      </c>
      <c r="K150" s="234"/>
      <c r="L150" s="235"/>
      <c r="M150" s="286">
        <f>M141+M139+M134+M129</f>
        <v>0</v>
      </c>
      <c r="N150" s="234"/>
      <c r="O150" s="235"/>
      <c r="P150" s="286">
        <f>P141+P139+P134+P129</f>
        <v>0</v>
      </c>
      <c r="Q150" s="234"/>
      <c r="R150" s="235"/>
      <c r="S150" s="286">
        <f>S141+S139+S134+S129</f>
        <v>0</v>
      </c>
      <c r="T150" s="204"/>
      <c r="U150" s="148"/>
      <c r="V150" s="287">
        <f>V141+V139+V134+V129</f>
        <v>0</v>
      </c>
      <c r="W150" s="153">
        <f>W129+W134+W139+W141</f>
        <v>93060</v>
      </c>
      <c r="X150" s="153">
        <f>X129+X134+X139+X141</f>
        <v>91249</v>
      </c>
      <c r="Y150" s="286">
        <f t="shared" si="207"/>
        <v>1811</v>
      </c>
      <c r="Z150" s="288">
        <f t="shared" si="208"/>
        <v>1.9460563077584356E-2</v>
      </c>
      <c r="AA150" s="289"/>
      <c r="AB150" s="54"/>
      <c r="AC150" s="54"/>
      <c r="AD150" s="54"/>
      <c r="AE150" s="54"/>
      <c r="AF150" s="54"/>
      <c r="AG150" s="54"/>
    </row>
    <row r="151" spans="1:33" ht="30" customHeight="1" thickBot="1" x14ac:dyDescent="0.5">
      <c r="A151" s="290" t="s">
        <v>289</v>
      </c>
      <c r="B151" s="291"/>
      <c r="C151" s="292"/>
      <c r="D151" s="72"/>
      <c r="E151" s="293"/>
      <c r="F151" s="294"/>
      <c r="G151" s="294">
        <f>G32+G40+G50+G68+G76+G84+G97+G105+G113+G118+G121+G127+G150</f>
        <v>401100</v>
      </c>
      <c r="H151" s="293"/>
      <c r="I151" s="294"/>
      <c r="J151" s="294">
        <f>J32+J40+J50+J68+J76+J84+J97+J105+J113+J118+J121+J127+J150</f>
        <v>401100</v>
      </c>
      <c r="K151" s="293"/>
      <c r="L151" s="294"/>
      <c r="M151" s="294">
        <f>M32+M40+M50+M68+M76+M84+M97+M105+M113+M118+M121+M127+M150</f>
        <v>0</v>
      </c>
      <c r="N151" s="293"/>
      <c r="O151" s="294"/>
      <c r="P151" s="294">
        <f>P32+P40+P50+P68+P76+P84+P97+P105+P113+P118+P121+P127+P150</f>
        <v>0</v>
      </c>
      <c r="Q151" s="293"/>
      <c r="R151" s="294"/>
      <c r="S151" s="294">
        <f>S32+S40+S50+S68+S76+S84+S97+S105+S113+S118+S121+S127+S150</f>
        <v>0</v>
      </c>
      <c r="T151" s="295"/>
      <c r="U151" s="296"/>
      <c r="V151" s="294">
        <f>V32+V40+V50+V68+V76+V84+V97+V105+V113+V118+V121+V127+V150</f>
        <v>0</v>
      </c>
      <c r="W151" s="294">
        <f>W32+W40+W50+W68+W76+W84+W97+W105+W113+W118+W121+W127+W150</f>
        <v>401100</v>
      </c>
      <c r="X151" s="294">
        <f>X32+X40+X50+X68+X76+X84+X97+X105+X113+X118+X121+X127+X150</f>
        <v>401100</v>
      </c>
      <c r="Y151" s="294">
        <f t="shared" si="207"/>
        <v>0</v>
      </c>
      <c r="Z151" s="297">
        <f t="shared" si="208"/>
        <v>0</v>
      </c>
      <c r="AA151" s="298"/>
      <c r="AB151" s="54"/>
      <c r="AC151" s="54"/>
      <c r="AD151" s="54"/>
      <c r="AE151" s="54"/>
      <c r="AF151" s="54"/>
      <c r="AG151" s="54"/>
    </row>
    <row r="152" spans="1:33" ht="15" customHeight="1" thickBot="1" x14ac:dyDescent="0.5">
      <c r="A152" s="387"/>
      <c r="B152" s="362"/>
      <c r="C152" s="362"/>
      <c r="D152" s="5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299"/>
      <c r="X152" s="299"/>
      <c r="Y152" s="299"/>
      <c r="Z152" s="300"/>
      <c r="AA152" s="61"/>
      <c r="AB152" s="54"/>
      <c r="AC152" s="54"/>
      <c r="AD152" s="54"/>
      <c r="AE152" s="54"/>
      <c r="AF152" s="54"/>
      <c r="AG152" s="54"/>
    </row>
    <row r="153" spans="1:33" ht="30" customHeight="1" thickBot="1" x14ac:dyDescent="0.5">
      <c r="A153" s="388" t="s">
        <v>290</v>
      </c>
      <c r="B153" s="377"/>
      <c r="C153" s="378"/>
      <c r="D153" s="301"/>
      <c r="E153" s="295"/>
      <c r="F153" s="296"/>
      <c r="G153" s="302">
        <f>Фінансування!C22-Витрати!G151</f>
        <v>0</v>
      </c>
      <c r="H153" s="295"/>
      <c r="I153" s="296"/>
      <c r="J153" s="302">
        <f>Фінансування!C23-Витрати!J151</f>
        <v>0</v>
      </c>
      <c r="K153" s="295"/>
      <c r="L153" s="296"/>
      <c r="M153" s="302">
        <f>Фінансування!J22-Витрати!M151</f>
        <v>0</v>
      </c>
      <c r="N153" s="295"/>
      <c r="O153" s="296"/>
      <c r="P153" s="302">
        <f>Фінансування!J23-Витрати!P151</f>
        <v>0</v>
      </c>
      <c r="Q153" s="295"/>
      <c r="R153" s="296"/>
      <c r="S153" s="302">
        <f>Фінансування!L22-Витрати!S151</f>
        <v>0</v>
      </c>
      <c r="T153" s="295"/>
      <c r="U153" s="296"/>
      <c r="V153" s="302">
        <f>Фінансування!L23-Витрати!V151</f>
        <v>0</v>
      </c>
      <c r="W153" s="303">
        <f>Фінансування!N22-Витрати!W151</f>
        <v>0</v>
      </c>
      <c r="X153" s="303">
        <f>Фінансування!N23-Витрати!X151</f>
        <v>0</v>
      </c>
      <c r="Y153" s="303">
        <f>W153-X153</f>
        <v>0</v>
      </c>
      <c r="Z153" s="304"/>
      <c r="AA153" s="305"/>
      <c r="AB153" s="54"/>
      <c r="AC153" s="54"/>
      <c r="AD153" s="54"/>
      <c r="AE153" s="54"/>
      <c r="AF153" s="54"/>
      <c r="AG153" s="54"/>
    </row>
    <row r="154" spans="1:33" ht="15.75" customHeight="1" x14ac:dyDescent="0.45">
      <c r="A154" s="13"/>
      <c r="B154" s="14"/>
      <c r="C154" s="306"/>
      <c r="D154" s="307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9"/>
      <c r="X154" s="309"/>
      <c r="Y154" s="309"/>
      <c r="Z154" s="310"/>
      <c r="AA154" s="306"/>
      <c r="AB154" s="13"/>
      <c r="AC154" s="13"/>
      <c r="AD154" s="13"/>
      <c r="AE154" s="13"/>
      <c r="AF154" s="13"/>
      <c r="AG154" s="13"/>
    </row>
    <row r="155" spans="1:33" ht="15.75" customHeight="1" x14ac:dyDescent="0.45">
      <c r="A155" s="13"/>
      <c r="B155" s="14"/>
      <c r="C155" s="306"/>
      <c r="D155" s="307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9"/>
      <c r="X155" s="309"/>
      <c r="Y155" s="309"/>
      <c r="Z155" s="310"/>
      <c r="AA155" s="306"/>
      <c r="AB155" s="13"/>
      <c r="AC155" s="13"/>
      <c r="AD155" s="13"/>
      <c r="AE155" s="13"/>
      <c r="AF155" s="13"/>
      <c r="AG155" s="13"/>
    </row>
    <row r="156" spans="1:33" ht="15.75" customHeight="1" x14ac:dyDescent="0.45">
      <c r="A156" s="13"/>
      <c r="B156" s="14"/>
      <c r="C156" s="306"/>
      <c r="D156" s="307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9"/>
      <c r="X156" s="309"/>
      <c r="Y156" s="309"/>
      <c r="Z156" s="310"/>
      <c r="AA156" s="306"/>
      <c r="AB156" s="13"/>
      <c r="AC156" s="13"/>
      <c r="AD156" s="13"/>
      <c r="AE156" s="13"/>
      <c r="AF156" s="13"/>
      <c r="AG156" s="13"/>
    </row>
    <row r="157" spans="1:33" ht="15.75" customHeight="1" x14ac:dyDescent="0.55000000000000004">
      <c r="A157" s="306" t="s">
        <v>42</v>
      </c>
      <c r="B157" s="311"/>
      <c r="C157" s="312" t="s">
        <v>298</v>
      </c>
      <c r="D157" s="307"/>
      <c r="E157" s="330" t="s">
        <v>299</v>
      </c>
      <c r="F157" s="313"/>
      <c r="G157" s="308"/>
      <c r="H157" s="308"/>
      <c r="I157" s="308"/>
      <c r="J157" s="308"/>
      <c r="K157" s="314"/>
      <c r="L157" s="306"/>
      <c r="M157" s="308"/>
      <c r="N157" s="314"/>
      <c r="O157" s="306"/>
      <c r="P157" s="308"/>
      <c r="Q157" s="308"/>
      <c r="R157" s="308"/>
      <c r="S157" s="308"/>
      <c r="T157" s="308"/>
      <c r="U157" s="308"/>
      <c r="V157" s="308"/>
      <c r="W157" s="309"/>
      <c r="X157" s="309"/>
      <c r="Y157" s="309"/>
      <c r="Z157" s="310"/>
      <c r="AA157" s="306"/>
      <c r="AB157" s="13"/>
      <c r="AC157" s="306"/>
      <c r="AD157" s="13"/>
      <c r="AE157" s="13"/>
      <c r="AF157" s="13"/>
      <c r="AG157" s="13"/>
    </row>
    <row r="158" spans="1:33" ht="15.75" customHeight="1" x14ac:dyDescent="0.45">
      <c r="A158" s="315"/>
      <c r="B158" s="316"/>
      <c r="C158" s="317" t="s">
        <v>291</v>
      </c>
      <c r="D158" s="318"/>
      <c r="E158" s="319"/>
      <c r="F158" s="320" t="s">
        <v>292</v>
      </c>
      <c r="G158" s="319"/>
      <c r="H158" s="319"/>
      <c r="I158" s="320"/>
      <c r="J158" s="319"/>
      <c r="K158" s="321"/>
      <c r="L158" s="322"/>
      <c r="M158" s="319"/>
      <c r="N158" s="321"/>
      <c r="O158" s="322"/>
      <c r="P158" s="319"/>
      <c r="Q158" s="319"/>
      <c r="R158" s="319"/>
      <c r="S158" s="319"/>
      <c r="T158" s="319"/>
      <c r="U158" s="319"/>
      <c r="V158" s="319"/>
      <c r="W158" s="323"/>
      <c r="X158" s="323"/>
      <c r="Y158" s="323"/>
      <c r="Z158" s="324"/>
      <c r="AA158" s="325"/>
      <c r="AB158" s="326"/>
      <c r="AC158" s="325"/>
      <c r="AD158" s="326"/>
      <c r="AE158" s="326"/>
      <c r="AF158" s="326"/>
      <c r="AG158" s="326"/>
    </row>
    <row r="159" spans="1:33" ht="58.2" customHeight="1" x14ac:dyDescent="0.45">
      <c r="A159" s="13"/>
      <c r="B159" s="14"/>
      <c r="C159" s="306"/>
      <c r="D159" s="307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9"/>
      <c r="X159" s="309"/>
      <c r="Y159" s="309"/>
      <c r="Z159" s="310"/>
      <c r="AA159" s="360"/>
      <c r="AB159" s="13"/>
      <c r="AC159" s="13"/>
      <c r="AD159" s="13"/>
      <c r="AE159" s="13"/>
      <c r="AF159" s="13"/>
      <c r="AG159" s="13"/>
    </row>
    <row r="160" spans="1:33" ht="15.75" customHeight="1" x14ac:dyDescent="0.45">
      <c r="A160" s="13"/>
      <c r="B160" s="14"/>
      <c r="C160" s="306"/>
      <c r="D160" s="307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9"/>
      <c r="X160" s="309"/>
      <c r="Y160" s="309"/>
      <c r="Z160" s="310"/>
      <c r="AA160" s="306"/>
      <c r="AB160" s="13"/>
      <c r="AC160" s="13"/>
      <c r="AD160" s="13"/>
      <c r="AE160" s="13"/>
      <c r="AF160" s="13"/>
      <c r="AG160" s="13"/>
    </row>
    <row r="161" spans="1:33" ht="15.75" customHeight="1" x14ac:dyDescent="0.45">
      <c r="A161" s="13"/>
      <c r="B161" s="14"/>
      <c r="C161" s="306"/>
      <c r="D161" s="307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9"/>
      <c r="X161" s="309"/>
      <c r="Y161" s="309"/>
      <c r="Z161" s="310"/>
      <c r="AA161" s="306"/>
      <c r="AB161" s="13"/>
      <c r="AC161" s="13"/>
      <c r="AD161" s="13"/>
      <c r="AE161" s="13"/>
      <c r="AF161" s="13"/>
      <c r="AG161" s="13"/>
    </row>
    <row r="162" spans="1:33" ht="15.75" customHeight="1" x14ac:dyDescent="0.45">
      <c r="A162" s="13"/>
      <c r="B162" s="14"/>
      <c r="C162" s="306"/>
      <c r="D162" s="307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27"/>
      <c r="X162" s="327"/>
      <c r="Y162" s="327"/>
      <c r="Z162" s="328"/>
      <c r="AA162" s="306"/>
      <c r="AB162" s="13"/>
      <c r="AC162" s="13"/>
      <c r="AD162" s="13"/>
      <c r="AE162" s="13"/>
      <c r="AF162" s="13"/>
      <c r="AG162" s="13"/>
    </row>
    <row r="163" spans="1:33" ht="15.75" customHeight="1" x14ac:dyDescent="0.45">
      <c r="A163" s="13"/>
      <c r="B163" s="14"/>
      <c r="C163" s="306"/>
      <c r="D163" s="307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27"/>
      <c r="X163" s="327"/>
      <c r="Y163" s="327"/>
      <c r="Z163" s="328"/>
      <c r="AA163" s="306"/>
      <c r="AB163" s="13"/>
      <c r="AC163" s="13"/>
      <c r="AD163" s="13"/>
      <c r="AE163" s="13"/>
      <c r="AF163" s="13"/>
      <c r="AG163" s="13"/>
    </row>
    <row r="164" spans="1:33" ht="15.75" customHeight="1" x14ac:dyDescent="0.45">
      <c r="A164" s="13"/>
      <c r="B164" s="14"/>
      <c r="C164" s="306"/>
      <c r="D164" s="307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27"/>
      <c r="X164" s="327"/>
      <c r="Y164" s="327"/>
      <c r="Z164" s="328"/>
      <c r="AA164" s="306"/>
      <c r="AB164" s="13"/>
      <c r="AC164" s="13"/>
      <c r="AD164" s="13"/>
      <c r="AE164" s="13"/>
      <c r="AF164" s="13"/>
      <c r="AG164" s="13"/>
    </row>
    <row r="165" spans="1:33" ht="15.75" customHeight="1" x14ac:dyDescent="0.45">
      <c r="A165" s="13"/>
      <c r="B165" s="14"/>
      <c r="C165" s="306"/>
      <c r="D165" s="307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27"/>
      <c r="X165" s="327"/>
      <c r="Y165" s="327"/>
      <c r="Z165" s="328"/>
      <c r="AA165" s="306"/>
      <c r="AB165" s="13"/>
      <c r="AC165" s="13"/>
      <c r="AD165" s="13"/>
      <c r="AE165" s="13"/>
      <c r="AF165" s="13"/>
      <c r="AG165" s="13"/>
    </row>
    <row r="166" spans="1:33" ht="15.75" customHeight="1" x14ac:dyDescent="0.45">
      <c r="A166" s="13"/>
      <c r="B166" s="14"/>
      <c r="C166" s="306"/>
      <c r="D166" s="307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27"/>
      <c r="X166" s="327"/>
      <c r="Y166" s="327"/>
      <c r="Z166" s="328"/>
      <c r="AA166" s="306"/>
      <c r="AB166" s="13"/>
      <c r="AC166" s="13"/>
      <c r="AD166" s="13"/>
      <c r="AE166" s="13"/>
      <c r="AF166" s="13"/>
      <c r="AG166" s="13"/>
    </row>
    <row r="167" spans="1:33" ht="15.75" customHeight="1" x14ac:dyDescent="0.45">
      <c r="A167" s="13"/>
      <c r="B167" s="14"/>
      <c r="C167" s="306"/>
      <c r="D167" s="307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27"/>
      <c r="X167" s="327"/>
      <c r="Y167" s="327"/>
      <c r="Z167" s="328"/>
      <c r="AA167" s="306"/>
      <c r="AB167" s="13"/>
      <c r="AC167" s="13"/>
      <c r="AD167" s="13"/>
      <c r="AE167" s="13"/>
      <c r="AF167" s="13"/>
      <c r="AG167" s="13"/>
    </row>
    <row r="168" spans="1:33" ht="15.75" customHeight="1" x14ac:dyDescent="0.45">
      <c r="A168" s="13"/>
      <c r="B168" s="14"/>
      <c r="C168" s="306"/>
      <c r="D168" s="307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27"/>
      <c r="X168" s="327"/>
      <c r="Y168" s="327"/>
      <c r="Z168" s="328"/>
      <c r="AA168" s="306"/>
      <c r="AB168" s="13"/>
      <c r="AC168" s="13"/>
      <c r="AD168" s="13"/>
      <c r="AE168" s="13"/>
      <c r="AF168" s="13"/>
      <c r="AG168" s="13"/>
    </row>
    <row r="169" spans="1:33" ht="15.75" customHeight="1" x14ac:dyDescent="0.45">
      <c r="A169" s="13"/>
      <c r="B169" s="14"/>
      <c r="C169" s="306"/>
      <c r="D169" s="307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27"/>
      <c r="X169" s="327"/>
      <c r="Y169" s="327"/>
      <c r="Z169" s="328"/>
      <c r="AA169" s="306"/>
      <c r="AB169" s="13"/>
      <c r="AC169" s="13"/>
      <c r="AD169" s="13"/>
      <c r="AE169" s="13"/>
      <c r="AF169" s="13"/>
      <c r="AG169" s="13"/>
    </row>
    <row r="170" spans="1:33" ht="15.75" customHeight="1" x14ac:dyDescent="0.45">
      <c r="A170" s="13"/>
      <c r="B170" s="14"/>
      <c r="C170" s="306"/>
      <c r="D170" s="307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27"/>
      <c r="X170" s="327"/>
      <c r="Y170" s="327"/>
      <c r="Z170" s="328"/>
      <c r="AA170" s="306"/>
      <c r="AB170" s="13"/>
      <c r="AC170" s="13"/>
      <c r="AD170" s="13"/>
      <c r="AE170" s="13"/>
      <c r="AF170" s="13"/>
      <c r="AG170" s="13"/>
    </row>
    <row r="171" spans="1:33" ht="15.75" customHeight="1" x14ac:dyDescent="0.45">
      <c r="A171" s="13"/>
      <c r="B171" s="14"/>
      <c r="C171" s="306"/>
      <c r="D171" s="307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27"/>
      <c r="X171" s="327"/>
      <c r="Y171" s="327"/>
      <c r="Z171" s="328"/>
      <c r="AA171" s="306"/>
      <c r="AB171" s="13"/>
      <c r="AC171" s="13"/>
      <c r="AD171" s="13"/>
      <c r="AE171" s="13"/>
      <c r="AF171" s="13"/>
      <c r="AG171" s="13"/>
    </row>
    <row r="172" spans="1:33" ht="15.75" customHeight="1" x14ac:dyDescent="0.45">
      <c r="A172" s="13"/>
      <c r="B172" s="14"/>
      <c r="C172" s="306"/>
      <c r="D172" s="307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27"/>
      <c r="X172" s="327"/>
      <c r="Y172" s="327"/>
      <c r="Z172" s="328"/>
      <c r="AA172" s="306"/>
      <c r="AB172" s="13"/>
      <c r="AC172" s="13"/>
      <c r="AD172" s="13"/>
      <c r="AE172" s="13"/>
      <c r="AF172" s="13"/>
      <c r="AG172" s="13"/>
    </row>
    <row r="173" spans="1:33" ht="15.75" customHeight="1" x14ac:dyDescent="0.45">
      <c r="A173" s="13"/>
      <c r="B173" s="14"/>
      <c r="C173" s="306"/>
      <c r="D173" s="307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27"/>
      <c r="X173" s="327"/>
      <c r="Y173" s="327"/>
      <c r="Z173" s="328"/>
      <c r="AA173" s="306"/>
      <c r="AB173" s="13"/>
      <c r="AC173" s="13"/>
      <c r="AD173" s="13"/>
      <c r="AE173" s="13"/>
      <c r="AF173" s="13"/>
      <c r="AG173" s="13"/>
    </row>
    <row r="174" spans="1:33" ht="15.75" customHeight="1" x14ac:dyDescent="0.45">
      <c r="A174" s="13"/>
      <c r="B174" s="14"/>
      <c r="C174" s="306"/>
      <c r="D174" s="307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27"/>
      <c r="X174" s="327"/>
      <c r="Y174" s="327"/>
      <c r="Z174" s="328"/>
      <c r="AA174" s="306"/>
      <c r="AB174" s="13"/>
      <c r="AC174" s="13"/>
      <c r="AD174" s="13"/>
      <c r="AE174" s="13"/>
      <c r="AF174" s="13"/>
      <c r="AG174" s="13"/>
    </row>
    <row r="175" spans="1:33" ht="15.75" customHeight="1" x14ac:dyDescent="0.45">
      <c r="A175" s="13"/>
      <c r="B175" s="14"/>
      <c r="C175" s="306"/>
      <c r="D175" s="307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27"/>
      <c r="X175" s="327"/>
      <c r="Y175" s="327"/>
      <c r="Z175" s="328"/>
      <c r="AA175" s="306"/>
      <c r="AB175" s="13"/>
      <c r="AC175" s="13"/>
      <c r="AD175" s="13"/>
      <c r="AE175" s="13"/>
      <c r="AF175" s="13"/>
      <c r="AG175" s="13"/>
    </row>
    <row r="176" spans="1:33" ht="15.75" customHeight="1" x14ac:dyDescent="0.45">
      <c r="A176" s="13"/>
      <c r="B176" s="14"/>
      <c r="C176" s="306"/>
      <c r="D176" s="307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27"/>
      <c r="X176" s="327"/>
      <c r="Y176" s="327"/>
      <c r="Z176" s="328"/>
      <c r="AA176" s="306"/>
      <c r="AB176" s="13"/>
      <c r="AC176" s="13"/>
      <c r="AD176" s="13"/>
      <c r="AE176" s="13"/>
      <c r="AF176" s="13"/>
      <c r="AG176" s="13"/>
    </row>
    <row r="177" spans="1:33" ht="15.75" customHeight="1" x14ac:dyDescent="0.45">
      <c r="A177" s="13"/>
      <c r="B177" s="14"/>
      <c r="C177" s="306"/>
      <c r="D177" s="307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27"/>
      <c r="X177" s="327"/>
      <c r="Y177" s="327"/>
      <c r="Z177" s="328"/>
      <c r="AA177" s="306"/>
      <c r="AB177" s="13"/>
      <c r="AC177" s="13"/>
      <c r="AD177" s="13"/>
      <c r="AE177" s="13"/>
      <c r="AF177" s="13"/>
      <c r="AG177" s="13"/>
    </row>
    <row r="178" spans="1:33" ht="15.75" customHeight="1" x14ac:dyDescent="0.45">
      <c r="A178" s="13"/>
      <c r="B178" s="14"/>
      <c r="C178" s="306"/>
      <c r="D178" s="307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27"/>
      <c r="X178" s="327"/>
      <c r="Y178" s="327"/>
      <c r="Z178" s="328"/>
      <c r="AA178" s="306"/>
      <c r="AB178" s="13"/>
      <c r="AC178" s="13"/>
      <c r="AD178" s="13"/>
      <c r="AE178" s="13"/>
      <c r="AF178" s="13"/>
      <c r="AG178" s="13"/>
    </row>
    <row r="179" spans="1:33" ht="15.75" customHeight="1" x14ac:dyDescent="0.45">
      <c r="A179" s="13"/>
      <c r="B179" s="14"/>
      <c r="C179" s="306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27"/>
      <c r="X179" s="327"/>
      <c r="Y179" s="327"/>
      <c r="Z179" s="328"/>
      <c r="AA179" s="306"/>
      <c r="AB179" s="13"/>
      <c r="AC179" s="13"/>
      <c r="AD179" s="13"/>
      <c r="AE179" s="13"/>
      <c r="AF179" s="13"/>
      <c r="AG179" s="13"/>
    </row>
    <row r="180" spans="1:33" ht="15.75" customHeight="1" x14ac:dyDescent="0.45">
      <c r="A180" s="13"/>
      <c r="B180" s="14"/>
      <c r="C180" s="306"/>
      <c r="D180" s="307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27"/>
      <c r="X180" s="327"/>
      <c r="Y180" s="327"/>
      <c r="Z180" s="328"/>
      <c r="AA180" s="306"/>
      <c r="AB180" s="13"/>
      <c r="AC180" s="13"/>
      <c r="AD180" s="13"/>
      <c r="AE180" s="13"/>
      <c r="AF180" s="13"/>
      <c r="AG180" s="13"/>
    </row>
    <row r="181" spans="1:33" ht="15.75" customHeight="1" x14ac:dyDescent="0.45">
      <c r="A181" s="13"/>
      <c r="B181" s="14"/>
      <c r="C181" s="306"/>
      <c r="D181" s="307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27"/>
      <c r="X181" s="327"/>
      <c r="Y181" s="327"/>
      <c r="Z181" s="328"/>
      <c r="AA181" s="306"/>
      <c r="AB181" s="13"/>
      <c r="AC181" s="13"/>
      <c r="AD181" s="13"/>
      <c r="AE181" s="13"/>
      <c r="AF181" s="13"/>
      <c r="AG181" s="13"/>
    </row>
    <row r="182" spans="1:33" ht="15.75" customHeight="1" x14ac:dyDescent="0.45">
      <c r="A182" s="13"/>
      <c r="B182" s="14"/>
      <c r="C182" s="306"/>
      <c r="D182" s="307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27"/>
      <c r="X182" s="327"/>
      <c r="Y182" s="327"/>
      <c r="Z182" s="328"/>
      <c r="AA182" s="306"/>
      <c r="AB182" s="13"/>
      <c r="AC182" s="13"/>
      <c r="AD182" s="13"/>
      <c r="AE182" s="13"/>
      <c r="AF182" s="13"/>
      <c r="AG182" s="13"/>
    </row>
    <row r="183" spans="1:33" ht="15.75" customHeight="1" x14ac:dyDescent="0.45">
      <c r="A183" s="13"/>
      <c r="B183" s="14"/>
      <c r="C183" s="306"/>
      <c r="D183" s="307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27"/>
      <c r="X183" s="327"/>
      <c r="Y183" s="327"/>
      <c r="Z183" s="328"/>
      <c r="AA183" s="306"/>
      <c r="AB183" s="13"/>
      <c r="AC183" s="13"/>
      <c r="AD183" s="13"/>
      <c r="AE183" s="13"/>
      <c r="AF183" s="13"/>
      <c r="AG183" s="13"/>
    </row>
    <row r="184" spans="1:33" ht="15.75" customHeight="1" x14ac:dyDescent="0.45">
      <c r="A184" s="13"/>
      <c r="B184" s="14"/>
      <c r="C184" s="306"/>
      <c r="D184" s="307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27"/>
      <c r="X184" s="327"/>
      <c r="Y184" s="327"/>
      <c r="Z184" s="328"/>
      <c r="AA184" s="306"/>
      <c r="AB184" s="13"/>
      <c r="AC184" s="13"/>
      <c r="AD184" s="13"/>
      <c r="AE184" s="13"/>
      <c r="AF184" s="13"/>
      <c r="AG184" s="13"/>
    </row>
    <row r="185" spans="1:33" ht="15.75" customHeight="1" x14ac:dyDescent="0.45">
      <c r="A185" s="13"/>
      <c r="B185" s="14"/>
      <c r="C185" s="306"/>
      <c r="D185" s="307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27"/>
      <c r="X185" s="327"/>
      <c r="Y185" s="327"/>
      <c r="Z185" s="328"/>
      <c r="AA185" s="306"/>
      <c r="AB185" s="13"/>
      <c r="AC185" s="13"/>
      <c r="AD185" s="13"/>
      <c r="AE185" s="13"/>
      <c r="AF185" s="13"/>
      <c r="AG185" s="13"/>
    </row>
    <row r="186" spans="1:33" ht="15.75" customHeight="1" x14ac:dyDescent="0.45">
      <c r="A186" s="13"/>
      <c r="B186" s="14"/>
      <c r="C186" s="306"/>
      <c r="D186" s="307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27"/>
      <c r="X186" s="327"/>
      <c r="Y186" s="327"/>
      <c r="Z186" s="328"/>
      <c r="AA186" s="306"/>
      <c r="AB186" s="13"/>
      <c r="AC186" s="13"/>
      <c r="AD186" s="13"/>
      <c r="AE186" s="13"/>
      <c r="AF186" s="13"/>
      <c r="AG186" s="13"/>
    </row>
    <row r="187" spans="1:33" ht="15.75" customHeight="1" x14ac:dyDescent="0.45">
      <c r="A187" s="13"/>
      <c r="B187" s="14"/>
      <c r="C187" s="306"/>
      <c r="D187" s="307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27"/>
      <c r="X187" s="327"/>
      <c r="Y187" s="327"/>
      <c r="Z187" s="328"/>
      <c r="AA187" s="306"/>
      <c r="AB187" s="13"/>
      <c r="AC187" s="13"/>
      <c r="AD187" s="13"/>
      <c r="AE187" s="13"/>
      <c r="AF187" s="13"/>
      <c r="AG187" s="13"/>
    </row>
    <row r="188" spans="1:33" ht="15.75" customHeight="1" x14ac:dyDescent="0.45">
      <c r="A188" s="13"/>
      <c r="B188" s="14"/>
      <c r="C188" s="306"/>
      <c r="D188" s="307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27"/>
      <c r="X188" s="327"/>
      <c r="Y188" s="327"/>
      <c r="Z188" s="328"/>
      <c r="AA188" s="306"/>
      <c r="AB188" s="13"/>
      <c r="AC188" s="13"/>
      <c r="AD188" s="13"/>
      <c r="AE188" s="13"/>
      <c r="AF188" s="13"/>
      <c r="AG188" s="13"/>
    </row>
    <row r="189" spans="1:33" ht="15.75" customHeight="1" x14ac:dyDescent="0.45">
      <c r="A189" s="13"/>
      <c r="B189" s="14"/>
      <c r="C189" s="306"/>
      <c r="D189" s="307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27"/>
      <c r="X189" s="327"/>
      <c r="Y189" s="327"/>
      <c r="Z189" s="328"/>
      <c r="AA189" s="306"/>
      <c r="AB189" s="13"/>
      <c r="AC189" s="13"/>
      <c r="AD189" s="13"/>
      <c r="AE189" s="13"/>
      <c r="AF189" s="13"/>
      <c r="AG189" s="13"/>
    </row>
    <row r="190" spans="1:33" ht="15.75" customHeight="1" x14ac:dyDescent="0.45">
      <c r="A190" s="13"/>
      <c r="B190" s="14"/>
      <c r="C190" s="306"/>
      <c r="D190" s="307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27"/>
      <c r="X190" s="327"/>
      <c r="Y190" s="327"/>
      <c r="Z190" s="328"/>
      <c r="AA190" s="306"/>
      <c r="AB190" s="13"/>
      <c r="AC190" s="13"/>
      <c r="AD190" s="13"/>
      <c r="AE190" s="13"/>
      <c r="AF190" s="13"/>
      <c r="AG190" s="13"/>
    </row>
    <row r="191" spans="1:33" ht="15.75" customHeight="1" x14ac:dyDescent="0.45">
      <c r="A191" s="13"/>
      <c r="B191" s="14"/>
      <c r="C191" s="306"/>
      <c r="D191" s="307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27"/>
      <c r="X191" s="327"/>
      <c r="Y191" s="327"/>
      <c r="Z191" s="328"/>
      <c r="AA191" s="306"/>
      <c r="AB191" s="13"/>
      <c r="AC191" s="13"/>
      <c r="AD191" s="13"/>
      <c r="AE191" s="13"/>
      <c r="AF191" s="13"/>
      <c r="AG191" s="13"/>
    </row>
    <row r="192" spans="1:33" ht="15.75" customHeight="1" x14ac:dyDescent="0.45">
      <c r="A192" s="13"/>
      <c r="B192" s="14"/>
      <c r="C192" s="306"/>
      <c r="D192" s="307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27"/>
      <c r="X192" s="327"/>
      <c r="Y192" s="327"/>
      <c r="Z192" s="328"/>
      <c r="AA192" s="306"/>
      <c r="AB192" s="13"/>
      <c r="AC192" s="13"/>
      <c r="AD192" s="13"/>
      <c r="AE192" s="13"/>
      <c r="AF192" s="13"/>
      <c r="AG192" s="13"/>
    </row>
    <row r="193" spans="1:33" ht="15.75" customHeight="1" x14ac:dyDescent="0.45">
      <c r="A193" s="13"/>
      <c r="B193" s="14"/>
      <c r="C193" s="306"/>
      <c r="D193" s="307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27"/>
      <c r="X193" s="327"/>
      <c r="Y193" s="327"/>
      <c r="Z193" s="328"/>
      <c r="AA193" s="306"/>
      <c r="AB193" s="13"/>
      <c r="AC193" s="13"/>
      <c r="AD193" s="13"/>
      <c r="AE193" s="13"/>
      <c r="AF193" s="13"/>
      <c r="AG193" s="13"/>
    </row>
    <row r="194" spans="1:33" ht="15.75" customHeight="1" x14ac:dyDescent="0.45">
      <c r="A194" s="13"/>
      <c r="B194" s="14"/>
      <c r="C194" s="306"/>
      <c r="D194" s="307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27"/>
      <c r="X194" s="327"/>
      <c r="Y194" s="327"/>
      <c r="Z194" s="328"/>
      <c r="AA194" s="306"/>
      <c r="AB194" s="13"/>
      <c r="AC194" s="13"/>
      <c r="AD194" s="13"/>
      <c r="AE194" s="13"/>
      <c r="AF194" s="13"/>
      <c r="AG194" s="13"/>
    </row>
    <row r="195" spans="1:33" ht="15.75" customHeight="1" x14ac:dyDescent="0.45">
      <c r="A195" s="13"/>
      <c r="B195" s="14"/>
      <c r="C195" s="306"/>
      <c r="D195" s="307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27"/>
      <c r="X195" s="327"/>
      <c r="Y195" s="327"/>
      <c r="Z195" s="328"/>
      <c r="AA195" s="306"/>
      <c r="AB195" s="13"/>
      <c r="AC195" s="13"/>
      <c r="AD195" s="13"/>
      <c r="AE195" s="13"/>
      <c r="AF195" s="13"/>
      <c r="AG195" s="13"/>
    </row>
    <row r="196" spans="1:33" ht="15.75" customHeight="1" x14ac:dyDescent="0.45">
      <c r="A196" s="13"/>
      <c r="B196" s="14"/>
      <c r="C196" s="306"/>
      <c r="D196" s="307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27"/>
      <c r="X196" s="327"/>
      <c r="Y196" s="327"/>
      <c r="Z196" s="328"/>
      <c r="AA196" s="306"/>
      <c r="AB196" s="13"/>
      <c r="AC196" s="13"/>
      <c r="AD196" s="13"/>
      <c r="AE196" s="13"/>
      <c r="AF196" s="13"/>
      <c r="AG196" s="13"/>
    </row>
    <row r="197" spans="1:33" ht="15.75" customHeight="1" x14ac:dyDescent="0.45">
      <c r="A197" s="13"/>
      <c r="B197" s="14"/>
      <c r="C197" s="306"/>
      <c r="D197" s="307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27"/>
      <c r="X197" s="327"/>
      <c r="Y197" s="327"/>
      <c r="Z197" s="328"/>
      <c r="AA197" s="306"/>
      <c r="AB197" s="13"/>
      <c r="AC197" s="13"/>
      <c r="AD197" s="13"/>
      <c r="AE197" s="13"/>
      <c r="AF197" s="13"/>
      <c r="AG197" s="13"/>
    </row>
    <row r="198" spans="1:33" ht="15.75" customHeight="1" x14ac:dyDescent="0.45">
      <c r="A198" s="13"/>
      <c r="B198" s="14"/>
      <c r="C198" s="306"/>
      <c r="D198" s="307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27"/>
      <c r="X198" s="327"/>
      <c r="Y198" s="327"/>
      <c r="Z198" s="328"/>
      <c r="AA198" s="306"/>
      <c r="AB198" s="13"/>
      <c r="AC198" s="13"/>
      <c r="AD198" s="13"/>
      <c r="AE198" s="13"/>
      <c r="AF198" s="13"/>
      <c r="AG198" s="13"/>
    </row>
    <row r="199" spans="1:33" ht="15.75" customHeight="1" x14ac:dyDescent="0.45">
      <c r="A199" s="13"/>
      <c r="B199" s="14"/>
      <c r="C199" s="306"/>
      <c r="D199" s="307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27"/>
      <c r="X199" s="327"/>
      <c r="Y199" s="327"/>
      <c r="Z199" s="328"/>
      <c r="AA199" s="306"/>
      <c r="AB199" s="13"/>
      <c r="AC199" s="13"/>
      <c r="AD199" s="13"/>
      <c r="AE199" s="13"/>
      <c r="AF199" s="13"/>
      <c r="AG199" s="13"/>
    </row>
    <row r="200" spans="1:33" ht="15.75" customHeight="1" x14ac:dyDescent="0.45">
      <c r="A200" s="13"/>
      <c r="B200" s="14"/>
      <c r="C200" s="306"/>
      <c r="D200" s="307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27"/>
      <c r="X200" s="327"/>
      <c r="Y200" s="327"/>
      <c r="Z200" s="328"/>
      <c r="AA200" s="306"/>
      <c r="AB200" s="13"/>
      <c r="AC200" s="13"/>
      <c r="AD200" s="13"/>
      <c r="AE200" s="13"/>
      <c r="AF200" s="13"/>
      <c r="AG200" s="13"/>
    </row>
    <row r="201" spans="1:33" ht="15.75" customHeight="1" x14ac:dyDescent="0.45">
      <c r="A201" s="13"/>
      <c r="B201" s="14"/>
      <c r="C201" s="306"/>
      <c r="D201" s="307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27"/>
      <c r="X201" s="327"/>
      <c r="Y201" s="327"/>
      <c r="Z201" s="328"/>
      <c r="AA201" s="306"/>
      <c r="AB201" s="13"/>
      <c r="AC201" s="13"/>
      <c r="AD201" s="13"/>
      <c r="AE201" s="13"/>
      <c r="AF201" s="13"/>
      <c r="AG201" s="13"/>
    </row>
    <row r="202" spans="1:33" ht="15.75" customHeight="1" x14ac:dyDescent="0.45">
      <c r="A202" s="13"/>
      <c r="B202" s="14"/>
      <c r="C202" s="306"/>
      <c r="D202" s="307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27"/>
      <c r="X202" s="327"/>
      <c r="Y202" s="327"/>
      <c r="Z202" s="328"/>
      <c r="AA202" s="306"/>
      <c r="AB202" s="13"/>
      <c r="AC202" s="13"/>
      <c r="AD202" s="13"/>
      <c r="AE202" s="13"/>
      <c r="AF202" s="13"/>
      <c r="AG202" s="13"/>
    </row>
    <row r="203" spans="1:33" ht="15.75" customHeight="1" x14ac:dyDescent="0.45">
      <c r="A203" s="13"/>
      <c r="B203" s="14"/>
      <c r="C203" s="306"/>
      <c r="D203" s="307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27"/>
      <c r="X203" s="327"/>
      <c r="Y203" s="327"/>
      <c r="Z203" s="328"/>
      <c r="AA203" s="306"/>
      <c r="AB203" s="13"/>
      <c r="AC203" s="13"/>
      <c r="AD203" s="13"/>
      <c r="AE203" s="13"/>
      <c r="AF203" s="13"/>
      <c r="AG203" s="13"/>
    </row>
    <row r="204" spans="1:33" ht="15.75" customHeight="1" x14ac:dyDescent="0.45">
      <c r="A204" s="13"/>
      <c r="B204" s="14"/>
      <c r="C204" s="306"/>
      <c r="D204" s="307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27"/>
      <c r="X204" s="327"/>
      <c r="Y204" s="327"/>
      <c r="Z204" s="328"/>
      <c r="AA204" s="306"/>
      <c r="AB204" s="13"/>
      <c r="AC204" s="13"/>
      <c r="AD204" s="13"/>
      <c r="AE204" s="13"/>
      <c r="AF204" s="13"/>
      <c r="AG204" s="13"/>
    </row>
    <row r="205" spans="1:33" ht="15.75" customHeight="1" x14ac:dyDescent="0.45">
      <c r="A205" s="13"/>
      <c r="B205" s="14"/>
      <c r="C205" s="306"/>
      <c r="D205" s="307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27"/>
      <c r="X205" s="327"/>
      <c r="Y205" s="327"/>
      <c r="Z205" s="328"/>
      <c r="AA205" s="306"/>
      <c r="AB205" s="13"/>
      <c r="AC205" s="13"/>
      <c r="AD205" s="13"/>
      <c r="AE205" s="13"/>
      <c r="AF205" s="13"/>
      <c r="AG205" s="13"/>
    </row>
    <row r="206" spans="1:33" ht="15.75" customHeight="1" x14ac:dyDescent="0.45">
      <c r="A206" s="13"/>
      <c r="B206" s="14"/>
      <c r="C206" s="306"/>
      <c r="D206" s="307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27"/>
      <c r="X206" s="327"/>
      <c r="Y206" s="327"/>
      <c r="Z206" s="328"/>
      <c r="AA206" s="306"/>
      <c r="AB206" s="13"/>
      <c r="AC206" s="13"/>
      <c r="AD206" s="13"/>
      <c r="AE206" s="13"/>
      <c r="AF206" s="13"/>
      <c r="AG206" s="13"/>
    </row>
    <row r="207" spans="1:33" ht="15.75" customHeight="1" x14ac:dyDescent="0.45">
      <c r="A207" s="13"/>
      <c r="B207" s="14"/>
      <c r="C207" s="306"/>
      <c r="D207" s="307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27"/>
      <c r="X207" s="327"/>
      <c r="Y207" s="327"/>
      <c r="Z207" s="328"/>
      <c r="AA207" s="306"/>
      <c r="AB207" s="13"/>
      <c r="AC207" s="13"/>
      <c r="AD207" s="13"/>
      <c r="AE207" s="13"/>
      <c r="AF207" s="13"/>
      <c r="AG207" s="13"/>
    </row>
    <row r="208" spans="1:33" ht="15.75" customHeight="1" x14ac:dyDescent="0.45">
      <c r="A208" s="13"/>
      <c r="B208" s="14"/>
      <c r="C208" s="306"/>
      <c r="D208" s="307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27"/>
      <c r="X208" s="327"/>
      <c r="Y208" s="327"/>
      <c r="Z208" s="328"/>
      <c r="AA208" s="306"/>
      <c r="AB208" s="13"/>
      <c r="AC208" s="13"/>
      <c r="AD208" s="13"/>
      <c r="AE208" s="13"/>
      <c r="AF208" s="13"/>
      <c r="AG208" s="13"/>
    </row>
    <row r="209" spans="1:33" ht="15.75" customHeight="1" x14ac:dyDescent="0.45">
      <c r="A209" s="13"/>
      <c r="B209" s="14"/>
      <c r="C209" s="306"/>
      <c r="D209" s="307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27"/>
      <c r="X209" s="327"/>
      <c r="Y209" s="327"/>
      <c r="Z209" s="328"/>
      <c r="AA209" s="306"/>
      <c r="AB209" s="13"/>
      <c r="AC209" s="13"/>
      <c r="AD209" s="13"/>
      <c r="AE209" s="13"/>
      <c r="AF209" s="13"/>
      <c r="AG209" s="13"/>
    </row>
    <row r="210" spans="1:33" ht="15.75" customHeight="1" x14ac:dyDescent="0.45">
      <c r="A210" s="13"/>
      <c r="B210" s="14"/>
      <c r="C210" s="306"/>
      <c r="D210" s="307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27"/>
      <c r="X210" s="327"/>
      <c r="Y210" s="327"/>
      <c r="Z210" s="328"/>
      <c r="AA210" s="306"/>
      <c r="AB210" s="13"/>
      <c r="AC210" s="13"/>
      <c r="AD210" s="13"/>
      <c r="AE210" s="13"/>
      <c r="AF210" s="13"/>
      <c r="AG210" s="13"/>
    </row>
    <row r="211" spans="1:33" ht="15.75" customHeight="1" x14ac:dyDescent="0.45">
      <c r="A211" s="13"/>
      <c r="B211" s="14"/>
      <c r="C211" s="306"/>
      <c r="D211" s="307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27"/>
      <c r="X211" s="327"/>
      <c r="Y211" s="327"/>
      <c r="Z211" s="328"/>
      <c r="AA211" s="306"/>
      <c r="AB211" s="13"/>
      <c r="AC211" s="13"/>
      <c r="AD211" s="13"/>
      <c r="AE211" s="13"/>
      <c r="AF211" s="13"/>
      <c r="AG211" s="13"/>
    </row>
    <row r="212" spans="1:33" ht="15.75" customHeight="1" x14ac:dyDescent="0.45">
      <c r="A212" s="13"/>
      <c r="B212" s="14"/>
      <c r="C212" s="306"/>
      <c r="D212" s="307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27"/>
      <c r="X212" s="327"/>
      <c r="Y212" s="327"/>
      <c r="Z212" s="328"/>
      <c r="AA212" s="306"/>
      <c r="AB212" s="13"/>
      <c r="AC212" s="13"/>
      <c r="AD212" s="13"/>
      <c r="AE212" s="13"/>
      <c r="AF212" s="13"/>
      <c r="AG212" s="13"/>
    </row>
    <row r="213" spans="1:33" ht="15.75" customHeight="1" x14ac:dyDescent="0.45">
      <c r="A213" s="13"/>
      <c r="B213" s="14"/>
      <c r="C213" s="306"/>
      <c r="D213" s="307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27"/>
      <c r="X213" s="327"/>
      <c r="Y213" s="327"/>
      <c r="Z213" s="328"/>
      <c r="AA213" s="306"/>
      <c r="AB213" s="13"/>
      <c r="AC213" s="13"/>
      <c r="AD213" s="13"/>
      <c r="AE213" s="13"/>
      <c r="AF213" s="13"/>
      <c r="AG213" s="13"/>
    </row>
    <row r="214" spans="1:33" ht="15.75" customHeight="1" x14ac:dyDescent="0.45">
      <c r="A214" s="13"/>
      <c r="B214" s="14"/>
      <c r="C214" s="306"/>
      <c r="D214" s="307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27"/>
      <c r="X214" s="327"/>
      <c r="Y214" s="327"/>
      <c r="Z214" s="328"/>
      <c r="AA214" s="306"/>
      <c r="AB214" s="13"/>
      <c r="AC214" s="13"/>
      <c r="AD214" s="13"/>
      <c r="AE214" s="13"/>
      <c r="AF214" s="13"/>
      <c r="AG214" s="13"/>
    </row>
    <row r="215" spans="1:33" ht="15.75" customHeight="1" x14ac:dyDescent="0.45">
      <c r="A215" s="13"/>
      <c r="B215" s="14"/>
      <c r="C215" s="306"/>
      <c r="D215" s="307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27"/>
      <c r="X215" s="327"/>
      <c r="Y215" s="327"/>
      <c r="Z215" s="328"/>
      <c r="AA215" s="306"/>
      <c r="AB215" s="13"/>
      <c r="AC215" s="13"/>
      <c r="AD215" s="13"/>
      <c r="AE215" s="13"/>
      <c r="AF215" s="13"/>
      <c r="AG215" s="13"/>
    </row>
    <row r="216" spans="1:33" ht="15.75" customHeight="1" x14ac:dyDescent="0.45">
      <c r="A216" s="13"/>
      <c r="B216" s="14"/>
      <c r="C216" s="306"/>
      <c r="D216" s="307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27"/>
      <c r="X216" s="327"/>
      <c r="Y216" s="327"/>
      <c r="Z216" s="328"/>
      <c r="AA216" s="306"/>
      <c r="AB216" s="13"/>
      <c r="AC216" s="13"/>
      <c r="AD216" s="13"/>
      <c r="AE216" s="13"/>
      <c r="AF216" s="13"/>
      <c r="AG216" s="13"/>
    </row>
    <row r="217" spans="1:33" ht="15.75" customHeight="1" x14ac:dyDescent="0.45">
      <c r="A217" s="13"/>
      <c r="B217" s="14"/>
      <c r="C217" s="306"/>
      <c r="D217" s="307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27"/>
      <c r="X217" s="327"/>
      <c r="Y217" s="327"/>
      <c r="Z217" s="328"/>
      <c r="AA217" s="306"/>
      <c r="AB217" s="13"/>
      <c r="AC217" s="13"/>
      <c r="AD217" s="13"/>
      <c r="AE217" s="13"/>
      <c r="AF217" s="13"/>
      <c r="AG217" s="13"/>
    </row>
    <row r="218" spans="1:33" ht="15.75" customHeight="1" x14ac:dyDescent="0.45">
      <c r="A218" s="13"/>
      <c r="B218" s="14"/>
      <c r="C218" s="306"/>
      <c r="D218" s="307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27"/>
      <c r="X218" s="327"/>
      <c r="Y218" s="327"/>
      <c r="Z218" s="328"/>
      <c r="AA218" s="306"/>
      <c r="AB218" s="13"/>
      <c r="AC218" s="13"/>
      <c r="AD218" s="13"/>
      <c r="AE218" s="13"/>
      <c r="AF218" s="13"/>
      <c r="AG218" s="13"/>
    </row>
    <row r="219" spans="1:33" ht="15.75" customHeight="1" x14ac:dyDescent="0.45">
      <c r="A219" s="13"/>
      <c r="B219" s="14"/>
      <c r="C219" s="306"/>
      <c r="D219" s="307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27"/>
      <c r="X219" s="327"/>
      <c r="Y219" s="327"/>
      <c r="Z219" s="328"/>
      <c r="AA219" s="306"/>
      <c r="AB219" s="13"/>
      <c r="AC219" s="13"/>
      <c r="AD219" s="13"/>
      <c r="AE219" s="13"/>
      <c r="AF219" s="13"/>
      <c r="AG219" s="13"/>
    </row>
    <row r="220" spans="1:33" ht="15.75" customHeight="1" x14ac:dyDescent="0.45">
      <c r="A220" s="13"/>
      <c r="B220" s="14"/>
      <c r="C220" s="306"/>
      <c r="D220" s="307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27"/>
      <c r="X220" s="327"/>
      <c r="Y220" s="327"/>
      <c r="Z220" s="328"/>
      <c r="AA220" s="306"/>
      <c r="AB220" s="13"/>
      <c r="AC220" s="13"/>
      <c r="AD220" s="13"/>
      <c r="AE220" s="13"/>
      <c r="AF220" s="13"/>
      <c r="AG220" s="13"/>
    </row>
    <row r="221" spans="1:33" ht="15.75" customHeight="1" x14ac:dyDescent="0.45">
      <c r="A221" s="13"/>
      <c r="B221" s="14"/>
      <c r="C221" s="306"/>
      <c r="D221" s="307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27"/>
      <c r="X221" s="327"/>
      <c r="Y221" s="327"/>
      <c r="Z221" s="328"/>
      <c r="AA221" s="306"/>
      <c r="AB221" s="13"/>
      <c r="AC221" s="13"/>
      <c r="AD221" s="13"/>
      <c r="AE221" s="13"/>
      <c r="AF221" s="13"/>
      <c r="AG221" s="13"/>
    </row>
    <row r="222" spans="1:33" ht="15.75" customHeight="1" x14ac:dyDescent="0.45">
      <c r="A222" s="13"/>
      <c r="B222" s="14"/>
      <c r="C222" s="306"/>
      <c r="D222" s="307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27"/>
      <c r="X222" s="327"/>
      <c r="Y222" s="327"/>
      <c r="Z222" s="328"/>
      <c r="AA222" s="306"/>
      <c r="AB222" s="13"/>
      <c r="AC222" s="13"/>
      <c r="AD222" s="13"/>
      <c r="AE222" s="13"/>
      <c r="AF222" s="13"/>
      <c r="AG222" s="13"/>
    </row>
    <row r="223" spans="1:33" ht="15.75" customHeight="1" x14ac:dyDescent="0.45">
      <c r="A223" s="13"/>
      <c r="B223" s="14"/>
      <c r="C223" s="306"/>
      <c r="D223" s="307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27"/>
      <c r="X223" s="327"/>
      <c r="Y223" s="327"/>
      <c r="Z223" s="328"/>
      <c r="AA223" s="306"/>
      <c r="AB223" s="13"/>
      <c r="AC223" s="13"/>
      <c r="AD223" s="13"/>
      <c r="AE223" s="13"/>
      <c r="AF223" s="13"/>
      <c r="AG223" s="13"/>
    </row>
    <row r="224" spans="1:33" ht="15.75" customHeight="1" x14ac:dyDescent="0.45">
      <c r="A224" s="13"/>
      <c r="B224" s="14"/>
      <c r="C224" s="306"/>
      <c r="D224" s="307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27"/>
      <c r="X224" s="327"/>
      <c r="Y224" s="327"/>
      <c r="Z224" s="328"/>
      <c r="AA224" s="306"/>
      <c r="AB224" s="13"/>
      <c r="AC224" s="13"/>
      <c r="AD224" s="13"/>
      <c r="AE224" s="13"/>
      <c r="AF224" s="13"/>
      <c r="AG224" s="13"/>
    </row>
    <row r="225" spans="1:33" ht="15.75" customHeight="1" x14ac:dyDescent="0.45">
      <c r="A225" s="13"/>
      <c r="B225" s="14"/>
      <c r="C225" s="306"/>
      <c r="D225" s="307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27"/>
      <c r="X225" s="327"/>
      <c r="Y225" s="327"/>
      <c r="Z225" s="328"/>
      <c r="AA225" s="306"/>
      <c r="AB225" s="13"/>
      <c r="AC225" s="13"/>
      <c r="AD225" s="13"/>
      <c r="AE225" s="13"/>
      <c r="AF225" s="13"/>
      <c r="AG225" s="13"/>
    </row>
    <row r="226" spans="1:33" ht="15.75" customHeight="1" x14ac:dyDescent="0.45">
      <c r="A226" s="13"/>
      <c r="B226" s="14"/>
      <c r="C226" s="306"/>
      <c r="D226" s="307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27"/>
      <c r="X226" s="327"/>
      <c r="Y226" s="327"/>
      <c r="Z226" s="328"/>
      <c r="AA226" s="306"/>
      <c r="AB226" s="13"/>
      <c r="AC226" s="13"/>
      <c r="AD226" s="13"/>
      <c r="AE226" s="13"/>
      <c r="AF226" s="13"/>
      <c r="AG226" s="13"/>
    </row>
    <row r="227" spans="1:33" ht="15.75" customHeight="1" x14ac:dyDescent="0.45">
      <c r="A227" s="13"/>
      <c r="B227" s="14"/>
      <c r="C227" s="306"/>
      <c r="D227" s="307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27"/>
      <c r="X227" s="327"/>
      <c r="Y227" s="327"/>
      <c r="Z227" s="328"/>
      <c r="AA227" s="306"/>
      <c r="AB227" s="13"/>
      <c r="AC227" s="13"/>
      <c r="AD227" s="13"/>
      <c r="AE227" s="13"/>
      <c r="AF227" s="13"/>
      <c r="AG227" s="13"/>
    </row>
    <row r="228" spans="1:33" ht="15.75" customHeight="1" x14ac:dyDescent="0.45">
      <c r="A228" s="13"/>
      <c r="B228" s="14"/>
      <c r="C228" s="306"/>
      <c r="D228" s="307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27"/>
      <c r="X228" s="327"/>
      <c r="Y228" s="327"/>
      <c r="Z228" s="328"/>
      <c r="AA228" s="306"/>
      <c r="AB228" s="13"/>
      <c r="AC228" s="13"/>
      <c r="AD228" s="13"/>
      <c r="AE228" s="13"/>
      <c r="AF228" s="13"/>
      <c r="AG228" s="13"/>
    </row>
    <row r="229" spans="1:33" ht="15.75" customHeight="1" x14ac:dyDescent="0.45">
      <c r="A229" s="13"/>
      <c r="B229" s="14"/>
      <c r="C229" s="306"/>
      <c r="D229" s="307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27"/>
      <c r="X229" s="327"/>
      <c r="Y229" s="327"/>
      <c r="Z229" s="328"/>
      <c r="AA229" s="306"/>
      <c r="AB229" s="13"/>
      <c r="AC229" s="13"/>
      <c r="AD229" s="13"/>
      <c r="AE229" s="13"/>
      <c r="AF229" s="13"/>
      <c r="AG229" s="13"/>
    </row>
    <row r="230" spans="1:33" ht="15.75" customHeight="1" x14ac:dyDescent="0.45">
      <c r="A230" s="13"/>
      <c r="B230" s="14"/>
      <c r="C230" s="306"/>
      <c r="D230" s="307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27"/>
      <c r="X230" s="327"/>
      <c r="Y230" s="327"/>
      <c r="Z230" s="328"/>
      <c r="AA230" s="306"/>
      <c r="AB230" s="13"/>
      <c r="AC230" s="13"/>
      <c r="AD230" s="13"/>
      <c r="AE230" s="13"/>
      <c r="AF230" s="13"/>
      <c r="AG230" s="13"/>
    </row>
    <row r="231" spans="1:33" ht="15.75" customHeight="1" x14ac:dyDescent="0.45">
      <c r="A231" s="13"/>
      <c r="B231" s="14"/>
      <c r="C231" s="306"/>
      <c r="D231" s="307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27"/>
      <c r="X231" s="327"/>
      <c r="Y231" s="327"/>
      <c r="Z231" s="328"/>
      <c r="AA231" s="306"/>
      <c r="AB231" s="13"/>
      <c r="AC231" s="13"/>
      <c r="AD231" s="13"/>
      <c r="AE231" s="13"/>
      <c r="AF231" s="13"/>
      <c r="AG231" s="13"/>
    </row>
    <row r="232" spans="1:33" ht="15.75" customHeight="1" x14ac:dyDescent="0.45">
      <c r="A232" s="13"/>
      <c r="B232" s="14"/>
      <c r="C232" s="306"/>
      <c r="D232" s="307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27"/>
      <c r="X232" s="327"/>
      <c r="Y232" s="327"/>
      <c r="Z232" s="328"/>
      <c r="AA232" s="306"/>
      <c r="AB232" s="13"/>
      <c r="AC232" s="13"/>
      <c r="AD232" s="13"/>
      <c r="AE232" s="13"/>
      <c r="AF232" s="13"/>
      <c r="AG232" s="13"/>
    </row>
    <row r="233" spans="1:33" ht="15.75" customHeight="1" x14ac:dyDescent="0.45">
      <c r="A233" s="13"/>
      <c r="B233" s="14"/>
      <c r="C233" s="306"/>
      <c r="D233" s="307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27"/>
      <c r="X233" s="327"/>
      <c r="Y233" s="327"/>
      <c r="Z233" s="328"/>
      <c r="AA233" s="306"/>
      <c r="AB233" s="13"/>
      <c r="AC233" s="13"/>
      <c r="AD233" s="13"/>
      <c r="AE233" s="13"/>
      <c r="AF233" s="13"/>
      <c r="AG233" s="13"/>
    </row>
    <row r="234" spans="1:33" ht="15.75" customHeight="1" x14ac:dyDescent="0.45">
      <c r="A234" s="13"/>
      <c r="B234" s="14"/>
      <c r="C234" s="306"/>
      <c r="D234" s="307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27"/>
      <c r="X234" s="327"/>
      <c r="Y234" s="327"/>
      <c r="Z234" s="328"/>
      <c r="AA234" s="306"/>
      <c r="AB234" s="13"/>
      <c r="AC234" s="13"/>
      <c r="AD234" s="13"/>
      <c r="AE234" s="13"/>
      <c r="AF234" s="13"/>
      <c r="AG234" s="13"/>
    </row>
    <row r="235" spans="1:33" ht="15.75" customHeight="1" x14ac:dyDescent="0.45">
      <c r="A235" s="13"/>
      <c r="B235" s="14"/>
      <c r="C235" s="306"/>
      <c r="D235" s="307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27"/>
      <c r="X235" s="327"/>
      <c r="Y235" s="327"/>
      <c r="Z235" s="328"/>
      <c r="AA235" s="306"/>
      <c r="AB235" s="13"/>
      <c r="AC235" s="13"/>
      <c r="AD235" s="13"/>
      <c r="AE235" s="13"/>
      <c r="AF235" s="13"/>
      <c r="AG235" s="13"/>
    </row>
    <row r="236" spans="1:33" ht="15.75" customHeight="1" x14ac:dyDescent="0.45">
      <c r="A236" s="13"/>
      <c r="B236" s="14"/>
      <c r="C236" s="306"/>
      <c r="D236" s="307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27"/>
      <c r="X236" s="327"/>
      <c r="Y236" s="327"/>
      <c r="Z236" s="328"/>
      <c r="AA236" s="306"/>
      <c r="AB236" s="13"/>
      <c r="AC236" s="13"/>
      <c r="AD236" s="13"/>
      <c r="AE236" s="13"/>
      <c r="AF236" s="13"/>
      <c r="AG236" s="13"/>
    </row>
    <row r="237" spans="1:33" ht="15.75" customHeight="1" x14ac:dyDescent="0.45">
      <c r="A237" s="13"/>
      <c r="B237" s="14"/>
      <c r="C237" s="306"/>
      <c r="D237" s="307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27"/>
      <c r="X237" s="327"/>
      <c r="Y237" s="327"/>
      <c r="Z237" s="328"/>
      <c r="AA237" s="306"/>
      <c r="AB237" s="13"/>
      <c r="AC237" s="13"/>
      <c r="AD237" s="13"/>
      <c r="AE237" s="13"/>
      <c r="AF237" s="13"/>
      <c r="AG237" s="13"/>
    </row>
    <row r="238" spans="1:33" ht="15.75" customHeight="1" x14ac:dyDescent="0.45">
      <c r="A238" s="13"/>
      <c r="B238" s="14"/>
      <c r="C238" s="306"/>
      <c r="D238" s="307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27"/>
      <c r="X238" s="327"/>
      <c r="Y238" s="327"/>
      <c r="Z238" s="328"/>
      <c r="AA238" s="306"/>
      <c r="AB238" s="13"/>
      <c r="AC238" s="13"/>
      <c r="AD238" s="13"/>
      <c r="AE238" s="13"/>
      <c r="AF238" s="13"/>
      <c r="AG238" s="13"/>
    </row>
    <row r="239" spans="1:33" ht="15.75" customHeight="1" x14ac:dyDescent="0.45">
      <c r="A239" s="13"/>
      <c r="B239" s="14"/>
      <c r="C239" s="306"/>
      <c r="D239" s="307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27"/>
      <c r="X239" s="327"/>
      <c r="Y239" s="327"/>
      <c r="Z239" s="328"/>
      <c r="AA239" s="306"/>
      <c r="AB239" s="13"/>
      <c r="AC239" s="13"/>
      <c r="AD239" s="13"/>
      <c r="AE239" s="13"/>
      <c r="AF239" s="13"/>
      <c r="AG239" s="13"/>
    </row>
    <row r="240" spans="1:33" ht="15.75" customHeight="1" x14ac:dyDescent="0.45">
      <c r="A240" s="13"/>
      <c r="B240" s="14"/>
      <c r="C240" s="306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27"/>
      <c r="X240" s="327"/>
      <c r="Y240" s="327"/>
      <c r="Z240" s="328"/>
      <c r="AA240" s="306"/>
      <c r="AB240" s="13"/>
      <c r="AC240" s="13"/>
      <c r="AD240" s="13"/>
      <c r="AE240" s="13"/>
      <c r="AF240" s="13"/>
      <c r="AG240" s="13"/>
    </row>
    <row r="241" spans="1:33" ht="15.75" customHeight="1" x14ac:dyDescent="0.45">
      <c r="A241" s="13"/>
      <c r="B241" s="14"/>
      <c r="C241" s="306"/>
      <c r="D241" s="307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27"/>
      <c r="X241" s="327"/>
      <c r="Y241" s="327"/>
      <c r="Z241" s="328"/>
      <c r="AA241" s="306"/>
      <c r="AB241" s="13"/>
      <c r="AC241" s="13"/>
      <c r="AD241" s="13"/>
      <c r="AE241" s="13"/>
      <c r="AF241" s="13"/>
      <c r="AG241" s="13"/>
    </row>
    <row r="242" spans="1:33" ht="15.75" customHeight="1" x14ac:dyDescent="0.45">
      <c r="A242" s="13"/>
      <c r="B242" s="14"/>
      <c r="C242" s="306"/>
      <c r="D242" s="307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27"/>
      <c r="X242" s="327"/>
      <c r="Y242" s="327"/>
      <c r="Z242" s="328"/>
      <c r="AA242" s="306"/>
      <c r="AB242" s="13"/>
      <c r="AC242" s="13"/>
      <c r="AD242" s="13"/>
      <c r="AE242" s="13"/>
      <c r="AF242" s="13"/>
      <c r="AG242" s="13"/>
    </row>
    <row r="243" spans="1:33" ht="15.75" customHeight="1" x14ac:dyDescent="0.45">
      <c r="A243" s="13"/>
      <c r="B243" s="14"/>
      <c r="C243" s="306"/>
      <c r="D243" s="307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27"/>
      <c r="X243" s="327"/>
      <c r="Y243" s="327"/>
      <c r="Z243" s="328"/>
      <c r="AA243" s="306"/>
      <c r="AB243" s="13"/>
      <c r="AC243" s="13"/>
      <c r="AD243" s="13"/>
      <c r="AE243" s="13"/>
      <c r="AF243" s="13"/>
      <c r="AG243" s="13"/>
    </row>
    <row r="244" spans="1:33" ht="15.75" customHeight="1" x14ac:dyDescent="0.45">
      <c r="A244" s="13"/>
      <c r="B244" s="14"/>
      <c r="C244" s="306"/>
      <c r="D244" s="307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27"/>
      <c r="X244" s="327"/>
      <c r="Y244" s="327"/>
      <c r="Z244" s="328"/>
      <c r="AA244" s="306"/>
      <c r="AB244" s="13"/>
      <c r="AC244" s="13"/>
      <c r="AD244" s="13"/>
      <c r="AE244" s="13"/>
      <c r="AF244" s="13"/>
      <c r="AG244" s="13"/>
    </row>
    <row r="245" spans="1:33" ht="15.75" customHeight="1" x14ac:dyDescent="0.45">
      <c r="A245" s="13"/>
      <c r="B245" s="14"/>
      <c r="C245" s="306"/>
      <c r="D245" s="307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27"/>
      <c r="X245" s="327"/>
      <c r="Y245" s="327"/>
      <c r="Z245" s="328"/>
      <c r="AA245" s="306"/>
      <c r="AB245" s="13"/>
      <c r="AC245" s="13"/>
      <c r="AD245" s="13"/>
      <c r="AE245" s="13"/>
      <c r="AF245" s="13"/>
      <c r="AG245" s="13"/>
    </row>
    <row r="246" spans="1:33" ht="15.75" customHeight="1" x14ac:dyDescent="0.45">
      <c r="A246" s="13"/>
      <c r="B246" s="14"/>
      <c r="C246" s="306"/>
      <c r="D246" s="307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27"/>
      <c r="X246" s="327"/>
      <c r="Y246" s="327"/>
      <c r="Z246" s="328"/>
      <c r="AA246" s="306"/>
      <c r="AB246" s="13"/>
      <c r="AC246" s="13"/>
      <c r="AD246" s="13"/>
      <c r="AE246" s="13"/>
      <c r="AF246" s="13"/>
      <c r="AG246" s="13"/>
    </row>
    <row r="247" spans="1:33" ht="15.75" customHeight="1" x14ac:dyDescent="0.45">
      <c r="A247" s="13"/>
      <c r="B247" s="14"/>
      <c r="C247" s="306"/>
      <c r="D247" s="307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27"/>
      <c r="X247" s="327"/>
      <c r="Y247" s="327"/>
      <c r="Z247" s="328"/>
      <c r="AA247" s="306"/>
      <c r="AB247" s="13"/>
      <c r="AC247" s="13"/>
      <c r="AD247" s="13"/>
      <c r="AE247" s="13"/>
      <c r="AF247" s="13"/>
      <c r="AG247" s="13"/>
    </row>
    <row r="248" spans="1:33" ht="15.75" customHeight="1" x14ac:dyDescent="0.45">
      <c r="A248" s="13"/>
      <c r="B248" s="14"/>
      <c r="C248" s="306"/>
      <c r="D248" s="307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27"/>
      <c r="X248" s="327"/>
      <c r="Y248" s="327"/>
      <c r="Z248" s="328"/>
      <c r="AA248" s="306"/>
      <c r="AB248" s="13"/>
      <c r="AC248" s="13"/>
      <c r="AD248" s="13"/>
      <c r="AE248" s="13"/>
      <c r="AF248" s="13"/>
      <c r="AG248" s="13"/>
    </row>
    <row r="249" spans="1:33" ht="15.75" customHeight="1" x14ac:dyDescent="0.45">
      <c r="A249" s="13"/>
      <c r="B249" s="14"/>
      <c r="C249" s="306"/>
      <c r="D249" s="307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27"/>
      <c r="X249" s="327"/>
      <c r="Y249" s="327"/>
      <c r="Z249" s="328"/>
      <c r="AA249" s="306"/>
      <c r="AB249" s="13"/>
      <c r="AC249" s="13"/>
      <c r="AD249" s="13"/>
      <c r="AE249" s="13"/>
      <c r="AF249" s="13"/>
      <c r="AG249" s="13"/>
    </row>
    <row r="250" spans="1:33" ht="15.75" customHeight="1" x14ac:dyDescent="0.45">
      <c r="A250" s="13"/>
      <c r="B250" s="14"/>
      <c r="C250" s="306"/>
      <c r="D250" s="307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27"/>
      <c r="X250" s="327"/>
      <c r="Y250" s="327"/>
      <c r="Z250" s="328"/>
      <c r="AA250" s="306"/>
      <c r="AB250" s="13"/>
      <c r="AC250" s="13"/>
      <c r="AD250" s="13"/>
      <c r="AE250" s="13"/>
      <c r="AF250" s="13"/>
      <c r="AG250" s="13"/>
    </row>
    <row r="251" spans="1:33" ht="15.75" customHeight="1" x14ac:dyDescent="0.45">
      <c r="A251" s="13"/>
      <c r="B251" s="14"/>
      <c r="C251" s="306"/>
      <c r="D251" s="307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27"/>
      <c r="X251" s="327"/>
      <c r="Y251" s="327"/>
      <c r="Z251" s="328"/>
      <c r="AA251" s="306"/>
      <c r="AB251" s="13"/>
      <c r="AC251" s="13"/>
      <c r="AD251" s="13"/>
      <c r="AE251" s="13"/>
      <c r="AF251" s="13"/>
      <c r="AG251" s="13"/>
    </row>
    <row r="252" spans="1:33" ht="15.75" customHeight="1" x14ac:dyDescent="0.45">
      <c r="A252" s="13"/>
      <c r="B252" s="14"/>
      <c r="C252" s="306"/>
      <c r="D252" s="307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27"/>
      <c r="X252" s="327"/>
      <c r="Y252" s="327"/>
      <c r="Z252" s="328"/>
      <c r="AA252" s="306"/>
      <c r="AB252" s="13"/>
      <c r="AC252" s="13"/>
      <c r="AD252" s="13"/>
      <c r="AE252" s="13"/>
      <c r="AF252" s="13"/>
      <c r="AG252" s="13"/>
    </row>
    <row r="253" spans="1:33" ht="15.75" customHeight="1" x14ac:dyDescent="0.45">
      <c r="A253" s="13"/>
      <c r="B253" s="14"/>
      <c r="C253" s="306"/>
      <c r="D253" s="307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27"/>
      <c r="X253" s="327"/>
      <c r="Y253" s="327"/>
      <c r="Z253" s="328"/>
      <c r="AA253" s="306"/>
      <c r="AB253" s="13"/>
      <c r="AC253" s="13"/>
      <c r="AD253" s="13"/>
      <c r="AE253" s="13"/>
      <c r="AF253" s="13"/>
      <c r="AG253" s="13"/>
    </row>
    <row r="254" spans="1:33" ht="15.75" customHeight="1" x14ac:dyDescent="0.45">
      <c r="A254" s="13"/>
      <c r="B254" s="14"/>
      <c r="C254" s="306"/>
      <c r="D254" s="307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27"/>
      <c r="X254" s="327"/>
      <c r="Y254" s="327"/>
      <c r="Z254" s="328"/>
      <c r="AA254" s="306"/>
      <c r="AB254" s="13"/>
      <c r="AC254" s="13"/>
      <c r="AD254" s="13"/>
      <c r="AE254" s="13"/>
      <c r="AF254" s="13"/>
      <c r="AG254" s="13"/>
    </row>
    <row r="255" spans="1:33" ht="15.75" customHeight="1" x14ac:dyDescent="0.45">
      <c r="A255" s="13"/>
      <c r="B255" s="14"/>
      <c r="C255" s="306"/>
      <c r="D255" s="307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27"/>
      <c r="X255" s="327"/>
      <c r="Y255" s="327"/>
      <c r="Z255" s="328"/>
      <c r="AA255" s="306"/>
      <c r="AB255" s="13"/>
      <c r="AC255" s="13"/>
      <c r="AD255" s="13"/>
      <c r="AE255" s="13"/>
      <c r="AF255" s="13"/>
      <c r="AG255" s="13"/>
    </row>
    <row r="256" spans="1:33" ht="15.75" customHeight="1" x14ac:dyDescent="0.45">
      <c r="A256" s="13"/>
      <c r="B256" s="14"/>
      <c r="C256" s="306"/>
      <c r="D256" s="307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27"/>
      <c r="X256" s="327"/>
      <c r="Y256" s="327"/>
      <c r="Z256" s="328"/>
      <c r="AA256" s="306"/>
      <c r="AB256" s="13"/>
      <c r="AC256" s="13"/>
      <c r="AD256" s="13"/>
      <c r="AE256" s="13"/>
      <c r="AF256" s="13"/>
      <c r="AG256" s="13"/>
    </row>
    <row r="257" spans="1:33" ht="15.75" customHeight="1" x14ac:dyDescent="0.45">
      <c r="A257" s="13"/>
      <c r="B257" s="14"/>
      <c r="C257" s="306"/>
      <c r="D257" s="307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27"/>
      <c r="X257" s="327"/>
      <c r="Y257" s="327"/>
      <c r="Z257" s="328"/>
      <c r="AA257" s="306"/>
      <c r="AB257" s="13"/>
      <c r="AC257" s="13"/>
      <c r="AD257" s="13"/>
      <c r="AE257" s="13"/>
      <c r="AF257" s="13"/>
      <c r="AG257" s="13"/>
    </row>
    <row r="258" spans="1:33" ht="15.75" customHeight="1" x14ac:dyDescent="0.45">
      <c r="A258" s="13"/>
      <c r="B258" s="14"/>
      <c r="C258" s="306"/>
      <c r="D258" s="307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27"/>
      <c r="X258" s="327"/>
      <c r="Y258" s="327"/>
      <c r="Z258" s="328"/>
      <c r="AA258" s="306"/>
      <c r="AB258" s="13"/>
      <c r="AC258" s="13"/>
      <c r="AD258" s="13"/>
      <c r="AE258" s="13"/>
      <c r="AF258" s="13"/>
      <c r="AG258" s="13"/>
    </row>
    <row r="259" spans="1:33" ht="15.75" customHeight="1" x14ac:dyDescent="0.45">
      <c r="A259" s="13"/>
      <c r="B259" s="14"/>
      <c r="C259" s="306"/>
      <c r="D259" s="307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27"/>
      <c r="X259" s="327"/>
      <c r="Y259" s="327"/>
      <c r="Z259" s="328"/>
      <c r="AA259" s="306"/>
      <c r="AB259" s="13"/>
      <c r="AC259" s="13"/>
      <c r="AD259" s="13"/>
      <c r="AE259" s="13"/>
      <c r="AF259" s="13"/>
      <c r="AG259" s="13"/>
    </row>
    <row r="260" spans="1:33" ht="15.75" customHeight="1" x14ac:dyDescent="0.45">
      <c r="A260" s="13"/>
      <c r="B260" s="14"/>
      <c r="C260" s="306"/>
      <c r="D260" s="307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27"/>
      <c r="X260" s="327"/>
      <c r="Y260" s="327"/>
      <c r="Z260" s="328"/>
      <c r="AA260" s="306"/>
      <c r="AB260" s="13"/>
      <c r="AC260" s="13"/>
      <c r="AD260" s="13"/>
      <c r="AE260" s="13"/>
      <c r="AF260" s="13"/>
      <c r="AG260" s="13"/>
    </row>
    <row r="261" spans="1:33" ht="15.75" customHeight="1" x14ac:dyDescent="0.45">
      <c r="A261" s="13"/>
      <c r="B261" s="14"/>
      <c r="C261" s="306"/>
      <c r="D261" s="307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27"/>
      <c r="X261" s="327"/>
      <c r="Y261" s="327"/>
      <c r="Z261" s="328"/>
      <c r="AA261" s="306"/>
      <c r="AB261" s="13"/>
      <c r="AC261" s="13"/>
      <c r="AD261" s="13"/>
      <c r="AE261" s="13"/>
      <c r="AF261" s="13"/>
      <c r="AG261" s="13"/>
    </row>
    <row r="262" spans="1:33" ht="15.75" customHeight="1" x14ac:dyDescent="0.45">
      <c r="A262" s="13"/>
      <c r="B262" s="14"/>
      <c r="C262" s="306"/>
      <c r="D262" s="307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27"/>
      <c r="X262" s="327"/>
      <c r="Y262" s="327"/>
      <c r="Z262" s="328"/>
      <c r="AA262" s="306"/>
      <c r="AB262" s="13"/>
      <c r="AC262" s="13"/>
      <c r="AD262" s="13"/>
      <c r="AE262" s="13"/>
      <c r="AF262" s="13"/>
      <c r="AG262" s="13"/>
    </row>
    <row r="263" spans="1:33" ht="15.75" customHeight="1" x14ac:dyDescent="0.45">
      <c r="A263" s="13"/>
      <c r="B263" s="14"/>
      <c r="C263" s="306"/>
      <c r="D263" s="307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27"/>
      <c r="X263" s="327"/>
      <c r="Y263" s="327"/>
      <c r="Z263" s="328"/>
      <c r="AA263" s="306"/>
      <c r="AB263" s="13"/>
      <c r="AC263" s="13"/>
      <c r="AD263" s="13"/>
      <c r="AE263" s="13"/>
      <c r="AF263" s="13"/>
      <c r="AG263" s="13"/>
    </row>
    <row r="264" spans="1:33" ht="15.75" customHeight="1" x14ac:dyDescent="0.45">
      <c r="A264" s="13"/>
      <c r="B264" s="14"/>
      <c r="C264" s="306"/>
      <c r="D264" s="307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27"/>
      <c r="X264" s="327"/>
      <c r="Y264" s="327"/>
      <c r="Z264" s="328"/>
      <c r="AA264" s="306"/>
      <c r="AB264" s="13"/>
      <c r="AC264" s="13"/>
      <c r="AD264" s="13"/>
      <c r="AE264" s="13"/>
      <c r="AF264" s="13"/>
      <c r="AG264" s="13"/>
    </row>
    <row r="265" spans="1:33" ht="15.75" customHeight="1" x14ac:dyDescent="0.45">
      <c r="A265" s="13"/>
      <c r="B265" s="14"/>
      <c r="C265" s="306"/>
      <c r="D265" s="307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27"/>
      <c r="X265" s="327"/>
      <c r="Y265" s="327"/>
      <c r="Z265" s="328"/>
      <c r="AA265" s="306"/>
      <c r="AB265" s="13"/>
      <c r="AC265" s="13"/>
      <c r="AD265" s="13"/>
      <c r="AE265" s="13"/>
      <c r="AF265" s="13"/>
      <c r="AG265" s="13"/>
    </row>
    <row r="266" spans="1:33" ht="15.75" customHeight="1" x14ac:dyDescent="0.45">
      <c r="A266" s="13"/>
      <c r="B266" s="14"/>
      <c r="C266" s="306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27"/>
      <c r="X266" s="327"/>
      <c r="Y266" s="327"/>
      <c r="Z266" s="328"/>
      <c r="AA266" s="306"/>
      <c r="AB266" s="13"/>
      <c r="AC266" s="13"/>
      <c r="AD266" s="13"/>
      <c r="AE266" s="13"/>
      <c r="AF266" s="13"/>
      <c r="AG266" s="13"/>
    </row>
    <row r="267" spans="1:33" ht="15.75" customHeight="1" x14ac:dyDescent="0.45">
      <c r="A267" s="13"/>
      <c r="B267" s="14"/>
      <c r="C267" s="306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27"/>
      <c r="X267" s="327"/>
      <c r="Y267" s="327"/>
      <c r="Z267" s="328"/>
      <c r="AA267" s="306"/>
      <c r="AB267" s="13"/>
      <c r="AC267" s="13"/>
      <c r="AD267" s="13"/>
      <c r="AE267" s="13"/>
      <c r="AF267" s="13"/>
      <c r="AG267" s="13"/>
    </row>
    <row r="268" spans="1:33" ht="15.75" customHeight="1" x14ac:dyDescent="0.45">
      <c r="A268" s="13"/>
      <c r="B268" s="14"/>
      <c r="C268" s="306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27"/>
      <c r="X268" s="327"/>
      <c r="Y268" s="327"/>
      <c r="Z268" s="328"/>
      <c r="AA268" s="306"/>
      <c r="AB268" s="13"/>
      <c r="AC268" s="13"/>
      <c r="AD268" s="13"/>
      <c r="AE268" s="13"/>
      <c r="AF268" s="13"/>
      <c r="AG268" s="13"/>
    </row>
    <row r="269" spans="1:33" ht="15.75" customHeight="1" x14ac:dyDescent="0.45">
      <c r="A269" s="13"/>
      <c r="B269" s="14"/>
      <c r="C269" s="306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27"/>
      <c r="X269" s="327"/>
      <c r="Y269" s="327"/>
      <c r="Z269" s="328"/>
      <c r="AA269" s="306"/>
      <c r="AB269" s="13"/>
      <c r="AC269" s="13"/>
      <c r="AD269" s="13"/>
      <c r="AE269" s="13"/>
      <c r="AF269" s="13"/>
      <c r="AG269" s="13"/>
    </row>
    <row r="270" spans="1:33" ht="15.75" customHeight="1" x14ac:dyDescent="0.45">
      <c r="A270" s="13"/>
      <c r="B270" s="14"/>
      <c r="C270" s="306"/>
      <c r="D270" s="307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27"/>
      <c r="X270" s="327"/>
      <c r="Y270" s="327"/>
      <c r="Z270" s="328"/>
      <c r="AA270" s="306"/>
      <c r="AB270" s="13"/>
      <c r="AC270" s="13"/>
      <c r="AD270" s="13"/>
      <c r="AE270" s="13"/>
      <c r="AF270" s="13"/>
      <c r="AG270" s="13"/>
    </row>
    <row r="271" spans="1:33" ht="15.75" customHeight="1" x14ac:dyDescent="0.45">
      <c r="A271" s="13"/>
      <c r="B271" s="14"/>
      <c r="C271" s="306"/>
      <c r="D271" s="307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27"/>
      <c r="X271" s="327"/>
      <c r="Y271" s="327"/>
      <c r="Z271" s="328"/>
      <c r="AA271" s="306"/>
      <c r="AB271" s="13"/>
      <c r="AC271" s="13"/>
      <c r="AD271" s="13"/>
      <c r="AE271" s="13"/>
      <c r="AF271" s="13"/>
      <c r="AG271" s="13"/>
    </row>
    <row r="272" spans="1:33" ht="15.75" customHeight="1" x14ac:dyDescent="0.45">
      <c r="A272" s="13"/>
      <c r="B272" s="14"/>
      <c r="C272" s="306"/>
      <c r="D272" s="307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27"/>
      <c r="X272" s="327"/>
      <c r="Y272" s="327"/>
      <c r="Z272" s="328"/>
      <c r="AA272" s="306"/>
      <c r="AB272" s="13"/>
      <c r="AC272" s="13"/>
      <c r="AD272" s="13"/>
      <c r="AE272" s="13"/>
      <c r="AF272" s="13"/>
      <c r="AG272" s="13"/>
    </row>
    <row r="273" spans="1:33" ht="15.75" customHeight="1" x14ac:dyDescent="0.45">
      <c r="A273" s="13"/>
      <c r="B273" s="14"/>
      <c r="C273" s="306"/>
      <c r="D273" s="307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27"/>
      <c r="X273" s="327"/>
      <c r="Y273" s="327"/>
      <c r="Z273" s="328"/>
      <c r="AA273" s="306"/>
      <c r="AB273" s="13"/>
      <c r="AC273" s="13"/>
      <c r="AD273" s="13"/>
      <c r="AE273" s="13"/>
      <c r="AF273" s="13"/>
      <c r="AG273" s="13"/>
    </row>
    <row r="274" spans="1:33" ht="15.75" customHeight="1" x14ac:dyDescent="0.45">
      <c r="A274" s="13"/>
      <c r="B274" s="14"/>
      <c r="C274" s="306"/>
      <c r="D274" s="307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27"/>
      <c r="X274" s="327"/>
      <c r="Y274" s="327"/>
      <c r="Z274" s="328"/>
      <c r="AA274" s="306"/>
      <c r="AB274" s="13"/>
      <c r="AC274" s="13"/>
      <c r="AD274" s="13"/>
      <c r="AE274" s="13"/>
      <c r="AF274" s="13"/>
      <c r="AG274" s="13"/>
    </row>
    <row r="275" spans="1:33" ht="15.75" customHeight="1" x14ac:dyDescent="0.45">
      <c r="A275" s="13"/>
      <c r="B275" s="14"/>
      <c r="C275" s="306"/>
      <c r="D275" s="307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27"/>
      <c r="X275" s="327"/>
      <c r="Y275" s="327"/>
      <c r="Z275" s="328"/>
      <c r="AA275" s="306"/>
      <c r="AB275" s="13"/>
      <c r="AC275" s="13"/>
      <c r="AD275" s="13"/>
      <c r="AE275" s="13"/>
      <c r="AF275" s="13"/>
      <c r="AG275" s="13"/>
    </row>
    <row r="276" spans="1:33" ht="15.75" customHeight="1" x14ac:dyDescent="0.45">
      <c r="A276" s="13"/>
      <c r="B276" s="14"/>
      <c r="C276" s="306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27"/>
      <c r="X276" s="327"/>
      <c r="Y276" s="327"/>
      <c r="Z276" s="328"/>
      <c r="AA276" s="306"/>
      <c r="AB276" s="13"/>
      <c r="AC276" s="13"/>
      <c r="AD276" s="13"/>
      <c r="AE276" s="13"/>
      <c r="AF276" s="13"/>
      <c r="AG276" s="13"/>
    </row>
    <row r="277" spans="1:33" ht="15.75" customHeight="1" x14ac:dyDescent="0.45">
      <c r="A277" s="13"/>
      <c r="B277" s="14"/>
      <c r="C277" s="306"/>
      <c r="D277" s="307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27"/>
      <c r="X277" s="327"/>
      <c r="Y277" s="327"/>
      <c r="Z277" s="328"/>
      <c r="AA277" s="306"/>
      <c r="AB277" s="13"/>
      <c r="AC277" s="13"/>
      <c r="AD277" s="13"/>
      <c r="AE277" s="13"/>
      <c r="AF277" s="13"/>
      <c r="AG277" s="13"/>
    </row>
    <row r="278" spans="1:33" ht="15.75" customHeight="1" x14ac:dyDescent="0.45">
      <c r="A278" s="13"/>
      <c r="B278" s="14"/>
      <c r="C278" s="306"/>
      <c r="D278" s="307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27"/>
      <c r="X278" s="327"/>
      <c r="Y278" s="327"/>
      <c r="Z278" s="328"/>
      <c r="AA278" s="306"/>
      <c r="AB278" s="13"/>
      <c r="AC278" s="13"/>
      <c r="AD278" s="13"/>
      <c r="AE278" s="13"/>
      <c r="AF278" s="13"/>
      <c r="AG278" s="13"/>
    </row>
    <row r="279" spans="1:33" ht="15.75" customHeight="1" x14ac:dyDescent="0.45">
      <c r="A279" s="13"/>
      <c r="B279" s="14"/>
      <c r="C279" s="306"/>
      <c r="D279" s="307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27"/>
      <c r="X279" s="327"/>
      <c r="Y279" s="327"/>
      <c r="Z279" s="328"/>
      <c r="AA279" s="306"/>
      <c r="AB279" s="13"/>
      <c r="AC279" s="13"/>
      <c r="AD279" s="13"/>
      <c r="AE279" s="13"/>
      <c r="AF279" s="13"/>
      <c r="AG279" s="13"/>
    </row>
    <row r="280" spans="1:33" ht="15.75" customHeight="1" x14ac:dyDescent="0.45">
      <c r="A280" s="13"/>
      <c r="B280" s="14"/>
      <c r="C280" s="306"/>
      <c r="D280" s="307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27"/>
      <c r="X280" s="327"/>
      <c r="Y280" s="327"/>
      <c r="Z280" s="328"/>
      <c r="AA280" s="306"/>
      <c r="AB280" s="13"/>
      <c r="AC280" s="13"/>
      <c r="AD280" s="13"/>
      <c r="AE280" s="13"/>
      <c r="AF280" s="13"/>
      <c r="AG280" s="13"/>
    </row>
    <row r="281" spans="1:33" ht="15.75" customHeight="1" x14ac:dyDescent="0.45">
      <c r="A281" s="13"/>
      <c r="B281" s="14"/>
      <c r="C281" s="306"/>
      <c r="D281" s="307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27"/>
      <c r="X281" s="327"/>
      <c r="Y281" s="327"/>
      <c r="Z281" s="328"/>
      <c r="AA281" s="306"/>
      <c r="AB281" s="13"/>
      <c r="AC281" s="13"/>
      <c r="AD281" s="13"/>
      <c r="AE281" s="13"/>
      <c r="AF281" s="13"/>
      <c r="AG281" s="13"/>
    </row>
    <row r="282" spans="1:33" ht="15.75" customHeight="1" x14ac:dyDescent="0.45">
      <c r="A282" s="13"/>
      <c r="B282" s="14"/>
      <c r="C282" s="306"/>
      <c r="D282" s="307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27"/>
      <c r="X282" s="327"/>
      <c r="Y282" s="327"/>
      <c r="Z282" s="328"/>
      <c r="AA282" s="306"/>
      <c r="AB282" s="13"/>
      <c r="AC282" s="13"/>
      <c r="AD282" s="13"/>
      <c r="AE282" s="13"/>
      <c r="AF282" s="13"/>
      <c r="AG282" s="13"/>
    </row>
    <row r="283" spans="1:33" ht="15.75" customHeight="1" x14ac:dyDescent="0.45">
      <c r="A283" s="13"/>
      <c r="B283" s="14"/>
      <c r="C283" s="306"/>
      <c r="D283" s="307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27"/>
      <c r="X283" s="327"/>
      <c r="Y283" s="327"/>
      <c r="Z283" s="328"/>
      <c r="AA283" s="306"/>
      <c r="AB283" s="13"/>
      <c r="AC283" s="13"/>
      <c r="AD283" s="13"/>
      <c r="AE283" s="13"/>
      <c r="AF283" s="13"/>
      <c r="AG283" s="13"/>
    </row>
    <row r="284" spans="1:33" ht="15.75" customHeight="1" x14ac:dyDescent="0.45">
      <c r="A284" s="13"/>
      <c r="B284" s="14"/>
      <c r="C284" s="306"/>
      <c r="D284" s="307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27"/>
      <c r="X284" s="327"/>
      <c r="Y284" s="327"/>
      <c r="Z284" s="328"/>
      <c r="AA284" s="306"/>
      <c r="AB284" s="13"/>
      <c r="AC284" s="13"/>
      <c r="AD284" s="13"/>
      <c r="AE284" s="13"/>
      <c r="AF284" s="13"/>
      <c r="AG284" s="13"/>
    </row>
    <row r="285" spans="1:33" ht="15.75" customHeight="1" x14ac:dyDescent="0.45">
      <c r="A285" s="13"/>
      <c r="B285" s="14"/>
      <c r="C285" s="306"/>
      <c r="D285" s="307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27"/>
      <c r="X285" s="327"/>
      <c r="Y285" s="327"/>
      <c r="Z285" s="328"/>
      <c r="AA285" s="306"/>
      <c r="AB285" s="13"/>
      <c r="AC285" s="13"/>
      <c r="AD285" s="13"/>
      <c r="AE285" s="13"/>
      <c r="AF285" s="13"/>
      <c r="AG285" s="13"/>
    </row>
    <row r="286" spans="1:33" ht="15.75" customHeight="1" x14ac:dyDescent="0.45">
      <c r="A286" s="13"/>
      <c r="B286" s="14"/>
      <c r="C286" s="306"/>
      <c r="D286" s="307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27"/>
      <c r="X286" s="327"/>
      <c r="Y286" s="327"/>
      <c r="Z286" s="328"/>
      <c r="AA286" s="306"/>
      <c r="AB286" s="13"/>
      <c r="AC286" s="13"/>
      <c r="AD286" s="13"/>
      <c r="AE286" s="13"/>
      <c r="AF286" s="13"/>
      <c r="AG286" s="13"/>
    </row>
    <row r="287" spans="1:33" ht="15.75" customHeight="1" x14ac:dyDescent="0.45">
      <c r="A287" s="13"/>
      <c r="B287" s="14"/>
      <c r="C287" s="306"/>
      <c r="D287" s="307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27"/>
      <c r="X287" s="327"/>
      <c r="Y287" s="327"/>
      <c r="Z287" s="328"/>
      <c r="AA287" s="306"/>
      <c r="AB287" s="13"/>
      <c r="AC287" s="13"/>
      <c r="AD287" s="13"/>
      <c r="AE287" s="13"/>
      <c r="AF287" s="13"/>
      <c r="AG287" s="13"/>
    </row>
    <row r="288" spans="1:33" ht="15.75" customHeight="1" x14ac:dyDescent="0.45">
      <c r="A288" s="13"/>
      <c r="B288" s="14"/>
      <c r="C288" s="306"/>
      <c r="D288" s="307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27"/>
      <c r="X288" s="327"/>
      <c r="Y288" s="327"/>
      <c r="Z288" s="328"/>
      <c r="AA288" s="306"/>
      <c r="AB288" s="13"/>
      <c r="AC288" s="13"/>
      <c r="AD288" s="13"/>
      <c r="AE288" s="13"/>
      <c r="AF288" s="13"/>
      <c r="AG288" s="13"/>
    </row>
    <row r="289" spans="1:33" ht="15.75" customHeight="1" x14ac:dyDescent="0.45">
      <c r="A289" s="13"/>
      <c r="B289" s="14"/>
      <c r="C289" s="306"/>
      <c r="D289" s="307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27"/>
      <c r="X289" s="327"/>
      <c r="Y289" s="327"/>
      <c r="Z289" s="328"/>
      <c r="AA289" s="306"/>
      <c r="AB289" s="13"/>
      <c r="AC289" s="13"/>
      <c r="AD289" s="13"/>
      <c r="AE289" s="13"/>
      <c r="AF289" s="13"/>
      <c r="AG289" s="13"/>
    </row>
    <row r="290" spans="1:33" ht="15.75" customHeight="1" x14ac:dyDescent="0.45">
      <c r="A290" s="13"/>
      <c r="B290" s="14"/>
      <c r="C290" s="306"/>
      <c r="D290" s="307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27"/>
      <c r="X290" s="327"/>
      <c r="Y290" s="327"/>
      <c r="Z290" s="328"/>
      <c r="AA290" s="306"/>
      <c r="AB290" s="13"/>
      <c r="AC290" s="13"/>
      <c r="AD290" s="13"/>
      <c r="AE290" s="13"/>
      <c r="AF290" s="13"/>
      <c r="AG290" s="13"/>
    </row>
    <row r="291" spans="1:33" ht="15.75" customHeight="1" x14ac:dyDescent="0.45">
      <c r="A291" s="13"/>
      <c r="B291" s="14"/>
      <c r="C291" s="306"/>
      <c r="D291" s="307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27"/>
      <c r="X291" s="327"/>
      <c r="Y291" s="327"/>
      <c r="Z291" s="328"/>
      <c r="AA291" s="306"/>
      <c r="AB291" s="13"/>
      <c r="AC291" s="13"/>
      <c r="AD291" s="13"/>
      <c r="AE291" s="13"/>
      <c r="AF291" s="13"/>
      <c r="AG291" s="13"/>
    </row>
    <row r="292" spans="1:33" ht="15.75" customHeight="1" x14ac:dyDescent="0.45">
      <c r="A292" s="13"/>
      <c r="B292" s="14"/>
      <c r="C292" s="306"/>
      <c r="D292" s="307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27"/>
      <c r="X292" s="327"/>
      <c r="Y292" s="327"/>
      <c r="Z292" s="328"/>
      <c r="AA292" s="306"/>
      <c r="AB292" s="13"/>
      <c r="AC292" s="13"/>
      <c r="AD292" s="13"/>
      <c r="AE292" s="13"/>
      <c r="AF292" s="13"/>
      <c r="AG292" s="13"/>
    </row>
    <row r="293" spans="1:33" ht="15.75" customHeight="1" x14ac:dyDescent="0.45">
      <c r="A293" s="13"/>
      <c r="B293" s="14"/>
      <c r="C293" s="306"/>
      <c r="D293" s="307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27"/>
      <c r="X293" s="327"/>
      <c r="Y293" s="327"/>
      <c r="Z293" s="328"/>
      <c r="AA293" s="306"/>
      <c r="AB293" s="13"/>
      <c r="AC293" s="13"/>
      <c r="AD293" s="13"/>
      <c r="AE293" s="13"/>
      <c r="AF293" s="13"/>
      <c r="AG293" s="13"/>
    </row>
    <row r="294" spans="1:33" ht="15.75" customHeight="1" x14ac:dyDescent="0.45">
      <c r="A294" s="13"/>
      <c r="B294" s="14"/>
      <c r="C294" s="306"/>
      <c r="D294" s="307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27"/>
      <c r="X294" s="327"/>
      <c r="Y294" s="327"/>
      <c r="Z294" s="328"/>
      <c r="AA294" s="306"/>
      <c r="AB294" s="13"/>
      <c r="AC294" s="13"/>
      <c r="AD294" s="13"/>
      <c r="AE294" s="13"/>
      <c r="AF294" s="13"/>
      <c r="AG294" s="13"/>
    </row>
    <row r="295" spans="1:33" ht="15.75" customHeight="1" x14ac:dyDescent="0.45">
      <c r="A295" s="13"/>
      <c r="B295" s="14"/>
      <c r="C295" s="306"/>
      <c r="D295" s="307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27"/>
      <c r="X295" s="327"/>
      <c r="Y295" s="327"/>
      <c r="Z295" s="328"/>
      <c r="AA295" s="306"/>
      <c r="AB295" s="13"/>
      <c r="AC295" s="13"/>
      <c r="AD295" s="13"/>
      <c r="AE295" s="13"/>
      <c r="AF295" s="13"/>
      <c r="AG295" s="13"/>
    </row>
    <row r="296" spans="1:33" ht="15.75" customHeight="1" x14ac:dyDescent="0.45">
      <c r="A296" s="13"/>
      <c r="B296" s="14"/>
      <c r="C296" s="306"/>
      <c r="D296" s="307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27"/>
      <c r="X296" s="327"/>
      <c r="Y296" s="327"/>
      <c r="Z296" s="328"/>
      <c r="AA296" s="306"/>
      <c r="AB296" s="13"/>
      <c r="AC296" s="13"/>
      <c r="AD296" s="13"/>
      <c r="AE296" s="13"/>
      <c r="AF296" s="13"/>
      <c r="AG296" s="13"/>
    </row>
    <row r="297" spans="1:33" ht="15.75" customHeight="1" x14ac:dyDescent="0.45">
      <c r="A297" s="13"/>
      <c r="B297" s="14"/>
      <c r="C297" s="306"/>
      <c r="D297" s="307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27"/>
      <c r="X297" s="327"/>
      <c r="Y297" s="327"/>
      <c r="Z297" s="328"/>
      <c r="AA297" s="306"/>
      <c r="AB297" s="13"/>
      <c r="AC297" s="13"/>
      <c r="AD297" s="13"/>
      <c r="AE297" s="13"/>
      <c r="AF297" s="13"/>
      <c r="AG297" s="13"/>
    </row>
    <row r="298" spans="1:33" ht="15.75" customHeight="1" x14ac:dyDescent="0.45">
      <c r="A298" s="13"/>
      <c r="B298" s="14"/>
      <c r="C298" s="306"/>
      <c r="D298" s="307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27"/>
      <c r="X298" s="327"/>
      <c r="Y298" s="327"/>
      <c r="Z298" s="328"/>
      <c r="AA298" s="306"/>
      <c r="AB298" s="13"/>
      <c r="AC298" s="13"/>
      <c r="AD298" s="13"/>
      <c r="AE298" s="13"/>
      <c r="AF298" s="13"/>
      <c r="AG298" s="13"/>
    </row>
    <row r="299" spans="1:33" ht="15.75" customHeight="1" x14ac:dyDescent="0.45">
      <c r="A299" s="13"/>
      <c r="B299" s="14"/>
      <c r="C299" s="306"/>
      <c r="D299" s="307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27"/>
      <c r="X299" s="327"/>
      <c r="Y299" s="327"/>
      <c r="Z299" s="328"/>
      <c r="AA299" s="306"/>
      <c r="AB299" s="13"/>
      <c r="AC299" s="13"/>
      <c r="AD299" s="13"/>
      <c r="AE299" s="13"/>
      <c r="AF299" s="13"/>
      <c r="AG299" s="13"/>
    </row>
    <row r="300" spans="1:33" ht="15.75" customHeight="1" x14ac:dyDescent="0.45">
      <c r="A300" s="13"/>
      <c r="B300" s="14"/>
      <c r="C300" s="306"/>
      <c r="D300" s="307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27"/>
      <c r="X300" s="327"/>
      <c r="Y300" s="327"/>
      <c r="Z300" s="328"/>
      <c r="AA300" s="306"/>
      <c r="AB300" s="13"/>
      <c r="AC300" s="13"/>
      <c r="AD300" s="13"/>
      <c r="AE300" s="13"/>
      <c r="AF300" s="13"/>
      <c r="AG300" s="13"/>
    </row>
    <row r="301" spans="1:33" ht="15.75" customHeight="1" x14ac:dyDescent="0.45">
      <c r="A301" s="13"/>
      <c r="B301" s="14"/>
      <c r="C301" s="306"/>
      <c r="D301" s="307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27"/>
      <c r="X301" s="327"/>
      <c r="Y301" s="327"/>
      <c r="Z301" s="328"/>
      <c r="AA301" s="306"/>
      <c r="AB301" s="13"/>
      <c r="AC301" s="13"/>
      <c r="AD301" s="13"/>
      <c r="AE301" s="13"/>
      <c r="AF301" s="13"/>
      <c r="AG301" s="13"/>
    </row>
    <row r="302" spans="1:33" ht="15.75" customHeight="1" x14ac:dyDescent="0.45">
      <c r="A302" s="13"/>
      <c r="B302" s="14"/>
      <c r="C302" s="306"/>
      <c r="D302" s="307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27"/>
      <c r="X302" s="327"/>
      <c r="Y302" s="327"/>
      <c r="Z302" s="328"/>
      <c r="AA302" s="306"/>
      <c r="AB302" s="13"/>
      <c r="AC302" s="13"/>
      <c r="AD302" s="13"/>
      <c r="AE302" s="13"/>
      <c r="AF302" s="13"/>
      <c r="AG302" s="13"/>
    </row>
    <row r="303" spans="1:33" ht="15.75" customHeight="1" x14ac:dyDescent="0.45">
      <c r="A303" s="13"/>
      <c r="B303" s="14"/>
      <c r="C303" s="306"/>
      <c r="D303" s="307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27"/>
      <c r="X303" s="327"/>
      <c r="Y303" s="327"/>
      <c r="Z303" s="328"/>
      <c r="AA303" s="306"/>
      <c r="AB303" s="13"/>
      <c r="AC303" s="13"/>
      <c r="AD303" s="13"/>
      <c r="AE303" s="13"/>
      <c r="AF303" s="13"/>
      <c r="AG303" s="13"/>
    </row>
    <row r="304" spans="1:33" ht="15.75" customHeight="1" x14ac:dyDescent="0.45">
      <c r="A304" s="13"/>
      <c r="B304" s="14"/>
      <c r="C304" s="306"/>
      <c r="D304" s="307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27"/>
      <c r="X304" s="327"/>
      <c r="Y304" s="327"/>
      <c r="Z304" s="328"/>
      <c r="AA304" s="306"/>
      <c r="AB304" s="13"/>
      <c r="AC304" s="13"/>
      <c r="AD304" s="13"/>
      <c r="AE304" s="13"/>
      <c r="AF304" s="13"/>
      <c r="AG304" s="13"/>
    </row>
    <row r="305" spans="1:33" ht="15.75" customHeight="1" x14ac:dyDescent="0.45">
      <c r="A305" s="13"/>
      <c r="B305" s="14"/>
      <c r="C305" s="306"/>
      <c r="D305" s="307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27"/>
      <c r="X305" s="327"/>
      <c r="Y305" s="327"/>
      <c r="Z305" s="328"/>
      <c r="AA305" s="306"/>
      <c r="AB305" s="13"/>
      <c r="AC305" s="13"/>
      <c r="AD305" s="13"/>
      <c r="AE305" s="13"/>
      <c r="AF305" s="13"/>
      <c r="AG305" s="13"/>
    </row>
    <row r="306" spans="1:33" ht="15.75" customHeight="1" x14ac:dyDescent="0.45">
      <c r="A306" s="13"/>
      <c r="B306" s="14"/>
      <c r="C306" s="306"/>
      <c r="D306" s="307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27"/>
      <c r="X306" s="327"/>
      <c r="Y306" s="327"/>
      <c r="Z306" s="328"/>
      <c r="AA306" s="306"/>
      <c r="AB306" s="13"/>
      <c r="AC306" s="13"/>
      <c r="AD306" s="13"/>
      <c r="AE306" s="13"/>
      <c r="AF306" s="13"/>
      <c r="AG306" s="13"/>
    </row>
    <row r="307" spans="1:33" ht="15.75" customHeight="1" x14ac:dyDescent="0.45">
      <c r="A307" s="13"/>
      <c r="B307" s="14"/>
      <c r="C307" s="306"/>
      <c r="D307" s="307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27"/>
      <c r="X307" s="327"/>
      <c r="Y307" s="327"/>
      <c r="Z307" s="328"/>
      <c r="AA307" s="306"/>
      <c r="AB307" s="13"/>
      <c r="AC307" s="13"/>
      <c r="AD307" s="13"/>
      <c r="AE307" s="13"/>
      <c r="AF307" s="13"/>
      <c r="AG307" s="13"/>
    </row>
    <row r="308" spans="1:33" ht="15.75" customHeight="1" x14ac:dyDescent="0.45">
      <c r="A308" s="13"/>
      <c r="B308" s="14"/>
      <c r="C308" s="306"/>
      <c r="D308" s="307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27"/>
      <c r="X308" s="327"/>
      <c r="Y308" s="327"/>
      <c r="Z308" s="328"/>
      <c r="AA308" s="306"/>
      <c r="AB308" s="13"/>
      <c r="AC308" s="13"/>
      <c r="AD308" s="13"/>
      <c r="AE308" s="13"/>
      <c r="AF308" s="13"/>
      <c r="AG308" s="13"/>
    </row>
    <row r="309" spans="1:33" ht="15.75" customHeight="1" x14ac:dyDescent="0.45">
      <c r="A309" s="13"/>
      <c r="B309" s="14"/>
      <c r="C309" s="306"/>
      <c r="D309" s="307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27"/>
      <c r="X309" s="327"/>
      <c r="Y309" s="327"/>
      <c r="Z309" s="328"/>
      <c r="AA309" s="306"/>
      <c r="AB309" s="13"/>
      <c r="AC309" s="13"/>
      <c r="AD309" s="13"/>
      <c r="AE309" s="13"/>
      <c r="AF309" s="13"/>
      <c r="AG309" s="13"/>
    </row>
    <row r="310" spans="1:33" ht="15.75" customHeight="1" x14ac:dyDescent="0.45">
      <c r="A310" s="13"/>
      <c r="B310" s="14"/>
      <c r="C310" s="306"/>
      <c r="D310" s="307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27"/>
      <c r="X310" s="327"/>
      <c r="Y310" s="327"/>
      <c r="Z310" s="328"/>
      <c r="AA310" s="306"/>
      <c r="AB310" s="13"/>
      <c r="AC310" s="13"/>
      <c r="AD310" s="13"/>
      <c r="AE310" s="13"/>
      <c r="AF310" s="13"/>
      <c r="AG310" s="13"/>
    </row>
    <row r="311" spans="1:33" ht="15.75" customHeight="1" x14ac:dyDescent="0.45">
      <c r="A311" s="13"/>
      <c r="B311" s="14"/>
      <c r="C311" s="306"/>
      <c r="D311" s="307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27"/>
      <c r="X311" s="327"/>
      <c r="Y311" s="327"/>
      <c r="Z311" s="328"/>
      <c r="AA311" s="306"/>
      <c r="AB311" s="13"/>
      <c r="AC311" s="13"/>
      <c r="AD311" s="13"/>
      <c r="AE311" s="13"/>
      <c r="AF311" s="13"/>
      <c r="AG311" s="13"/>
    </row>
    <row r="312" spans="1:33" ht="15.75" customHeight="1" x14ac:dyDescent="0.45">
      <c r="A312" s="13"/>
      <c r="B312" s="14"/>
      <c r="C312" s="306"/>
      <c r="D312" s="307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27"/>
      <c r="X312" s="327"/>
      <c r="Y312" s="327"/>
      <c r="Z312" s="328"/>
      <c r="AA312" s="306"/>
      <c r="AB312" s="13"/>
      <c r="AC312" s="13"/>
      <c r="AD312" s="13"/>
      <c r="AE312" s="13"/>
      <c r="AF312" s="13"/>
      <c r="AG312" s="13"/>
    </row>
    <row r="313" spans="1:33" ht="15.75" customHeight="1" x14ac:dyDescent="0.45">
      <c r="A313" s="13"/>
      <c r="B313" s="14"/>
      <c r="C313" s="306"/>
      <c r="D313" s="307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27"/>
      <c r="X313" s="327"/>
      <c r="Y313" s="327"/>
      <c r="Z313" s="328"/>
      <c r="AA313" s="306"/>
      <c r="AB313" s="13"/>
      <c r="AC313" s="13"/>
      <c r="AD313" s="13"/>
      <c r="AE313" s="13"/>
      <c r="AF313" s="13"/>
      <c r="AG313" s="13"/>
    </row>
    <row r="314" spans="1:33" ht="15.75" customHeight="1" x14ac:dyDescent="0.45">
      <c r="A314" s="13"/>
      <c r="B314" s="14"/>
      <c r="C314" s="306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27"/>
      <c r="X314" s="327"/>
      <c r="Y314" s="327"/>
      <c r="Z314" s="328"/>
      <c r="AA314" s="306"/>
      <c r="AB314" s="13"/>
      <c r="AC314" s="13"/>
      <c r="AD314" s="13"/>
      <c r="AE314" s="13"/>
      <c r="AF314" s="13"/>
      <c r="AG314" s="13"/>
    </row>
    <row r="315" spans="1:33" ht="15.75" customHeight="1" x14ac:dyDescent="0.45">
      <c r="A315" s="13"/>
      <c r="B315" s="14"/>
      <c r="C315" s="306"/>
      <c r="D315" s="307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27"/>
      <c r="X315" s="327"/>
      <c r="Y315" s="327"/>
      <c r="Z315" s="328"/>
      <c r="AA315" s="306"/>
      <c r="AB315" s="13"/>
      <c r="AC315" s="13"/>
      <c r="AD315" s="13"/>
      <c r="AE315" s="13"/>
      <c r="AF315" s="13"/>
      <c r="AG315" s="13"/>
    </row>
    <row r="316" spans="1:33" ht="15.75" customHeight="1" x14ac:dyDescent="0.45">
      <c r="A316" s="13"/>
      <c r="B316" s="14"/>
      <c r="C316" s="306"/>
      <c r="D316" s="307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27"/>
      <c r="X316" s="327"/>
      <c r="Y316" s="327"/>
      <c r="Z316" s="328"/>
      <c r="AA316" s="306"/>
      <c r="AB316" s="13"/>
      <c r="AC316" s="13"/>
      <c r="AD316" s="13"/>
      <c r="AE316" s="13"/>
      <c r="AF316" s="13"/>
      <c r="AG316" s="13"/>
    </row>
    <row r="317" spans="1:33" ht="15.75" customHeight="1" x14ac:dyDescent="0.45">
      <c r="A317" s="13"/>
      <c r="B317" s="14"/>
      <c r="C317" s="306"/>
      <c r="D317" s="307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27"/>
      <c r="X317" s="327"/>
      <c r="Y317" s="327"/>
      <c r="Z317" s="328"/>
      <c r="AA317" s="306"/>
      <c r="AB317" s="13"/>
      <c r="AC317" s="13"/>
      <c r="AD317" s="13"/>
      <c r="AE317" s="13"/>
      <c r="AF317" s="13"/>
      <c r="AG317" s="13"/>
    </row>
    <row r="318" spans="1:33" ht="15.75" customHeight="1" x14ac:dyDescent="0.45">
      <c r="A318" s="13"/>
      <c r="B318" s="14"/>
      <c r="C318" s="306"/>
      <c r="D318" s="307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27"/>
      <c r="X318" s="327"/>
      <c r="Y318" s="327"/>
      <c r="Z318" s="328"/>
      <c r="AA318" s="306"/>
      <c r="AB318" s="13"/>
      <c r="AC318" s="13"/>
      <c r="AD318" s="13"/>
      <c r="AE318" s="13"/>
      <c r="AF318" s="13"/>
      <c r="AG318" s="13"/>
    </row>
    <row r="319" spans="1:33" ht="15.75" customHeight="1" x14ac:dyDescent="0.45">
      <c r="A319" s="13"/>
      <c r="B319" s="14"/>
      <c r="C319" s="306"/>
      <c r="D319" s="307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27"/>
      <c r="X319" s="327"/>
      <c r="Y319" s="327"/>
      <c r="Z319" s="328"/>
      <c r="AA319" s="306"/>
      <c r="AB319" s="13"/>
      <c r="AC319" s="13"/>
      <c r="AD319" s="13"/>
      <c r="AE319" s="13"/>
      <c r="AF319" s="13"/>
      <c r="AG319" s="13"/>
    </row>
    <row r="320" spans="1:33" ht="15.75" customHeight="1" x14ac:dyDescent="0.45">
      <c r="A320" s="13"/>
      <c r="B320" s="14"/>
      <c r="C320" s="306"/>
      <c r="D320" s="307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27"/>
      <c r="X320" s="327"/>
      <c r="Y320" s="327"/>
      <c r="Z320" s="328"/>
      <c r="AA320" s="306"/>
      <c r="AB320" s="13"/>
      <c r="AC320" s="13"/>
      <c r="AD320" s="13"/>
      <c r="AE320" s="13"/>
      <c r="AF320" s="13"/>
      <c r="AG320" s="13"/>
    </row>
    <row r="321" spans="1:33" ht="15.75" customHeight="1" x14ac:dyDescent="0.45">
      <c r="A321" s="13"/>
      <c r="B321" s="14"/>
      <c r="C321" s="306"/>
      <c r="D321" s="307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27"/>
      <c r="X321" s="327"/>
      <c r="Y321" s="327"/>
      <c r="Z321" s="328"/>
      <c r="AA321" s="306"/>
      <c r="AB321" s="13"/>
      <c r="AC321" s="13"/>
      <c r="AD321" s="13"/>
      <c r="AE321" s="13"/>
      <c r="AF321" s="13"/>
      <c r="AG321" s="13"/>
    </row>
    <row r="322" spans="1:33" ht="15.75" customHeight="1" x14ac:dyDescent="0.45">
      <c r="A322" s="13"/>
      <c r="B322" s="14"/>
      <c r="C322" s="306"/>
      <c r="D322" s="307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27"/>
      <c r="X322" s="327"/>
      <c r="Y322" s="327"/>
      <c r="Z322" s="328"/>
      <c r="AA322" s="306"/>
      <c r="AB322" s="13"/>
      <c r="AC322" s="13"/>
      <c r="AD322" s="13"/>
      <c r="AE322" s="13"/>
      <c r="AF322" s="13"/>
      <c r="AG322" s="13"/>
    </row>
    <row r="323" spans="1:33" ht="15.75" customHeight="1" x14ac:dyDescent="0.45">
      <c r="A323" s="13"/>
      <c r="B323" s="14"/>
      <c r="C323" s="306"/>
      <c r="D323" s="307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27"/>
      <c r="X323" s="327"/>
      <c r="Y323" s="327"/>
      <c r="Z323" s="328"/>
      <c r="AA323" s="306"/>
      <c r="AB323" s="13"/>
      <c r="AC323" s="13"/>
      <c r="AD323" s="13"/>
      <c r="AE323" s="13"/>
      <c r="AF323" s="13"/>
      <c r="AG323" s="13"/>
    </row>
    <row r="324" spans="1:33" ht="15.75" customHeight="1" x14ac:dyDescent="0.45">
      <c r="A324" s="13"/>
      <c r="B324" s="14"/>
      <c r="C324" s="306"/>
      <c r="D324" s="307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27"/>
      <c r="X324" s="327"/>
      <c r="Y324" s="327"/>
      <c r="Z324" s="328"/>
      <c r="AA324" s="306"/>
      <c r="AB324" s="13"/>
      <c r="AC324" s="13"/>
      <c r="AD324" s="13"/>
      <c r="AE324" s="13"/>
      <c r="AF324" s="13"/>
      <c r="AG324" s="13"/>
    </row>
    <row r="325" spans="1:33" ht="15.75" customHeight="1" x14ac:dyDescent="0.45">
      <c r="A325" s="13"/>
      <c r="B325" s="14"/>
      <c r="C325" s="306"/>
      <c r="D325" s="307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27"/>
      <c r="X325" s="327"/>
      <c r="Y325" s="327"/>
      <c r="Z325" s="328"/>
      <c r="AA325" s="306"/>
      <c r="AB325" s="13"/>
      <c r="AC325" s="13"/>
      <c r="AD325" s="13"/>
      <c r="AE325" s="13"/>
      <c r="AF325" s="13"/>
      <c r="AG325" s="13"/>
    </row>
    <row r="326" spans="1:33" ht="15.75" customHeight="1" x14ac:dyDescent="0.45">
      <c r="A326" s="13"/>
      <c r="B326" s="14"/>
      <c r="C326" s="306"/>
      <c r="D326" s="307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27"/>
      <c r="X326" s="327"/>
      <c r="Y326" s="327"/>
      <c r="Z326" s="328"/>
      <c r="AA326" s="306"/>
      <c r="AB326" s="13"/>
      <c r="AC326" s="13"/>
      <c r="AD326" s="13"/>
      <c r="AE326" s="13"/>
      <c r="AF326" s="13"/>
      <c r="AG326" s="13"/>
    </row>
    <row r="327" spans="1:33" ht="15.75" customHeight="1" x14ac:dyDescent="0.45">
      <c r="A327" s="13"/>
      <c r="B327" s="14"/>
      <c r="C327" s="306"/>
      <c r="D327" s="307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27"/>
      <c r="X327" s="327"/>
      <c r="Y327" s="327"/>
      <c r="Z327" s="328"/>
      <c r="AA327" s="306"/>
      <c r="AB327" s="13"/>
      <c r="AC327" s="13"/>
      <c r="AD327" s="13"/>
      <c r="AE327" s="13"/>
      <c r="AF327" s="13"/>
      <c r="AG327" s="13"/>
    </row>
    <row r="328" spans="1:33" ht="15.75" customHeight="1" x14ac:dyDescent="0.45">
      <c r="A328" s="13"/>
      <c r="B328" s="14"/>
      <c r="C328" s="306"/>
      <c r="D328" s="307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27"/>
      <c r="X328" s="327"/>
      <c r="Y328" s="327"/>
      <c r="Z328" s="328"/>
      <c r="AA328" s="306"/>
      <c r="AB328" s="13"/>
      <c r="AC328" s="13"/>
      <c r="AD328" s="13"/>
      <c r="AE328" s="13"/>
      <c r="AF328" s="13"/>
      <c r="AG328" s="13"/>
    </row>
    <row r="329" spans="1:33" ht="15.75" customHeight="1" x14ac:dyDescent="0.45">
      <c r="A329" s="13"/>
      <c r="B329" s="14"/>
      <c r="C329" s="306"/>
      <c r="D329" s="307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27"/>
      <c r="X329" s="327"/>
      <c r="Y329" s="327"/>
      <c r="Z329" s="328"/>
      <c r="AA329" s="306"/>
      <c r="AB329" s="13"/>
      <c r="AC329" s="13"/>
      <c r="AD329" s="13"/>
      <c r="AE329" s="13"/>
      <c r="AF329" s="13"/>
      <c r="AG329" s="13"/>
    </row>
    <row r="330" spans="1:33" ht="15.75" customHeight="1" x14ac:dyDescent="0.45">
      <c r="A330" s="13"/>
      <c r="B330" s="14"/>
      <c r="C330" s="306"/>
      <c r="D330" s="307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27"/>
      <c r="X330" s="327"/>
      <c r="Y330" s="327"/>
      <c r="Z330" s="328"/>
      <c r="AA330" s="306"/>
      <c r="AB330" s="13"/>
      <c r="AC330" s="13"/>
      <c r="AD330" s="13"/>
      <c r="AE330" s="13"/>
      <c r="AF330" s="13"/>
      <c r="AG330" s="13"/>
    </row>
    <row r="331" spans="1:33" ht="15.75" customHeight="1" x14ac:dyDescent="0.45">
      <c r="A331" s="13"/>
      <c r="B331" s="14"/>
      <c r="C331" s="306"/>
      <c r="D331" s="307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27"/>
      <c r="X331" s="327"/>
      <c r="Y331" s="327"/>
      <c r="Z331" s="328"/>
      <c r="AA331" s="306"/>
      <c r="AB331" s="13"/>
      <c r="AC331" s="13"/>
      <c r="AD331" s="13"/>
      <c r="AE331" s="13"/>
      <c r="AF331" s="13"/>
      <c r="AG331" s="13"/>
    </row>
    <row r="332" spans="1:33" ht="15.75" customHeight="1" x14ac:dyDescent="0.45">
      <c r="A332" s="13"/>
      <c r="B332" s="14"/>
      <c r="C332" s="306"/>
      <c r="D332" s="307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27"/>
      <c r="X332" s="327"/>
      <c r="Y332" s="327"/>
      <c r="Z332" s="328"/>
      <c r="AA332" s="306"/>
      <c r="AB332" s="13"/>
      <c r="AC332" s="13"/>
      <c r="AD332" s="13"/>
      <c r="AE332" s="13"/>
      <c r="AF332" s="13"/>
      <c r="AG332" s="13"/>
    </row>
    <row r="333" spans="1:33" ht="15.75" customHeight="1" x14ac:dyDescent="0.45">
      <c r="A333" s="13"/>
      <c r="B333" s="14"/>
      <c r="C333" s="306"/>
      <c r="D333" s="307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27"/>
      <c r="X333" s="327"/>
      <c r="Y333" s="327"/>
      <c r="Z333" s="328"/>
      <c r="AA333" s="306"/>
      <c r="AB333" s="13"/>
      <c r="AC333" s="13"/>
      <c r="AD333" s="13"/>
      <c r="AE333" s="13"/>
      <c r="AF333" s="13"/>
      <c r="AG333" s="13"/>
    </row>
    <row r="334" spans="1:33" ht="15.75" customHeight="1" x14ac:dyDescent="0.45">
      <c r="A334" s="13"/>
      <c r="B334" s="14"/>
      <c r="C334" s="306"/>
      <c r="D334" s="307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27"/>
      <c r="X334" s="327"/>
      <c r="Y334" s="327"/>
      <c r="Z334" s="328"/>
      <c r="AA334" s="306"/>
      <c r="AB334" s="13"/>
      <c r="AC334" s="13"/>
      <c r="AD334" s="13"/>
      <c r="AE334" s="13"/>
      <c r="AF334" s="13"/>
      <c r="AG334" s="13"/>
    </row>
    <row r="335" spans="1:33" ht="15.75" customHeight="1" x14ac:dyDescent="0.45">
      <c r="A335" s="13"/>
      <c r="B335" s="14"/>
      <c r="C335" s="306"/>
      <c r="D335" s="307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27"/>
      <c r="X335" s="327"/>
      <c r="Y335" s="327"/>
      <c r="Z335" s="328"/>
      <c r="AA335" s="306"/>
      <c r="AB335" s="13"/>
      <c r="AC335" s="13"/>
      <c r="AD335" s="13"/>
      <c r="AE335" s="13"/>
      <c r="AF335" s="13"/>
      <c r="AG335" s="13"/>
    </row>
    <row r="336" spans="1:33" ht="15.75" customHeight="1" x14ac:dyDescent="0.45">
      <c r="A336" s="13"/>
      <c r="B336" s="14"/>
      <c r="C336" s="306"/>
      <c r="D336" s="307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27"/>
      <c r="X336" s="327"/>
      <c r="Y336" s="327"/>
      <c r="Z336" s="328"/>
      <c r="AA336" s="306"/>
      <c r="AB336" s="13"/>
      <c r="AC336" s="13"/>
      <c r="AD336" s="13"/>
      <c r="AE336" s="13"/>
      <c r="AF336" s="13"/>
      <c r="AG336" s="13"/>
    </row>
    <row r="337" spans="1:33" ht="15.75" customHeight="1" x14ac:dyDescent="0.45">
      <c r="A337" s="13"/>
      <c r="B337" s="14"/>
      <c r="C337" s="306"/>
      <c r="D337" s="307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27"/>
      <c r="X337" s="327"/>
      <c r="Y337" s="327"/>
      <c r="Z337" s="328"/>
      <c r="AA337" s="306"/>
      <c r="AB337" s="13"/>
      <c r="AC337" s="13"/>
      <c r="AD337" s="13"/>
      <c r="AE337" s="13"/>
      <c r="AF337" s="13"/>
      <c r="AG337" s="13"/>
    </row>
    <row r="338" spans="1:33" ht="15.75" customHeight="1" x14ac:dyDescent="0.45">
      <c r="A338" s="13"/>
      <c r="B338" s="14"/>
      <c r="C338" s="306"/>
      <c r="D338" s="307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27"/>
      <c r="X338" s="327"/>
      <c r="Y338" s="327"/>
      <c r="Z338" s="328"/>
      <c r="AA338" s="306"/>
      <c r="AB338" s="13"/>
      <c r="AC338" s="13"/>
      <c r="AD338" s="13"/>
      <c r="AE338" s="13"/>
      <c r="AF338" s="13"/>
      <c r="AG338" s="13"/>
    </row>
    <row r="339" spans="1:33" ht="15.75" customHeight="1" x14ac:dyDescent="0.45">
      <c r="A339" s="13"/>
      <c r="B339" s="14"/>
      <c r="C339" s="306"/>
      <c r="D339" s="307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27"/>
      <c r="X339" s="327"/>
      <c r="Y339" s="327"/>
      <c r="Z339" s="328"/>
      <c r="AA339" s="306"/>
      <c r="AB339" s="13"/>
      <c r="AC339" s="13"/>
      <c r="AD339" s="13"/>
      <c r="AE339" s="13"/>
      <c r="AF339" s="13"/>
      <c r="AG339" s="13"/>
    </row>
    <row r="340" spans="1:33" ht="15.75" customHeight="1" x14ac:dyDescent="0.45">
      <c r="A340" s="13"/>
      <c r="B340" s="14"/>
      <c r="C340" s="306"/>
      <c r="D340" s="307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27"/>
      <c r="X340" s="327"/>
      <c r="Y340" s="327"/>
      <c r="Z340" s="328"/>
      <c r="AA340" s="306"/>
      <c r="AB340" s="13"/>
      <c r="AC340" s="13"/>
      <c r="AD340" s="13"/>
      <c r="AE340" s="13"/>
      <c r="AF340" s="13"/>
      <c r="AG340" s="13"/>
    </row>
    <row r="341" spans="1:33" ht="15.75" customHeight="1" x14ac:dyDescent="0.45">
      <c r="A341" s="13"/>
      <c r="B341" s="14"/>
      <c r="C341" s="306"/>
      <c r="D341" s="307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27"/>
      <c r="X341" s="327"/>
      <c r="Y341" s="327"/>
      <c r="Z341" s="328"/>
      <c r="AA341" s="306"/>
      <c r="AB341" s="13"/>
      <c r="AC341" s="13"/>
      <c r="AD341" s="13"/>
      <c r="AE341" s="13"/>
      <c r="AF341" s="13"/>
      <c r="AG341" s="13"/>
    </row>
    <row r="342" spans="1:33" ht="15.75" customHeight="1" x14ac:dyDescent="0.45">
      <c r="A342" s="13"/>
      <c r="B342" s="14"/>
      <c r="C342" s="306"/>
      <c r="D342" s="307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27"/>
      <c r="X342" s="327"/>
      <c r="Y342" s="327"/>
      <c r="Z342" s="328"/>
      <c r="AA342" s="306"/>
      <c r="AB342" s="13"/>
      <c r="AC342" s="13"/>
      <c r="AD342" s="13"/>
      <c r="AE342" s="13"/>
      <c r="AF342" s="13"/>
      <c r="AG342" s="13"/>
    </row>
    <row r="343" spans="1:33" ht="15.75" customHeight="1" x14ac:dyDescent="0.45">
      <c r="A343" s="13"/>
      <c r="B343" s="14"/>
      <c r="C343" s="306"/>
      <c r="D343" s="307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27"/>
      <c r="X343" s="327"/>
      <c r="Y343" s="327"/>
      <c r="Z343" s="328"/>
      <c r="AA343" s="306"/>
      <c r="AB343" s="13"/>
      <c r="AC343" s="13"/>
      <c r="AD343" s="13"/>
      <c r="AE343" s="13"/>
      <c r="AF343" s="13"/>
      <c r="AG343" s="13"/>
    </row>
    <row r="344" spans="1:33" ht="15.75" customHeight="1" x14ac:dyDescent="0.45">
      <c r="A344" s="13"/>
      <c r="B344" s="14"/>
      <c r="C344" s="306"/>
      <c r="D344" s="307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27"/>
      <c r="X344" s="327"/>
      <c r="Y344" s="327"/>
      <c r="Z344" s="328"/>
      <c r="AA344" s="306"/>
      <c r="AB344" s="13"/>
      <c r="AC344" s="13"/>
      <c r="AD344" s="13"/>
      <c r="AE344" s="13"/>
      <c r="AF344" s="13"/>
      <c r="AG344" s="13"/>
    </row>
    <row r="345" spans="1:33" ht="15.75" customHeight="1" x14ac:dyDescent="0.45">
      <c r="A345" s="13"/>
      <c r="B345" s="14"/>
      <c r="C345" s="306"/>
      <c r="D345" s="307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27"/>
      <c r="X345" s="327"/>
      <c r="Y345" s="327"/>
      <c r="Z345" s="328"/>
      <c r="AA345" s="306"/>
      <c r="AB345" s="13"/>
      <c r="AC345" s="13"/>
      <c r="AD345" s="13"/>
      <c r="AE345" s="13"/>
      <c r="AF345" s="13"/>
      <c r="AG345" s="13"/>
    </row>
    <row r="346" spans="1:33" ht="15.75" customHeight="1" x14ac:dyDescent="0.45">
      <c r="A346" s="13"/>
      <c r="B346" s="14"/>
      <c r="C346" s="306"/>
      <c r="D346" s="307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27"/>
      <c r="X346" s="327"/>
      <c r="Y346" s="327"/>
      <c r="Z346" s="328"/>
      <c r="AA346" s="306"/>
      <c r="AB346" s="13"/>
      <c r="AC346" s="13"/>
      <c r="AD346" s="13"/>
      <c r="AE346" s="13"/>
      <c r="AF346" s="13"/>
      <c r="AG346" s="13"/>
    </row>
    <row r="347" spans="1:33" ht="15.75" customHeight="1" x14ac:dyDescent="0.45">
      <c r="A347" s="13"/>
      <c r="B347" s="14"/>
      <c r="C347" s="306"/>
      <c r="D347" s="307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27"/>
      <c r="X347" s="327"/>
      <c r="Y347" s="327"/>
      <c r="Z347" s="328"/>
      <c r="AA347" s="306"/>
      <c r="AB347" s="13"/>
      <c r="AC347" s="13"/>
      <c r="AD347" s="13"/>
      <c r="AE347" s="13"/>
      <c r="AF347" s="13"/>
      <c r="AG347" s="13"/>
    </row>
    <row r="348" spans="1:33" ht="15.75" customHeight="1" x14ac:dyDescent="0.45">
      <c r="A348" s="13"/>
      <c r="B348" s="14"/>
      <c r="C348" s="306"/>
      <c r="D348" s="307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27"/>
      <c r="X348" s="327"/>
      <c r="Y348" s="327"/>
      <c r="Z348" s="328"/>
      <c r="AA348" s="306"/>
      <c r="AB348" s="13"/>
      <c r="AC348" s="13"/>
      <c r="AD348" s="13"/>
      <c r="AE348" s="13"/>
      <c r="AF348" s="13"/>
      <c r="AG348" s="13"/>
    </row>
    <row r="349" spans="1:33" ht="15.75" customHeight="1" x14ac:dyDescent="0.45">
      <c r="A349" s="13"/>
      <c r="B349" s="14"/>
      <c r="C349" s="306"/>
      <c r="D349" s="307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27"/>
      <c r="X349" s="327"/>
      <c r="Y349" s="327"/>
      <c r="Z349" s="328"/>
      <c r="AA349" s="306"/>
      <c r="AB349" s="13"/>
      <c r="AC349" s="13"/>
      <c r="AD349" s="13"/>
      <c r="AE349" s="13"/>
      <c r="AF349" s="13"/>
      <c r="AG349" s="13"/>
    </row>
    <row r="350" spans="1:33" ht="15.75" customHeight="1" x14ac:dyDescent="0.45">
      <c r="A350" s="13"/>
      <c r="B350" s="14"/>
      <c r="C350" s="306"/>
      <c r="D350" s="307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27"/>
      <c r="X350" s="327"/>
      <c r="Y350" s="327"/>
      <c r="Z350" s="328"/>
      <c r="AA350" s="306"/>
      <c r="AB350" s="13"/>
      <c r="AC350" s="13"/>
      <c r="AD350" s="13"/>
      <c r="AE350" s="13"/>
      <c r="AF350" s="13"/>
      <c r="AG350" s="13"/>
    </row>
    <row r="351" spans="1:33" ht="15.75" customHeight="1" x14ac:dyDescent="0.45">
      <c r="A351" s="13"/>
      <c r="B351" s="14"/>
      <c r="C351" s="306"/>
      <c r="D351" s="307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27"/>
      <c r="X351" s="327"/>
      <c r="Y351" s="327"/>
      <c r="Z351" s="328"/>
      <c r="AA351" s="306"/>
      <c r="AB351" s="13"/>
      <c r="AC351" s="13"/>
      <c r="AD351" s="13"/>
      <c r="AE351" s="13"/>
      <c r="AF351" s="13"/>
      <c r="AG351" s="13"/>
    </row>
    <row r="352" spans="1:33" ht="15.75" customHeight="1" x14ac:dyDescent="0.45">
      <c r="A352" s="13"/>
      <c r="B352" s="14"/>
      <c r="C352" s="306"/>
      <c r="D352" s="307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27"/>
      <c r="X352" s="327"/>
      <c r="Y352" s="327"/>
      <c r="Z352" s="328"/>
      <c r="AA352" s="306"/>
      <c r="AB352" s="13"/>
      <c r="AC352" s="13"/>
      <c r="AD352" s="13"/>
      <c r="AE352" s="13"/>
      <c r="AF352" s="13"/>
      <c r="AG352" s="13"/>
    </row>
    <row r="353" spans="1:33" ht="15.75" customHeight="1" x14ac:dyDescent="0.45">
      <c r="A353" s="13"/>
      <c r="B353" s="14"/>
      <c r="C353" s="306"/>
      <c r="D353" s="307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27"/>
      <c r="X353" s="327"/>
      <c r="Y353" s="327"/>
      <c r="Z353" s="328"/>
      <c r="AA353" s="306"/>
      <c r="AB353" s="13"/>
      <c r="AC353" s="13"/>
      <c r="AD353" s="13"/>
      <c r="AE353" s="13"/>
      <c r="AF353" s="13"/>
      <c r="AG353" s="13"/>
    </row>
    <row r="354" spans="1:33" ht="15.75" customHeight="1" x14ac:dyDescent="0.45">
      <c r="A354" s="13"/>
      <c r="B354" s="13"/>
      <c r="C354" s="306"/>
      <c r="D354" s="307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27"/>
      <c r="X354" s="327"/>
      <c r="Y354" s="327"/>
      <c r="Z354" s="328"/>
      <c r="AA354" s="306"/>
      <c r="AB354" s="13"/>
      <c r="AC354" s="13"/>
      <c r="AD354" s="13"/>
      <c r="AE354" s="13"/>
      <c r="AF354" s="13"/>
      <c r="AG354" s="13"/>
    </row>
    <row r="355" spans="1:33" ht="15.75" customHeight="1" x14ac:dyDescent="0.45">
      <c r="A355" s="13"/>
      <c r="B355" s="13"/>
      <c r="C355" s="306"/>
      <c r="D355" s="307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27"/>
      <c r="X355" s="327"/>
      <c r="Y355" s="327"/>
      <c r="Z355" s="328"/>
      <c r="AA355" s="306"/>
      <c r="AB355" s="13"/>
      <c r="AC355" s="13"/>
      <c r="AD355" s="13"/>
      <c r="AE355" s="13"/>
      <c r="AF355" s="13"/>
      <c r="AG355" s="13"/>
    </row>
    <row r="356" spans="1:33" ht="15.75" customHeight="1" x14ac:dyDescent="0.45">
      <c r="A356" s="13"/>
      <c r="B356" s="13"/>
      <c r="C356" s="306"/>
      <c r="D356" s="307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27"/>
      <c r="X356" s="327"/>
      <c r="Y356" s="327"/>
      <c r="Z356" s="328"/>
      <c r="AA356" s="306"/>
      <c r="AB356" s="13"/>
      <c r="AC356" s="13"/>
      <c r="AD356" s="13"/>
      <c r="AE356" s="13"/>
      <c r="AF356" s="13"/>
      <c r="AG356" s="13"/>
    </row>
    <row r="357" spans="1:33" ht="15.75" customHeight="1" x14ac:dyDescent="0.45">
      <c r="A357" s="13"/>
      <c r="B357" s="13"/>
      <c r="C357" s="306"/>
      <c r="D357" s="307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27"/>
      <c r="X357" s="327"/>
      <c r="Y357" s="327"/>
      <c r="Z357" s="328"/>
      <c r="AA357" s="306"/>
      <c r="AB357" s="13"/>
      <c r="AC357" s="13"/>
      <c r="AD357" s="13"/>
      <c r="AE357" s="13"/>
      <c r="AF357" s="13"/>
      <c r="AG357" s="13"/>
    </row>
    <row r="358" spans="1:33" ht="15.75" customHeight="1" x14ac:dyDescent="0.45">
      <c r="A358" s="13"/>
      <c r="B358" s="13"/>
      <c r="C358" s="306"/>
      <c r="D358" s="307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27"/>
      <c r="X358" s="327"/>
      <c r="Y358" s="327"/>
      <c r="Z358" s="328"/>
      <c r="AA358" s="306"/>
      <c r="AB358" s="13"/>
      <c r="AC358" s="13"/>
      <c r="AD358" s="13"/>
      <c r="AE358" s="13"/>
      <c r="AF358" s="13"/>
      <c r="AG358" s="13"/>
    </row>
    <row r="359" spans="1:33" ht="15.75" customHeight="1" x14ac:dyDescent="0.4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spans="1:33" ht="15.75" customHeight="1" x14ac:dyDescent="0.4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spans="1:33" ht="15.75" customHeight="1" x14ac:dyDescent="0.4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spans="1:33" ht="15.75" customHeight="1" x14ac:dyDescent="0.4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spans="1:33" ht="15.75" customHeight="1" x14ac:dyDescent="0.4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spans="1:33" ht="15.75" customHeight="1" x14ac:dyDescent="0.4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spans="1:33" ht="15.75" customHeight="1" x14ac:dyDescent="0.4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spans="1:33" ht="15.75" customHeight="1" x14ac:dyDescent="0.4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ht="15.75" customHeight="1" x14ac:dyDescent="0.4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ht="15.75" customHeight="1" x14ac:dyDescent="0.4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ht="15.75" customHeight="1" x14ac:dyDescent="0.4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ht="15.75" customHeight="1" x14ac:dyDescent="0.4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ht="15.75" customHeight="1" x14ac:dyDescent="0.4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ht="15.75" customHeight="1" x14ac:dyDescent="0.4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ht="15.75" customHeight="1" x14ac:dyDescent="0.4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ht="15.75" customHeight="1" x14ac:dyDescent="0.4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ht="15.75" customHeight="1" x14ac:dyDescent="0.4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ht="15.75" customHeight="1" x14ac:dyDescent="0.4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ht="15.75" customHeight="1" x14ac:dyDescent="0.4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ht="15.75" customHeight="1" x14ac:dyDescent="0.4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ht="15.75" customHeight="1" x14ac:dyDescent="0.4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ht="15.75" customHeight="1" x14ac:dyDescent="0.4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ht="15.75" customHeight="1" x14ac:dyDescent="0.4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ht="15.75" customHeight="1" x14ac:dyDescent="0.4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ht="15.75" customHeight="1" x14ac:dyDescent="0.4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ht="15.75" customHeight="1" x14ac:dyDescent="0.4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ht="15.75" customHeight="1" x14ac:dyDescent="0.4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ht="15.75" customHeight="1" x14ac:dyDescent="0.4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ht="15.75" customHeight="1" x14ac:dyDescent="0.4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5.75" customHeight="1" x14ac:dyDescent="0.4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5.75" customHeight="1" x14ac:dyDescent="0.4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4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4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4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4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4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4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4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4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4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4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4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4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4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4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4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4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4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4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4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4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4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4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4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4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4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4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4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4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4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4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4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4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4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4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4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4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4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4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4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4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4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4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4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4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4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4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4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4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4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4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4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4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4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4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4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4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4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4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4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4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4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4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4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4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4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4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4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4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4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4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4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4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4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4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4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4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4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4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4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4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4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4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4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4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4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4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4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4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4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4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4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4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4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4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4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4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4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4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4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4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4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4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4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4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4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4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4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4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4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4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4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4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4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4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4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4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4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4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4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4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4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4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4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4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4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4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4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4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4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4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4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4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4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4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4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4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4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4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4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4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4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4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4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4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4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4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4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4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4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4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4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4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4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4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4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4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4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4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4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4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4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4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4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4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4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4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4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4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4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4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4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4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4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4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4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4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4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4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4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4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4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4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4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4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4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4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4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4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4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4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4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4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4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4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4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4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4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4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4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4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4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4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4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4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4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4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4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4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4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4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4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4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4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4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4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4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4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4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4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4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4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4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4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4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4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4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4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4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4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4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4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4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4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4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4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4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4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4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4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4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4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4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4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4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4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4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4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4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4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4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4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4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4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4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4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4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4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4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4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4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4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4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4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4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4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4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4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4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4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4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4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4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4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4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4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4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4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4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4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4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4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4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4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4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4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4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4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4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4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4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4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4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4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4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4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4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4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4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4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4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4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4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4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4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4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4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4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4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4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4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4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4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4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4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4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4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4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4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4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4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4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4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4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4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4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4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4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4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4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4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4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4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4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4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4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4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4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4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4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4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4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4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4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4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4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4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4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4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4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4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4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4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4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4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4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4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4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4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4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4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4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4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4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4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4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4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4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4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4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4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4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4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4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4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4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4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4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4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4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4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4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4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4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4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4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4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4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4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4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4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4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4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4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4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4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4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4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4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4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4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4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4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4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4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4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4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4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4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4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4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4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4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4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4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4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4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4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4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4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4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4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4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4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4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4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4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4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4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4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4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4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4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4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4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4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4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4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4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4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4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4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4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4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4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4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4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4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4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4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4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4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4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4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4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4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4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4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4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4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4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4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4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4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4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4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4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4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4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4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4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4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4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4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4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4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4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4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4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4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4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4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4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4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4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4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4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4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4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4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4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4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4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4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4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4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4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4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4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4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4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4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4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4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4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4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4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4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4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4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4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4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4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4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4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4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4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4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4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4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4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4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4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4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4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4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4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4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4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4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4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4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4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4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4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4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4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4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4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4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4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4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4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4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4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4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4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4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4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4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4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4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4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4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4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4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4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4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4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4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4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4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4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4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4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4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4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4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4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4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4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4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4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4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4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4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4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4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</sheetData>
  <mergeCells count="24">
    <mergeCell ref="Q8:S8"/>
    <mergeCell ref="T8:V8"/>
    <mergeCell ref="A7:A9"/>
    <mergeCell ref="B7:B9"/>
    <mergeCell ref="C7:C9"/>
    <mergeCell ref="D7:D9"/>
    <mergeCell ref="E7:J7"/>
    <mergeCell ref="Q7:V7"/>
    <mergeCell ref="N8:P8"/>
    <mergeCell ref="K8:M8"/>
    <mergeCell ref="K7:P7"/>
    <mergeCell ref="A121:D121"/>
    <mergeCell ref="A152:C152"/>
    <mergeCell ref="A153:C153"/>
    <mergeCell ref="E8:G8"/>
    <mergeCell ref="H8:J8"/>
    <mergeCell ref="E47:G49"/>
    <mergeCell ref="H47:J49"/>
    <mergeCell ref="A76:C76"/>
    <mergeCell ref="W7:Z7"/>
    <mergeCell ref="AA7:AA9"/>
    <mergeCell ref="W8:W9"/>
    <mergeCell ref="X8:X9"/>
    <mergeCell ref="Y8:Z8"/>
  </mergeCells>
  <pageMargins left="0" right="0" top="0.74803149606299213" bottom="0.55118110236220474" header="0" footer="0"/>
  <pageSetup paperSize="9" scale="59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Витрати</vt:lpstr>
      <vt:lpstr>Витрати!Область_печати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XPS</cp:lastModifiedBy>
  <cp:lastPrinted>2021-06-26T08:11:56Z</cp:lastPrinted>
  <dcterms:created xsi:type="dcterms:W3CDTF">2020-10-30T14:42:31Z</dcterms:created>
  <dcterms:modified xsi:type="dcterms:W3CDTF">2021-11-15T08:39:36Z</dcterms:modified>
</cp:coreProperties>
</file>