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КФ 2020 АМУ\Звітність\"/>
    </mc:Choice>
  </mc:AlternateContent>
  <bookViews>
    <workbookView xWindow="0" yWindow="0" windowWidth="16440" windowHeight="7185" activeTab="1"/>
  </bookViews>
  <sheets>
    <sheet name="Фінансування" sheetId="1" r:id="rId1"/>
    <sheet name="Витрати" sheetId="2" r:id="rId2"/>
    <sheet name="Рестр документів" sheetId="3" r:id="rId3"/>
  </sheets>
  <calcPr calcId="162913"/>
  <extLst>
    <ext uri="GoogleSheetsCustomDataVersion1">
      <go:sheetsCustomData xmlns:go="http://customooxmlschemas.google.com/" r:id="" roundtripDataSignature="AMtx7mgc3FpX1BUMrWko3niejs5f5zsiSg=="/>
    </ext>
  </extLst>
</workbook>
</file>

<file path=xl/calcChain.xml><?xml version="1.0" encoding="utf-8"?>
<calcChain xmlns="http://schemas.openxmlformats.org/spreadsheetml/2006/main">
  <c r="W138" i="2" l="1"/>
  <c r="J138" i="2"/>
  <c r="X138" i="2" s="1"/>
  <c r="Y138" i="2" l="1"/>
  <c r="Z138" i="2" s="1"/>
  <c r="V144" i="2" l="1"/>
  <c r="V145" i="2"/>
  <c r="S144" i="2"/>
  <c r="S145" i="2"/>
  <c r="M144" i="2"/>
  <c r="M145" i="2"/>
  <c r="J104" i="2" l="1"/>
  <c r="F258" i="3" l="1"/>
  <c r="I258" i="3"/>
  <c r="D258" i="3"/>
  <c r="J203" i="2" l="1"/>
  <c r="J204" i="2"/>
  <c r="G199" i="2"/>
  <c r="G200" i="2"/>
  <c r="G201" i="2"/>
  <c r="G202" i="2"/>
  <c r="G203" i="2"/>
  <c r="G204" i="2"/>
  <c r="V199" i="2"/>
  <c r="V200" i="2"/>
  <c r="V201" i="2"/>
  <c r="V202" i="2"/>
  <c r="V203" i="2"/>
  <c r="S199" i="2"/>
  <c r="S200" i="2"/>
  <c r="S201" i="2"/>
  <c r="S202" i="2"/>
  <c r="S203" i="2"/>
  <c r="P199" i="2"/>
  <c r="P200" i="2"/>
  <c r="P201" i="2"/>
  <c r="P202" i="2"/>
  <c r="P203" i="2"/>
  <c r="X203" i="2" s="1"/>
  <c r="M199" i="2"/>
  <c r="M200" i="2"/>
  <c r="M201" i="2"/>
  <c r="M202" i="2"/>
  <c r="M203" i="2"/>
  <c r="J202" i="2"/>
  <c r="J199" i="2"/>
  <c r="J200" i="2"/>
  <c r="J201" i="2"/>
  <c r="M139" i="2"/>
  <c r="J139" i="2"/>
  <c r="X139" i="2" s="1"/>
  <c r="G139" i="2"/>
  <c r="W139" i="2" s="1"/>
  <c r="V122" i="2"/>
  <c r="V123" i="2"/>
  <c r="V124" i="2"/>
  <c r="V125" i="2"/>
  <c r="V126" i="2"/>
  <c r="V127" i="2"/>
  <c r="S122" i="2"/>
  <c r="S123" i="2"/>
  <c r="S124" i="2"/>
  <c r="S125" i="2"/>
  <c r="S126" i="2"/>
  <c r="S127" i="2"/>
  <c r="P122" i="2"/>
  <c r="P123" i="2"/>
  <c r="P124" i="2"/>
  <c r="P125" i="2"/>
  <c r="P126" i="2"/>
  <c r="P127" i="2"/>
  <c r="M122" i="2"/>
  <c r="M123" i="2"/>
  <c r="M124" i="2"/>
  <c r="M125" i="2"/>
  <c r="M126" i="2"/>
  <c r="M127" i="2"/>
  <c r="J122" i="2"/>
  <c r="X122" i="2" s="1"/>
  <c r="J123" i="2"/>
  <c r="X123" i="2" s="1"/>
  <c r="J124" i="2"/>
  <c r="X124" i="2" s="1"/>
  <c r="J125" i="2"/>
  <c r="X125" i="2" s="1"/>
  <c r="J126" i="2"/>
  <c r="X126" i="2" s="1"/>
  <c r="J127" i="2"/>
  <c r="X127" i="2" s="1"/>
  <c r="G122" i="2"/>
  <c r="W122" i="2" s="1"/>
  <c r="G123" i="2"/>
  <c r="W123" i="2" s="1"/>
  <c r="G124" i="2"/>
  <c r="W124" i="2" s="1"/>
  <c r="G125" i="2"/>
  <c r="W125" i="2" s="1"/>
  <c r="G126" i="2"/>
  <c r="W126" i="2" s="1"/>
  <c r="G127" i="2"/>
  <c r="W127" i="2" s="1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J97" i="2"/>
  <c r="X97" i="2" s="1"/>
  <c r="J98" i="2"/>
  <c r="X98" i="2" s="1"/>
  <c r="J99" i="2"/>
  <c r="X99" i="2" s="1"/>
  <c r="J100" i="2"/>
  <c r="X100" i="2" s="1"/>
  <c r="J101" i="2"/>
  <c r="X101" i="2" s="1"/>
  <c r="J102" i="2"/>
  <c r="X102" i="2" s="1"/>
  <c r="J103" i="2"/>
  <c r="X103" i="2" s="1"/>
  <c r="X104" i="2"/>
  <c r="J105" i="2"/>
  <c r="X105" i="2" s="1"/>
  <c r="J106" i="2"/>
  <c r="X106" i="2" s="1"/>
  <c r="J107" i="2"/>
  <c r="X107" i="2" s="1"/>
  <c r="J108" i="2"/>
  <c r="X108" i="2" s="1"/>
  <c r="J109" i="2"/>
  <c r="X109" i="2" s="1"/>
  <c r="J110" i="2"/>
  <c r="X110" i="2" s="1"/>
  <c r="J111" i="2"/>
  <c r="X111" i="2" s="1"/>
  <c r="G97" i="2"/>
  <c r="W97" i="2" s="1"/>
  <c r="G98" i="2"/>
  <c r="W98" i="2" s="1"/>
  <c r="G99" i="2"/>
  <c r="W99" i="2" s="1"/>
  <c r="G100" i="2"/>
  <c r="W100" i="2" s="1"/>
  <c r="G101" i="2"/>
  <c r="W101" i="2" s="1"/>
  <c r="G102" i="2"/>
  <c r="W102" i="2" s="1"/>
  <c r="G103" i="2"/>
  <c r="W103" i="2" s="1"/>
  <c r="G104" i="2"/>
  <c r="W104" i="2" s="1"/>
  <c r="G105" i="2"/>
  <c r="W105" i="2" s="1"/>
  <c r="G106" i="2"/>
  <c r="W106" i="2" s="1"/>
  <c r="G107" i="2"/>
  <c r="W107" i="2" s="1"/>
  <c r="G108" i="2"/>
  <c r="W108" i="2" s="1"/>
  <c r="G109" i="2"/>
  <c r="W109" i="2" s="1"/>
  <c r="G110" i="2"/>
  <c r="W110" i="2" s="1"/>
  <c r="G111" i="2"/>
  <c r="W111" i="2" s="1"/>
  <c r="V65" i="2"/>
  <c r="V66" i="2"/>
  <c r="S65" i="2"/>
  <c r="S66" i="2"/>
  <c r="P65" i="2"/>
  <c r="P66" i="2"/>
  <c r="M65" i="2"/>
  <c r="M66" i="2"/>
  <c r="J65" i="2"/>
  <c r="X65" i="2" s="1"/>
  <c r="J66" i="2"/>
  <c r="X66" i="2" s="1"/>
  <c r="G65" i="2"/>
  <c r="W65" i="2" s="1"/>
  <c r="G66" i="2"/>
  <c r="W66" i="2" s="1"/>
  <c r="V52" i="2"/>
  <c r="S52" i="2"/>
  <c r="P50" i="2"/>
  <c r="P51" i="2"/>
  <c r="P52" i="2"/>
  <c r="M52" i="2"/>
  <c r="J52" i="2"/>
  <c r="G52" i="2"/>
  <c r="W52" i="2" s="1"/>
  <c r="V50" i="2"/>
  <c r="S50" i="2"/>
  <c r="M50" i="2"/>
  <c r="J50" i="2"/>
  <c r="G50" i="2"/>
  <c r="V45" i="2"/>
  <c r="V46" i="2"/>
  <c r="V47" i="2"/>
  <c r="V48" i="2"/>
  <c r="V49" i="2"/>
  <c r="S45" i="2"/>
  <c r="S46" i="2"/>
  <c r="S47" i="2"/>
  <c r="S48" i="2"/>
  <c r="S49" i="2"/>
  <c r="P45" i="2"/>
  <c r="P46" i="2"/>
  <c r="P47" i="2"/>
  <c r="P48" i="2"/>
  <c r="P49" i="2"/>
  <c r="M45" i="2"/>
  <c r="M46" i="2"/>
  <c r="M47" i="2"/>
  <c r="M48" i="2"/>
  <c r="M49" i="2"/>
  <c r="J45" i="2"/>
  <c r="X45" i="2" s="1"/>
  <c r="J46" i="2"/>
  <c r="X46" i="2" s="1"/>
  <c r="J47" i="2"/>
  <c r="X47" i="2" s="1"/>
  <c r="J48" i="2"/>
  <c r="X48" i="2" s="1"/>
  <c r="J49" i="2"/>
  <c r="X49" i="2" s="1"/>
  <c r="G45" i="2"/>
  <c r="W45" i="2" s="1"/>
  <c r="G46" i="2"/>
  <c r="G47" i="2"/>
  <c r="W47" i="2" s="1"/>
  <c r="G48" i="2"/>
  <c r="W48" i="2" s="1"/>
  <c r="G49" i="2"/>
  <c r="W49" i="2" s="1"/>
  <c r="V35" i="2"/>
  <c r="V36" i="2"/>
  <c r="V37" i="2"/>
  <c r="V38" i="2"/>
  <c r="V39" i="2"/>
  <c r="V40" i="2"/>
  <c r="V41" i="2"/>
  <c r="V42" i="2"/>
  <c r="V43" i="2"/>
  <c r="V44" i="2"/>
  <c r="S35" i="2"/>
  <c r="S36" i="2"/>
  <c r="S37" i="2"/>
  <c r="S38" i="2"/>
  <c r="S39" i="2"/>
  <c r="S40" i="2"/>
  <c r="S41" i="2"/>
  <c r="S42" i="2"/>
  <c r="S43" i="2"/>
  <c r="S44" i="2"/>
  <c r="P35" i="2"/>
  <c r="P36" i="2"/>
  <c r="P37" i="2"/>
  <c r="P38" i="2"/>
  <c r="P39" i="2"/>
  <c r="P40" i="2"/>
  <c r="P41" i="2"/>
  <c r="P42" i="2"/>
  <c r="P43" i="2"/>
  <c r="P44" i="2"/>
  <c r="M35" i="2"/>
  <c r="M36" i="2"/>
  <c r="M37" i="2"/>
  <c r="M38" i="2"/>
  <c r="M39" i="2"/>
  <c r="M40" i="2"/>
  <c r="M41" i="2"/>
  <c r="M42" i="2"/>
  <c r="M43" i="2"/>
  <c r="M44" i="2"/>
  <c r="J35" i="2"/>
  <c r="X35" i="2" s="1"/>
  <c r="J36" i="2"/>
  <c r="X36" i="2" s="1"/>
  <c r="J37" i="2"/>
  <c r="X37" i="2" s="1"/>
  <c r="J38" i="2"/>
  <c r="X38" i="2" s="1"/>
  <c r="J39" i="2"/>
  <c r="X39" i="2" s="1"/>
  <c r="J40" i="2"/>
  <c r="X40" i="2" s="1"/>
  <c r="J41" i="2"/>
  <c r="X41" i="2" s="1"/>
  <c r="J42" i="2"/>
  <c r="X42" i="2" s="1"/>
  <c r="J43" i="2"/>
  <c r="X43" i="2" s="1"/>
  <c r="J44" i="2"/>
  <c r="X44" i="2" s="1"/>
  <c r="G35" i="2"/>
  <c r="W35" i="2" s="1"/>
  <c r="G36" i="2"/>
  <c r="W36" i="2" s="1"/>
  <c r="G37" i="2"/>
  <c r="W37" i="2" s="1"/>
  <c r="G38" i="2"/>
  <c r="W38" i="2" s="1"/>
  <c r="G39" i="2"/>
  <c r="W39" i="2" s="1"/>
  <c r="G40" i="2"/>
  <c r="W40" i="2" s="1"/>
  <c r="G41" i="2"/>
  <c r="W41" i="2" s="1"/>
  <c r="G42" i="2"/>
  <c r="W42" i="2" s="1"/>
  <c r="G43" i="2"/>
  <c r="W43" i="2" s="1"/>
  <c r="Y43" i="2" s="1"/>
  <c r="Z43" i="2" s="1"/>
  <c r="G44" i="2"/>
  <c r="W44" i="2" s="1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51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51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M25" i="2"/>
  <c r="M26" i="2"/>
  <c r="M27" i="2"/>
  <c r="M28" i="2"/>
  <c r="M29" i="2"/>
  <c r="M30" i="2"/>
  <c r="M31" i="2"/>
  <c r="M32" i="2"/>
  <c r="M33" i="2"/>
  <c r="M34" i="2"/>
  <c r="J25" i="2"/>
  <c r="J26" i="2"/>
  <c r="J27" i="2"/>
  <c r="J28" i="2"/>
  <c r="J29" i="2"/>
  <c r="J30" i="2"/>
  <c r="J31" i="2"/>
  <c r="J32" i="2"/>
  <c r="J33" i="2"/>
  <c r="J34" i="2"/>
  <c r="G25" i="2"/>
  <c r="G26" i="2"/>
  <c r="G27" i="2"/>
  <c r="G28" i="2"/>
  <c r="G29" i="2"/>
  <c r="G30" i="2"/>
  <c r="G31" i="2"/>
  <c r="G32" i="2"/>
  <c r="G33" i="2"/>
  <c r="G34" i="2"/>
  <c r="Y139" i="2" l="1"/>
  <c r="Z139" i="2" s="1"/>
  <c r="X200" i="2"/>
  <c r="Y200" i="2" s="1"/>
  <c r="Z200" i="2" s="1"/>
  <c r="X202" i="2"/>
  <c r="W202" i="2"/>
  <c r="W200" i="2"/>
  <c r="X52" i="2"/>
  <c r="Y52" i="2" s="1"/>
  <c r="Z52" i="2" s="1"/>
  <c r="X201" i="2"/>
  <c r="X199" i="2"/>
  <c r="W203" i="2"/>
  <c r="Y203" i="2" s="1"/>
  <c r="Z203" i="2" s="1"/>
  <c r="W201" i="2"/>
  <c r="W199" i="2"/>
  <c r="Y127" i="2"/>
  <c r="Z127" i="2" s="1"/>
  <c r="Y125" i="2"/>
  <c r="Z125" i="2" s="1"/>
  <c r="Y123" i="2"/>
  <c r="Z123" i="2" s="1"/>
  <c r="Y126" i="2"/>
  <c r="Z126" i="2" s="1"/>
  <c r="Y124" i="2"/>
  <c r="Z124" i="2" s="1"/>
  <c r="Y122" i="2"/>
  <c r="Z122" i="2" s="1"/>
  <c r="Y104" i="2"/>
  <c r="Z104" i="2" s="1"/>
  <c r="Y109" i="2"/>
  <c r="Z109" i="2" s="1"/>
  <c r="Y107" i="2"/>
  <c r="Z107" i="2" s="1"/>
  <c r="Y97" i="2"/>
  <c r="Z97" i="2" s="1"/>
  <c r="Y111" i="2"/>
  <c r="Z111" i="2" s="1"/>
  <c r="Y105" i="2"/>
  <c r="Z105" i="2" s="1"/>
  <c r="Y103" i="2"/>
  <c r="Z103" i="2" s="1"/>
  <c r="Y101" i="2"/>
  <c r="Z101" i="2" s="1"/>
  <c r="Y99" i="2"/>
  <c r="Z99" i="2" s="1"/>
  <c r="Y110" i="2"/>
  <c r="Z110" i="2" s="1"/>
  <c r="Y108" i="2"/>
  <c r="Z108" i="2" s="1"/>
  <c r="Y106" i="2"/>
  <c r="Z106" i="2" s="1"/>
  <c r="Y102" i="2"/>
  <c r="Z102" i="2" s="1"/>
  <c r="Y100" i="2"/>
  <c r="Z100" i="2" s="1"/>
  <c r="Y98" i="2"/>
  <c r="Z98" i="2" s="1"/>
  <c r="W46" i="2"/>
  <c r="Y46" i="2" s="1"/>
  <c r="Z46" i="2" s="1"/>
  <c r="Y66" i="2"/>
  <c r="Z66" i="2" s="1"/>
  <c r="Y65" i="2"/>
  <c r="Z65" i="2" s="1"/>
  <c r="Y48" i="2"/>
  <c r="Z48" i="2" s="1"/>
  <c r="W50" i="2"/>
  <c r="X50" i="2"/>
  <c r="Y49" i="2"/>
  <c r="Z49" i="2" s="1"/>
  <c r="Y47" i="2"/>
  <c r="Z47" i="2" s="1"/>
  <c r="Y45" i="2"/>
  <c r="Z45" i="2" s="1"/>
  <c r="Y44" i="2"/>
  <c r="Z44" i="2" s="1"/>
  <c r="W33" i="2"/>
  <c r="W31" i="2"/>
  <c r="W29" i="2"/>
  <c r="W27" i="2"/>
  <c r="W25" i="2"/>
  <c r="X33" i="2"/>
  <c r="X31" i="2"/>
  <c r="X29" i="2"/>
  <c r="X27" i="2"/>
  <c r="X25" i="2"/>
  <c r="Y38" i="2"/>
  <c r="Z38" i="2" s="1"/>
  <c r="Y37" i="2"/>
  <c r="Z37" i="2" s="1"/>
  <c r="Y42" i="2"/>
  <c r="Z42" i="2" s="1"/>
  <c r="Y41" i="2"/>
  <c r="Z41" i="2" s="1"/>
  <c r="Y40" i="2"/>
  <c r="Z40" i="2" s="1"/>
  <c r="Y39" i="2"/>
  <c r="Z39" i="2" s="1"/>
  <c r="Y36" i="2"/>
  <c r="Z36" i="2" s="1"/>
  <c r="Y35" i="2"/>
  <c r="Z35" i="2" s="1"/>
  <c r="W34" i="2"/>
  <c r="W32" i="2"/>
  <c r="W30" i="2"/>
  <c r="W28" i="2"/>
  <c r="W26" i="2"/>
  <c r="X34" i="2"/>
  <c r="X32" i="2"/>
  <c r="X30" i="2"/>
  <c r="X28" i="2"/>
  <c r="X26" i="2"/>
  <c r="Y202" i="2" l="1"/>
  <c r="Z202" i="2" s="1"/>
  <c r="Y199" i="2"/>
  <c r="Z199" i="2" s="1"/>
  <c r="Y201" i="2"/>
  <c r="Z201" i="2" s="1"/>
  <c r="Y50" i="2"/>
  <c r="Z50" i="2" s="1"/>
  <c r="Y29" i="2"/>
  <c r="Z29" i="2" s="1"/>
  <c r="Y25" i="2"/>
  <c r="Z25" i="2" s="1"/>
  <c r="Y33" i="2"/>
  <c r="Z33" i="2" s="1"/>
  <c r="Y27" i="2"/>
  <c r="Z27" i="2" s="1"/>
  <c r="Y31" i="2"/>
  <c r="Z31" i="2" s="1"/>
  <c r="Y28" i="2"/>
  <c r="Z28" i="2" s="1"/>
  <c r="Y32" i="2"/>
  <c r="Z32" i="2" s="1"/>
  <c r="Y34" i="2"/>
  <c r="Z34" i="2" s="1"/>
  <c r="Y26" i="2"/>
  <c r="Z26" i="2" s="1"/>
  <c r="Y30" i="2"/>
  <c r="Z30" i="2" s="1"/>
  <c r="M16" i="2" l="1"/>
  <c r="M17" i="2"/>
  <c r="M18" i="2"/>
  <c r="M19" i="2"/>
  <c r="M20" i="2"/>
  <c r="M21" i="2"/>
  <c r="M22" i="2"/>
  <c r="M23" i="2"/>
  <c r="M24" i="2"/>
  <c r="M51" i="2"/>
  <c r="J16" i="2"/>
  <c r="X16" i="2" s="1"/>
  <c r="J17" i="2"/>
  <c r="X17" i="2" s="1"/>
  <c r="J18" i="2"/>
  <c r="X18" i="2" s="1"/>
  <c r="J19" i="2"/>
  <c r="X19" i="2" s="1"/>
  <c r="J20" i="2"/>
  <c r="X20" i="2" s="1"/>
  <c r="J21" i="2"/>
  <c r="X21" i="2" s="1"/>
  <c r="J22" i="2"/>
  <c r="X22" i="2" s="1"/>
  <c r="J23" i="2"/>
  <c r="X23" i="2" s="1"/>
  <c r="J24" i="2"/>
  <c r="X24" i="2" s="1"/>
  <c r="J51" i="2"/>
  <c r="X51" i="2" s="1"/>
  <c r="G16" i="2" l="1"/>
  <c r="W16" i="2" s="1"/>
  <c r="Y16" i="2" s="1"/>
  <c r="Z16" i="2" s="1"/>
  <c r="G17" i="2"/>
  <c r="W17" i="2" s="1"/>
  <c r="Y17" i="2" s="1"/>
  <c r="Z17" i="2" s="1"/>
  <c r="G18" i="2"/>
  <c r="W18" i="2" s="1"/>
  <c r="Y18" i="2" s="1"/>
  <c r="Z18" i="2" s="1"/>
  <c r="G19" i="2"/>
  <c r="W19" i="2" s="1"/>
  <c r="Y19" i="2" s="1"/>
  <c r="Z19" i="2" s="1"/>
  <c r="G20" i="2"/>
  <c r="W20" i="2" s="1"/>
  <c r="Y20" i="2" s="1"/>
  <c r="Z20" i="2" s="1"/>
  <c r="G21" i="2"/>
  <c r="W21" i="2" s="1"/>
  <c r="Y21" i="2" s="1"/>
  <c r="Z21" i="2" s="1"/>
  <c r="G22" i="2"/>
  <c r="W22" i="2" s="1"/>
  <c r="Y22" i="2" s="1"/>
  <c r="Z22" i="2" s="1"/>
  <c r="G23" i="2"/>
  <c r="W23" i="2" s="1"/>
  <c r="Y23" i="2" s="1"/>
  <c r="Z23" i="2" s="1"/>
  <c r="G24" i="2"/>
  <c r="W24" i="2" s="1"/>
  <c r="Y24" i="2" s="1"/>
  <c r="Z24" i="2" s="1"/>
  <c r="G51" i="2"/>
  <c r="W51" i="2" s="1"/>
  <c r="Y51" i="2" s="1"/>
  <c r="Z51" i="2" s="1"/>
  <c r="V205" i="2" l="1"/>
  <c r="S205" i="2"/>
  <c r="P205" i="2"/>
  <c r="M205" i="2"/>
  <c r="J205" i="2"/>
  <c r="X205" i="2" s="1"/>
  <c r="G205" i="2"/>
  <c r="W205" i="2" s="1"/>
  <c r="V204" i="2"/>
  <c r="S204" i="2"/>
  <c r="P204" i="2"/>
  <c r="X204" i="2" s="1"/>
  <c r="M204" i="2"/>
  <c r="W204" i="2" s="1"/>
  <c r="V198" i="2"/>
  <c r="S198" i="2"/>
  <c r="P198" i="2"/>
  <c r="M198" i="2"/>
  <c r="J198" i="2"/>
  <c r="X198" i="2" s="1"/>
  <c r="G198" i="2"/>
  <c r="W198" i="2" s="1"/>
  <c r="V197" i="2"/>
  <c r="S197" i="2"/>
  <c r="P197" i="2"/>
  <c r="M197" i="2"/>
  <c r="J197" i="2"/>
  <c r="G197" i="2"/>
  <c r="V196" i="2"/>
  <c r="S196" i="2"/>
  <c r="P196" i="2"/>
  <c r="M196" i="2"/>
  <c r="J196" i="2"/>
  <c r="X196" i="2" s="1"/>
  <c r="G196" i="2"/>
  <c r="W196" i="2" s="1"/>
  <c r="V195" i="2"/>
  <c r="S195" i="2"/>
  <c r="P195" i="2"/>
  <c r="M195" i="2"/>
  <c r="J195" i="2"/>
  <c r="X195" i="2" s="1"/>
  <c r="G195" i="2"/>
  <c r="W195" i="2" s="1"/>
  <c r="V194" i="2"/>
  <c r="S194" i="2"/>
  <c r="P194" i="2"/>
  <c r="M194" i="2"/>
  <c r="J194" i="2"/>
  <c r="X194" i="2" s="1"/>
  <c r="G194" i="2"/>
  <c r="W194" i="2" s="1"/>
  <c r="V193" i="2"/>
  <c r="S193" i="2"/>
  <c r="P193" i="2"/>
  <c r="M193" i="2"/>
  <c r="J193" i="2"/>
  <c r="X193" i="2" s="1"/>
  <c r="G193" i="2"/>
  <c r="W193" i="2" s="1"/>
  <c r="V192" i="2"/>
  <c r="S192" i="2"/>
  <c r="P192" i="2"/>
  <c r="M192" i="2"/>
  <c r="J192" i="2"/>
  <c r="X192" i="2" s="1"/>
  <c r="G192" i="2"/>
  <c r="W192" i="2" s="1"/>
  <c r="V191" i="2"/>
  <c r="S191" i="2"/>
  <c r="P191" i="2"/>
  <c r="M191" i="2"/>
  <c r="J191" i="2"/>
  <c r="X191" i="2" s="1"/>
  <c r="G191" i="2"/>
  <c r="W191" i="2" s="1"/>
  <c r="V190" i="2"/>
  <c r="S190" i="2"/>
  <c r="P190" i="2"/>
  <c r="M190" i="2"/>
  <c r="J190" i="2"/>
  <c r="X190" i="2" s="1"/>
  <c r="G190" i="2"/>
  <c r="W190" i="2" s="1"/>
  <c r="V189" i="2"/>
  <c r="S189" i="2"/>
  <c r="P189" i="2"/>
  <c r="M189" i="2"/>
  <c r="J189" i="2"/>
  <c r="X189" i="2" s="1"/>
  <c r="G189" i="2"/>
  <c r="W189" i="2" s="1"/>
  <c r="V188" i="2"/>
  <c r="S188" i="2"/>
  <c r="P188" i="2"/>
  <c r="M188" i="2"/>
  <c r="J188" i="2"/>
  <c r="X188" i="2" s="1"/>
  <c r="G188" i="2"/>
  <c r="W188" i="2" s="1"/>
  <c r="V187" i="2"/>
  <c r="S187" i="2"/>
  <c r="P187" i="2"/>
  <c r="M187" i="2"/>
  <c r="J187" i="2"/>
  <c r="X187" i="2" s="1"/>
  <c r="G187" i="2"/>
  <c r="W187" i="2" s="1"/>
  <c r="V186" i="2"/>
  <c r="S186" i="2"/>
  <c r="P186" i="2"/>
  <c r="M186" i="2"/>
  <c r="J186" i="2"/>
  <c r="X186" i="2" s="1"/>
  <c r="G186" i="2"/>
  <c r="W186" i="2" s="1"/>
  <c r="V185" i="2"/>
  <c r="S185" i="2"/>
  <c r="P185" i="2"/>
  <c r="M185" i="2"/>
  <c r="J185" i="2"/>
  <c r="X185" i="2" s="1"/>
  <c r="G185" i="2"/>
  <c r="W185" i="2" s="1"/>
  <c r="V182" i="2"/>
  <c r="S182" i="2"/>
  <c r="P182" i="2"/>
  <c r="M182" i="2"/>
  <c r="J182" i="2"/>
  <c r="X182" i="2" s="1"/>
  <c r="G182" i="2"/>
  <c r="W182" i="2" s="1"/>
  <c r="V181" i="2"/>
  <c r="S181" i="2"/>
  <c r="P181" i="2"/>
  <c r="M181" i="2"/>
  <c r="J181" i="2"/>
  <c r="X181" i="2" s="1"/>
  <c r="G181" i="2"/>
  <c r="W181" i="2" s="1"/>
  <c r="V180" i="2"/>
  <c r="S180" i="2"/>
  <c r="P180" i="2"/>
  <c r="M180" i="2"/>
  <c r="J180" i="2"/>
  <c r="X180" i="2" s="1"/>
  <c r="G180" i="2"/>
  <c r="W180" i="2" s="1"/>
  <c r="V179" i="2"/>
  <c r="V183" i="2" s="1"/>
  <c r="S179" i="2"/>
  <c r="S183" i="2" s="1"/>
  <c r="P179" i="2"/>
  <c r="P183" i="2" s="1"/>
  <c r="M179" i="2"/>
  <c r="M183" i="2" s="1"/>
  <c r="J179" i="2"/>
  <c r="J183" i="2" s="1"/>
  <c r="G179" i="2"/>
  <c r="G183" i="2" s="1"/>
  <c r="V176" i="2"/>
  <c r="S176" i="2"/>
  <c r="P176" i="2"/>
  <c r="M176" i="2"/>
  <c r="J176" i="2"/>
  <c r="X176" i="2" s="1"/>
  <c r="G176" i="2"/>
  <c r="W176" i="2" s="1"/>
  <c r="V175" i="2"/>
  <c r="V177" i="2" s="1"/>
  <c r="S175" i="2"/>
  <c r="S177" i="2" s="1"/>
  <c r="P175" i="2"/>
  <c r="P177" i="2" s="1"/>
  <c r="M175" i="2"/>
  <c r="M177" i="2" s="1"/>
  <c r="J175" i="2"/>
  <c r="J177" i="2" s="1"/>
  <c r="G175" i="2"/>
  <c r="G177" i="2" s="1"/>
  <c r="V172" i="2"/>
  <c r="S172" i="2"/>
  <c r="P172" i="2"/>
  <c r="M172" i="2"/>
  <c r="J172" i="2"/>
  <c r="X172" i="2" s="1"/>
  <c r="G172" i="2"/>
  <c r="W172" i="2" s="1"/>
  <c r="V171" i="2"/>
  <c r="S171" i="2"/>
  <c r="P171" i="2"/>
  <c r="M171" i="2"/>
  <c r="J171" i="2"/>
  <c r="X171" i="2" s="1"/>
  <c r="G171" i="2"/>
  <c r="W171" i="2" s="1"/>
  <c r="V170" i="2"/>
  <c r="S170" i="2"/>
  <c r="P170" i="2"/>
  <c r="M170" i="2"/>
  <c r="J170" i="2"/>
  <c r="X170" i="2" s="1"/>
  <c r="G170" i="2"/>
  <c r="W170" i="2" s="1"/>
  <c r="V169" i="2"/>
  <c r="S169" i="2"/>
  <c r="P169" i="2"/>
  <c r="M169" i="2"/>
  <c r="J169" i="2"/>
  <c r="X169" i="2" s="1"/>
  <c r="G169" i="2"/>
  <c r="W169" i="2" s="1"/>
  <c r="V168" i="2"/>
  <c r="V173" i="2" s="1"/>
  <c r="S168" i="2"/>
  <c r="P168" i="2"/>
  <c r="P173" i="2" s="1"/>
  <c r="M168" i="2"/>
  <c r="J168" i="2"/>
  <c r="J173" i="2" s="1"/>
  <c r="G168" i="2"/>
  <c r="V165" i="2"/>
  <c r="S165" i="2"/>
  <c r="P165" i="2"/>
  <c r="M165" i="2"/>
  <c r="J165" i="2"/>
  <c r="X165" i="2" s="1"/>
  <c r="G165" i="2"/>
  <c r="W165" i="2" s="1"/>
  <c r="V164" i="2"/>
  <c r="V166" i="2" s="1"/>
  <c r="S164" i="2"/>
  <c r="S166" i="2" s="1"/>
  <c r="P164" i="2"/>
  <c r="P166" i="2" s="1"/>
  <c r="M164" i="2"/>
  <c r="M166" i="2" s="1"/>
  <c r="J164" i="2"/>
  <c r="J166" i="2" s="1"/>
  <c r="G164" i="2"/>
  <c r="G166" i="2" s="1"/>
  <c r="V161" i="2"/>
  <c r="S161" i="2"/>
  <c r="P161" i="2"/>
  <c r="M161" i="2"/>
  <c r="J161" i="2"/>
  <c r="X161" i="2" s="1"/>
  <c r="G161" i="2"/>
  <c r="W161" i="2" s="1"/>
  <c r="V160" i="2"/>
  <c r="S160" i="2"/>
  <c r="P160" i="2"/>
  <c r="M160" i="2"/>
  <c r="J160" i="2"/>
  <c r="X160" i="2" s="1"/>
  <c r="G160" i="2"/>
  <c r="W160" i="2" s="1"/>
  <c r="V159" i="2"/>
  <c r="S159" i="2"/>
  <c r="P159" i="2"/>
  <c r="M159" i="2"/>
  <c r="J159" i="2"/>
  <c r="X159" i="2" s="1"/>
  <c r="G159" i="2"/>
  <c r="W159" i="2" s="1"/>
  <c r="V158" i="2"/>
  <c r="S158" i="2"/>
  <c r="P158" i="2"/>
  <c r="M158" i="2"/>
  <c r="J158" i="2"/>
  <c r="X158" i="2" s="1"/>
  <c r="G158" i="2"/>
  <c r="W158" i="2" s="1"/>
  <c r="V157" i="2"/>
  <c r="S157" i="2"/>
  <c r="P157" i="2"/>
  <c r="M157" i="2"/>
  <c r="J157" i="2"/>
  <c r="X157" i="2" s="1"/>
  <c r="G157" i="2"/>
  <c r="W157" i="2" s="1"/>
  <c r="V156" i="2"/>
  <c r="V162" i="2" s="1"/>
  <c r="S156" i="2"/>
  <c r="P156" i="2"/>
  <c r="P162" i="2" s="1"/>
  <c r="M156" i="2"/>
  <c r="J156" i="2"/>
  <c r="J162" i="2" s="1"/>
  <c r="G156" i="2"/>
  <c r="V153" i="2"/>
  <c r="S153" i="2"/>
  <c r="P153" i="2"/>
  <c r="M153" i="2"/>
  <c r="J153" i="2"/>
  <c r="X153" i="2" s="1"/>
  <c r="G153" i="2"/>
  <c r="W153" i="2" s="1"/>
  <c r="V152" i="2"/>
  <c r="S152" i="2"/>
  <c r="P152" i="2"/>
  <c r="M152" i="2"/>
  <c r="J152" i="2"/>
  <c r="X152" i="2" s="1"/>
  <c r="G152" i="2"/>
  <c r="W152" i="2" s="1"/>
  <c r="V151" i="2"/>
  <c r="S151" i="2"/>
  <c r="P151" i="2"/>
  <c r="M151" i="2"/>
  <c r="J151" i="2"/>
  <c r="X151" i="2" s="1"/>
  <c r="G151" i="2"/>
  <c r="W151" i="2" s="1"/>
  <c r="V150" i="2"/>
  <c r="V154" i="2" s="1"/>
  <c r="S150" i="2"/>
  <c r="S154" i="2" s="1"/>
  <c r="P150" i="2"/>
  <c r="P154" i="2" s="1"/>
  <c r="M150" i="2"/>
  <c r="M154" i="2" s="1"/>
  <c r="J150" i="2"/>
  <c r="J154" i="2" s="1"/>
  <c r="G150" i="2"/>
  <c r="G154" i="2" s="1"/>
  <c r="V147" i="2"/>
  <c r="S147" i="2"/>
  <c r="S146" i="2" s="1"/>
  <c r="P147" i="2"/>
  <c r="P146" i="2" s="1"/>
  <c r="M147" i="2"/>
  <c r="M146" i="2" s="1"/>
  <c r="J147" i="2"/>
  <c r="X147" i="2" s="1"/>
  <c r="G147" i="2"/>
  <c r="W147" i="2" s="1"/>
  <c r="V146" i="2"/>
  <c r="P145" i="2"/>
  <c r="J145" i="2"/>
  <c r="G145" i="2"/>
  <c r="W145" i="2" s="1"/>
  <c r="P144" i="2"/>
  <c r="J144" i="2"/>
  <c r="G144" i="2"/>
  <c r="W144" i="2" s="1"/>
  <c r="V143" i="2"/>
  <c r="S143" i="2"/>
  <c r="S142" i="2" s="1"/>
  <c r="P143" i="2"/>
  <c r="M143" i="2"/>
  <c r="M142" i="2" s="1"/>
  <c r="J143" i="2"/>
  <c r="G143" i="2"/>
  <c r="W143" i="2" s="1"/>
  <c r="V142" i="2"/>
  <c r="V141" i="2"/>
  <c r="S141" i="2"/>
  <c r="P141" i="2"/>
  <c r="M141" i="2"/>
  <c r="J141" i="2"/>
  <c r="X141" i="2" s="1"/>
  <c r="G141" i="2"/>
  <c r="W141" i="2" s="1"/>
  <c r="V140" i="2"/>
  <c r="S140" i="2"/>
  <c r="P140" i="2"/>
  <c r="M140" i="2"/>
  <c r="J140" i="2"/>
  <c r="X140" i="2" s="1"/>
  <c r="G140" i="2"/>
  <c r="W140" i="2" s="1"/>
  <c r="V137" i="2"/>
  <c r="S137" i="2"/>
  <c r="P137" i="2"/>
  <c r="P136" i="2" s="1"/>
  <c r="M137" i="2"/>
  <c r="J137" i="2"/>
  <c r="X137" i="2" s="1"/>
  <c r="G137" i="2"/>
  <c r="W137" i="2" s="1"/>
  <c r="V136" i="2"/>
  <c r="V133" i="2"/>
  <c r="S133" i="2"/>
  <c r="P133" i="2"/>
  <c r="M133" i="2"/>
  <c r="J133" i="2"/>
  <c r="X133" i="2" s="1"/>
  <c r="G133" i="2"/>
  <c r="W133" i="2" s="1"/>
  <c r="V132" i="2"/>
  <c r="S132" i="2"/>
  <c r="P132" i="2"/>
  <c r="M132" i="2"/>
  <c r="J132" i="2"/>
  <c r="X132" i="2" s="1"/>
  <c r="G132" i="2"/>
  <c r="W132" i="2" s="1"/>
  <c r="V131" i="2"/>
  <c r="S131" i="2"/>
  <c r="P131" i="2"/>
  <c r="M131" i="2"/>
  <c r="J131" i="2"/>
  <c r="X131" i="2" s="1"/>
  <c r="G131" i="2"/>
  <c r="W131" i="2" s="1"/>
  <c r="V130" i="2"/>
  <c r="S130" i="2"/>
  <c r="P130" i="2"/>
  <c r="M130" i="2"/>
  <c r="J130" i="2"/>
  <c r="X130" i="2" s="1"/>
  <c r="G130" i="2"/>
  <c r="W130" i="2" s="1"/>
  <c r="V129" i="2"/>
  <c r="S129" i="2"/>
  <c r="P129" i="2"/>
  <c r="M129" i="2"/>
  <c r="J129" i="2"/>
  <c r="X129" i="2" s="1"/>
  <c r="G129" i="2"/>
  <c r="W129" i="2" s="1"/>
  <c r="V128" i="2"/>
  <c r="S128" i="2"/>
  <c r="P128" i="2"/>
  <c r="M128" i="2"/>
  <c r="J128" i="2"/>
  <c r="X128" i="2" s="1"/>
  <c r="G128" i="2"/>
  <c r="W128" i="2" s="1"/>
  <c r="V121" i="2"/>
  <c r="S121" i="2"/>
  <c r="P121" i="2"/>
  <c r="M121" i="2"/>
  <c r="J121" i="2"/>
  <c r="X121" i="2" s="1"/>
  <c r="G121" i="2"/>
  <c r="W121" i="2" s="1"/>
  <c r="V120" i="2"/>
  <c r="V134" i="2" s="1"/>
  <c r="S120" i="2"/>
  <c r="S134" i="2" s="1"/>
  <c r="P120" i="2"/>
  <c r="P134" i="2" s="1"/>
  <c r="M120" i="2"/>
  <c r="M134" i="2" s="1"/>
  <c r="J120" i="2"/>
  <c r="J134" i="2" s="1"/>
  <c r="G120" i="2"/>
  <c r="G134" i="2" s="1"/>
  <c r="V117" i="2"/>
  <c r="S117" i="2"/>
  <c r="S116" i="2" s="1"/>
  <c r="P117" i="2"/>
  <c r="M117" i="2"/>
  <c r="M116" i="2" s="1"/>
  <c r="J117" i="2"/>
  <c r="X117" i="2" s="1"/>
  <c r="G117" i="2"/>
  <c r="P116" i="2"/>
  <c r="V115" i="2"/>
  <c r="S115" i="2"/>
  <c r="P115" i="2"/>
  <c r="P114" i="2" s="1"/>
  <c r="M115" i="2"/>
  <c r="J115" i="2"/>
  <c r="X115" i="2" s="1"/>
  <c r="G115" i="2"/>
  <c r="V114" i="2"/>
  <c r="V113" i="2"/>
  <c r="S113" i="2"/>
  <c r="P113" i="2"/>
  <c r="M113" i="2"/>
  <c r="J113" i="2"/>
  <c r="X113" i="2" s="1"/>
  <c r="G113" i="2"/>
  <c r="W113" i="2" s="1"/>
  <c r="V112" i="2"/>
  <c r="S112" i="2"/>
  <c r="P112" i="2"/>
  <c r="M112" i="2"/>
  <c r="J112" i="2"/>
  <c r="X112" i="2" s="1"/>
  <c r="G112" i="2"/>
  <c r="W112" i="2" s="1"/>
  <c r="V96" i="2"/>
  <c r="S96" i="2"/>
  <c r="S95" i="2" s="1"/>
  <c r="P96" i="2"/>
  <c r="M96" i="2"/>
  <c r="M95" i="2" s="1"/>
  <c r="J96" i="2"/>
  <c r="X96" i="2" s="1"/>
  <c r="G96" i="2"/>
  <c r="P95" i="2"/>
  <c r="V94" i="2"/>
  <c r="S94" i="2"/>
  <c r="P94" i="2"/>
  <c r="M94" i="2"/>
  <c r="J94" i="2"/>
  <c r="G94" i="2"/>
  <c r="W94" i="2" s="1"/>
  <c r="V93" i="2"/>
  <c r="S93" i="2"/>
  <c r="P93" i="2"/>
  <c r="M93" i="2"/>
  <c r="J93" i="2"/>
  <c r="X93" i="2" s="1"/>
  <c r="G93" i="2"/>
  <c r="W93" i="2" s="1"/>
  <c r="V92" i="2"/>
  <c r="V91" i="2" s="1"/>
  <c r="S92" i="2"/>
  <c r="S91" i="2" s="1"/>
  <c r="P92" i="2"/>
  <c r="P91" i="2" s="1"/>
  <c r="M92" i="2"/>
  <c r="M91" i="2" s="1"/>
  <c r="J92" i="2"/>
  <c r="X92" i="2" s="1"/>
  <c r="G92" i="2"/>
  <c r="W92" i="2" s="1"/>
  <c r="V90" i="2"/>
  <c r="S90" i="2"/>
  <c r="P90" i="2"/>
  <c r="M90" i="2"/>
  <c r="J90" i="2"/>
  <c r="X90" i="2" s="1"/>
  <c r="G90" i="2"/>
  <c r="W90" i="2" s="1"/>
  <c r="V89" i="2"/>
  <c r="S89" i="2"/>
  <c r="P89" i="2"/>
  <c r="M89" i="2"/>
  <c r="J89" i="2"/>
  <c r="X89" i="2" s="1"/>
  <c r="G89" i="2"/>
  <c r="W89" i="2" s="1"/>
  <c r="V86" i="2"/>
  <c r="S86" i="2"/>
  <c r="P86" i="2"/>
  <c r="X86" i="2" s="1"/>
  <c r="M86" i="2"/>
  <c r="V85" i="2"/>
  <c r="S85" i="2"/>
  <c r="P85" i="2"/>
  <c r="X85" i="2" s="1"/>
  <c r="M85" i="2"/>
  <c r="W85" i="2" s="1"/>
  <c r="V84" i="2"/>
  <c r="S84" i="2"/>
  <c r="P84" i="2"/>
  <c r="X84" i="2" s="1"/>
  <c r="M84" i="2"/>
  <c r="W84" i="2" s="1"/>
  <c r="V83" i="2"/>
  <c r="V82" i="2"/>
  <c r="S82" i="2"/>
  <c r="P82" i="2"/>
  <c r="M82" i="2"/>
  <c r="J82" i="2"/>
  <c r="X82" i="2" s="1"/>
  <c r="G82" i="2"/>
  <c r="W82" i="2" s="1"/>
  <c r="V81" i="2"/>
  <c r="S81" i="2"/>
  <c r="P81" i="2"/>
  <c r="M81" i="2"/>
  <c r="J81" i="2"/>
  <c r="X81" i="2" s="1"/>
  <c r="G81" i="2"/>
  <c r="V80" i="2"/>
  <c r="S80" i="2"/>
  <c r="P80" i="2"/>
  <c r="M80" i="2"/>
  <c r="J80" i="2"/>
  <c r="X80" i="2" s="1"/>
  <c r="G80" i="2"/>
  <c r="W80" i="2" s="1"/>
  <c r="V79" i="2"/>
  <c r="S79" i="2"/>
  <c r="P79" i="2"/>
  <c r="M79" i="2"/>
  <c r="J79" i="2"/>
  <c r="J87" i="2" s="1"/>
  <c r="G79" i="2"/>
  <c r="G87" i="2" s="1"/>
  <c r="V76" i="2"/>
  <c r="S76" i="2"/>
  <c r="P76" i="2"/>
  <c r="M76" i="2"/>
  <c r="J76" i="2"/>
  <c r="X76" i="2" s="1"/>
  <c r="G76" i="2"/>
  <c r="W76" i="2" s="1"/>
  <c r="V75" i="2"/>
  <c r="S75" i="2"/>
  <c r="P75" i="2"/>
  <c r="M75" i="2"/>
  <c r="J75" i="2"/>
  <c r="G75" i="2"/>
  <c r="V74" i="2"/>
  <c r="S74" i="2"/>
  <c r="P74" i="2"/>
  <c r="M74" i="2"/>
  <c r="J74" i="2"/>
  <c r="X74" i="2" s="1"/>
  <c r="G74" i="2"/>
  <c r="W74" i="2" s="1"/>
  <c r="V73" i="2"/>
  <c r="S73" i="2"/>
  <c r="P73" i="2"/>
  <c r="M73" i="2"/>
  <c r="J73" i="2"/>
  <c r="X73" i="2" s="1"/>
  <c r="V72" i="2"/>
  <c r="S72" i="2"/>
  <c r="P72" i="2"/>
  <c r="M72" i="2"/>
  <c r="J72" i="2"/>
  <c r="G72" i="2"/>
  <c r="W72" i="2" s="1"/>
  <c r="V71" i="2"/>
  <c r="S71" i="2"/>
  <c r="P71" i="2"/>
  <c r="M71" i="2"/>
  <c r="J71" i="2"/>
  <c r="X71" i="2" s="1"/>
  <c r="G71" i="2"/>
  <c r="W71" i="2" s="1"/>
  <c r="V68" i="2"/>
  <c r="S68" i="2"/>
  <c r="P68" i="2"/>
  <c r="M68" i="2"/>
  <c r="J68" i="2"/>
  <c r="X68" i="2" s="1"/>
  <c r="G68" i="2"/>
  <c r="V67" i="2"/>
  <c r="S67" i="2"/>
  <c r="P67" i="2"/>
  <c r="M67" i="2"/>
  <c r="J67" i="2"/>
  <c r="G67" i="2"/>
  <c r="V64" i="2"/>
  <c r="S64" i="2"/>
  <c r="P64" i="2"/>
  <c r="P63" i="2" s="1"/>
  <c r="M64" i="2"/>
  <c r="M63" i="2" s="1"/>
  <c r="J64" i="2"/>
  <c r="G64" i="2"/>
  <c r="W64" i="2" s="1"/>
  <c r="V63" i="2"/>
  <c r="S63" i="2"/>
  <c r="V58" i="2"/>
  <c r="S58" i="2"/>
  <c r="P58" i="2"/>
  <c r="M58" i="2"/>
  <c r="J58" i="2"/>
  <c r="X58" i="2" s="1"/>
  <c r="G58" i="2"/>
  <c r="V57" i="2"/>
  <c r="S57" i="2"/>
  <c r="P57" i="2"/>
  <c r="M57" i="2"/>
  <c r="J57" i="2"/>
  <c r="X57" i="2" s="1"/>
  <c r="G57" i="2"/>
  <c r="V56" i="2"/>
  <c r="T62" i="2" s="1"/>
  <c r="V62" i="2" s="1"/>
  <c r="S56" i="2"/>
  <c r="Q62" i="2" s="1"/>
  <c r="S62" i="2" s="1"/>
  <c r="P56" i="2"/>
  <c r="N62" i="2" s="1"/>
  <c r="P62" i="2" s="1"/>
  <c r="M56" i="2"/>
  <c r="K62" i="2" s="1"/>
  <c r="M62" i="2" s="1"/>
  <c r="V55" i="2"/>
  <c r="S55" i="2"/>
  <c r="P55" i="2"/>
  <c r="M55" i="2"/>
  <c r="J55" i="2"/>
  <c r="X55" i="2" s="1"/>
  <c r="G55" i="2"/>
  <c r="V54" i="2"/>
  <c r="T61" i="2" s="1"/>
  <c r="V61" i="2" s="1"/>
  <c r="S54" i="2"/>
  <c r="Q61" i="2" s="1"/>
  <c r="S61" i="2" s="1"/>
  <c r="P54" i="2"/>
  <c r="N61" i="2" s="1"/>
  <c r="P61" i="2" s="1"/>
  <c r="M54" i="2"/>
  <c r="K61" i="2" s="1"/>
  <c r="M61" i="2" s="1"/>
  <c r="J54" i="2"/>
  <c r="X54" i="2" s="1"/>
  <c r="G54" i="2"/>
  <c r="E61" i="2" s="1"/>
  <c r="G61" i="2" s="1"/>
  <c r="V53" i="2"/>
  <c r="S53" i="2"/>
  <c r="P53" i="2"/>
  <c r="M53" i="2"/>
  <c r="J53" i="2"/>
  <c r="G53" i="2"/>
  <c r="V15" i="2"/>
  <c r="S15" i="2"/>
  <c r="P15" i="2"/>
  <c r="M15" i="2"/>
  <c r="J15" i="2"/>
  <c r="X15" i="2" s="1"/>
  <c r="G15" i="2"/>
  <c r="V14" i="2"/>
  <c r="S14" i="2"/>
  <c r="P14" i="2"/>
  <c r="M14" i="2"/>
  <c r="J14" i="2"/>
  <c r="X14" i="2" s="1"/>
  <c r="G14" i="2"/>
  <c r="V13" i="2"/>
  <c r="T60" i="2" s="1"/>
  <c r="V60" i="2" s="1"/>
  <c r="S13" i="2"/>
  <c r="P13" i="2"/>
  <c r="N60" i="2" s="1"/>
  <c r="P60" i="2" s="1"/>
  <c r="M13" i="2"/>
  <c r="J13" i="2"/>
  <c r="H60" i="2" s="1"/>
  <c r="J60" i="2" s="1"/>
  <c r="G13" i="2"/>
  <c r="L25" i="1"/>
  <c r="H25" i="1"/>
  <c r="G25" i="1"/>
  <c r="F25" i="1"/>
  <c r="E25" i="1"/>
  <c r="D25" i="1"/>
  <c r="C25" i="1"/>
  <c r="J24" i="1"/>
  <c r="N24" i="1" s="1"/>
  <c r="J23" i="1"/>
  <c r="N23" i="1" s="1"/>
  <c r="J22" i="1"/>
  <c r="N22" i="1" s="1"/>
  <c r="Y74" i="2" l="1"/>
  <c r="Z74" i="2" s="1"/>
  <c r="P83" i="2"/>
  <c r="X83" i="2" s="1"/>
  <c r="Y84" i="2"/>
  <c r="Z84" i="2" s="1"/>
  <c r="Y85" i="2"/>
  <c r="Z85" i="2" s="1"/>
  <c r="Y89" i="2"/>
  <c r="Z89" i="2" s="1"/>
  <c r="Y90" i="2"/>
  <c r="Z90" i="2" s="1"/>
  <c r="G91" i="2"/>
  <c r="W91" i="2" s="1"/>
  <c r="P142" i="2"/>
  <c r="X144" i="2"/>
  <c r="Y144" i="2" s="1"/>
  <c r="Z144" i="2" s="1"/>
  <c r="X143" i="2"/>
  <c r="Y143" i="2" s="1"/>
  <c r="Z143" i="2" s="1"/>
  <c r="J142" i="2"/>
  <c r="X145" i="2"/>
  <c r="Y145" i="2" s="1"/>
  <c r="Z145" i="2" s="1"/>
  <c r="W61" i="2"/>
  <c r="X94" i="2"/>
  <c r="Y94" i="2" s="1"/>
  <c r="Z94" i="2" s="1"/>
  <c r="W55" i="2"/>
  <c r="X72" i="2"/>
  <c r="Y72" i="2" s="1"/>
  <c r="Z72" i="2" s="1"/>
  <c r="J136" i="2"/>
  <c r="X136" i="2" s="1"/>
  <c r="X67" i="2"/>
  <c r="X64" i="2"/>
  <c r="Y64" i="2" s="1"/>
  <c r="Z64" i="2" s="1"/>
  <c r="Y71" i="2"/>
  <c r="Z71" i="2" s="1"/>
  <c r="Y76" i="2"/>
  <c r="Z76" i="2" s="1"/>
  <c r="Y80" i="2"/>
  <c r="Z80" i="2" s="1"/>
  <c r="Y82" i="2"/>
  <c r="Z82" i="2" s="1"/>
  <c r="M83" i="2"/>
  <c r="M87" i="2" s="1"/>
  <c r="S83" i="2"/>
  <c r="S87" i="2" s="1"/>
  <c r="W53" i="2"/>
  <c r="G73" i="2"/>
  <c r="W73" i="2" s="1"/>
  <c r="Y73" i="2" s="1"/>
  <c r="Z73" i="2" s="1"/>
  <c r="W86" i="2"/>
  <c r="Y86" i="2" s="1"/>
  <c r="Z86" i="2" s="1"/>
  <c r="W58" i="2"/>
  <c r="Y58" i="2" s="1"/>
  <c r="Z58" i="2" s="1"/>
  <c r="W14" i="2"/>
  <c r="Y14" i="2" s="1"/>
  <c r="Z14" i="2" s="1"/>
  <c r="W68" i="2"/>
  <c r="Y68" i="2" s="1"/>
  <c r="Z68" i="2" s="1"/>
  <c r="W15" i="2"/>
  <c r="Y15" i="2" s="1"/>
  <c r="Z15" i="2" s="1"/>
  <c r="W57" i="2"/>
  <c r="Y57" i="2" s="1"/>
  <c r="Z57" i="2" s="1"/>
  <c r="W67" i="2"/>
  <c r="J146" i="2"/>
  <c r="X146" i="2" s="1"/>
  <c r="Y141" i="2"/>
  <c r="Z141" i="2" s="1"/>
  <c r="G63" i="2"/>
  <c r="W63" i="2" s="1"/>
  <c r="J63" i="2"/>
  <c r="X63" i="2" s="1"/>
  <c r="J114" i="2"/>
  <c r="X114" i="2" s="1"/>
  <c r="V95" i="2"/>
  <c r="V116" i="2"/>
  <c r="V148" i="2"/>
  <c r="Y159" i="2"/>
  <c r="Z159" i="2" s="1"/>
  <c r="Y169" i="2"/>
  <c r="Z169" i="2" s="1"/>
  <c r="Y113" i="2"/>
  <c r="Z113" i="2" s="1"/>
  <c r="Y137" i="2"/>
  <c r="Z137" i="2" s="1"/>
  <c r="M136" i="2"/>
  <c r="M148" i="2" s="1"/>
  <c r="S136" i="2"/>
  <c r="S148" i="2" s="1"/>
  <c r="Y147" i="2"/>
  <c r="Z147" i="2" s="1"/>
  <c r="Y157" i="2"/>
  <c r="Z157" i="2" s="1"/>
  <c r="Y161" i="2"/>
  <c r="Z161" i="2" s="1"/>
  <c r="Y171" i="2"/>
  <c r="Z171" i="2" s="1"/>
  <c r="V59" i="2"/>
  <c r="V69" i="2" s="1"/>
  <c r="M77" i="2"/>
  <c r="S77" i="2"/>
  <c r="H61" i="2"/>
  <c r="J61" i="2" s="1"/>
  <c r="X61" i="2" s="1"/>
  <c r="Y61" i="2" s="1"/>
  <c r="Z61" i="2" s="1"/>
  <c r="J77" i="2"/>
  <c r="P77" i="2"/>
  <c r="V77" i="2"/>
  <c r="P87" i="2"/>
  <c r="V87" i="2"/>
  <c r="J91" i="2"/>
  <c r="X91" i="2" s="1"/>
  <c r="Y91" i="2" s="1"/>
  <c r="Z91" i="2" s="1"/>
  <c r="Y92" i="2"/>
  <c r="Z92" i="2" s="1"/>
  <c r="J95" i="2"/>
  <c r="W115" i="2"/>
  <c r="Y115" i="2" s="1"/>
  <c r="Z115" i="2" s="1"/>
  <c r="G114" i="2"/>
  <c r="M114" i="2"/>
  <c r="M118" i="2" s="1"/>
  <c r="S114" i="2"/>
  <c r="S118" i="2" s="1"/>
  <c r="J116" i="2"/>
  <c r="P59" i="2"/>
  <c r="P69" i="2" s="1"/>
  <c r="W81" i="2"/>
  <c r="Y81" i="2" s="1"/>
  <c r="Z81" i="2" s="1"/>
  <c r="W96" i="2"/>
  <c r="Y96" i="2" s="1"/>
  <c r="Z96" i="2" s="1"/>
  <c r="G95" i="2"/>
  <c r="W95" i="2" s="1"/>
  <c r="P118" i="2"/>
  <c r="W117" i="2"/>
  <c r="Y117" i="2" s="1"/>
  <c r="Z117" i="2" s="1"/>
  <c r="G116" i="2"/>
  <c r="W116" i="2" s="1"/>
  <c r="Y93" i="2"/>
  <c r="Z93" i="2" s="1"/>
  <c r="Y112" i="2"/>
  <c r="Z112" i="2" s="1"/>
  <c r="G136" i="2"/>
  <c r="Y140" i="2"/>
  <c r="Z140" i="2" s="1"/>
  <c r="G142" i="2"/>
  <c r="W142" i="2" s="1"/>
  <c r="G146" i="2"/>
  <c r="W146" i="2" s="1"/>
  <c r="G162" i="2"/>
  <c r="M162" i="2"/>
  <c r="S162" i="2"/>
  <c r="X156" i="2"/>
  <c r="X162" i="2" s="1"/>
  <c r="Y158" i="2"/>
  <c r="Z158" i="2" s="1"/>
  <c r="Y160" i="2"/>
  <c r="Z160" i="2" s="1"/>
  <c r="G173" i="2"/>
  <c r="M173" i="2"/>
  <c r="S173" i="2"/>
  <c r="X168" i="2"/>
  <c r="X173" i="2" s="1"/>
  <c r="Y170" i="2"/>
  <c r="Z170" i="2" s="1"/>
  <c r="Y172" i="2"/>
  <c r="Z172" i="2" s="1"/>
  <c r="Y176" i="2"/>
  <c r="Z176" i="2" s="1"/>
  <c r="Y180" i="2"/>
  <c r="Z180" i="2" s="1"/>
  <c r="Y181" i="2"/>
  <c r="Z181" i="2" s="1"/>
  <c r="Y182" i="2"/>
  <c r="Z182" i="2" s="1"/>
  <c r="Y186" i="2"/>
  <c r="Z186" i="2" s="1"/>
  <c r="Y187" i="2"/>
  <c r="Z187" i="2" s="1"/>
  <c r="Y188" i="2"/>
  <c r="Z188" i="2" s="1"/>
  <c r="Y189" i="2"/>
  <c r="Z189" i="2" s="1"/>
  <c r="Y190" i="2"/>
  <c r="Z190" i="2" s="1"/>
  <c r="Y191" i="2"/>
  <c r="Z191" i="2" s="1"/>
  <c r="Y192" i="2"/>
  <c r="Z192" i="2" s="1"/>
  <c r="Y193" i="2"/>
  <c r="Z193" i="2" s="1"/>
  <c r="Y194" i="2"/>
  <c r="Z194" i="2" s="1"/>
  <c r="Y195" i="2"/>
  <c r="Z195" i="2" s="1"/>
  <c r="Y196" i="2"/>
  <c r="Z196" i="2" s="1"/>
  <c r="G206" i="2"/>
  <c r="M206" i="2"/>
  <c r="S206" i="2"/>
  <c r="Y198" i="2"/>
  <c r="Z198" i="2" s="1"/>
  <c r="Y204" i="2"/>
  <c r="Z204" i="2" s="1"/>
  <c r="Y205" i="2"/>
  <c r="Z205" i="2" s="1"/>
  <c r="P148" i="2"/>
  <c r="J206" i="2"/>
  <c r="P206" i="2"/>
  <c r="V206" i="2"/>
  <c r="J56" i="2"/>
  <c r="X56" i="2" s="1"/>
  <c r="G56" i="2"/>
  <c r="E62" i="2" s="1"/>
  <c r="G62" i="2" s="1"/>
  <c r="W62" i="2" s="1"/>
  <c r="X53" i="2"/>
  <c r="Y55" i="2"/>
  <c r="Z55" i="2" s="1"/>
  <c r="W13" i="2"/>
  <c r="W54" i="2"/>
  <c r="Y54" i="2" s="1"/>
  <c r="Z54" i="2" s="1"/>
  <c r="X60" i="2"/>
  <c r="E60" i="2"/>
  <c r="G60" i="2" s="1"/>
  <c r="K60" i="2"/>
  <c r="M60" i="2" s="1"/>
  <c r="M59" i="2" s="1"/>
  <c r="M69" i="2" s="1"/>
  <c r="Q60" i="2"/>
  <c r="S60" i="2" s="1"/>
  <c r="S59" i="2" s="1"/>
  <c r="S69" i="2" s="1"/>
  <c r="W75" i="2"/>
  <c r="W79" i="2"/>
  <c r="Y185" i="2"/>
  <c r="Z185" i="2" s="1"/>
  <c r="J25" i="1"/>
  <c r="N25" i="1" s="1"/>
  <c r="X13" i="2"/>
  <c r="X75" i="2"/>
  <c r="X77" i="2" s="1"/>
  <c r="X79" i="2"/>
  <c r="X120" i="2"/>
  <c r="X134" i="2" s="1"/>
  <c r="Y121" i="2"/>
  <c r="Z121" i="2" s="1"/>
  <c r="Y128" i="2"/>
  <c r="Z128" i="2" s="1"/>
  <c r="Y129" i="2"/>
  <c r="Z129" i="2" s="1"/>
  <c r="Y130" i="2"/>
  <c r="Z130" i="2" s="1"/>
  <c r="Y131" i="2"/>
  <c r="Z131" i="2" s="1"/>
  <c r="Y132" i="2"/>
  <c r="Z132" i="2" s="1"/>
  <c r="Y133" i="2"/>
  <c r="Z133" i="2" s="1"/>
  <c r="X150" i="2"/>
  <c r="X154" i="2" s="1"/>
  <c r="Y151" i="2"/>
  <c r="Z151" i="2" s="1"/>
  <c r="Y152" i="2"/>
  <c r="Z152" i="2" s="1"/>
  <c r="Y153" i="2"/>
  <c r="Z153" i="2" s="1"/>
  <c r="X164" i="2"/>
  <c r="X166" i="2" s="1"/>
  <c r="Y165" i="2"/>
  <c r="Z165" i="2" s="1"/>
  <c r="W120" i="2"/>
  <c r="W150" i="2"/>
  <c r="W156" i="2"/>
  <c r="W164" i="2"/>
  <c r="W168" i="2"/>
  <c r="X175" i="2"/>
  <c r="X177" i="2" s="1"/>
  <c r="X179" i="2"/>
  <c r="X183" i="2" s="1"/>
  <c r="X197" i="2"/>
  <c r="X206" i="2" s="1"/>
  <c r="W175" i="2"/>
  <c r="W179" i="2"/>
  <c r="W197" i="2"/>
  <c r="W206" i="2" s="1"/>
  <c r="X142" i="2" l="1"/>
  <c r="G148" i="2"/>
  <c r="W83" i="2"/>
  <c r="Y83" i="2" s="1"/>
  <c r="Z83" i="2" s="1"/>
  <c r="Y53" i="2"/>
  <c r="Z53" i="2" s="1"/>
  <c r="J148" i="2"/>
  <c r="Y67" i="2"/>
  <c r="Z67" i="2" s="1"/>
  <c r="X148" i="2"/>
  <c r="G77" i="2"/>
  <c r="P207" i="2"/>
  <c r="P209" i="2" s="1"/>
  <c r="X95" i="2"/>
  <c r="Y95" i="2" s="1"/>
  <c r="Z95" i="2" s="1"/>
  <c r="Y63" i="2"/>
  <c r="Z63" i="2" s="1"/>
  <c r="G118" i="2"/>
  <c r="Y142" i="2"/>
  <c r="Z142" i="2" s="1"/>
  <c r="W136" i="2"/>
  <c r="Y136" i="2" s="1"/>
  <c r="Z136" i="2" s="1"/>
  <c r="V118" i="2"/>
  <c r="V207" i="2" s="1"/>
  <c r="V209" i="2" s="1"/>
  <c r="S207" i="2"/>
  <c r="S209" i="2" s="1"/>
  <c r="M207" i="2"/>
  <c r="M209" i="2" s="1"/>
  <c r="W114" i="2"/>
  <c r="Y114" i="2" s="1"/>
  <c r="Z114" i="2" s="1"/>
  <c r="J118" i="2"/>
  <c r="X116" i="2"/>
  <c r="H62" i="2"/>
  <c r="J62" i="2" s="1"/>
  <c r="W56" i="2"/>
  <c r="Y56" i="2" s="1"/>
  <c r="Z56" i="2" s="1"/>
  <c r="W162" i="2"/>
  <c r="Y162" i="2" s="1"/>
  <c r="Z162" i="2" s="1"/>
  <c r="Y156" i="2"/>
  <c r="Z156" i="2" s="1"/>
  <c r="W77" i="2"/>
  <c r="Y77" i="2" s="1"/>
  <c r="Z77" i="2" s="1"/>
  <c r="Y75" i="2"/>
  <c r="Z75" i="2" s="1"/>
  <c r="Y13" i="2"/>
  <c r="Z13" i="2" s="1"/>
  <c r="W183" i="2"/>
  <c r="Y183" i="2" s="1"/>
  <c r="Z183" i="2" s="1"/>
  <c r="Y179" i="2"/>
  <c r="Z179" i="2" s="1"/>
  <c r="W173" i="2"/>
  <c r="Y173" i="2" s="1"/>
  <c r="Z173" i="2" s="1"/>
  <c r="Y168" i="2"/>
  <c r="Z168" i="2" s="1"/>
  <c r="Y146" i="2"/>
  <c r="Z146" i="2" s="1"/>
  <c r="Y206" i="2"/>
  <c r="Z206" i="2" s="1"/>
  <c r="Y197" i="2"/>
  <c r="Z197" i="2" s="1"/>
  <c r="W177" i="2"/>
  <c r="Y177" i="2" s="1"/>
  <c r="Z177" i="2" s="1"/>
  <c r="Y175" i="2"/>
  <c r="Z175" i="2" s="1"/>
  <c r="W166" i="2"/>
  <c r="Y166" i="2" s="1"/>
  <c r="Z166" i="2" s="1"/>
  <c r="Y164" i="2"/>
  <c r="Z164" i="2" s="1"/>
  <c r="W154" i="2"/>
  <c r="Y154" i="2" s="1"/>
  <c r="Z154" i="2" s="1"/>
  <c r="Y150" i="2"/>
  <c r="Z150" i="2" s="1"/>
  <c r="W134" i="2"/>
  <c r="Y134" i="2" s="1"/>
  <c r="Z134" i="2" s="1"/>
  <c r="Y120" i="2"/>
  <c r="Z120" i="2" s="1"/>
  <c r="X87" i="2"/>
  <c r="Y79" i="2"/>
  <c r="Z79" i="2" s="1"/>
  <c r="W60" i="2"/>
  <c r="Y60" i="2" s="1"/>
  <c r="Z60" i="2" s="1"/>
  <c r="G59" i="2"/>
  <c r="W87" i="2" l="1"/>
  <c r="Y87" i="2" s="1"/>
  <c r="Z87" i="2" s="1"/>
  <c r="W148" i="2"/>
  <c r="Y148" i="2" s="1"/>
  <c r="Z148" i="2" s="1"/>
  <c r="X118" i="2"/>
  <c r="Y116" i="2"/>
  <c r="Z116" i="2" s="1"/>
  <c r="W118" i="2"/>
  <c r="X62" i="2"/>
  <c r="Y62" i="2" s="1"/>
  <c r="Z62" i="2" s="1"/>
  <c r="J59" i="2"/>
  <c r="W59" i="2"/>
  <c r="G69" i="2"/>
  <c r="G207" i="2" s="1"/>
  <c r="G209" i="2" s="1"/>
  <c r="Y118" i="2" l="1"/>
  <c r="Z118" i="2" s="1"/>
  <c r="X59" i="2"/>
  <c r="X69" i="2" s="1"/>
  <c r="X207" i="2" s="1"/>
  <c r="X209" i="2" s="1"/>
  <c r="J69" i="2"/>
  <c r="J207" i="2" s="1"/>
  <c r="J209" i="2" s="1"/>
  <c r="Y59" i="2"/>
  <c r="Z59" i="2" s="1"/>
  <c r="W69" i="2"/>
  <c r="W207" i="2" l="1"/>
  <c r="Y69" i="2"/>
  <c r="Z69" i="2" s="1"/>
  <c r="Y207" i="2" l="1"/>
  <c r="Z207" i="2" s="1"/>
  <c r="W209" i="2"/>
  <c r="Y209" i="2" s="1"/>
</calcChain>
</file>

<file path=xl/sharedStrings.xml><?xml version="1.0" encoding="utf-8"?>
<sst xmlns="http://schemas.openxmlformats.org/spreadsheetml/2006/main" count="1435" uniqueCount="794">
  <si>
    <t>Додаток №4</t>
  </si>
  <si>
    <t>Конкурсна програма:</t>
  </si>
  <si>
    <t>Культура плюс</t>
  </si>
  <si>
    <t>ЛОТ:</t>
  </si>
  <si>
    <t>Повна назва Грантоотримувача:</t>
  </si>
  <si>
    <t>Назва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</si>
  <si>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</si>
  <si>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</si>
  <si>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</si>
  <si>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</si>
  <si>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</si>
  <si>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</si>
  <si>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</si>
  <si>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</si>
  <si>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</si>
  <si>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</si>
  <si>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</si>
  <si>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</si>
  <si>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</si>
  <si>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</si>
  <si>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</si>
  <si>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</si>
  <si>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</si>
  <si>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</si>
  <si>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</si>
  <si>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</si>
  <si>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</si>
  <si>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</si>
  <si>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</si>
  <si>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</si>
  <si>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</si>
  <si>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</si>
  <si>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</si>
  <si>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</si>
  <si>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</si>
  <si>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</si>
  <si>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</si>
  <si>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</si>
  <si>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</si>
  <si>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</si>
  <si>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</si>
  <si>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</si>
  <si>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</si>
  <si>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</si>
  <si>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</si>
  <si>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</si>
  <si>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</si>
  <si>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</si>
  <si>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</si>
  <si>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</si>
  <si>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</si>
  <si>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</si>
  <si>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</si>
  <si>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</si>
  <si>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</si>
  <si>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</si>
  <si>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</si>
  <si>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</si>
  <si>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</si>
  <si>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</si>
  <si>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</si>
  <si>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</si>
  <si>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</si>
  <si>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</si>
  <si>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</si>
  <si>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</si>
  <si>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</si>
  <si>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</si>
  <si>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</si>
  <si>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</si>
  <si>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</si>
  <si>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</si>
  <si>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</si>
  <si>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</si>
  <si>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</si>
  <si>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</si>
  <si>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</si>
  <si>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</si>
  <si>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</si>
  <si>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</si>
  <si>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</si>
  <si>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</si>
  <si>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</si>
  <si>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</si>
  <si>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</si>
  <si>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</si>
  <si>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1.3</t>
  </si>
  <si>
    <t>За договорами ЦПХ</t>
  </si>
  <si>
    <t>1.3.1</t>
  </si>
  <si>
    <t>1.3.2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</si>
  <si>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</si>
  <si>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</si>
  <si>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</si>
  <si>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</si>
  <si>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</si>
  <si>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</si>
  <si>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</si>
  <si>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</si>
  <si>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</si>
  <si>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</si>
  <si>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</si>
  <si>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</si>
  <si>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</si>
  <si>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</si>
  <si>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</si>
  <si>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</si>
  <si>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</si>
  <si>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</si>
  <si>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</si>
  <si>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</si>
  <si>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</si>
  <si>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</si>
  <si>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</si>
  <si>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</si>
  <si>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</si>
  <si>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</si>
  <si>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</si>
  <si>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</si>
  <si>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</si>
  <si>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</si>
  <si>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</si>
  <si>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</si>
  <si>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</si>
  <si>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</si>
  <si>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</si>
  <si>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</si>
  <si>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</si>
  <si>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</si>
  <si>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</si>
  <si>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</si>
  <si>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</si>
  <si>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</si>
  <si>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</si>
  <si>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</si>
  <si>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</si>
  <si>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</si>
  <si>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</si>
  <si>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</si>
  <si>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</si>
  <si>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</si>
  <si>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</si>
  <si>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</si>
  <si>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</si>
  <si>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</si>
  <si>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</si>
  <si>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</si>
  <si>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</si>
  <si>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</si>
  <si>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</si>
  <si>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</si>
  <si>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</si>
  <si>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</si>
  <si>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</si>
  <si>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</si>
  <si>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</si>
  <si>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</si>
  <si>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</si>
  <si>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</si>
  <si>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</si>
  <si>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</si>
  <si>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</si>
  <si>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</si>
  <si>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</si>
  <si>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</si>
  <si>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</si>
  <si>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</si>
  <si>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</si>
  <si>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</si>
  <si>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</si>
  <si>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</si>
  <si>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</si>
  <si>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</si>
  <si>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</si>
  <si>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</si>
  <si>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</si>
  <si>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</si>
  <si>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</si>
  <si>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</si>
  <si>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</si>
  <si>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</si>
  <si>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</si>
  <si>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</si>
  <si>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</si>
  <si>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</si>
  <si>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</si>
  <si>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</si>
  <si>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</si>
  <si>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</si>
  <si>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</si>
  <si>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</si>
  <si>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</si>
  <si>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</si>
  <si>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</si>
  <si>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</si>
  <si>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</si>
  <si>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</si>
  <si>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</si>
  <si>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</si>
  <si>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</si>
  <si>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</si>
  <si>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</si>
  <si>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</si>
  <si>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</si>
  <si>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</si>
  <si>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</si>
  <si>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</si>
  <si>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</si>
  <si>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</si>
  <si>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</si>
  <si>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</si>
  <si>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</si>
  <si>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</si>
  <si>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</si>
  <si>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</si>
  <si>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</si>
  <si>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</si>
  <si>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</si>
  <si>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</si>
  <si>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</si>
  <si>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</si>
  <si>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</si>
  <si>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</si>
  <si>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</si>
  <si>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</si>
  <si>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</si>
  <si>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</si>
  <si>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</si>
  <si>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</si>
  <si>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</si>
  <si>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</si>
  <si>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</si>
  <si>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</si>
  <si>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</si>
  <si>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</si>
  <si>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</si>
  <si>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</si>
  <si>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</si>
  <si>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</si>
  <si>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</si>
  <si>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</si>
  <si>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</si>
  <si>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</si>
  <si>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</si>
  <si>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</si>
  <si>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</si>
  <si>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</si>
  <si>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</si>
  <si>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</si>
  <si>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</si>
  <si>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</si>
  <si>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</si>
  <si>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</si>
  <si>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</si>
  <si>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</si>
  <si>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</si>
  <si>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</si>
  <si>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</si>
  <si>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</si>
  <si>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</si>
  <si>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</si>
  <si>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Розрахунково-касове обслуговування (відповідно до тарифів обслуговуючого банку)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</si>
  <si>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</si>
  <si>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</si>
  <si>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</si>
  <si>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</si>
  <si>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</si>
  <si>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</si>
  <si>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</si>
  <si>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</si>
  <si>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</si>
  <si>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</si>
  <si>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</si>
  <si>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</si>
  <si>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</si>
  <si>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</si>
  <si>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</si>
  <si>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</si>
  <si>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</si>
  <si>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</si>
  <si>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</si>
  <si>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</si>
  <si>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</si>
  <si>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</si>
  <si>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Луцюк Марія Олексанрівна, заступник директора</t>
  </si>
  <si>
    <t>1.1.4</t>
  </si>
  <si>
    <t>Сидорук Роман Дмитрович, головний відеоінженер</t>
  </si>
  <si>
    <t>1.1.5</t>
  </si>
  <si>
    <t>1.1.6</t>
  </si>
  <si>
    <t>1.1.7</t>
  </si>
  <si>
    <t>Волкошовець Владислав Юрійович, відеоінженер</t>
  </si>
  <si>
    <t>1.1.8</t>
  </si>
  <si>
    <t>1.1.9</t>
  </si>
  <si>
    <t>1.1.10</t>
  </si>
  <si>
    <t>Солодовник Дарія Валеріївна, продюсер</t>
  </si>
  <si>
    <t>1.1.11</t>
  </si>
  <si>
    <t>1.1.12</t>
  </si>
  <si>
    <t>1.1.13</t>
  </si>
  <si>
    <t>Шепетюк Анастасія Ігорівна, журналіст</t>
  </si>
  <si>
    <t>1.1.14</t>
  </si>
  <si>
    <t>1.1.15</t>
  </si>
  <si>
    <t>1.1.16</t>
  </si>
  <si>
    <t>Бондарчук Ярослав Володимирович, оператор</t>
  </si>
  <si>
    <t>1.1.17</t>
  </si>
  <si>
    <t>1.1.18</t>
  </si>
  <si>
    <t>1.1.19</t>
  </si>
  <si>
    <t>Лазарчук Віталій Володимирович, оператор</t>
  </si>
  <si>
    <t>1.1.20</t>
  </si>
  <si>
    <t>1.1.21</t>
  </si>
  <si>
    <t>1.1.22</t>
  </si>
  <si>
    <t>Бондар Оксана Володимирівна, бухгалтер</t>
  </si>
  <si>
    <t>1.1.23</t>
  </si>
  <si>
    <t>1.1.24</t>
  </si>
  <si>
    <t>Панасюк Роман Ярославович, послуги зі звукорежисури</t>
  </si>
  <si>
    <t>Грещук Тетяна Євгенівна, координатор по роботі з громадами</t>
  </si>
  <si>
    <t>ФОП Лопачук Олександр Іванович, дизайн, створення графічного пакету до телепередачі, графічне оформлення відеоматеріалів проєкту, виготовлення квадратних відео для соціальних мереж</t>
  </si>
  <si>
    <t>ФОП Кульган Анна Володимирівна, менеджер з логістики та організації заходів для громад</t>
  </si>
  <si>
    <t xml:space="preserve">ФОП Ковтунець Олена Олександрівна, SMM, SO (SEO) PR менеджер проєкту </t>
  </si>
  <si>
    <t>1.5.4</t>
  </si>
  <si>
    <t>ФОП Курилас Василь Васильович  (експерт з юридичних питань, лектор)</t>
  </si>
  <si>
    <t>1.5.5</t>
  </si>
  <si>
    <t>ФОП Кушнер Людмила Володимирівна  (експерт з фінансових питань, лектор)</t>
  </si>
  <si>
    <t>Надання послуг з оренди легкового автомобіля маршрут Рівне - Сарни - Рівне</t>
  </si>
  <si>
    <t>км</t>
  </si>
  <si>
    <t>Надання послуг з оренди легкового автомобіля маршрут Рівне - Костопіль - Рівне</t>
  </si>
  <si>
    <t>Надання послуг з оренди легкового автомобіля маршрут Рівне - Березне - Рівне</t>
  </si>
  <si>
    <t>4.3.4</t>
  </si>
  <si>
    <t>4.3.5</t>
  </si>
  <si>
    <t>Надання послуг з оренди легкового автомобіля маршрут Рівне - Дубровиця - Рівне</t>
  </si>
  <si>
    <t>4.3.6</t>
  </si>
  <si>
    <t>Надання послуг з оренди легкового автомобіля маршрут Рівне - Зарічне - Рівне</t>
  </si>
  <si>
    <t>4.3.7</t>
  </si>
  <si>
    <t>Надання послуг з оренди легкового автомобіля маршрут Рівне - Здолбунів - Рівне</t>
  </si>
  <si>
    <t>4.3.8</t>
  </si>
  <si>
    <t>Надання послуг з оренди легкового автомобіля маршрут Рівне - Корець - Рівне</t>
  </si>
  <si>
    <t>4.3.9</t>
  </si>
  <si>
    <t>Надання послуг з оренди легкового автомобіля маршрут Рівне - Гоща - Рівне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</si>
  <si>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</si>
  <si>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</si>
  <si>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</si>
  <si>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</si>
  <si>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</si>
  <si>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</si>
  <si>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</si>
  <si>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</si>
  <si>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</si>
  <si>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Надання послуг з оренди легкового автомобіля (8ми місний) маршрут Рівне - Березне - Рівне</t>
  </si>
  <si>
    <t>Надання послуг з оренди легкового автомобіля (8ми місний) маршрут Рівне - Костопіль - Рівне</t>
  </si>
  <si>
    <t>Надання послуг з оренди легкового автомобіля (8ми місний) маршрут Рівне - Дубровиця - Рівне</t>
  </si>
  <si>
    <t>Надання послуг з оренди легкового автомобіля (8ми місний) маршрут Рівне - Зарічне - Рівне</t>
  </si>
  <si>
    <t>Надання послуг з оренди легкового автомобіля (8ми місний) маршрут Рівне - Здолбунів - Рівне</t>
  </si>
  <si>
    <t>Надання послуг з оренди легкового автомобіля (8ми місний) маршрут Рівне - Корець - Рівне</t>
  </si>
  <si>
    <t>Надання послуг з оренди легкового автомобіля (8ми місний) маршрут Рівне - Гоща - Рівне</t>
  </si>
  <si>
    <t>Надання послуг з оренди легкового автомобіля маршрут Рівне - Рокитне - Рівне</t>
  </si>
  <si>
    <t>Надання послуг з оренди легкового автомобіля (8ми місний) маршрут Рівне - Рокитне - Рівне</t>
  </si>
  <si>
    <t>Фахова майстерня, м. Сарни (1 обід*20 учасників*150грн=3000грн, кава-брейк*20учасників*80грн=1600грн)</t>
  </si>
  <si>
    <t>Фахова майстерня, м. Костопіль (1 обід*20 учасників*150грн=3000грн, кава-брейк*20учасників*80грн=1600грн)</t>
  </si>
  <si>
    <t>Фахова майстерня, м. Березне (1 обід*20 учасників*150грн=3000грн, кава-брейк*20учасників*80грн=1600грн)</t>
  </si>
  <si>
    <t>5.1.4</t>
  </si>
  <si>
    <t>5.1.5</t>
  </si>
  <si>
    <t>Фахова майстерня, м Дубровиця (1 обід*20 учасників*150грн=3000грн, кава-брейк*20учасників*80грн=1600грн)</t>
  </si>
  <si>
    <t>5.1.6</t>
  </si>
  <si>
    <t>Фахова майстерня, смт Зарічне (1 обід*20 учасників*150грн=3000грн, кава-брейк*20учасників*80грн=1600грн)</t>
  </si>
  <si>
    <t>5.1.7</t>
  </si>
  <si>
    <t>5.1.8</t>
  </si>
  <si>
    <t>Фахова майстерня, м. Корець (1 обід*20 учасників*150грн=3000грн, кава-брейк*20учасників*80грн=1600грн)</t>
  </si>
  <si>
    <t>5.1.9</t>
  </si>
  <si>
    <t>Фахова майстерня, смт Гоща (1 обід*20 учасників*150грн=3000грн, кава-брейк*20учасників*80грн=1600грн)</t>
  </si>
  <si>
    <t>Папір А4</t>
  </si>
  <si>
    <t>Ручка</t>
  </si>
  <si>
    <t>Акумулятор АА</t>
  </si>
  <si>
    <t>6.1.4</t>
  </si>
  <si>
    <t>Акумулятор 12V 9Ah</t>
  </si>
  <si>
    <t>Жорсткий диск 2 ТБ</t>
  </si>
  <si>
    <t>Жорсткий диск 4 ТБ</t>
  </si>
  <si>
    <t>Флеш-накопичувач 64 ГБ</t>
  </si>
  <si>
    <t>Виготовлення макетів - послуги дизайнера (розробка віжуал проєкту - логотип, макети. Готує різні формати плашок для публікацій та друку)</t>
  </si>
  <si>
    <t>Друк банера 120*200см</t>
  </si>
  <si>
    <t>Друк інших роздаткових матеріалів (робочі блокноти брендовані)</t>
  </si>
  <si>
    <t>Послуга фотофіксації</t>
  </si>
  <si>
    <t>год</t>
  </si>
  <si>
    <t>9.2</t>
  </si>
  <si>
    <t>Експерт галузі культури, лектор ЦПХ</t>
  </si>
  <si>
    <t>Повна назва Грантоотримувача: Приватне підприємство "Телерадіокомпанія Сфера-ТВ"</t>
  </si>
  <si>
    <t>Назва проєкту: "Art-громада"</t>
  </si>
  <si>
    <t>Дата початку проєкту: 27.11.2020</t>
  </si>
  <si>
    <t>Дата завершення проєкту: 15.09.2021</t>
  </si>
  <si>
    <t>до Договору про надання гранту № 3PLUS1-01134</t>
  </si>
  <si>
    <t>від "27" листопада 2020 року</t>
  </si>
  <si>
    <t>Приватне підприємство "Телерадіокомпанія Сфера-ТВ"</t>
  </si>
  <si>
    <t>"Art-громада"</t>
  </si>
  <si>
    <t>за проєктом "Art-громада"</t>
  </si>
  <si>
    <t>Луцюк Марія Олексанрівна (3356410622)</t>
  </si>
  <si>
    <t>Розрахункова платіжна відомість з виплати премій за грудень 2020</t>
  </si>
  <si>
    <t>Розрахункова платіжна відомість з виплати премій за січень 2021</t>
  </si>
  <si>
    <t>Розрахункова платіжна відомість з виплати премій за лютий 2021</t>
  </si>
  <si>
    <t>Розрахункова платіжна відомість з виплати премій за березень 2021</t>
  </si>
  <si>
    <t>Розрахункова платіжна відомість з виплати премій за квітень 2021</t>
  </si>
  <si>
    <t>Розрахункова платіжна відомість з виплати премій за травень 2021</t>
  </si>
  <si>
    <t>Розрахункова платіжна відомість з виплати премій за червень 2021</t>
  </si>
  <si>
    <t>Розрахункова платіжна відомість з виплати премій за липень 2021</t>
  </si>
  <si>
    <t>Розрахункова платіжна відомість з виплати премій за серпень 2021</t>
  </si>
  <si>
    <t>Панасюк Роман Ярославович (3071515039)</t>
  </si>
  <si>
    <t>Договір №7 від 27.11.2020</t>
  </si>
  <si>
    <t>у період з 27.11.2020 року по ________________ року</t>
  </si>
  <si>
    <t>Пл. дор. №229 від 29.12.2020; Пл. дор. №231 від 29.12.2020 (ПДФО - 18%); Пл. дор. № 233 від 29.12.2020 (ВЗ - 1,5%)</t>
  </si>
  <si>
    <t>Пл. дор. №16 від 29.01.2021; Пл. дор. №19 від 29.01.2021 (ПДФО - 18%); Пл. дор. № 18 від 29.01.2021 (ВЗ - 1,5%)</t>
  </si>
  <si>
    <t>Пл. дор. №64 від 26.02.2021; Пл. дор. №67 від 26.02.2021 (ПДФО - 18%); Пл. дор. № 66 від 26.02.2021 (ВЗ - 1,5%)</t>
  </si>
  <si>
    <t>Пл. дор. №121 від 01.04.2021; Пл. дор. №125 від 01.04.2021 (ПДФО - 18%); Пл. дор. № 123 від 01.04.2021 (ВЗ - 1,5%)</t>
  </si>
  <si>
    <t>Пл. дор. №153 від 05.05.2021; Пл. дор. №155 від 05.05.2021 (ПДФО - 18%); Пл. дор. № 157 від 05.05.2021 (ВЗ - 1,5%)</t>
  </si>
  <si>
    <t>Пл. дор. №178 від 01.06.2021; Пл. дор. №181 від 01.06.2021 (ПДФО - 18%); Пл. дор. № 180 від 01.06.2021 (ВЗ - 1,5%)</t>
  </si>
  <si>
    <t>Пл. дор. №189 від 01.07.2021; Пл. дор. №192 від 01.07.2021 (ПДФО - 18%); Пл. дор. № 191 від 01.07.2021 (ВЗ - 1,5%)</t>
  </si>
  <si>
    <t>Пл. дор. №194 від 02.08.2021; Пл. дор. №197 від 02.08.2021 (ПДФО - 18%); Пл. дор. № 196 від 02.08.2021 (ВЗ - 1,5%)</t>
  </si>
  <si>
    <t>Пл. дор. №1 від 01.09.2021; Пл. дор. №227 від 01.09.2021 (ПДФО - 18%); Пл. дор. № 229 від 01.09.2021 (ВЗ - 1,5%)</t>
  </si>
  <si>
    <t>Сидорук Роман Дмитрович (2989915598)</t>
  </si>
  <si>
    <t xml:space="preserve">Волкошовець Владислав Юрійович, відеоінженер </t>
  </si>
  <si>
    <t>Волкошовець Владислав Юрійович (3533211994)</t>
  </si>
  <si>
    <t>Чигир Михайло Сергійович (3465811155)</t>
  </si>
  <si>
    <t>Солодовник Дарія Валеріївна (3652911783)</t>
  </si>
  <si>
    <t>Шепетюк Анастасія Ігорівна (3532909200)</t>
  </si>
  <si>
    <t>Бондарчук Ярослав Володимирович (3350704853)</t>
  </si>
  <si>
    <t>Лазарчук Віталій Володимирович (3603312337)</t>
  </si>
  <si>
    <t>Бондар Оксана Володимирівна (2515203669)</t>
  </si>
  <si>
    <t>за період з 27.11.2020 по 15.09.2021</t>
  </si>
  <si>
    <t>Головний бухгалтер</t>
  </si>
  <si>
    <t>Бондар Оксана Володимирівна</t>
  </si>
  <si>
    <t>Пл. дор. №255 від 29.12.2020; Пл. дор. №252 від 29.12.2020 (ПДФО - 18%); Пл. дор.№253 від 29.12.2020 (ВЗ - 1,5%)</t>
  </si>
  <si>
    <t>Акт №7/1 від 29.12.2020</t>
  </si>
  <si>
    <t>Акт №7/2 від 29.01.2021</t>
  </si>
  <si>
    <t>Пл. дор. №32 від 29.01.2021; Пл. дор. №35 від 29.01.2021 (ПДФО - 18%); Пл. дор.№33 від 29.01.2021 (ВЗ - 1,5%)</t>
  </si>
  <si>
    <t>Акт №7/3 від 26.02.2021</t>
  </si>
  <si>
    <t>Пл. дор. №73 від 26.02.2021; Пл. дор. №72 від 26.02.2021 (ПДФО - 18%); Пл. дор.№70 від 26.02.2021 (ВЗ - 1,5%)</t>
  </si>
  <si>
    <t>Пл. дор. №106 від 31.03.2021; Пл. дор. №120 від 31.03.2021 (ПДФО - 18%); Пл. дор.№119 від 31.03.2021 (ВЗ - 1,5%)</t>
  </si>
  <si>
    <t>Акт №7/5 від 30.04.2021</t>
  </si>
  <si>
    <t>Акт №7/4 від 31.03.2021</t>
  </si>
  <si>
    <t>Пл. дор. №142 від 30.04.2021; Пл. дор. №143 від 30.04.2021 (ПДФО - 18%); Пл. дор.№144 від 30.04.2021 (ВЗ - 1,5%)</t>
  </si>
  <si>
    <t>Акт №7/6 від 31.05.2021</t>
  </si>
  <si>
    <t>Пл. дор. №190 від 31.05.2021; Пл. дор. №181 від 31.05.2021 (ПДФО - 18%); Пл. дор.№189 від 31.05.2021 (ВЗ - 1,5%)</t>
  </si>
  <si>
    <t>Пл. дор. №204 від 30.06.2021; Пл. дор. №196 від 30.06.2021 (ПДФО - 18%); Пл. дор.№203 від 30.06.2021 (ВЗ - 1,5%)</t>
  </si>
  <si>
    <t>Акт №7/8 від 30.07.2021</t>
  </si>
  <si>
    <t>Акт №7/7 від 30.06.2021</t>
  </si>
  <si>
    <t>Пл. дор. №229 від 30.07.2021; Пл. дор. №226 від 30.07.2021 (ПДФО - 18%); Пл. дор.№218 від 30.07.2021 (ВЗ - 1,5%)</t>
  </si>
  <si>
    <t>Акт №7/9 від 31.08.2021</t>
  </si>
  <si>
    <t>Пл. дор. №254 від 01.09.2021; Пл. дор. №252 від 01.09.2021 (ПДФО - 18%); Пл. дор.№232 від 01.09.2021 (ВЗ - 1,5%)</t>
  </si>
  <si>
    <t>Грещук Тетяна Євгенівна (2241008203)</t>
  </si>
  <si>
    <t>Договір №8 від 27.11.2020</t>
  </si>
  <si>
    <t>Акт №8/1 від 29.12.2020</t>
  </si>
  <si>
    <t>Пл. дор. №244 від 29.12.2020; Пл. дор. №245 від 29.12.2020 (ПДФО - 18%); Пл. дор.№246 від 29.12.2020 (ВЗ - 1,5%)</t>
  </si>
  <si>
    <t>Акт №8/2 від 29.01.2021</t>
  </si>
  <si>
    <t>Пл. дор. №24 від 29.01.2021; Пл. дор. №27 від 29.01.2021 (ПДФО - 18%); Пл. дор.№25 від 29.01.2021 (ВЗ - 1,5%)</t>
  </si>
  <si>
    <t>Акт №8/3 від 26.02.2021</t>
  </si>
  <si>
    <t>Пл. дор. №74 від 26.02.2021; Пл. дор. №77 від 26.02.2021 (ПДФО - 18%); Пл. дор.№75 від 26.02.2021 (ВЗ - 1,5%)</t>
  </si>
  <si>
    <t>Акт №8/4 від 31.03.2021</t>
  </si>
  <si>
    <t>Пл. дор. №107 від 31.03.2021; Пл. дор. №116 від 31.03.2021 (ПДФО - 18%); Пл. дор.№115 від 31.03.2021 (ВЗ - 1,5%)</t>
  </si>
  <si>
    <t>Акт №8/5 від 30.04.2021</t>
  </si>
  <si>
    <t>Пл. дор. №145 від 30.04.2021; Пл. дор. №146 від 30.04.2021 (ПДФО - 18%); Пл. дор.№152 від 30.04.2021 (ВЗ - 1,5%)</t>
  </si>
  <si>
    <t>Акт №8/6 від 31.05.2021</t>
  </si>
  <si>
    <t>Пл. дор. №182 від 31.05.2021; Пл. дор. №180 від 31.05.2021 (ПДФО - 18%); Пл. дор.№183 від 31.05.2021 (ВЗ - 1,5%)</t>
  </si>
  <si>
    <t>Акт №8/7 від 30.06.2021</t>
  </si>
  <si>
    <t>Пл. дор. №204 від 30.06.2021; Пл. дор. №194 від 30.06.2021 (ПДФО - 18%); Пл. дор.№199 від 30.06.2021 (ВЗ - 1,5%)</t>
  </si>
  <si>
    <t>Акт №8/8 від 30.07.2021</t>
  </si>
  <si>
    <t>Пл. дор. №221 від 30.07.2021; Пл. дор. №227 від 30.07.2021 (ПДФО - 18%); Пл. дор.№225 від 30.07.2021 (ВЗ - 1,5%)</t>
  </si>
  <si>
    <t>Акт №8/9 від 31.08.2021</t>
  </si>
  <si>
    <t>Пл. дор. №247 від 01.09.2021; Пл. дор. №253 від 01.09.2021 (ПДФО - 18%); Пл. дор.№251 від 01.09.2021 (ВЗ - 1,5%)</t>
  </si>
  <si>
    <t>ФОП Лопачук Олександр Іванович (2997418715)</t>
  </si>
  <si>
    <t>Папка-реєстратор А4, 7см.</t>
  </si>
  <si>
    <t>Договір №1 від 27.11.2020</t>
  </si>
  <si>
    <t>Акт №1/1 від 30.11.2020</t>
  </si>
  <si>
    <t>Пл. дор. №266 від 30.12.2020</t>
  </si>
  <si>
    <t>Акт №1/2 від 29.12.2020</t>
  </si>
  <si>
    <t>Пл. дор. №267 від 30.12.2021</t>
  </si>
  <si>
    <t>Акт №1/3 від 29.01.2021</t>
  </si>
  <si>
    <t>Пл. дор. №36 від 29.01.2021</t>
  </si>
  <si>
    <t>Акт №1/4 від 26.02.2021</t>
  </si>
  <si>
    <t>Пл. дор. №78 від 26.02.2021</t>
  </si>
  <si>
    <t>Акт №1/5 від 31.03.2021</t>
  </si>
  <si>
    <t>Пл. дор. №108 від 31.03.2021</t>
  </si>
  <si>
    <t>Акт №1/6 від 30.04.2021</t>
  </si>
  <si>
    <t>Пл. дор. №160 від 30.04.2021</t>
  </si>
  <si>
    <t>Акт №1/7 від 31.05.2021</t>
  </si>
  <si>
    <t>Пл. дор. №187 від 01.06.2021</t>
  </si>
  <si>
    <t>Акт №1/8 від 30.06.2021</t>
  </si>
  <si>
    <t>Пл. дор. №205 від 30.06.2021</t>
  </si>
  <si>
    <t>Акт №1/9 від 30.07.2021</t>
  </si>
  <si>
    <t>Пл. дор. №236 від 30.07.2021</t>
  </si>
  <si>
    <t>Акт №1/10 від 31.08.2021</t>
  </si>
  <si>
    <t>Пл. дор. №259 від 01.09.2021</t>
  </si>
  <si>
    <t>ФОП Кульга Анна Володимирівна (3217912463)</t>
  </si>
  <si>
    <t>Договір №2 від 27.11.2020</t>
  </si>
  <si>
    <t>Акт №2/1 від 30.11.2020</t>
  </si>
  <si>
    <t>Акт №2/2 від 29.12.2020</t>
  </si>
  <si>
    <t>Акт №2/3 від 29.01.2021</t>
  </si>
  <si>
    <t>Акт №2/4 від 26.02.2021</t>
  </si>
  <si>
    <t>Акт №2/5 від 31.03.2021</t>
  </si>
  <si>
    <t>Акт №2/6 від 30.04.2021</t>
  </si>
  <si>
    <t>Акт №2/7 від 31.05.2021</t>
  </si>
  <si>
    <t>Акт №2/8 від 30.06.2021</t>
  </si>
  <si>
    <t>Акт №2/9 від 30.07.2021</t>
  </si>
  <si>
    <t>Акт №2/10 від 31.08.2021</t>
  </si>
  <si>
    <t>Пл. дор. №268 від 30.12.2020</t>
  </si>
  <si>
    <t>Пл. дор. №269 від 30.12.2021</t>
  </si>
  <si>
    <t>Пл. дор. №37 від 29.01.2021</t>
  </si>
  <si>
    <t>Пл. дор. №79 від 26.02.2021</t>
  </si>
  <si>
    <t>Пл. дор. №109 від 31.03.2021</t>
  </si>
  <si>
    <t>Пл. дор. №154 від 30.04.2021</t>
  </si>
  <si>
    <t>Пл. дор. №184 від 01.06.2021</t>
  </si>
  <si>
    <t>Пл. дор. №207 від 30.06.2021</t>
  </si>
  <si>
    <t>Пл. дор. №237 від 30.07.2021</t>
  </si>
  <si>
    <t>Пл. дор. №260 від 01.09.2021</t>
  </si>
  <si>
    <t>ФОП Ковтунець Олена Олександрівна (2867204588)</t>
  </si>
  <si>
    <t>Договір №3 від 27.11.2020</t>
  </si>
  <si>
    <t>Акт №3/1 від 30.11.2020</t>
  </si>
  <si>
    <t>Акт №3/2 від 29.12.2020</t>
  </si>
  <si>
    <t>Акт №3/3 від 29.01.2021</t>
  </si>
  <si>
    <t>Акт №3/4 від 26.02.2021</t>
  </si>
  <si>
    <t>Акт №3/5 від 31.03.2021</t>
  </si>
  <si>
    <t>Акт №3/6 від 30.04.2021</t>
  </si>
  <si>
    <t>Акт №3/7 від 31.05.2021</t>
  </si>
  <si>
    <t>Акт №3/8 від 30.06.2021</t>
  </si>
  <si>
    <t>Акт №3/9 від 30.07.2021</t>
  </si>
  <si>
    <t>Акт №3/10 від 31.08.2021</t>
  </si>
  <si>
    <t>Пл. дор. №274 від 30.12.2020</t>
  </si>
  <si>
    <t>Пл. дор. №275 від 30.12.2021</t>
  </si>
  <si>
    <t>Пл. дор. №39 від 29.01.2021</t>
  </si>
  <si>
    <t>Пл. дор. №81 від 26.02.2021</t>
  </si>
  <si>
    <t>Пл. дор. №112 від 31.03.2021</t>
  </si>
  <si>
    <t>Пл. дор. №153 від 30.04.2021</t>
  </si>
  <si>
    <t>Пл. дор. №183 від 01.06.2021</t>
  </si>
  <si>
    <t>Пл. дор. №211 від 30.06.2021</t>
  </si>
  <si>
    <t>Пл. дор. №230 від 30.07.2021</t>
  </si>
  <si>
    <t>Пл. дор. №255 від 01.09.2021</t>
  </si>
  <si>
    <t>ФОП Курилас Василь Васильович (2788512250)</t>
  </si>
  <si>
    <t>Договір №4 від 27.11.2020</t>
  </si>
  <si>
    <t>Акт №4/1 від 29.01.2021</t>
  </si>
  <si>
    <t>Акт №4/2 від 26.02.2021</t>
  </si>
  <si>
    <t>Акт №4/3 від 31.03.2021</t>
  </si>
  <si>
    <t>Акт №4/4 від 30.04.2021</t>
  </si>
  <si>
    <t>Акт №4/5 від 31.05.2021</t>
  </si>
  <si>
    <t>Акт №4/6 від 30.06.2021</t>
  </si>
  <si>
    <t>Акт №4/7 від 30.07.2021</t>
  </si>
  <si>
    <t>Акт №4/8 від 31.08.2021</t>
  </si>
  <si>
    <t>Пл. дор. №41 від 29.01.2021</t>
  </si>
  <si>
    <t>Пл. дор. №83 від 26.02.2021</t>
  </si>
  <si>
    <t>Пл. дор. №113 від 31.03.2021</t>
  </si>
  <si>
    <t>Пл. дор. №158 від 30.04.2021</t>
  </si>
  <si>
    <t>Пл. дор. №186 від 01.06.2021</t>
  </si>
  <si>
    <t>Пл. дор. №209 від 30.06.2021</t>
  </si>
  <si>
    <t>Пл. дор. №233 від 30.07.2021</t>
  </si>
  <si>
    <t>Пл. дор. №257 від 01.09.2021</t>
  </si>
  <si>
    <t>ФОП Кушнер Людмила Володимирівна (2142405262)</t>
  </si>
  <si>
    <t>Договір №5 від 27.11.2020</t>
  </si>
  <si>
    <t>Акт №5/1 від 29.12.2020</t>
  </si>
  <si>
    <t>Акт №5/2 від 29.01.2021</t>
  </si>
  <si>
    <t>Акт №5/3 від 26.02.2021</t>
  </si>
  <si>
    <t>Акт №5/4 від 31.03.2021</t>
  </si>
  <si>
    <t>Акт №5/5 від 30.04.2021</t>
  </si>
  <si>
    <t>Акт №5/6 від 31.05.2021</t>
  </si>
  <si>
    <t>Акт №5/7 від 30.06.2021</t>
  </si>
  <si>
    <t>Акт №5/8 від 30.07.2021</t>
  </si>
  <si>
    <t>Акт №5/9 від 31.08.2021</t>
  </si>
  <si>
    <t>Пл. дор. №270 від 30.12.2021</t>
  </si>
  <si>
    <t>Пл. дор. №38 від 29.01.2021</t>
  </si>
  <si>
    <t>Пл. дор. №80 від 26.02.2021</t>
  </si>
  <si>
    <t>Пл. дор. №110 від 31.03.2021</t>
  </si>
  <si>
    <t>Пл. дор. №156 від 30.04.2021</t>
  </si>
  <si>
    <t>Пл. дор. №189 від 01.06.2021</t>
  </si>
  <si>
    <t>Пл. дор. №208 від 30.06.2021</t>
  </si>
  <si>
    <t>Пл. дор. №231 від 30.07.2021</t>
  </si>
  <si>
    <t>Пл. дор. №256 від 01.09.2021</t>
  </si>
  <si>
    <t>ФОП Прибиш Петро Якимович (2101405298)</t>
  </si>
  <si>
    <t>Договір №13 від 01.12.2020</t>
  </si>
  <si>
    <t>Акт №13/15 від 15.07.2021</t>
  </si>
  <si>
    <t>Пл. дор. №232 від 30.07.2021</t>
  </si>
  <si>
    <t>Акт №13/5 від 26.02.2021</t>
  </si>
  <si>
    <t>Пл. дор. №84 від 26.02.2021</t>
  </si>
  <si>
    <t>Акт №13/3 від 27.01.2021</t>
  </si>
  <si>
    <t>Пл. дор. №14 від 28.01.2021</t>
  </si>
  <si>
    <t>Акт №13/7 від 01.04.2021</t>
  </si>
  <si>
    <t>Пл. дор. №161 від 30.04.2021</t>
  </si>
  <si>
    <t>Акт №13/11 від 21.05.2021</t>
  </si>
  <si>
    <t>Пл. дор. №185 від 01.06.2021</t>
  </si>
  <si>
    <t>Акт №13/13 від 09.06.2021</t>
  </si>
  <si>
    <t>Пл. дор. №212 від 30.06.2021</t>
  </si>
  <si>
    <t>Акт №13/1 від 22.12.2020</t>
  </si>
  <si>
    <t>Пл. дор. №271 від 30.12.2020</t>
  </si>
  <si>
    <t>Акт №13/8 від 14.04.2021</t>
  </si>
  <si>
    <t>Пл. дор. №159 від 30.04.2021</t>
  </si>
  <si>
    <t>Акт №13/17 від 17.08.2021</t>
  </si>
  <si>
    <t>Пл. дор. №261 від 01.09.2021</t>
  </si>
  <si>
    <t>Надання послуг з оренди легкового автомобіля (8ми місний) маршрут Рівне - Сарни - Рівне</t>
  </si>
  <si>
    <t>Акт №13/16 від 26.07.2021</t>
  </si>
  <si>
    <t>Пл. дор. №234 від 30.07.2021</t>
  </si>
  <si>
    <t>Акт №13/6 від 09.03.2021</t>
  </si>
  <si>
    <t>Пл. дор. №100 від 30.03.2021</t>
  </si>
  <si>
    <t>Акт №13/4 від 05.02.2021</t>
  </si>
  <si>
    <t>Пл. дор. №43 від 15.02.2021</t>
  </si>
  <si>
    <t>Акт №13/9 від 21.04.2021</t>
  </si>
  <si>
    <t>Пл. дор. №130 від 09.04.2021</t>
  </si>
  <si>
    <t>Акт №13/12 від 28.05.2021</t>
  </si>
  <si>
    <t>Пл. дор. №191 від 01.06.2021</t>
  </si>
  <si>
    <t>Акт №13/14 від 18.06.2021</t>
  </si>
  <si>
    <t>Пл. дор. №210 від 30.06.2021</t>
  </si>
  <si>
    <t>Акт №13/2 від 28.12.2020</t>
  </si>
  <si>
    <t>Пл. дор. №272 від 30.12.2020</t>
  </si>
  <si>
    <t>Акт №13/10 від 11.05.2021</t>
  </si>
  <si>
    <t>Пл. дор. №188 від 01.06.2021</t>
  </si>
  <si>
    <t>Акт №13/18 від 31.08.2021</t>
  </si>
  <si>
    <t>Пл. дор. №258 від 01.09.2021</t>
  </si>
  <si>
    <t>Соціальні внески з оплати праці (нарахування ЄСВ). Штатні працівники (премії)</t>
  </si>
  <si>
    <t>ГУ ДПС у Рівненській області (44070166)</t>
  </si>
  <si>
    <t>Пл. дор. №232 від 29.12.2020</t>
  </si>
  <si>
    <t>Пл. дор. №20 від 29.01.2021</t>
  </si>
  <si>
    <t>Пл. дор. №68 від 26.02.2021</t>
  </si>
  <si>
    <t>Пл. дор. №124 від 01.04.2021</t>
  </si>
  <si>
    <t>Пл. дор. №156 від 05.05.2021</t>
  </si>
  <si>
    <t>Пл. дор. №182 від 01.06.2021</t>
  </si>
  <si>
    <t>Пл. дор. №193 від 01.07.2021</t>
  </si>
  <si>
    <t>Пл. дор. №198 від 02.08.2021</t>
  </si>
  <si>
    <t>Пл. дор. №228 від 01.09.2021</t>
  </si>
  <si>
    <t>Соціальні внески з оплати праці (нарахування ЄСВ). За договорами ЦПХ</t>
  </si>
  <si>
    <t>Розрахункова платіжна відомість з виплати за договорами ЦПХ за грудень 2020</t>
  </si>
  <si>
    <t>Пл. дор. №247 від 29.12.2020</t>
  </si>
  <si>
    <t>Пл. дор. №254 від 29.12.2020</t>
  </si>
  <si>
    <t>ГУ ДПС у Рівненській області (43142449)</t>
  </si>
  <si>
    <t>Розрахункова платіжна відомість з виплати за договорами ЦПХ за січень 2021</t>
  </si>
  <si>
    <t>Пл. дор. №26 від 29.01.2021</t>
  </si>
  <si>
    <t>Пл. дор. №34 від 29.01.2021</t>
  </si>
  <si>
    <t>Розрахункова платіжна відомість з виплати за договорами ЦПХ за лютий 2021</t>
  </si>
  <si>
    <t>Пл. дор. №76 від 26.02.2021</t>
  </si>
  <si>
    <t>Пл. дор. №71 від 26.02.2021</t>
  </si>
  <si>
    <t>Розрахункова платіжна відомість з виплати за договорами ЦПХ за березень 2021</t>
  </si>
  <si>
    <t>Пл. дор. №117 від 31.03.2021</t>
  </si>
  <si>
    <t>Пл. дор. №118 від 31.03.2021</t>
  </si>
  <si>
    <t>Розрахункова платіжна відомість з виплати за договорами ЦПХ за квітень 2021</t>
  </si>
  <si>
    <t>Пл. дор. №148 від 30.04.2021</t>
  </si>
  <si>
    <t>Пл. дор. №147 від 30.04.2021</t>
  </si>
  <si>
    <t>Розрахункова платіжна відомість з виплати за договорами ЦПХ за травень 2021</t>
  </si>
  <si>
    <t>Пл. дор. №186 від 31.05.2021</t>
  </si>
  <si>
    <t>Пл. дор. №188 від 31.05.2021</t>
  </si>
  <si>
    <t>Розрахункова платіжна відомість з виплати за договорами ЦПХ за червень 2021</t>
  </si>
  <si>
    <t>Пл. дор. №197 від 30.06.2021</t>
  </si>
  <si>
    <t>Пл. дор. №195 від 30.06.2021</t>
  </si>
  <si>
    <t>Розрахункова платіжна відомість з виплати за договорами ЦПХ за липень 2021</t>
  </si>
  <si>
    <t>Пл. дор. №217 від 30.07.2021</t>
  </si>
  <si>
    <t>Пл. дор. №219 від 30.07.2021</t>
  </si>
  <si>
    <t>Розрахункова платіжна відомість з виплати за договорами ЦПХ за серпень 2021</t>
  </si>
  <si>
    <t>Пл. дор. №231 від 01.09.2021</t>
  </si>
  <si>
    <t>Пл. дор. №234 від 01.09.2021</t>
  </si>
  <si>
    <t>ФОП Ратушний Михайло Олегович (3377712910)</t>
  </si>
  <si>
    <t>Договір №14 від 18.12.2020</t>
  </si>
  <si>
    <t>Акт №14/1 від 22.12.2020</t>
  </si>
  <si>
    <t>Пл. дор. №273 від 30.12.2020</t>
  </si>
  <si>
    <t>Договір №17 від 22.01.2021</t>
  </si>
  <si>
    <t>Акт №17/1 від 27.01.2021</t>
  </si>
  <si>
    <t>Пл. дор. №15 від 28.01.2021</t>
  </si>
  <si>
    <t>Акт №17/2 від 26.02.2021</t>
  </si>
  <si>
    <t>Пл. дор. №85 від 26.02.2021</t>
  </si>
  <si>
    <t>Акт №17/7 від 30.07.2021</t>
  </si>
  <si>
    <t>Пл. дор. №238 від 30.07.2021</t>
  </si>
  <si>
    <t>Фахова майстерня, смт Рокитне (1 обід*20 учасників*150грн=3000грн, кава-брейк*20учасників*80грн=1600грн)</t>
  </si>
  <si>
    <t>Акт №17/3 від 31.03.2021</t>
  </si>
  <si>
    <t>Пл. дор. №114 від 31.03.2021</t>
  </si>
  <si>
    <t>Акт №17/5 від 31.05.2021</t>
  </si>
  <si>
    <t>Пл. дор. №190 від 01.06.2021</t>
  </si>
  <si>
    <t>Акт №17/6 від 30.06.2021</t>
  </si>
  <si>
    <t>Пл. дор. №206 від 30.06.2021</t>
  </si>
  <si>
    <t>Фахова майстерня, м. Здолбунів (1 обід*20 учасників*150грн=3000грн, кава-брейк*20учасників*80грн=1600грн)</t>
  </si>
  <si>
    <t>ФОП Шеремет Василь Петрович (2427500070)</t>
  </si>
  <si>
    <t>Акт №17/4 від 30.04.2021</t>
  </si>
  <si>
    <t>Пл. дор. №157 від 30.04.2021</t>
  </si>
  <si>
    <t>Акт №17/8 від 31.08.2021</t>
  </si>
  <si>
    <t>Пл. дор. №262 від 01.09.2021</t>
  </si>
  <si>
    <t>ФОП Черначук Світлана Василівна (2741112866)</t>
  </si>
  <si>
    <t>Договір №10 від 01.12.2020</t>
  </si>
  <si>
    <t>Рахунок №282 від 18.12.2020; Накладна №282 від 18.12.2020; Акт списання №3 від 25.02.2020</t>
  </si>
  <si>
    <t>Рахунок №15 від 12.02.2021; Накладна №15 від 12.02.2021; Акт списання №8 від 14.07.2021</t>
  </si>
  <si>
    <t>Пл. дор. №44 від 15.02.2021</t>
  </si>
  <si>
    <t>Пл. дор. №276 від 30.12.2020</t>
  </si>
  <si>
    <t>Рахунок №121 від 20.07.2021; Накладна №121 від 20.07.2021; Акт списання №10 від 07.09.2021</t>
  </si>
  <si>
    <t>Пл. дор. №267 від 03.09.2021</t>
  </si>
  <si>
    <t>Рахунок №282 від 18.12.2020; Накладна №282 від 18.12.2020; Акти списання №1 від 21.12.2020; №2 від 26.01.2021; №3 від 25.02.2021; №4 від 30.03.2021; №5 від 13.04.2021; №6 від 20.05.2021; №7 від 08.06.2021; №8 від 14.07.2021; №9 від 13.08.2021</t>
  </si>
  <si>
    <t>ФОП Бубенко Тетяна Володимирівна (2346103628)</t>
  </si>
  <si>
    <t>Договір №18/1 від 01.02.2021</t>
  </si>
  <si>
    <t>Пл. дор. №50 від 23.02.2021</t>
  </si>
  <si>
    <t>ФОП Сидорчук Іванна Михайлівна (2735310604)</t>
  </si>
  <si>
    <t>Договір №18 від 01.02.2021</t>
  </si>
  <si>
    <t>Рахунок-фактура №1296 від 22.02.2021; Видаткова накладна №8 від 23.02.2021; Акт списання №10 від 07.09.2021</t>
  </si>
  <si>
    <t>Пл. дор. №49 від 19.02.2021</t>
  </si>
  <si>
    <t>Рахунок-фактура №СІМ-02540 від 19.02.2021; Видаткова накладна № СІМ-002151 від 01.03.2021; Акт введення в експлуатацію від 01.03.2021</t>
  </si>
  <si>
    <t>Рахунок-фактура №СІМ-003060 від 31.08.2021; Видаткова накладна №СІМ-002578 від 01.09.2021; Акт введення в експлуатацію від 01.09.2021</t>
  </si>
  <si>
    <t>Пл. дор. №225 від 31.08.2021</t>
  </si>
  <si>
    <t>Накопичувач 240 ГБ</t>
  </si>
  <si>
    <t>КОМФІ ТРЕЙД, ТОВ (36962487)</t>
  </si>
  <si>
    <t>Рахунок-фактура №СФRVN-0000905402 від 11.02.2021</t>
  </si>
  <si>
    <t>Видаткова накладна №PHRVN-000000050 від 25.02.2021; Акт списання №10 від 07.09.2021</t>
  </si>
  <si>
    <t>Пл. дор. №45 від 15.02.2021</t>
  </si>
  <si>
    <t>Демченко Тетяна Миколаївна (3063413546)</t>
  </si>
  <si>
    <t>Договір №11 від 01.12.2020</t>
  </si>
  <si>
    <t>Пл. дор. №251 від 29.12.2020; Пл. дор. №280 від 30.12.2020</t>
  </si>
  <si>
    <t>Акт №1 від 18.12.2020</t>
  </si>
  <si>
    <t>ФОП Шарабура Ігор Анатолійович (3299611875)</t>
  </si>
  <si>
    <t>Договір №12 від 01.12.2020</t>
  </si>
  <si>
    <t>Акт №12/1 від 18.12.2020</t>
  </si>
  <si>
    <t>Пл. дор. №277 від 30.12.2020</t>
  </si>
  <si>
    <t xml:space="preserve">Соціальні внески за договорами ЦПХ з підрядниками (ЄСВ) розділу "Поліграфічні послуги" </t>
  </si>
  <si>
    <t>Пл. дор. №250 від 29.12.2020</t>
  </si>
  <si>
    <t>9.1</t>
  </si>
  <si>
    <t>ФОП Туз Василь Степанович (2302403894)</t>
  </si>
  <si>
    <t>Договір №15 від 18.12.2020</t>
  </si>
  <si>
    <t>Акт від 31.08.2021</t>
  </si>
  <si>
    <t>Пл. дор. №266 від 03.09.2021</t>
  </si>
  <si>
    <t>ФОП Кирилюк Віталій Леонідович (3118906053)</t>
  </si>
  <si>
    <t>Договір №6 від 27.11.2020</t>
  </si>
  <si>
    <t>Акт №6/1 від 30.11.2020</t>
  </si>
  <si>
    <t>Пл. дор. №279 від 30.12.2020</t>
  </si>
  <si>
    <t>Акт №6/2 від 29.12.2020</t>
  </si>
  <si>
    <t>Пл. дор. №278 від 30.12.2021</t>
  </si>
  <si>
    <t>Акт №6/3 від 29.01.2021</t>
  </si>
  <si>
    <t>Пл. дор. №40 від 29.01.2021</t>
  </si>
  <si>
    <t>Акт №6/4 від 26.02.2021</t>
  </si>
  <si>
    <t>Пл. дор. №82 від 26.02.2021</t>
  </si>
  <si>
    <t>Акт №6/5 від 31.03.2021</t>
  </si>
  <si>
    <t>Пл. дор. №111 від 31.03.2021</t>
  </si>
  <si>
    <t>Акт №6/6 від 30.04.2021</t>
  </si>
  <si>
    <t>Пл. дор. №155 від 30.04.2021</t>
  </si>
  <si>
    <t>Акт №6/7 від 31.05.2021</t>
  </si>
  <si>
    <t>Акт №6/8 від 30.06.2021</t>
  </si>
  <si>
    <t>Пл. дор. №213 від 30.06.2021</t>
  </si>
  <si>
    <t>Пл. дор. №235 від 30.07.2021</t>
  </si>
  <si>
    <t>Акт №6/9 від 30.07.2021</t>
  </si>
  <si>
    <t>Акт №6/10 від 31.08.2021</t>
  </si>
  <si>
    <t>Пл. дор. №263 від 01.09.2021</t>
  </si>
  <si>
    <t>ПП "РІВНЕ-КОНСАЛТИНГ-АУДИТ" (31541896)</t>
  </si>
  <si>
    <t>Договір №1 -02/21 від 16.02.2021</t>
  </si>
  <si>
    <t>Пл. дор. №126 від 05.04.2021</t>
  </si>
  <si>
    <t>Пл. дор. №230 від 01.09.2021</t>
  </si>
  <si>
    <t>АТ КБ Приватбанк (14360570)</t>
  </si>
  <si>
    <t>Договір №076 від 06.02.2006</t>
  </si>
  <si>
    <t>Пл. дор. №230 від 29.12.2021</t>
  </si>
  <si>
    <t>Пл. дор. №17 від 29.01.2021</t>
  </si>
  <si>
    <t>Пл. дор. №65 від 26.02.2021</t>
  </si>
  <si>
    <t>Пл. дор. №122 від 01.04.2021</t>
  </si>
  <si>
    <t>Пл. дор. №154 від 05.05.2021</t>
  </si>
  <si>
    <t>Пл. дор. №179 від 01.06.2021</t>
  </si>
  <si>
    <t>Пл. дор. №190 від 01.07.2021</t>
  </si>
  <si>
    <t>Пл. дор. №195 від 02.08.2021</t>
  </si>
  <si>
    <t>Пл. дор. №L91O12TQ5O від 01.09.2021</t>
  </si>
  <si>
    <t>Договір №9 від 01.12.2020</t>
  </si>
  <si>
    <t>Акт №1 від 30.12.2020</t>
  </si>
  <si>
    <t>Пл. дор. №259 від 29.12.2020; Пл. дор. №256 від 29.12.2020 (ПДФО - 18%); Пл. дор.№257 від 29.12.2020 (ВЗ - 1,5%)</t>
  </si>
  <si>
    <t>Договір №21 від 05.04.2021</t>
  </si>
  <si>
    <t>Акт №1 від 30.04.2021</t>
  </si>
  <si>
    <t>Пл. дор. №53 від 30.04.2021; Пл. дор. №150 від 30.04.2021 (ПДФО - 18%); Пл. дор.№151 від 30.04.2021 (ВЗ - 1,5%)</t>
  </si>
  <si>
    <t>Договір №22 від 17.05.2021</t>
  </si>
  <si>
    <t>Акт №1 від 31.05.2021</t>
  </si>
  <si>
    <t>Пл. дор. №179 від 31.05.2021; Пл. дор. №185 від 31.05.2021 (ПДФО - 18%); Пл. дор.№178 від 31.05.2021 (ВЗ - 1,5%)</t>
  </si>
  <si>
    <t>Договір №25 від 01.08.2021</t>
  </si>
  <si>
    <t>Акт №1 від 31.08.2021</t>
  </si>
  <si>
    <t>Пл. дор. №244 від 01.09.2021; Пл. дор. №250 від 01.09.2021 (ПДФО - 18%); Пл. дор.№246 від 01.09.2021 (ВЗ - 1,5%)</t>
  </si>
  <si>
    <t>Договір №23 від 01.06.2021</t>
  </si>
  <si>
    <t>Акт №1 від 30.06.2021</t>
  </si>
  <si>
    <t>Пл. дор. №193 від 30.06.2021; Пл. дор. №202 від 30.06.2021 (ПДФО - 18%); Пл. дор.№198 від 30.06.2021 (ВЗ - 1,5%)</t>
  </si>
  <si>
    <t>Броновицька Руслана Петрівна (2720017600)</t>
  </si>
  <si>
    <t>Рачковська Ірина Володимирівна (3133620325)</t>
  </si>
  <si>
    <t>Договір №16 від 04.01.2021</t>
  </si>
  <si>
    <t>Акт №1 від 29.01.2021</t>
  </si>
  <si>
    <t>Пл. дор. №31 від 29.01.2021; Пл. дор. №30 від 29.01.2021 (ПДФО - 18%); Пл. дор.№28 від 29.01.2021 (ВЗ - 1,5%)</t>
  </si>
  <si>
    <t>Ігас Оксана Михайлівна (3008218420)</t>
  </si>
  <si>
    <t>Договір №19 від 22.02.2021</t>
  </si>
  <si>
    <t>Акт №19/1 від 01.03.2021</t>
  </si>
  <si>
    <t>Пл. дор. №103 від 30.03.2021; Пл. дор. №102 від 30.03.2021 (ПДФО - 18%); Пл. дор.№101 від 30.03.2021 (ВЗ - 1,5%)</t>
  </si>
  <si>
    <t>Договір №20 від 22.03.2021</t>
  </si>
  <si>
    <t>Акт №20/1 від 01.04.2021</t>
  </si>
  <si>
    <t>Пл. дор. №128 від 09.04.2021; Пл. дор. №131 від 09.04.2021 (ПДФО - 18%); Пл. дор.№129 від 09.04.2021 (ВЗ - 1,5%)</t>
  </si>
  <si>
    <t>Договір №24 від 01.07.2021</t>
  </si>
  <si>
    <t>Акт №24/1 від 30.07.2021</t>
  </si>
  <si>
    <t>Пл. дор. №228 від 30.07.2021; Пл. дор. №224 від 30.07.2021 (ПДФО - 18%); Пл. дор.№220 від 30.07.2021 (ВЗ - 1,5%)</t>
  </si>
  <si>
    <t>Пл. дор. №258 від 29.12.2021</t>
  </si>
  <si>
    <t>Пл. дор. №29 від 29.01.2021</t>
  </si>
  <si>
    <t>Пл. дор. №104 від 30.03.2021</t>
  </si>
  <si>
    <t>Пл. дор. №132 від 09.04.2021</t>
  </si>
  <si>
    <t>Пл. дор. №149 від 30.04.2021</t>
  </si>
  <si>
    <t>Пл. дор. №187 від 31.05.2021</t>
  </si>
  <si>
    <t>Пл. дор. №200 від 30.06.2021</t>
  </si>
  <si>
    <t>Пл. дор. №222 від 30.07.2021</t>
  </si>
  <si>
    <t>Пл. дор. №248 від 01.09.2021</t>
  </si>
  <si>
    <t>Роботи та премії працівникам передбачені бюджетом і проектною заявкою на 10 місяців. Але фактичний термін реалізації проекту скоротився до 9-ти місяців при тих самих обсягах робіт. Тобто навантаження на виконавців проекту зросло. Тому щомісячний розмір премій працівникам з 01.03.2021 був збльшений, але в межах фонду оплати праці штатних працівників за проектом.</t>
  </si>
  <si>
    <t>Акт від 14.09.2021</t>
  </si>
  <si>
    <t xml:space="preserve"> У звязку із хворобою Курилас В.В. не брав участь у проекті впродовж 1 місяця</t>
  </si>
  <si>
    <t>У звязку із необхідністю друку великої кількості документів проекту, був додатково придбаний папір</t>
  </si>
  <si>
    <t>У звязку із необхідністю зберігання документів проекту, була придбана папка-реєстратор</t>
  </si>
  <si>
    <t xml:space="preserve">У звязку із великими об'ємами відеоматеріалів проекту, виникла необхідність додатково придбати жорсткий диск </t>
  </si>
  <si>
    <t>У звязку із великим обсягом відеофайлів проекту, виникла необхідінсть придбати ще 2 накопичувачі по 240 Гб</t>
  </si>
  <si>
    <t>Флеш-накопичувач 64 ГБ, 240 ГБ</t>
  </si>
  <si>
    <t>У звязку із збільшенням кількості відвіданих об'єктів у громадах, виникла необхідність збільшити кількість годин фотофіксації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</si>
</sst>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2" x14ac:knownFonts="1"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i/>
      <sz val="10"/>
      <color theme="1"/>
      <name val="Calibri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i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2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4" xfId="0" applyNumberFormat="1" applyFont="1" applyFill="1" applyBorder="1" applyAlignment="1">
      <alignment horizontal="right" vertical="center"/>
    </xf>
    <xf numFmtId="4" fontId="11" fillId="4" borderId="44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1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3" fillId="6" borderId="46" xfId="0" applyNumberFormat="1" applyFont="1" applyFill="1" applyBorder="1" applyAlignment="1">
      <alignment vertical="top"/>
    </xf>
    <xf numFmtId="49" fontId="3" fillId="6" borderId="47" xfId="0" applyNumberFormat="1" applyFont="1" applyFill="1" applyBorder="1" applyAlignment="1">
      <alignment horizontal="center" vertical="top"/>
    </xf>
    <xf numFmtId="0" fontId="16" fillId="6" borderId="48" xfId="0" applyFont="1" applyFill="1" applyBorder="1" applyAlignment="1">
      <alignment vertical="top" wrapText="1"/>
    </xf>
    <xf numFmtId="0" fontId="3" fillId="6" borderId="46" xfId="0" applyFont="1" applyFill="1" applyBorder="1" applyAlignment="1">
      <alignment horizontal="center" vertical="top"/>
    </xf>
    <xf numFmtId="4" fontId="3" fillId="6" borderId="49" xfId="0" applyNumberFormat="1" applyFont="1" applyFill="1" applyBorder="1" applyAlignment="1">
      <alignment horizontal="right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1" fillId="6" borderId="47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10" fontId="11" fillId="6" borderId="48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17" xfId="0" applyNumberFormat="1" applyFont="1" applyBorder="1" applyAlignment="1">
      <alignment vertical="top"/>
    </xf>
    <xf numFmtId="49" fontId="14" fillId="0" borderId="53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10" fontId="11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18" xfId="0" applyNumberFormat="1" applyFont="1" applyBorder="1" applyAlignment="1">
      <alignment vertical="top"/>
    </xf>
    <xf numFmtId="49" fontId="14" fillId="0" borderId="55" xfId="0" applyNumberFormat="1" applyFont="1" applyBorder="1" applyAlignment="1">
      <alignment horizontal="center" vertical="top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1" fillId="0" borderId="5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4" fillId="0" borderId="58" xfId="0" applyNumberFormat="1" applyFont="1" applyBorder="1" applyAlignment="1">
      <alignment horizontal="center" vertical="top"/>
    </xf>
    <xf numFmtId="165" fontId="3" fillId="0" borderId="59" xfId="0" applyNumberFormat="1" applyFont="1" applyBorder="1" applyAlignment="1">
      <alignment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49" fontId="14" fillId="0" borderId="63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0" fontId="5" fillId="0" borderId="63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4" fontId="11" fillId="0" borderId="58" xfId="0" applyNumberFormat="1" applyFont="1" applyBorder="1" applyAlignment="1">
      <alignment horizontal="right" vertical="top"/>
    </xf>
    <xf numFmtId="4" fontId="11" fillId="0" borderId="68" xfId="0" applyNumberFormat="1" applyFont="1" applyBorder="1" applyAlignment="1">
      <alignment horizontal="right" vertical="top"/>
    </xf>
    <xf numFmtId="165" fontId="16" fillId="7" borderId="70" xfId="0" applyNumberFormat="1" applyFont="1" applyFill="1" applyBorder="1" applyAlignment="1">
      <alignment vertical="center"/>
    </xf>
    <xf numFmtId="165" fontId="3" fillId="7" borderId="71" xfId="0" applyNumberFormat="1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vertical="center" wrapText="1"/>
    </xf>
    <xf numFmtId="0" fontId="3" fillId="7" borderId="70" xfId="0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right" vertical="center"/>
    </xf>
    <xf numFmtId="4" fontId="3" fillId="7" borderId="73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2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70" xfId="0" applyNumberFormat="1" applyFont="1" applyFill="1" applyBorder="1" applyAlignment="1">
      <alignment horizontal="right" vertical="center"/>
    </xf>
    <xf numFmtId="10" fontId="3" fillId="7" borderId="44" xfId="0" applyNumberFormat="1" applyFont="1" applyFill="1" applyBorder="1" applyAlignment="1">
      <alignment horizontal="right" vertical="center"/>
    </xf>
    <xf numFmtId="0" fontId="3" fillId="7" borderId="70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vertical="center"/>
    </xf>
    <xf numFmtId="0" fontId="14" fillId="5" borderId="7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5" fillId="5" borderId="76" xfId="0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4" fontId="11" fillId="5" borderId="41" xfId="0" applyNumberFormat="1" applyFont="1" applyFill="1" applyBorder="1" applyAlignment="1">
      <alignment horizontal="right" vertical="center"/>
    </xf>
    <xf numFmtId="10" fontId="11" fillId="5" borderId="44" xfId="0" applyNumberFormat="1" applyFont="1" applyFill="1" applyBorder="1" applyAlignment="1">
      <alignment horizontal="right" vertical="center"/>
    </xf>
    <xf numFmtId="0" fontId="5" fillId="5" borderId="40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4" fontId="11" fillId="0" borderId="77" xfId="0" applyNumberFormat="1" applyFont="1" applyBorder="1" applyAlignment="1">
      <alignment horizontal="right" vertical="top"/>
    </xf>
    <xf numFmtId="165" fontId="16" fillId="7" borderId="37" xfId="0" applyNumberFormat="1" applyFont="1" applyFill="1" applyBorder="1" applyAlignment="1">
      <alignment vertical="center"/>
    </xf>
    <xf numFmtId="165" fontId="3" fillId="7" borderId="78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4" fontId="3" fillId="7" borderId="79" xfId="0" applyNumberFormat="1" applyFont="1" applyFill="1" applyBorder="1" applyAlignment="1">
      <alignment horizontal="right" vertical="center"/>
    </xf>
    <xf numFmtId="10" fontId="11" fillId="7" borderId="79" xfId="0" applyNumberFormat="1" applyFont="1" applyFill="1" applyBorder="1" applyAlignment="1">
      <alignment horizontal="right" vertical="center"/>
    </xf>
    <xf numFmtId="0" fontId="3" fillId="7" borderId="40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horizontal="center" vertical="center"/>
    </xf>
    <xf numFmtId="10" fontId="11" fillId="5" borderId="41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49" fontId="14" fillId="6" borderId="47" xfId="0" applyNumberFormat="1" applyFont="1" applyFill="1" applyBorder="1" applyAlignment="1">
      <alignment horizontal="center" vertical="top"/>
    </xf>
    <xf numFmtId="0" fontId="16" fillId="6" borderId="80" xfId="0" applyFont="1" applyFill="1" applyBorder="1" applyAlignment="1">
      <alignment vertical="top" wrapText="1"/>
    </xf>
    <xf numFmtId="0" fontId="3" fillId="6" borderId="81" xfId="0" applyFont="1" applyFill="1" applyBorder="1" applyAlignment="1">
      <alignment horizontal="center" vertical="top"/>
    </xf>
    <xf numFmtId="4" fontId="3" fillId="6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11" fillId="6" borderId="86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vertical="top" wrapText="1"/>
    </xf>
    <xf numFmtId="4" fontId="11" fillId="0" borderId="91" xfId="0" applyNumberFormat="1" applyFont="1" applyBorder="1" applyAlignment="1">
      <alignment horizontal="right" vertical="top"/>
    </xf>
    <xf numFmtId="0" fontId="3" fillId="7" borderId="92" xfId="0" applyFont="1" applyFill="1" applyBorder="1" applyAlignment="1">
      <alignment vertical="center" wrapText="1"/>
    </xf>
    <xf numFmtId="4" fontId="3" fillId="7" borderId="93" xfId="0" applyNumberFormat="1" applyFont="1" applyFill="1" applyBorder="1" applyAlignment="1">
      <alignment horizontal="right" vertical="center"/>
    </xf>
    <xf numFmtId="4" fontId="3" fillId="7" borderId="94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17" fillId="6" borderId="48" xfId="0" applyFont="1" applyFill="1" applyBorder="1" applyAlignment="1">
      <alignment vertical="top" wrapText="1"/>
    </xf>
    <xf numFmtId="0" fontId="5" fillId="0" borderId="5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/>
    </xf>
    <xf numFmtId="0" fontId="5" fillId="0" borderId="68" xfId="0" applyFont="1" applyBorder="1" applyAlignment="1">
      <alignment horizontal="left" vertical="top" wrapText="1"/>
    </xf>
    <xf numFmtId="4" fontId="11" fillId="6" borderId="95" xfId="0" applyNumberFormat="1" applyFont="1" applyFill="1" applyBorder="1" applyAlignment="1">
      <alignment horizontal="right" vertical="top"/>
    </xf>
    <xf numFmtId="4" fontId="11" fillId="6" borderId="96" xfId="0" applyNumberFormat="1" applyFont="1" applyFill="1" applyBorder="1" applyAlignment="1">
      <alignment horizontal="right" vertical="top"/>
    </xf>
    <xf numFmtId="165" fontId="16" fillId="7" borderId="42" xfId="0" applyNumberFormat="1" applyFont="1" applyFill="1" applyBorder="1" applyAlignment="1">
      <alignment vertical="center"/>
    </xf>
    <xf numFmtId="165" fontId="3" fillId="7" borderId="43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79" xfId="0" applyFont="1" applyFill="1" applyBorder="1" applyAlignment="1">
      <alignment horizontal="center" vertical="center"/>
    </xf>
    <xf numFmtId="4" fontId="3" fillId="7" borderId="97" xfId="0" applyNumberFormat="1" applyFont="1" applyFill="1" applyBorder="1" applyAlignment="1">
      <alignment horizontal="right" vertical="center"/>
    </xf>
    <xf numFmtId="0" fontId="3" fillId="5" borderId="93" xfId="0" applyFont="1" applyFill="1" applyBorder="1" applyAlignment="1">
      <alignment vertical="center"/>
    </xf>
    <xf numFmtId="0" fontId="14" fillId="5" borderId="98" xfId="0" applyFont="1" applyFill="1" applyBorder="1" applyAlignment="1">
      <alignment horizontal="center" vertical="center"/>
    </xf>
    <xf numFmtId="0" fontId="14" fillId="5" borderId="98" xfId="0" applyFont="1" applyFill="1" applyBorder="1" applyAlignment="1">
      <alignment vertical="center"/>
    </xf>
    <xf numFmtId="10" fontId="11" fillId="0" borderId="68" xfId="0" applyNumberFormat="1" applyFont="1" applyBorder="1" applyAlignment="1">
      <alignment horizontal="right" vertical="top"/>
    </xf>
    <xf numFmtId="0" fontId="3" fillId="5" borderId="98" xfId="0" applyFont="1" applyFill="1" applyBorder="1" applyAlignment="1">
      <alignment vertical="center"/>
    </xf>
    <xf numFmtId="0" fontId="14" fillId="5" borderId="93" xfId="0" applyFont="1" applyFill="1" applyBorder="1" applyAlignment="1">
      <alignment horizontal="center" vertical="center"/>
    </xf>
    <xf numFmtId="0" fontId="3" fillId="5" borderId="76" xfId="0" applyFont="1" applyFill="1" applyBorder="1" applyAlignment="1">
      <alignment vertical="center"/>
    </xf>
    <xf numFmtId="0" fontId="17" fillId="6" borderId="80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4" fontId="11" fillId="0" borderId="47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horizontal="right" vertical="top"/>
    </xf>
    <xf numFmtId="10" fontId="11" fillId="0" borderId="47" xfId="0" applyNumberFormat="1" applyFont="1" applyBorder="1" applyAlignment="1">
      <alignment horizontal="right" vertical="top"/>
    </xf>
    <xf numFmtId="0" fontId="5" fillId="0" borderId="47" xfId="0" applyFont="1" applyBorder="1" applyAlignment="1">
      <alignment vertical="top" wrapText="1"/>
    </xf>
    <xf numFmtId="10" fontId="11" fillId="0" borderId="53" xfId="0" applyNumberFormat="1" applyFont="1" applyBorder="1" applyAlignment="1">
      <alignment horizontal="right" vertical="top"/>
    </xf>
    <xf numFmtId="0" fontId="15" fillId="0" borderId="57" xfId="0" applyFont="1" applyBorder="1" applyAlignment="1">
      <alignment vertical="top" wrapText="1"/>
    </xf>
    <xf numFmtId="10" fontId="11" fillId="0" borderId="55" xfId="0" applyNumberFormat="1" applyFont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right" vertical="center"/>
    </xf>
    <xf numFmtId="10" fontId="11" fillId="7" borderId="40" xfId="0" applyNumberFormat="1" applyFont="1" applyFill="1" applyBorder="1" applyAlignment="1">
      <alignment horizontal="right" vertical="center"/>
    </xf>
    <xf numFmtId="0" fontId="3" fillId="7" borderId="99" xfId="0" applyFont="1" applyFill="1" applyBorder="1" applyAlignment="1">
      <alignment vertical="center" wrapText="1"/>
    </xf>
    <xf numFmtId="0" fontId="14" fillId="5" borderId="76" xfId="0" applyFont="1" applyFill="1" applyBorder="1" applyAlignment="1">
      <alignment vertical="center"/>
    </xf>
    <xf numFmtId="0" fontId="5" fillId="5" borderId="79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165" fontId="3" fillId="7" borderId="76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4" fontId="3" fillId="7" borderId="100" xfId="0" applyNumberFormat="1" applyFont="1" applyFill="1" applyBorder="1" applyAlignment="1">
      <alignment horizontal="right" vertical="center"/>
    </xf>
    <xf numFmtId="4" fontId="3" fillId="7" borderId="101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37" xfId="0" applyFont="1" applyFill="1" applyBorder="1" applyAlignment="1">
      <alignment vertical="center" wrapText="1"/>
    </xf>
    <xf numFmtId="4" fontId="5" fillId="5" borderId="76" xfId="0" applyNumberFormat="1" applyFont="1" applyFill="1" applyBorder="1" applyAlignment="1">
      <alignment horizontal="right" vertical="center"/>
    </xf>
    <xf numFmtId="0" fontId="5" fillId="0" borderId="47" xfId="0" applyFont="1" applyBorder="1" applyAlignment="1">
      <alignment horizontal="center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103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6" fontId="14" fillId="0" borderId="5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58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0" fontId="5" fillId="0" borderId="77" xfId="0" applyFont="1" applyBorder="1" applyAlignment="1">
      <alignment vertical="top" wrapText="1"/>
    </xf>
    <xf numFmtId="4" fontId="3" fillId="7" borderId="105" xfId="0" applyNumberFormat="1" applyFont="1" applyFill="1" applyBorder="1" applyAlignment="1">
      <alignment horizontal="right" vertical="center"/>
    </xf>
    <xf numFmtId="4" fontId="3" fillId="7" borderId="106" xfId="0" applyNumberFormat="1" applyFont="1" applyFill="1" applyBorder="1" applyAlignment="1">
      <alignment horizontal="right" vertical="center"/>
    </xf>
    <xf numFmtId="10" fontId="11" fillId="7" borderId="70" xfId="0" applyNumberFormat="1" applyFont="1" applyFill="1" applyBorder="1" applyAlignment="1">
      <alignment horizontal="right" vertical="center"/>
    </xf>
    <xf numFmtId="0" fontId="3" fillId="7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4" fontId="5" fillId="0" borderId="107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166" fontId="14" fillId="0" borderId="58" xfId="0" applyNumberFormat="1" applyFont="1" applyBorder="1" applyAlignment="1">
      <alignment horizontal="center" vertical="top"/>
    </xf>
    <xf numFmtId="166" fontId="14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5" fontId="3" fillId="0" borderId="53" xfId="0" applyNumberFormat="1" applyFont="1" applyBorder="1" applyAlignment="1">
      <alignment vertical="top"/>
    </xf>
    <xf numFmtId="165" fontId="3" fillId="0" borderId="58" xfId="0" applyNumberFormat="1" applyFont="1" applyBorder="1" applyAlignment="1">
      <alignment vertical="top"/>
    </xf>
    <xf numFmtId="166" fontId="14" fillId="0" borderId="6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3" fillId="7" borderId="94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7" fillId="6" borderId="86" xfId="0" applyFont="1" applyFill="1" applyBorder="1" applyAlignment="1">
      <alignment horizontal="left" vertical="top" wrapText="1"/>
    </xf>
    <xf numFmtId="10" fontId="11" fillId="6" borderId="47" xfId="0" applyNumberFormat="1" applyFont="1" applyFill="1" applyBorder="1" applyAlignment="1">
      <alignment horizontal="right" vertical="top"/>
    </xf>
    <xf numFmtId="0" fontId="3" fillId="6" borderId="86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5" fontId="3" fillId="6" borderId="81" xfId="0" applyNumberFormat="1" applyFont="1" applyFill="1" applyBorder="1" applyAlignment="1">
      <alignment vertical="top"/>
    </xf>
    <xf numFmtId="49" fontId="14" fillId="6" borderId="95" xfId="0" applyNumberFormat="1" applyFont="1" applyFill="1" applyBorder="1" applyAlignment="1">
      <alignment horizontal="center" vertical="top"/>
    </xf>
    <xf numFmtId="10" fontId="11" fillId="6" borderId="80" xfId="0" applyNumberFormat="1" applyFont="1" applyFill="1" applyBorder="1" applyAlignment="1">
      <alignment horizontal="right" vertical="top"/>
    </xf>
    <xf numFmtId="0" fontId="3" fillId="6" borderId="95" xfId="0" applyFont="1" applyFill="1" applyBorder="1" applyAlignment="1">
      <alignment vertical="top" wrapText="1"/>
    </xf>
    <xf numFmtId="0" fontId="16" fillId="6" borderId="48" xfId="0" applyFont="1" applyFill="1" applyBorder="1" applyAlignment="1">
      <alignment horizontal="left" vertical="top" wrapText="1"/>
    </xf>
    <xf numFmtId="10" fontId="11" fillId="0" borderId="56" xfId="0" applyNumberFormat="1" applyFont="1" applyBorder="1" applyAlignment="1">
      <alignment horizontal="right" vertical="top"/>
    </xf>
    <xf numFmtId="165" fontId="16" fillId="7" borderId="36" xfId="0" applyNumberFormat="1" applyFont="1" applyFill="1" applyBorder="1" applyAlignment="1">
      <alignment vertical="center"/>
    </xf>
    <xf numFmtId="165" fontId="3" fillId="7" borderId="41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11" xfId="0" applyNumberFormat="1" applyFont="1" applyFill="1" applyBorder="1" applyAlignment="1">
      <alignment horizontal="right" vertical="center"/>
    </xf>
    <xf numFmtId="4" fontId="3" fillId="7" borderId="92" xfId="0" applyNumberFormat="1" applyFont="1" applyFill="1" applyBorder="1" applyAlignment="1">
      <alignment horizontal="right" vertical="center"/>
    </xf>
    <xf numFmtId="10" fontId="11" fillId="7" borderId="94" xfId="0" applyNumberFormat="1" applyFont="1" applyFill="1" applyBorder="1" applyAlignment="1">
      <alignment horizontal="right" vertical="center"/>
    </xf>
    <xf numFmtId="0" fontId="3" fillId="7" borderId="93" xfId="0" applyFont="1" applyFill="1" applyBorder="1" applyAlignment="1">
      <alignment vertical="center" wrapText="1"/>
    </xf>
    <xf numFmtId="165" fontId="3" fillId="4" borderId="42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4" fontId="3" fillId="4" borderId="98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10" fontId="3" fillId="4" borderId="94" xfId="0" applyNumberFormat="1" applyFont="1" applyFill="1" applyBorder="1" applyAlignment="1">
      <alignment horizontal="right" vertical="center"/>
    </xf>
    <xf numFmtId="0" fontId="3" fillId="4" borderId="93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10" fontId="28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/>
    <xf numFmtId="0" fontId="32" fillId="0" borderId="0" xfId="0" applyFont="1" applyAlignment="1">
      <alignment wrapText="1"/>
    </xf>
    <xf numFmtId="0" fontId="32" fillId="0" borderId="0" xfId="0" applyFont="1"/>
    <xf numFmtId="0" fontId="33" fillId="0" borderId="0" xfId="0" applyFont="1"/>
    <xf numFmtId="4" fontId="33" fillId="0" borderId="0" xfId="0" applyNumberFormat="1" applyFont="1"/>
    <xf numFmtId="0" fontId="0" fillId="0" borderId="0" xfId="0" applyFont="1" applyAlignment="1"/>
    <xf numFmtId="0" fontId="15" fillId="0" borderId="68" xfId="0" applyFont="1" applyBorder="1" applyAlignment="1">
      <alignment vertical="top" wrapText="1"/>
    </xf>
    <xf numFmtId="0" fontId="0" fillId="0" borderId="0" xfId="0" applyFont="1" applyAlignment="1"/>
    <xf numFmtId="4" fontId="34" fillId="0" borderId="11" xfId="0" applyNumberFormat="1" applyFont="1" applyBorder="1" applyAlignment="1">
      <alignment horizontal="right" vertical="top"/>
    </xf>
    <xf numFmtId="49" fontId="35" fillId="0" borderId="53" xfId="0" applyNumberFormat="1" applyFont="1" applyBorder="1" applyAlignment="1">
      <alignment horizontal="center" vertical="top"/>
    </xf>
    <xf numFmtId="0" fontId="34" fillId="0" borderId="54" xfId="0" applyFont="1" applyBorder="1" applyAlignment="1">
      <alignment vertical="top" wrapText="1"/>
    </xf>
    <xf numFmtId="0" fontId="34" fillId="0" borderId="80" xfId="0" applyFont="1" applyBorder="1" applyAlignment="1">
      <alignment vertical="top" wrapText="1"/>
    </xf>
    <xf numFmtId="4" fontId="34" fillId="0" borderId="10" xfId="0" applyNumberFormat="1" applyFont="1" applyBorder="1" applyAlignment="1">
      <alignment horizontal="right" vertical="top"/>
    </xf>
    <xf numFmtId="0" fontId="15" fillId="0" borderId="53" xfId="0" applyFont="1" applyBorder="1" applyAlignment="1">
      <alignment vertical="top" wrapText="1"/>
    </xf>
    <xf numFmtId="0" fontId="34" fillId="0" borderId="53" xfId="0" applyFont="1" applyBorder="1" applyAlignment="1">
      <alignment vertical="top" wrapText="1"/>
    </xf>
    <xf numFmtId="165" fontId="36" fillId="0" borderId="59" xfId="0" applyNumberFormat="1" applyFont="1" applyBorder="1" applyAlignment="1">
      <alignment vertical="top"/>
    </xf>
    <xf numFmtId="49" fontId="35" fillId="0" borderId="95" xfId="0" applyNumberFormat="1" applyFont="1" applyBorder="1" applyAlignment="1">
      <alignment horizontal="center" vertical="top"/>
    </xf>
    <xf numFmtId="4" fontId="34" fillId="0" borderId="82" xfId="0" applyNumberFormat="1" applyFont="1" applyBorder="1" applyAlignment="1">
      <alignment horizontal="right" vertical="top"/>
    </xf>
    <xf numFmtId="4" fontId="34" fillId="0" borderId="83" xfId="0" applyNumberFormat="1" applyFont="1" applyBorder="1" applyAlignment="1">
      <alignment horizontal="right" vertical="top"/>
    </xf>
    <xf numFmtId="0" fontId="37" fillId="0" borderId="59" xfId="0" applyFont="1" applyBorder="1" applyAlignment="1">
      <alignment horizontal="center" vertical="top"/>
    </xf>
    <xf numFmtId="49" fontId="35" fillId="0" borderId="55" xfId="0" applyNumberFormat="1" applyFont="1" applyBorder="1" applyAlignment="1">
      <alignment horizontal="center" vertical="top"/>
    </xf>
    <xf numFmtId="0" fontId="34" fillId="0" borderId="41" xfId="0" applyFont="1" applyBorder="1" applyAlignment="1">
      <alignment vertical="top" wrapText="1"/>
    </xf>
    <xf numFmtId="165" fontId="36" fillId="0" borderId="17" xfId="0" applyNumberFormat="1" applyFont="1" applyBorder="1" applyAlignment="1">
      <alignment vertical="top"/>
    </xf>
    <xf numFmtId="0" fontId="37" fillId="0" borderId="17" xfId="0" applyFont="1" applyBorder="1" applyAlignment="1">
      <alignment horizontal="center" vertical="top"/>
    </xf>
    <xf numFmtId="165" fontId="35" fillId="0" borderId="17" xfId="0" applyNumberFormat="1" applyFont="1" applyBorder="1" applyAlignment="1">
      <alignment vertical="top"/>
    </xf>
    <xf numFmtId="0" fontId="34" fillId="0" borderId="12" xfId="0" applyFont="1" applyBorder="1" applyAlignment="1">
      <alignment vertical="top" wrapText="1"/>
    </xf>
    <xf numFmtId="0" fontId="34" fillId="0" borderId="112" xfId="0" applyFont="1" applyBorder="1" applyAlignment="1">
      <alignment horizontal="center" vertical="top"/>
    </xf>
    <xf numFmtId="4" fontId="34" fillId="0" borderId="16" xfId="0" applyNumberFormat="1" applyFont="1" applyBorder="1" applyAlignment="1">
      <alignment horizontal="right" vertical="top"/>
    </xf>
    <xf numFmtId="4" fontId="34" fillId="0" borderId="0" xfId="0" applyNumberFormat="1" applyFont="1" applyAlignment="1">
      <alignment horizontal="right" vertical="top"/>
    </xf>
    <xf numFmtId="165" fontId="35" fillId="0" borderId="59" xfId="0" applyNumberFormat="1" applyFont="1" applyBorder="1" applyAlignment="1">
      <alignment vertical="top"/>
    </xf>
    <xf numFmtId="0" fontId="34" fillId="0" borderId="113" xfId="0" applyFont="1" applyBorder="1" applyAlignment="1">
      <alignment horizontal="center" vertical="top"/>
    </xf>
    <xf numFmtId="0" fontId="34" fillId="0" borderId="68" xfId="0" applyFont="1" applyBorder="1" applyAlignment="1">
      <alignment vertical="top" wrapText="1"/>
    </xf>
    <xf numFmtId="0" fontId="34" fillId="0" borderId="114" xfId="0" applyFont="1" applyBorder="1" applyAlignment="1">
      <alignment horizontal="center" vertical="top"/>
    </xf>
    <xf numFmtId="4" fontId="34" fillId="0" borderId="104" xfId="0" applyNumberFormat="1" applyFont="1" applyBorder="1" applyAlignment="1">
      <alignment horizontal="right" vertical="top"/>
    </xf>
    <xf numFmtId="4" fontId="34" fillId="0" borderId="61" xfId="0" applyNumberFormat="1" applyFont="1" applyBorder="1" applyAlignment="1">
      <alignment horizontal="right" vertical="top"/>
    </xf>
    <xf numFmtId="49" fontId="35" fillId="0" borderId="58" xfId="0" applyNumberFormat="1" applyFont="1" applyBorder="1" applyAlignment="1">
      <alignment horizontal="center" vertical="top"/>
    </xf>
    <xf numFmtId="0" fontId="34" fillId="0" borderId="115" xfId="0" applyFont="1" applyBorder="1" applyAlignment="1">
      <alignment horizontal="center" vertical="top"/>
    </xf>
    <xf numFmtId="4" fontId="5" fillId="8" borderId="15" xfId="0" applyNumberFormat="1" applyFont="1" applyFill="1" applyBorder="1" applyAlignment="1">
      <alignment horizontal="right" vertical="top"/>
    </xf>
    <xf numFmtId="165" fontId="35" fillId="0" borderId="46" xfId="0" applyNumberFormat="1" applyFont="1" applyBorder="1" applyAlignment="1">
      <alignment vertical="top"/>
    </xf>
    <xf numFmtId="166" fontId="35" fillId="0" borderId="47" xfId="0" applyNumberFormat="1" applyFont="1" applyBorder="1" applyAlignment="1">
      <alignment horizontal="center" vertical="top"/>
    </xf>
    <xf numFmtId="0" fontId="34" fillId="0" borderId="48" xfId="0" applyFont="1" applyBorder="1" applyAlignment="1">
      <alignment vertical="top" wrapText="1"/>
    </xf>
    <xf numFmtId="0" fontId="38" fillId="0" borderId="115" xfId="0" applyFont="1" applyBorder="1" applyAlignment="1">
      <alignment horizontal="center" vertical="top"/>
    </xf>
    <xf numFmtId="4" fontId="38" fillId="0" borderId="16" xfId="0" applyNumberFormat="1" applyFont="1" applyBorder="1" applyAlignment="1">
      <alignment horizontal="right" vertical="top"/>
    </xf>
    <xf numFmtId="4" fontId="38" fillId="0" borderId="11" xfId="0" applyNumberFormat="1" applyFont="1" applyBorder="1" applyAlignment="1">
      <alignment horizontal="right" vertical="top"/>
    </xf>
    <xf numFmtId="166" fontId="35" fillId="0" borderId="53" xfId="0" applyNumberFormat="1" applyFont="1" applyBorder="1" applyAlignment="1">
      <alignment horizontal="center" vertical="top"/>
    </xf>
    <xf numFmtId="165" fontId="35" fillId="0" borderId="10" xfId="0" applyNumberFormat="1" applyFont="1" applyBorder="1" applyAlignment="1">
      <alignment vertical="top"/>
    </xf>
    <xf numFmtId="49" fontId="35" fillId="0" borderId="11" xfId="0" applyNumberFormat="1" applyFont="1" applyBorder="1" applyAlignment="1">
      <alignment horizontal="center" vertical="top"/>
    </xf>
    <xf numFmtId="0" fontId="34" fillId="0" borderId="83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4" fontId="3" fillId="6" borderId="102" xfId="0" applyNumberFormat="1" applyFont="1" applyFill="1" applyBorder="1" applyAlignment="1">
      <alignment horizontal="right" vertical="top"/>
    </xf>
    <xf numFmtId="4" fontId="5" fillId="0" borderId="22" xfId="0" applyNumberFormat="1" applyFont="1" applyBorder="1" applyAlignment="1">
      <alignment horizontal="right" vertical="top"/>
    </xf>
    <xf numFmtId="0" fontId="3" fillId="6" borderId="47" xfId="0" applyFont="1" applyFill="1" applyBorder="1" applyAlignment="1">
      <alignment horizontal="center" vertical="top"/>
    </xf>
    <xf numFmtId="0" fontId="34" fillId="0" borderId="53" xfId="0" applyFont="1" applyBorder="1" applyAlignment="1">
      <alignment horizontal="center" vertical="top"/>
    </xf>
    <xf numFmtId="0" fontId="37" fillId="0" borderId="54" xfId="0" applyFont="1" applyBorder="1" applyAlignment="1">
      <alignment vertical="top" wrapText="1"/>
    </xf>
    <xf numFmtId="4" fontId="5" fillId="8" borderId="10" xfId="0" applyNumberFormat="1" applyFont="1" applyFill="1" applyBorder="1" applyAlignment="1">
      <alignment horizontal="right" vertical="top"/>
    </xf>
    <xf numFmtId="4" fontId="39" fillId="0" borderId="11" xfId="0" applyNumberFormat="1" applyFont="1" applyBorder="1" applyAlignment="1">
      <alignment wrapText="1"/>
    </xf>
    <xf numFmtId="0" fontId="39" fillId="0" borderId="11" xfId="0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0" fontId="0" fillId="0" borderId="0" xfId="0" applyFont="1" applyAlignment="1"/>
    <xf numFmtId="4" fontId="5" fillId="8" borderId="11" xfId="0" applyNumberFormat="1" applyFont="1" applyFill="1" applyBorder="1" applyAlignment="1">
      <alignment horizontal="right" vertical="top"/>
    </xf>
    <xf numFmtId="4" fontId="5" fillId="8" borderId="60" xfId="0" applyNumberFormat="1" applyFont="1" applyFill="1" applyBorder="1" applyAlignment="1">
      <alignment horizontal="right" vertical="top"/>
    </xf>
    <xf numFmtId="4" fontId="5" fillId="8" borderId="61" xfId="0" applyNumberFormat="1" applyFont="1" applyFill="1" applyBorder="1" applyAlignment="1">
      <alignment horizontal="right" vertical="top"/>
    </xf>
    <xf numFmtId="4" fontId="5" fillId="8" borderId="19" xfId="0" applyNumberFormat="1" applyFont="1" applyFill="1" applyBorder="1" applyAlignment="1">
      <alignment horizontal="right" vertical="top"/>
    </xf>
    <xf numFmtId="4" fontId="5" fillId="8" borderId="21" xfId="0" applyNumberFormat="1" applyFont="1" applyFill="1" applyBorder="1" applyAlignment="1">
      <alignment horizontal="right" vertical="top"/>
    </xf>
    <xf numFmtId="4" fontId="5" fillId="8" borderId="20" xfId="0" applyNumberFormat="1" applyFont="1" applyFill="1" applyBorder="1" applyAlignment="1">
      <alignment horizontal="right" vertical="top"/>
    </xf>
    <xf numFmtId="4" fontId="5" fillId="8" borderId="64" xfId="0" applyNumberFormat="1" applyFont="1" applyFill="1" applyBorder="1" applyAlignment="1">
      <alignment horizontal="right" vertical="top"/>
    </xf>
    <xf numFmtId="4" fontId="5" fillId="8" borderId="65" xfId="0" applyNumberFormat="1" applyFont="1" applyFill="1" applyBorder="1" applyAlignment="1">
      <alignment horizontal="right" vertical="top"/>
    </xf>
    <xf numFmtId="4" fontId="5" fillId="8" borderId="66" xfId="0" applyNumberFormat="1" applyFont="1" applyFill="1" applyBorder="1" applyAlignment="1">
      <alignment horizontal="right" vertical="top"/>
    </xf>
    <xf numFmtId="4" fontId="5" fillId="8" borderId="62" xfId="0" applyNumberFormat="1" applyFont="1" applyFill="1" applyBorder="1" applyAlignment="1">
      <alignment horizontal="right" vertical="top"/>
    </xf>
    <xf numFmtId="0" fontId="34" fillId="0" borderId="56" xfId="0" applyFont="1" applyBorder="1" applyAlignment="1">
      <alignment vertical="top" wrapText="1"/>
    </xf>
    <xf numFmtId="4" fontId="3" fillId="6" borderId="103" xfId="0" applyNumberFormat="1" applyFont="1" applyFill="1" applyBorder="1" applyAlignment="1">
      <alignment horizontal="right" vertical="top"/>
    </xf>
    <xf numFmtId="0" fontId="3" fillId="8" borderId="0" xfId="0" applyFont="1" applyFill="1"/>
    <xf numFmtId="4" fontId="0" fillId="0" borderId="83" xfId="0" applyNumberFormat="1" applyFont="1" applyBorder="1" applyAlignment="1">
      <alignment horizontal="right" vertical="center"/>
    </xf>
    <xf numFmtId="0" fontId="39" fillId="0" borderId="83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right" wrapText="1"/>
    </xf>
    <xf numFmtId="0" fontId="39" fillId="0" borderId="83" xfId="0" applyFont="1" applyBorder="1" applyAlignment="1">
      <alignment wrapText="1"/>
    </xf>
    <xf numFmtId="0" fontId="0" fillId="0" borderId="83" xfId="0" applyFont="1" applyBorder="1" applyAlignment="1">
      <alignment wrapText="1"/>
    </xf>
    <xf numFmtId="4" fontId="0" fillId="0" borderId="83" xfId="0" applyNumberFormat="1" applyFont="1" applyBorder="1"/>
    <xf numFmtId="49" fontId="0" fillId="0" borderId="49" xfId="0" applyNumberFormat="1" applyFont="1" applyBorder="1" applyAlignment="1">
      <alignment horizontal="right" wrapText="1"/>
    </xf>
    <xf numFmtId="0" fontId="39" fillId="0" borderId="50" xfId="0" applyFont="1" applyBorder="1" applyAlignment="1">
      <alignment wrapText="1"/>
    </xf>
    <xf numFmtId="4" fontId="0" fillId="0" borderId="50" xfId="0" applyNumberFormat="1" applyFont="1" applyBorder="1"/>
    <xf numFmtId="0" fontId="0" fillId="0" borderId="50" xfId="0" applyFont="1" applyBorder="1" applyAlignment="1">
      <alignment wrapText="1"/>
    </xf>
    <xf numFmtId="0" fontId="0" fillId="0" borderId="51" xfId="0" applyFont="1" applyBorder="1" applyAlignment="1">
      <alignment wrapText="1"/>
    </xf>
    <xf numFmtId="49" fontId="0" fillId="0" borderId="10" xfId="0" applyNumberFormat="1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" fontId="0" fillId="0" borderId="21" xfId="0" applyNumberFormat="1" applyFont="1" applyBorder="1"/>
    <xf numFmtId="0" fontId="0" fillId="0" borderId="20" xfId="0" applyFont="1" applyBorder="1" applyAlignment="1">
      <alignment wrapText="1"/>
    </xf>
    <xf numFmtId="0" fontId="32" fillId="0" borderId="4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4" fontId="32" fillId="0" borderId="21" xfId="0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2" fontId="0" fillId="0" borderId="83" xfId="0" applyNumberFormat="1" applyFont="1" applyBorder="1" applyAlignment="1">
      <alignment wrapText="1"/>
    </xf>
    <xf numFmtId="49" fontId="0" fillId="0" borderId="49" xfId="0" applyNumberFormat="1" applyFont="1" applyBorder="1" applyAlignment="1">
      <alignment horizontal="right" vertical="center" wrapText="1"/>
    </xf>
    <xf numFmtId="0" fontId="39" fillId="0" borderId="50" xfId="0" applyFont="1" applyBorder="1" applyAlignment="1">
      <alignment horizontal="left" vertical="center" wrapText="1"/>
    </xf>
    <xf numFmtId="4" fontId="0" fillId="0" borderId="50" xfId="0" applyNumberFormat="1" applyFont="1" applyBorder="1" applyAlignment="1">
      <alignment horizontal="right" vertical="center"/>
    </xf>
    <xf numFmtId="49" fontId="0" fillId="0" borderId="82" xfId="0" applyNumberFormat="1" applyFont="1" applyBorder="1" applyAlignment="1">
      <alignment horizontal="right" vertical="center" wrapText="1"/>
    </xf>
    <xf numFmtId="0" fontId="0" fillId="0" borderId="116" xfId="0" applyFont="1" applyBorder="1" applyAlignment="1">
      <alignment wrapText="1"/>
    </xf>
    <xf numFmtId="4" fontId="0" fillId="0" borderId="116" xfId="0" applyNumberFormat="1" applyFont="1" applyBorder="1"/>
    <xf numFmtId="0" fontId="39" fillId="0" borderId="61" xfId="0" applyFont="1" applyBorder="1" applyAlignment="1">
      <alignment wrapText="1"/>
    </xf>
    <xf numFmtId="0" fontId="0" fillId="0" borderId="61" xfId="0" applyFont="1" applyBorder="1" applyAlignment="1">
      <alignment wrapText="1"/>
    </xf>
    <xf numFmtId="4" fontId="0" fillId="0" borderId="61" xfId="0" applyNumberFormat="1" applyFont="1" applyBorder="1"/>
    <xf numFmtId="0" fontId="0" fillId="0" borderId="62" xfId="0" applyFont="1" applyBorder="1" applyAlignment="1">
      <alignment wrapText="1"/>
    </xf>
    <xf numFmtId="49" fontId="0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9" fillId="0" borderId="83" xfId="0" applyNumberFormat="1" applyFont="1" applyBorder="1" applyAlignment="1">
      <alignment horizontal="right" vertical="center" wrapText="1"/>
    </xf>
    <xf numFmtId="0" fontId="39" fillId="0" borderId="83" xfId="0" applyFont="1" applyBorder="1" applyAlignment="1">
      <alignment vertical="center" wrapText="1"/>
    </xf>
    <xf numFmtId="4" fontId="0" fillId="0" borderId="83" xfId="0" applyNumberFormat="1" applyFont="1" applyBorder="1" applyAlignment="1">
      <alignment vertical="center"/>
    </xf>
    <xf numFmtId="49" fontId="39" fillId="0" borderId="49" xfId="0" applyNumberFormat="1" applyFont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right" vertical="center" wrapText="1"/>
    </xf>
    <xf numFmtId="49" fontId="0" fillId="0" borderId="69" xfId="0" applyNumberFormat="1" applyFont="1" applyBorder="1" applyAlignment="1">
      <alignment horizontal="right" wrapText="1"/>
    </xf>
    <xf numFmtId="49" fontId="0" fillId="0" borderId="85" xfId="0" applyNumberFormat="1" applyFont="1" applyBorder="1" applyAlignment="1">
      <alignment horizontal="right" wrapText="1"/>
    </xf>
    <xf numFmtId="49" fontId="39" fillId="0" borderId="50" xfId="0" applyNumberFormat="1" applyFont="1" applyBorder="1" applyAlignment="1">
      <alignment horizontal="right" vertical="center" wrapText="1"/>
    </xf>
    <xf numFmtId="49" fontId="0" fillId="0" borderId="19" xfId="0" applyNumberFormat="1" applyFont="1" applyBorder="1" applyAlignment="1">
      <alignment horizontal="right" wrapText="1"/>
    </xf>
    <xf numFmtId="49" fontId="0" fillId="0" borderId="46" xfId="0" applyNumberFormat="1" applyFont="1" applyBorder="1" applyAlignment="1">
      <alignment horizontal="right" wrapText="1"/>
    </xf>
    <xf numFmtId="49" fontId="0" fillId="0" borderId="17" xfId="0" applyNumberFormat="1" applyFont="1" applyBorder="1" applyAlignment="1">
      <alignment horizontal="right" wrapText="1"/>
    </xf>
    <xf numFmtId="49" fontId="0" fillId="0" borderId="18" xfId="0" applyNumberFormat="1" applyFont="1" applyBorder="1" applyAlignment="1">
      <alignment horizontal="right" wrapText="1"/>
    </xf>
    <xf numFmtId="0" fontId="39" fillId="0" borderId="50" xfId="0" applyFont="1" applyBorder="1" applyAlignment="1">
      <alignment vertical="center" wrapText="1"/>
    </xf>
    <xf numFmtId="4" fontId="0" fillId="0" borderId="50" xfId="0" applyNumberFormat="1" applyFont="1" applyBorder="1" applyAlignment="1">
      <alignment vertical="center"/>
    </xf>
    <xf numFmtId="0" fontId="0" fillId="0" borderId="119" xfId="0" applyFont="1" applyBorder="1" applyAlignment="1">
      <alignment wrapText="1"/>
    </xf>
    <xf numFmtId="4" fontId="0" fillId="0" borderId="119" xfId="0" applyNumberFormat="1" applyFont="1" applyBorder="1"/>
    <xf numFmtId="49" fontId="0" fillId="0" borderId="50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vertical="center" wrapText="1"/>
    </xf>
    <xf numFmtId="49" fontId="39" fillId="0" borderId="82" xfId="0" applyNumberFormat="1" applyFont="1" applyBorder="1" applyAlignment="1">
      <alignment horizontal="right" vertical="center" wrapText="1"/>
    </xf>
    <xf numFmtId="49" fontId="0" fillId="0" borderId="106" xfId="0" applyNumberFormat="1" applyFont="1" applyBorder="1" applyAlignment="1">
      <alignment horizontal="right" wrapText="1"/>
    </xf>
    <xf numFmtId="49" fontId="0" fillId="0" borderId="81" xfId="0" applyNumberFormat="1" applyFont="1" applyBorder="1" applyAlignment="1">
      <alignment horizontal="right" wrapText="1"/>
    </xf>
    <xf numFmtId="49" fontId="0" fillId="0" borderId="98" xfId="0" applyNumberFormat="1" applyFont="1" applyBorder="1" applyAlignment="1">
      <alignment horizontal="right" wrapText="1"/>
    </xf>
    <xf numFmtId="0" fontId="0" fillId="8" borderId="0" xfId="0" applyFont="1" applyFill="1"/>
    <xf numFmtId="0" fontId="0" fillId="8" borderId="14" xfId="0" applyFont="1" applyFill="1" applyBorder="1"/>
    <xf numFmtId="0" fontId="0" fillId="8" borderId="0" xfId="0" applyFont="1" applyFill="1" applyAlignment="1">
      <alignment horizontal="right"/>
    </xf>
    <xf numFmtId="10" fontId="0" fillId="8" borderId="0" xfId="0" applyNumberFormat="1" applyFont="1" applyFill="1"/>
    <xf numFmtId="0" fontId="0" fillId="0" borderId="0" xfId="0" applyFont="1" applyAlignment="1"/>
    <xf numFmtId="4" fontId="34" fillId="8" borderId="16" xfId="0" applyNumberFormat="1" applyFont="1" applyFill="1" applyBorder="1" applyAlignment="1">
      <alignment horizontal="right" vertical="top"/>
    </xf>
    <xf numFmtId="4" fontId="34" fillId="8" borderId="11" xfId="0" applyNumberFormat="1" applyFont="1" applyFill="1" applyBorder="1" applyAlignment="1">
      <alignment horizontal="right" vertical="top"/>
    </xf>
    <xf numFmtId="10" fontId="0" fillId="8" borderId="10" xfId="0" applyNumberFormat="1" applyFont="1" applyFill="1" applyBorder="1" applyAlignment="1">
      <alignment horizontal="center" vertical="center"/>
    </xf>
    <xf numFmtId="4" fontId="0" fillId="8" borderId="15" xfId="0" applyNumberFormat="1" applyFont="1" applyFill="1" applyBorder="1" applyAlignment="1">
      <alignment horizontal="center" vertical="center"/>
    </xf>
    <xf numFmtId="10" fontId="0" fillId="8" borderId="19" xfId="0" applyNumberFormat="1" applyFont="1" applyFill="1" applyBorder="1" applyAlignment="1">
      <alignment horizontal="center" vertical="center"/>
    </xf>
    <xf numFmtId="4" fontId="0" fillId="8" borderId="20" xfId="0" applyNumberFormat="1" applyFont="1" applyFill="1" applyBorder="1" applyAlignment="1">
      <alignment horizontal="center" vertical="center"/>
    </xf>
    <xf numFmtId="0" fontId="39" fillId="0" borderId="51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0" fillId="0" borderId="84" xfId="0" applyFont="1" applyBorder="1" applyAlignment="1">
      <alignment wrapText="1"/>
    </xf>
    <xf numFmtId="0" fontId="0" fillId="0" borderId="120" xfId="0" applyFont="1" applyBorder="1" applyAlignment="1">
      <alignment wrapText="1"/>
    </xf>
    <xf numFmtId="0" fontId="39" fillId="0" borderId="84" xfId="0" applyFont="1" applyBorder="1" applyAlignment="1">
      <alignment wrapText="1"/>
    </xf>
    <xf numFmtId="0" fontId="39" fillId="0" borderId="120" xfId="0" applyFont="1" applyBorder="1" applyAlignment="1">
      <alignment wrapText="1"/>
    </xf>
    <xf numFmtId="4" fontId="5" fillId="8" borderId="102" xfId="0" applyNumberFormat="1" applyFont="1" applyFill="1" applyBorder="1" applyAlignment="1">
      <alignment horizontal="right" vertical="top"/>
    </xf>
    <xf numFmtId="4" fontId="5" fillId="8" borderId="50" xfId="0" applyNumberFormat="1" applyFont="1" applyFill="1" applyBorder="1" applyAlignment="1">
      <alignment horizontal="right" vertical="top"/>
    </xf>
    <xf numFmtId="4" fontId="5" fillId="8" borderId="51" xfId="0" applyNumberFormat="1" applyFont="1" applyFill="1" applyBorder="1" applyAlignment="1">
      <alignment horizontal="right" vertical="top"/>
    </xf>
    <xf numFmtId="0" fontId="0" fillId="0" borderId="0" xfId="0" applyFont="1" applyAlignment="1"/>
    <xf numFmtId="49" fontId="39" fillId="0" borderId="49" xfId="0" applyNumberFormat="1" applyFont="1" applyBorder="1" applyAlignment="1">
      <alignment horizontal="right" wrapText="1"/>
    </xf>
    <xf numFmtId="2" fontId="0" fillId="0" borderId="50" xfId="0" applyNumberFormat="1" applyFont="1" applyBorder="1" applyAlignment="1">
      <alignment wrapText="1"/>
    </xf>
    <xf numFmtId="49" fontId="39" fillId="0" borderId="82" xfId="0" applyNumberFormat="1" applyFont="1" applyBorder="1" applyAlignment="1">
      <alignment horizontal="right" wrapText="1"/>
    </xf>
    <xf numFmtId="49" fontId="0" fillId="0" borderId="82" xfId="0" applyNumberFormat="1" applyFont="1" applyBorder="1" applyAlignment="1">
      <alignment horizontal="right" wrapText="1"/>
    </xf>
    <xf numFmtId="49" fontId="0" fillId="0" borderId="118" xfId="0" applyNumberFormat="1" applyFont="1" applyBorder="1" applyAlignment="1">
      <alignment horizontal="right" wrapText="1"/>
    </xf>
    <xf numFmtId="2" fontId="0" fillId="0" borderId="119" xfId="0" applyNumberFormat="1" applyFont="1" applyBorder="1" applyAlignment="1">
      <alignment wrapText="1"/>
    </xf>
    <xf numFmtId="0" fontId="41" fillId="6" borderId="48" xfId="0" applyFont="1" applyFill="1" applyBorder="1" applyAlignment="1">
      <alignment vertical="top" wrapText="1"/>
    </xf>
    <xf numFmtId="0" fontId="37" fillId="0" borderId="68" xfId="0" applyFont="1" applyBorder="1" applyAlignment="1">
      <alignment vertical="top" wrapText="1"/>
    </xf>
    <xf numFmtId="49" fontId="39" fillId="0" borderId="100" xfId="0" applyNumberFormat="1" applyFont="1" applyBorder="1" applyAlignment="1">
      <alignment horizontal="right" wrapText="1"/>
    </xf>
    <xf numFmtId="0" fontId="0" fillId="0" borderId="101" xfId="0" applyFont="1" applyBorder="1" applyAlignment="1">
      <alignment wrapText="1"/>
    </xf>
    <xf numFmtId="4" fontId="0" fillId="0" borderId="101" xfId="0" applyNumberFormat="1" applyFont="1" applyBorder="1"/>
    <xf numFmtId="0" fontId="39" fillId="0" borderId="101" xfId="0" applyFont="1" applyBorder="1" applyAlignment="1">
      <alignment horizontal="center" vertical="center" wrapText="1"/>
    </xf>
    <xf numFmtId="2" fontId="0" fillId="0" borderId="101" xfId="0" applyNumberFormat="1" applyFont="1" applyBorder="1" applyAlignment="1">
      <alignment wrapText="1"/>
    </xf>
    <xf numFmtId="0" fontId="39" fillId="0" borderId="101" xfId="0" applyFont="1" applyBorder="1" applyAlignment="1">
      <alignment vertical="center" wrapText="1"/>
    </xf>
    <xf numFmtId="0" fontId="39" fillId="0" borderId="101" xfId="0" applyFont="1" applyBorder="1" applyAlignment="1">
      <alignment wrapText="1"/>
    </xf>
    <xf numFmtId="0" fontId="39" fillId="0" borderId="111" xfId="0" applyFont="1" applyBorder="1" applyAlignment="1">
      <alignment wrapText="1"/>
    </xf>
    <xf numFmtId="0" fontId="39" fillId="0" borderId="119" xfId="0" applyFont="1" applyBorder="1" applyAlignment="1">
      <alignment wrapText="1"/>
    </xf>
    <xf numFmtId="49" fontId="39" fillId="0" borderId="10" xfId="0" applyNumberFormat="1" applyFont="1" applyBorder="1" applyAlignment="1">
      <alignment horizontal="right" wrapText="1"/>
    </xf>
    <xf numFmtId="49" fontId="39" fillId="0" borderId="118" xfId="0" applyNumberFormat="1" applyFont="1" applyBorder="1" applyAlignment="1">
      <alignment horizontal="right" wrapText="1"/>
    </xf>
    <xf numFmtId="0" fontId="34" fillId="0" borderId="57" xfId="0" applyFont="1" applyBorder="1" applyAlignment="1">
      <alignment vertical="top" wrapText="1"/>
    </xf>
    <xf numFmtId="0" fontId="38" fillId="0" borderId="43" xfId="0" applyFont="1" applyBorder="1" applyAlignment="1">
      <alignment wrapText="1"/>
    </xf>
    <xf numFmtId="0" fontId="0" fillId="0" borderId="83" xfId="0" applyFont="1" applyBorder="1" applyAlignment="1">
      <alignment horizontal="center" wrapText="1"/>
    </xf>
    <xf numFmtId="0" fontId="39" fillId="0" borderId="50" xfId="0" applyFont="1" applyBorder="1" applyAlignment="1">
      <alignment horizontal="center" wrapText="1"/>
    </xf>
    <xf numFmtId="0" fontId="39" fillId="0" borderId="21" xfId="0" applyFont="1" applyBorder="1" applyAlignment="1">
      <alignment vertical="center" wrapText="1"/>
    </xf>
    <xf numFmtId="4" fontId="32" fillId="0" borderId="83" xfId="0" applyNumberFormat="1" applyFont="1" applyBorder="1" applyAlignment="1">
      <alignment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7" fillId="8" borderId="0" xfId="0" applyNumberFormat="1" applyFont="1" applyFill="1" applyAlignment="1">
      <alignment horizontal="center" vertical="center"/>
    </xf>
    <xf numFmtId="0" fontId="0" fillId="8" borderId="0" xfId="0" applyFont="1" applyFill="1" applyAlignment="1"/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0" fontId="36" fillId="8" borderId="41" xfId="0" applyFont="1" applyFill="1" applyBorder="1" applyAlignment="1">
      <alignment horizontal="left"/>
    </xf>
    <xf numFmtId="4" fontId="37" fillId="0" borderId="41" xfId="0" applyNumberFormat="1" applyFont="1" applyBorder="1" applyAlignment="1">
      <alignment horizontal="left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9" xfId="0" applyFont="1" applyBorder="1"/>
    <xf numFmtId="164" fontId="14" fillId="2" borderId="23" xfId="0" applyNumberFormat="1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33" xfId="0" applyFont="1" applyBorder="1"/>
    <xf numFmtId="164" fontId="3" fillId="2" borderId="23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165" fontId="16" fillId="7" borderId="108" xfId="0" applyNumberFormat="1" applyFont="1" applyFill="1" applyBorder="1" applyAlignment="1">
      <alignment horizontal="left" vertical="center" wrapText="1"/>
    </xf>
    <xf numFmtId="0" fontId="8" fillId="0" borderId="109" xfId="0" applyFont="1" applyBorder="1"/>
    <xf numFmtId="0" fontId="8" fillId="0" borderId="110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8" fillId="0" borderId="28" xfId="0" applyFont="1" applyBorder="1"/>
    <xf numFmtId="4" fontId="15" fillId="0" borderId="59" xfId="0" applyNumberFormat="1" applyFont="1" applyBorder="1" applyAlignment="1">
      <alignment horizontal="center" vertical="center"/>
    </xf>
    <xf numFmtId="0" fontId="8" fillId="0" borderId="68" xfId="0" applyFont="1" applyBorder="1"/>
    <xf numFmtId="0" fontId="8" fillId="0" borderId="77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0" fontId="5" fillId="0" borderId="5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165" fontId="16" fillId="7" borderId="26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3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5" xfId="0" applyFont="1" applyBorder="1"/>
    <xf numFmtId="4" fontId="3" fillId="2" borderId="26" xfId="0" applyNumberFormat="1" applyFont="1" applyFill="1" applyBorder="1" applyAlignment="1">
      <alignment horizontal="center" vertical="center"/>
    </xf>
    <xf numFmtId="49" fontId="39" fillId="0" borderId="75" xfId="0" applyNumberFormat="1" applyFont="1" applyBorder="1" applyAlignment="1">
      <alignment horizontal="center" wrapText="1"/>
    </xf>
    <xf numFmtId="49" fontId="39" fillId="0" borderId="117" xfId="0" applyNumberFormat="1" applyFont="1" applyBorder="1" applyAlignment="1">
      <alignment horizontal="center" wrapText="1"/>
    </xf>
    <xf numFmtId="49" fontId="39" fillId="0" borderId="118" xfId="0" applyNumberFormat="1" applyFont="1" applyBorder="1" applyAlignment="1">
      <alignment horizont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116" xfId="0" applyFont="1" applyBorder="1" applyAlignment="1">
      <alignment horizontal="left" vertical="center" wrapText="1"/>
    </xf>
    <xf numFmtId="0" fontId="0" fillId="0" borderId="119" xfId="0" applyFont="1" applyBorder="1" applyAlignment="1">
      <alignment horizontal="left" vertical="center" wrapText="1"/>
    </xf>
    <xf numFmtId="4" fontId="0" fillId="0" borderId="73" xfId="0" applyNumberFormat="1" applyFont="1" applyBorder="1" applyAlignment="1">
      <alignment horizontal="right" vertical="center"/>
    </xf>
    <xf numFmtId="4" fontId="0" fillId="0" borderId="116" xfId="0" applyNumberFormat="1" applyFont="1" applyBorder="1" applyAlignment="1">
      <alignment horizontal="right" vertical="center"/>
    </xf>
    <xf numFmtId="4" fontId="0" fillId="0" borderId="119" xfId="0" applyNumberFormat="1" applyFont="1" applyBorder="1" applyAlignment="1">
      <alignment horizontal="right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0" fillId="0" borderId="119" xfId="0" applyFont="1" applyBorder="1" applyAlignment="1">
      <alignment horizontal="center" vertical="center" wrapText="1"/>
    </xf>
    <xf numFmtId="2" fontId="0" fillId="0" borderId="73" xfId="0" applyNumberFormat="1" applyFont="1" applyBorder="1" applyAlignment="1">
      <alignment horizontal="right" vertical="center" wrapText="1"/>
    </xf>
    <xf numFmtId="2" fontId="0" fillId="0" borderId="116" xfId="0" applyNumberFormat="1" applyFont="1" applyBorder="1" applyAlignment="1">
      <alignment horizontal="right" vertical="center" wrapText="1"/>
    </xf>
    <xf numFmtId="2" fontId="0" fillId="0" borderId="119" xfId="0" applyNumberFormat="1" applyFont="1" applyBorder="1" applyAlignment="1">
      <alignment horizontal="right" vertical="center" wrapText="1"/>
    </xf>
    <xf numFmtId="0" fontId="39" fillId="0" borderId="73" xfId="0" applyFont="1" applyBorder="1" applyAlignment="1">
      <alignment horizontal="left" vertical="center" wrapText="1"/>
    </xf>
    <xf numFmtId="0" fontId="39" fillId="0" borderId="116" xfId="0" applyFont="1" applyBorder="1" applyAlignment="1">
      <alignment horizontal="left" vertical="center" wrapText="1"/>
    </xf>
    <xf numFmtId="0" fontId="39" fillId="0" borderId="119" xfId="0" applyFont="1" applyBorder="1" applyAlignment="1">
      <alignment horizontal="left" vertical="center" wrapText="1"/>
    </xf>
    <xf numFmtId="49" fontId="39" fillId="0" borderId="75" xfId="0" applyNumberFormat="1" applyFont="1" applyBorder="1" applyAlignment="1">
      <alignment horizontal="right" vertical="center" wrapText="1"/>
    </xf>
    <xf numFmtId="49" fontId="39" fillId="0" borderId="117" xfId="0" applyNumberFormat="1" applyFont="1" applyBorder="1" applyAlignment="1">
      <alignment horizontal="right" vertical="center" wrapText="1"/>
    </xf>
    <xf numFmtId="49" fontId="39" fillId="0" borderId="118" xfId="0" applyNumberFormat="1" applyFont="1" applyBorder="1" applyAlignment="1">
      <alignment horizontal="right" vertical="center" wrapText="1"/>
    </xf>
    <xf numFmtId="0" fontId="39" fillId="0" borderId="73" xfId="0" applyFont="1" applyBorder="1" applyAlignment="1">
      <alignment horizontal="center" vertical="center" wrapText="1"/>
    </xf>
    <xf numFmtId="0" fontId="39" fillId="0" borderId="116" xfId="0" applyFont="1" applyBorder="1" applyAlignment="1">
      <alignment horizontal="center" vertical="center" wrapText="1"/>
    </xf>
    <xf numFmtId="0" fontId="39" fillId="0" borderId="119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49" fontId="39" fillId="0" borderId="75" xfId="0" applyNumberFormat="1" applyFont="1" applyBorder="1" applyAlignment="1">
      <alignment horizontal="right" wrapText="1"/>
    </xf>
    <xf numFmtId="49" fontId="39" fillId="0" borderId="118" xfId="0" applyNumberFormat="1" applyFont="1" applyBorder="1" applyAlignment="1">
      <alignment horizontal="right" wrapText="1"/>
    </xf>
    <xf numFmtId="49" fontId="39" fillId="0" borderId="117" xfId="0" applyNumberFormat="1" applyFont="1" applyBorder="1" applyAlignment="1">
      <alignment horizontal="right" wrapText="1"/>
    </xf>
    <xf numFmtId="0" fontId="39" fillId="0" borderId="5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49" fontId="39" fillId="0" borderId="49" xfId="0" applyNumberFormat="1" applyFont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right" vertical="center" wrapText="1"/>
    </xf>
    <xf numFmtId="49" fontId="39" fillId="0" borderId="19" xfId="0" applyNumberFormat="1" applyFont="1" applyBorder="1" applyAlignment="1">
      <alignment horizontal="righ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" fontId="0" fillId="0" borderId="5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39" fillId="0" borderId="5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21" xfId="0" applyNumberFormat="1" applyFont="1" applyBorder="1" applyAlignment="1">
      <alignment horizontal="right" vertical="center" wrapText="1"/>
    </xf>
    <xf numFmtId="0" fontId="32" fillId="0" borderId="85" xfId="0" applyFont="1" applyBorder="1" applyAlignment="1">
      <alignment horizontal="right" wrapText="1"/>
    </xf>
    <xf numFmtId="0" fontId="8" fillId="0" borderId="80" xfId="0" applyFont="1" applyBorder="1"/>
    <xf numFmtId="0" fontId="29" fillId="0" borderId="0" xfId="0" applyFont="1" applyAlignment="1">
      <alignment horizontal="right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2" fillId="5" borderId="46" xfId="0" applyFont="1" applyFill="1" applyBorder="1" applyAlignment="1">
      <alignment horizontal="center" vertical="center" wrapText="1"/>
    </xf>
    <xf numFmtId="0" fontId="8" fillId="0" borderId="48" xfId="0" applyFont="1" applyBorder="1"/>
    <xf numFmtId="0" fontId="8" fillId="0" borderId="102" xfId="0" applyFont="1" applyBorder="1"/>
    <xf numFmtId="4" fontId="32" fillId="5" borderId="103" xfId="0" applyNumberFormat="1" applyFont="1" applyFill="1" applyBorder="1" applyAlignment="1">
      <alignment horizontal="center" vertical="center" wrapText="1"/>
    </xf>
    <xf numFmtId="0" fontId="8" fillId="0" borderId="86" xfId="0" applyFont="1" applyBorder="1"/>
    <xf numFmtId="49" fontId="0" fillId="0" borderId="60" xfId="0" applyNumberFormat="1" applyFont="1" applyBorder="1" applyAlignment="1">
      <alignment horizontal="right" vertical="center" wrapText="1"/>
    </xf>
    <xf numFmtId="49" fontId="0" fillId="0" borderId="117" xfId="0" applyNumberFormat="1" applyFont="1" applyBorder="1" applyAlignment="1">
      <alignment horizontal="right" vertical="center" wrapText="1"/>
    </xf>
    <xf numFmtId="49" fontId="0" fillId="0" borderId="118" xfId="0" applyNumberFormat="1" applyFont="1" applyBorder="1" applyAlignment="1">
      <alignment horizontal="right" vertical="center" wrapText="1"/>
    </xf>
    <xf numFmtId="0" fontId="39" fillId="0" borderId="61" xfId="0" applyFont="1" applyBorder="1" applyAlignment="1">
      <alignment horizontal="left" vertical="center" wrapText="1"/>
    </xf>
    <xf numFmtId="4" fontId="0" fillId="0" borderId="61" xfId="0" applyNumberFormat="1" applyFont="1" applyBorder="1" applyAlignment="1">
      <alignment horizontal="right" vertical="center"/>
    </xf>
    <xf numFmtId="2" fontId="39" fillId="0" borderId="73" xfId="0" applyNumberFormat="1" applyFont="1" applyBorder="1" applyAlignment="1">
      <alignment horizontal="right" vertical="center" wrapText="1"/>
    </xf>
    <xf numFmtId="2" fontId="39" fillId="0" borderId="116" xfId="0" applyNumberFormat="1" applyFont="1" applyBorder="1" applyAlignment="1">
      <alignment horizontal="right" vertical="center" wrapText="1"/>
    </xf>
    <xf numFmtId="2" fontId="39" fillId="0" borderId="119" xfId="0" applyNumberFormat="1" applyFont="1" applyBorder="1" applyAlignment="1">
      <alignment horizontal="right" vertical="center" wrapText="1"/>
    </xf>
    <xf numFmtId="0" fontId="39" fillId="8" borderId="73" xfId="0" applyFont="1" applyFill="1" applyBorder="1" applyAlignment="1">
      <alignment horizontal="left" vertical="center" wrapText="1"/>
    </xf>
    <xf numFmtId="0" fontId="39" fillId="8" borderId="116" xfId="0" applyFont="1" applyFill="1" applyBorder="1" applyAlignment="1">
      <alignment horizontal="left" vertical="center" wrapText="1"/>
    </xf>
    <xf numFmtId="0" fontId="39" fillId="8" borderId="119" xfId="0" applyFont="1" applyFill="1" applyBorder="1" applyAlignment="1">
      <alignment horizontal="left" vertical="center" wrapText="1"/>
    </xf>
    <xf numFmtId="49" fontId="39" fillId="0" borderId="60" xfId="0" applyNumberFormat="1" applyFont="1" applyBorder="1" applyAlignment="1">
      <alignment horizontal="right" vertical="center" wrapText="1"/>
    </xf>
    <xf numFmtId="0" fontId="0" fillId="0" borderId="83" xfId="0" applyFont="1" applyBorder="1" applyAlignment="1">
      <alignment horizontal="center" vertical="center" wrapText="1"/>
    </xf>
    <xf numFmtId="2" fontId="39" fillId="0" borderId="83" xfId="0" applyNumberFormat="1" applyFont="1" applyBorder="1" applyAlignment="1">
      <alignment horizontal="right" vertical="center" wrapText="1"/>
    </xf>
    <xf numFmtId="0" fontId="39" fillId="0" borderId="61" xfId="0" applyFont="1" applyBorder="1" applyAlignment="1">
      <alignment horizontal="center" vertical="center" wrapText="1"/>
    </xf>
    <xf numFmtId="2" fontId="39" fillId="0" borderId="61" xfId="0" applyNumberFormat="1" applyFont="1" applyBorder="1" applyAlignment="1">
      <alignment horizontal="right" vertical="center" wrapText="1"/>
    </xf>
    <xf numFmtId="2" fontId="39" fillId="0" borderId="50" xfId="0" applyNumberFormat="1" applyFont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 wrapText="1"/>
    </xf>
    <xf numFmtId="2" fontId="39" fillId="0" borderId="21" xfId="0" applyNumberFormat="1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39" fillId="0" borderId="61" xfId="0" applyNumberFormat="1" applyFont="1" applyBorder="1" applyAlignment="1">
      <alignment horizontal="right" vertical="center" wrapText="1"/>
    </xf>
    <xf numFmtId="49" fontId="39" fillId="0" borderId="116" xfId="0" applyNumberFormat="1" applyFont="1" applyBorder="1" applyAlignment="1">
      <alignment horizontal="right" vertical="center" wrapText="1"/>
    </xf>
    <xf numFmtId="49" fontId="39" fillId="0" borderId="119" xfId="0" applyNumberFormat="1" applyFont="1" applyBorder="1" applyAlignment="1">
      <alignment horizontal="right" vertical="center" wrapText="1"/>
    </xf>
    <xf numFmtId="0" fontId="39" fillId="0" borderId="61" xfId="0" applyFont="1" applyBorder="1" applyAlignment="1">
      <alignment horizontal="left" wrapText="1"/>
    </xf>
    <xf numFmtId="0" fontId="39" fillId="0" borderId="83" xfId="0" applyFont="1" applyBorder="1" applyAlignment="1">
      <alignment horizontal="left" wrapText="1"/>
    </xf>
    <xf numFmtId="0" fontId="39" fillId="0" borderId="62" xfId="0" applyFont="1" applyBorder="1" applyAlignment="1">
      <alignment horizontal="left" wrapText="1"/>
    </xf>
    <xf numFmtId="0" fontId="39" fillId="0" borderId="84" xfId="0" applyFont="1" applyBorder="1" applyAlignment="1">
      <alignment horizontal="left" wrapText="1"/>
    </xf>
    <xf numFmtId="49" fontId="39" fillId="0" borderId="82" xfId="0" applyNumberFormat="1" applyFont="1" applyBorder="1" applyAlignment="1">
      <alignment horizontal="right" vertical="center" wrapText="1"/>
    </xf>
    <xf numFmtId="0" fontId="0" fillId="0" borderId="83" xfId="0" applyFont="1" applyBorder="1" applyAlignment="1">
      <alignment horizontal="left" vertical="center" wrapText="1"/>
    </xf>
    <xf numFmtId="4" fontId="0" fillId="0" borderId="83" xfId="0" applyNumberFormat="1" applyFont="1" applyBorder="1" applyAlignment="1">
      <alignment horizontal="right" vertical="center"/>
    </xf>
    <xf numFmtId="2" fontId="0" fillId="0" borderId="83" xfId="0" applyNumberFormat="1" applyFont="1" applyBorder="1" applyAlignment="1">
      <alignment horizontal="right" vertical="center" wrapText="1"/>
    </xf>
    <xf numFmtId="0" fontId="39" fillId="0" borderId="74" xfId="0" applyFont="1" applyBorder="1" applyAlignment="1">
      <alignment horizontal="left" wrapText="1"/>
    </xf>
    <xf numFmtId="0" fontId="39" fillId="0" borderId="120" xfId="0" applyFont="1" applyBorder="1" applyAlignment="1">
      <alignment horizontal="left" wrapText="1"/>
    </xf>
    <xf numFmtId="0" fontId="39" fillId="0" borderId="73" xfId="0" applyFont="1" applyBorder="1" applyAlignment="1">
      <alignment horizontal="left" wrapText="1"/>
    </xf>
    <xf numFmtId="0" fontId="39" fillId="0" borderId="119" xfId="0" applyFont="1" applyBorder="1" applyAlignment="1">
      <alignment horizontal="left" wrapText="1"/>
    </xf>
    <xf numFmtId="49" fontId="39" fillId="0" borderId="82" xfId="0" applyNumberFormat="1" applyFont="1" applyBorder="1" applyAlignment="1">
      <alignment horizontal="right" wrapText="1"/>
    </xf>
    <xf numFmtId="0" fontId="0" fillId="0" borderId="73" xfId="0" applyFont="1" applyBorder="1" applyAlignment="1">
      <alignment horizontal="left" wrapText="1"/>
    </xf>
    <xf numFmtId="0" fontId="0" fillId="0" borderId="83" xfId="0" applyFont="1" applyBorder="1" applyAlignment="1">
      <alignment horizontal="left" wrapText="1"/>
    </xf>
    <xf numFmtId="4" fontId="0" fillId="0" borderId="73" xfId="0" applyNumberFormat="1" applyFont="1" applyBorder="1" applyAlignment="1">
      <alignment horizontal="right"/>
    </xf>
    <xf numFmtId="4" fontId="0" fillId="0" borderId="83" xfId="0" applyNumberFormat="1" applyFont="1" applyBorder="1" applyAlignment="1">
      <alignment horizontal="right"/>
    </xf>
    <xf numFmtId="0" fontId="39" fillId="8" borderId="73" xfId="0" applyFont="1" applyFill="1" applyBorder="1" applyAlignment="1">
      <alignment horizontal="left" wrapText="1"/>
    </xf>
    <xf numFmtId="0" fontId="39" fillId="8" borderId="119" xfId="0" applyFont="1" applyFill="1" applyBorder="1" applyAlignment="1">
      <alignment horizontal="left" wrapText="1"/>
    </xf>
    <xf numFmtId="14" fontId="39" fillId="0" borderId="73" xfId="0" applyNumberFormat="1" applyFont="1" applyBorder="1" applyAlignment="1">
      <alignment horizontal="left" vertical="center" wrapText="1"/>
    </xf>
    <xf numFmtId="14" fontId="39" fillId="0" borderId="119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0" workbookViewId="0">
      <selection activeCell="D22" sqref="D22"/>
    </sheetView>
  </sheetViews>
  <sheetFormatPr defaultColWidth="12.625" defaultRowHeight="15" customHeight="1" x14ac:dyDescent="0.2"/>
  <cols>
    <col min="1" max="1" width="18.375" customWidth="1"/>
    <col min="2" max="14" width="13.75" customWidth="1"/>
    <col min="15" max="16" width="12" customWidth="1"/>
    <col min="17" max="26" width="7.8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386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387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">
      <c r="A5" s="5"/>
      <c r="B5" s="12"/>
      <c r="C5" s="12" t="s">
        <v>1</v>
      </c>
      <c r="D5" s="13"/>
      <c r="E5" s="12" t="s">
        <v>2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">
      <c r="A6" s="5"/>
      <c r="B6" s="12"/>
      <c r="C6" s="395" t="s">
        <v>3</v>
      </c>
      <c r="D6" s="39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">
      <c r="A7" s="5"/>
      <c r="B7" s="5"/>
      <c r="C7" s="12" t="s">
        <v>4</v>
      </c>
      <c r="D7" s="12"/>
      <c r="E7" s="12" t="s">
        <v>388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">
      <c r="A8" s="5"/>
      <c r="B8" s="5"/>
      <c r="C8" s="12" t="s">
        <v>5</v>
      </c>
      <c r="D8" s="12" t="s">
        <v>389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">
      <c r="A9" s="5"/>
      <c r="B9" s="5"/>
      <c r="C9" s="12" t="s">
        <v>384</v>
      </c>
      <c r="D9" s="12"/>
      <c r="E9" s="16"/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">
      <c r="A10" s="5"/>
      <c r="B10" s="5"/>
      <c r="C10" s="12" t="s">
        <v>385</v>
      </c>
      <c r="D10" s="12"/>
      <c r="E10" s="16"/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25">
      <c r="A13" s="5"/>
      <c r="B13" s="505" t="s">
        <v>6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5">
      <c r="A14" s="5"/>
      <c r="B14" s="505" t="s">
        <v>7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">
      <c r="A15" s="5"/>
      <c r="B15" s="507" t="s">
        <v>422</v>
      </c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509" t="s">
        <v>8</v>
      </c>
      <c r="B18" s="509" t="s">
        <v>9</v>
      </c>
      <c r="C18" s="512"/>
      <c r="D18" s="514" t="s">
        <v>10</v>
      </c>
      <c r="E18" s="515"/>
      <c r="F18" s="515"/>
      <c r="G18" s="515"/>
      <c r="H18" s="515"/>
      <c r="I18" s="515"/>
      <c r="J18" s="516"/>
      <c r="K18" s="509" t="s">
        <v>11</v>
      </c>
      <c r="L18" s="512"/>
      <c r="M18" s="517" t="s">
        <v>12</v>
      </c>
      <c r="N18" s="512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2">
      <c r="A19" s="510"/>
      <c r="B19" s="511"/>
      <c r="C19" s="513"/>
      <c r="D19" s="18" t="s">
        <v>13</v>
      </c>
      <c r="E19" s="19" t="s">
        <v>14</v>
      </c>
      <c r="F19" s="19" t="s">
        <v>15</v>
      </c>
      <c r="G19" s="19" t="s">
        <v>16</v>
      </c>
      <c r="H19" s="19" t="s">
        <v>17</v>
      </c>
      <c r="I19" s="519" t="s">
        <v>18</v>
      </c>
      <c r="J19" s="520"/>
      <c r="K19" s="511"/>
      <c r="L19" s="513"/>
      <c r="M19" s="518"/>
      <c r="N19" s="5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">
      <c r="A20" s="511"/>
      <c r="B20" s="20" t="s">
        <v>19</v>
      </c>
      <c r="C20" s="21" t="s">
        <v>20</v>
      </c>
      <c r="D20" s="20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19</v>
      </c>
      <c r="J20" s="23" t="s">
        <v>21</v>
      </c>
      <c r="K20" s="20" t="s">
        <v>19</v>
      </c>
      <c r="L20" s="21" t="s">
        <v>20</v>
      </c>
      <c r="M20" s="24" t="s">
        <v>19</v>
      </c>
      <c r="N20" s="25" t="s">
        <v>20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">
      <c r="A21" s="27" t="s">
        <v>22</v>
      </c>
      <c r="B21" s="28" t="s">
        <v>23</v>
      </c>
      <c r="C21" s="29" t="s">
        <v>24</v>
      </c>
      <c r="D21" s="28" t="s">
        <v>25</v>
      </c>
      <c r="E21" s="30" t="s">
        <v>26</v>
      </c>
      <c r="F21" s="30" t="s">
        <v>27</v>
      </c>
      <c r="G21" s="30" t="s">
        <v>28</v>
      </c>
      <c r="H21" s="30" t="s">
        <v>29</v>
      </c>
      <c r="I21" s="30" t="s">
        <v>30</v>
      </c>
      <c r="J21" s="29" t="s">
        <v>31</v>
      </c>
      <c r="K21" s="28" t="s">
        <v>32</v>
      </c>
      <c r="L21" s="29" t="s">
        <v>33</v>
      </c>
      <c r="M21" s="31" t="s">
        <v>34</v>
      </c>
      <c r="N21" s="29" t="s">
        <v>35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2">
      <c r="A22" s="33" t="s">
        <v>36</v>
      </c>
      <c r="B22" s="462">
        <v>1</v>
      </c>
      <c r="C22" s="463">
        <v>1381416.87</v>
      </c>
      <c r="D22" s="34"/>
      <c r="E22" s="35"/>
      <c r="F22" s="35"/>
      <c r="G22" s="35"/>
      <c r="H22" s="35"/>
      <c r="I22" s="22"/>
      <c r="J22" s="21">
        <f t="shared" ref="J22:J24" si="0">SUM(D22:H22)</f>
        <v>0</v>
      </c>
      <c r="K22" s="20"/>
      <c r="L22" s="21"/>
      <c r="M22" s="24">
        <v>1</v>
      </c>
      <c r="N22" s="25">
        <f t="shared" ref="N22:N25" si="1">C22+J22+L22</f>
        <v>1381416.87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2">
      <c r="A23" s="33" t="s">
        <v>37</v>
      </c>
      <c r="B23" s="462">
        <v>1</v>
      </c>
      <c r="C23" s="463">
        <v>1381416.87</v>
      </c>
      <c r="D23" s="34"/>
      <c r="E23" s="35"/>
      <c r="F23" s="35"/>
      <c r="G23" s="35"/>
      <c r="H23" s="35"/>
      <c r="I23" s="22"/>
      <c r="J23" s="21">
        <f t="shared" si="0"/>
        <v>0</v>
      </c>
      <c r="K23" s="20"/>
      <c r="L23" s="21"/>
      <c r="M23" s="24">
        <v>1</v>
      </c>
      <c r="N23" s="25">
        <f t="shared" si="1"/>
        <v>1381416.87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2">
      <c r="A24" s="33" t="s">
        <v>38</v>
      </c>
      <c r="B24" s="462">
        <v>1</v>
      </c>
      <c r="C24" s="463">
        <v>1381416.87</v>
      </c>
      <c r="D24" s="34"/>
      <c r="E24" s="35"/>
      <c r="F24" s="35"/>
      <c r="G24" s="35"/>
      <c r="H24" s="35"/>
      <c r="I24" s="22"/>
      <c r="J24" s="21">
        <f t="shared" si="0"/>
        <v>0</v>
      </c>
      <c r="K24" s="20"/>
      <c r="L24" s="21"/>
      <c r="M24" s="24">
        <v>1</v>
      </c>
      <c r="N24" s="25">
        <f t="shared" si="1"/>
        <v>1381416.87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2">
      <c r="A25" s="36" t="s">
        <v>39</v>
      </c>
      <c r="B25" s="464">
        <v>0</v>
      </c>
      <c r="C25" s="465">
        <f t="shared" ref="C25:H25" si="2">C23-C24</f>
        <v>0</v>
      </c>
      <c r="D25" s="39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1"/>
      <c r="J25" s="38">
        <f>J23-J24</f>
        <v>0</v>
      </c>
      <c r="K25" s="37"/>
      <c r="L25" s="38">
        <f>L23-L24</f>
        <v>0</v>
      </c>
      <c r="M25" s="42">
        <v>1</v>
      </c>
      <c r="N25" s="43">
        <f t="shared" si="1"/>
        <v>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2">
      <c r="A26" s="1"/>
      <c r="B26" s="455"/>
      <c r="C26" s="455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455" t="s">
        <v>40</v>
      </c>
      <c r="C28" s="456" t="s">
        <v>423</v>
      </c>
      <c r="D28" s="456"/>
      <c r="E28" s="456"/>
      <c r="F28" s="1"/>
      <c r="G28" s="44"/>
      <c r="H28" s="44"/>
      <c r="I28" s="1"/>
      <c r="J28" s="44" t="s">
        <v>424</v>
      </c>
      <c r="K28" s="44"/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455"/>
      <c r="C29" s="455"/>
      <c r="D29" s="457" t="s">
        <v>41</v>
      </c>
      <c r="E29" s="455"/>
      <c r="F29" s="1"/>
      <c r="G29" s="45" t="s">
        <v>42</v>
      </c>
      <c r="H29" s="1"/>
      <c r="I29" s="3"/>
      <c r="J29" s="1"/>
      <c r="K29" s="1" t="s">
        <v>43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455"/>
      <c r="C30" s="455"/>
      <c r="D30" s="458"/>
      <c r="E30" s="458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28"/>
  <sheetViews>
    <sheetView tabSelected="1" topLeftCell="A202" zoomScale="80" zoomScaleNormal="80" workbookViewId="0">
      <selection activeCell="AA168" sqref="AA168"/>
    </sheetView>
  </sheetViews>
  <sheetFormatPr defaultColWidth="12.625" defaultRowHeight="15" customHeight="1" outlineLevelCol="1" x14ac:dyDescent="0.2"/>
  <cols>
    <col min="1" max="1" width="11" customWidth="1"/>
    <col min="2" max="2" width="5.875" customWidth="1"/>
    <col min="3" max="3" width="38.625" customWidth="1"/>
    <col min="4" max="5" width="10" customWidth="1"/>
    <col min="6" max="6" width="9.625" customWidth="1"/>
    <col min="7" max="7" width="11.75" customWidth="1"/>
    <col min="8" max="9" width="10.5" customWidth="1"/>
    <col min="10" max="10" width="12.125" customWidth="1"/>
    <col min="11" max="11" width="9.875" customWidth="1" outlineLevel="1"/>
    <col min="12" max="13" width="9.75" customWidth="1" outlineLevel="1"/>
    <col min="14" max="14" width="9.125" customWidth="1" outlineLevel="1"/>
    <col min="15" max="15" width="9.625" customWidth="1" outlineLevel="1"/>
    <col min="16" max="16" width="10.375" customWidth="1" outlineLevel="1"/>
    <col min="17" max="17" width="9.125" customWidth="1" outlineLevel="1"/>
    <col min="18" max="18" width="9.625" customWidth="1" outlineLevel="1"/>
    <col min="19" max="19" width="11.625" customWidth="1" outlineLevel="1"/>
    <col min="20" max="20" width="8.375" customWidth="1" outlineLevel="1"/>
    <col min="21" max="21" width="9.25" customWidth="1" outlineLevel="1"/>
    <col min="22" max="22" width="10.125" customWidth="1" outlineLevel="1"/>
    <col min="23" max="23" width="11.5" customWidth="1"/>
    <col min="24" max="24" width="11.375" customWidth="1"/>
    <col min="25" max="25" width="10.5" customWidth="1"/>
    <col min="26" max="26" width="9" customWidth="1"/>
    <col min="27" max="27" width="23.25" customWidth="1"/>
    <col min="28" max="28" width="14" customWidth="1"/>
    <col min="29" max="33" width="5.125" customWidth="1"/>
  </cols>
  <sheetData>
    <row r="1" spans="1:33" ht="16.5" customHeight="1" x14ac:dyDescent="0.25">
      <c r="A1" s="46" t="s">
        <v>44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16.5" customHeight="1" x14ac:dyDescent="0.2">
      <c r="A2" s="12" t="s">
        <v>382</v>
      </c>
      <c r="B2" s="49"/>
      <c r="C2" s="50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 x14ac:dyDescent="0.2">
      <c r="A3" s="12" t="s">
        <v>383</v>
      </c>
      <c r="B3" s="49"/>
      <c r="C3" s="50"/>
      <c r="D3" s="51"/>
      <c r="E3" s="52"/>
      <c r="F3" s="52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16.5" customHeight="1" x14ac:dyDescent="0.2">
      <c r="A4" s="12" t="s">
        <v>384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2">
      <c r="A5" s="12" t="s">
        <v>385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.25" x14ac:dyDescent="0.2">
      <c r="A6" s="12"/>
      <c r="B6" s="49"/>
      <c r="C6" s="57"/>
      <c r="D6" s="51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1"/>
      <c r="AB6" s="13"/>
      <c r="AC6" s="13"/>
      <c r="AD6" s="13"/>
      <c r="AE6" s="13"/>
      <c r="AF6" s="13"/>
      <c r="AG6" s="13"/>
    </row>
    <row r="7" spans="1:33" ht="26.25" customHeight="1" x14ac:dyDescent="0.2">
      <c r="A7" s="549" t="s">
        <v>45</v>
      </c>
      <c r="B7" s="550" t="s">
        <v>46</v>
      </c>
      <c r="C7" s="553" t="s">
        <v>47</v>
      </c>
      <c r="D7" s="553" t="s">
        <v>48</v>
      </c>
      <c r="E7" s="556" t="s">
        <v>49</v>
      </c>
      <c r="F7" s="524"/>
      <c r="G7" s="524"/>
      <c r="H7" s="524"/>
      <c r="I7" s="524"/>
      <c r="J7" s="537"/>
      <c r="K7" s="556" t="s">
        <v>50</v>
      </c>
      <c r="L7" s="524"/>
      <c r="M7" s="524"/>
      <c r="N7" s="524"/>
      <c r="O7" s="524"/>
      <c r="P7" s="537"/>
      <c r="Q7" s="556" t="s">
        <v>51</v>
      </c>
      <c r="R7" s="524"/>
      <c r="S7" s="524"/>
      <c r="T7" s="524"/>
      <c r="U7" s="524"/>
      <c r="V7" s="537"/>
      <c r="W7" s="523" t="s">
        <v>52</v>
      </c>
      <c r="X7" s="524"/>
      <c r="Y7" s="524"/>
      <c r="Z7" s="525"/>
      <c r="AA7" s="526" t="s">
        <v>53</v>
      </c>
      <c r="AB7" s="13"/>
      <c r="AC7" s="13"/>
      <c r="AD7" s="13"/>
      <c r="AE7" s="13"/>
      <c r="AF7" s="13"/>
      <c r="AG7" s="13"/>
    </row>
    <row r="8" spans="1:33" ht="42" customHeight="1" x14ac:dyDescent="0.2">
      <c r="A8" s="527"/>
      <c r="B8" s="551"/>
      <c r="C8" s="554"/>
      <c r="D8" s="554"/>
      <c r="E8" s="536" t="s">
        <v>54</v>
      </c>
      <c r="F8" s="524"/>
      <c r="G8" s="537"/>
      <c r="H8" s="536" t="s">
        <v>55</v>
      </c>
      <c r="I8" s="524"/>
      <c r="J8" s="537"/>
      <c r="K8" s="536" t="s">
        <v>54</v>
      </c>
      <c r="L8" s="524"/>
      <c r="M8" s="537"/>
      <c r="N8" s="536" t="s">
        <v>55</v>
      </c>
      <c r="O8" s="524"/>
      <c r="P8" s="537"/>
      <c r="Q8" s="536" t="s">
        <v>54</v>
      </c>
      <c r="R8" s="524"/>
      <c r="S8" s="537"/>
      <c r="T8" s="536" t="s">
        <v>55</v>
      </c>
      <c r="U8" s="524"/>
      <c r="V8" s="537"/>
      <c r="W8" s="529" t="s">
        <v>56</v>
      </c>
      <c r="X8" s="529" t="s">
        <v>57</v>
      </c>
      <c r="Y8" s="523" t="s">
        <v>58</v>
      </c>
      <c r="Z8" s="525"/>
      <c r="AA8" s="527"/>
      <c r="AB8" s="13"/>
      <c r="AC8" s="13"/>
      <c r="AD8" s="13"/>
      <c r="AE8" s="13"/>
      <c r="AF8" s="13"/>
      <c r="AG8" s="13"/>
    </row>
    <row r="9" spans="1:33" ht="60" customHeight="1" x14ac:dyDescent="0.2">
      <c r="A9" s="528"/>
      <c r="B9" s="552"/>
      <c r="C9" s="555"/>
      <c r="D9" s="555"/>
      <c r="E9" s="62" t="s">
        <v>59</v>
      </c>
      <c r="F9" s="63" t="s">
        <v>60</v>
      </c>
      <c r="G9" s="64" t="s">
        <v>61</v>
      </c>
      <c r="H9" s="62" t="s">
        <v>59</v>
      </c>
      <c r="I9" s="63" t="s">
        <v>60</v>
      </c>
      <c r="J9" s="64" t="s">
        <v>62</v>
      </c>
      <c r="K9" s="62" t="s">
        <v>59</v>
      </c>
      <c r="L9" s="63" t="s">
        <v>63</v>
      </c>
      <c r="M9" s="64" t="s">
        <v>64</v>
      </c>
      <c r="N9" s="62" t="s">
        <v>59</v>
      </c>
      <c r="O9" s="63" t="s">
        <v>63</v>
      </c>
      <c r="P9" s="64" t="s">
        <v>65</v>
      </c>
      <c r="Q9" s="62" t="s">
        <v>59</v>
      </c>
      <c r="R9" s="63" t="s">
        <v>63</v>
      </c>
      <c r="S9" s="64" t="s">
        <v>66</v>
      </c>
      <c r="T9" s="62" t="s">
        <v>59</v>
      </c>
      <c r="U9" s="63" t="s">
        <v>63</v>
      </c>
      <c r="V9" s="64" t="s">
        <v>67</v>
      </c>
      <c r="W9" s="530"/>
      <c r="X9" s="530"/>
      <c r="Y9" s="65" t="s">
        <v>68</v>
      </c>
      <c r="Z9" s="66" t="s">
        <v>19</v>
      </c>
      <c r="AA9" s="528"/>
      <c r="AB9" s="13"/>
      <c r="AC9" s="13"/>
      <c r="AD9" s="13"/>
      <c r="AE9" s="13"/>
      <c r="AF9" s="13"/>
      <c r="AG9" s="13"/>
    </row>
    <row r="10" spans="1:33" ht="14.25" x14ac:dyDescent="0.2">
      <c r="A10" s="67">
        <v>1</v>
      </c>
      <c r="B10" s="68">
        <v>2</v>
      </c>
      <c r="C10" s="69">
        <v>3</v>
      </c>
      <c r="D10" s="69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23</v>
      </c>
      <c r="Y10" s="70">
        <v>23</v>
      </c>
      <c r="Z10" s="70">
        <v>23</v>
      </c>
      <c r="AA10" s="67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2">
      <c r="A11" s="71" t="s">
        <v>69</v>
      </c>
      <c r="B11" s="72" t="s">
        <v>70</v>
      </c>
      <c r="C11" s="73" t="s">
        <v>71</v>
      </c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6"/>
      <c r="Y11" s="76"/>
      <c r="Z11" s="76"/>
      <c r="AA11" s="77"/>
      <c r="AB11" s="54"/>
      <c r="AC11" s="54"/>
      <c r="AD11" s="54"/>
      <c r="AE11" s="54"/>
      <c r="AF11" s="54"/>
      <c r="AG11" s="54"/>
    </row>
    <row r="12" spans="1:33" ht="30" customHeight="1" x14ac:dyDescent="0.2">
      <c r="A12" s="78" t="s">
        <v>72</v>
      </c>
      <c r="B12" s="79">
        <v>1</v>
      </c>
      <c r="C12" s="80" t="s">
        <v>73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83"/>
      <c r="Y12" s="83"/>
      <c r="Z12" s="83"/>
      <c r="AA12" s="84"/>
      <c r="AB12" s="85"/>
      <c r="AC12" s="54"/>
      <c r="AD12" s="54"/>
      <c r="AE12" s="54"/>
      <c r="AF12" s="54"/>
      <c r="AG12" s="54"/>
    </row>
    <row r="13" spans="1:33" ht="30" customHeight="1" x14ac:dyDescent="0.2">
      <c r="A13" s="86" t="s">
        <v>74</v>
      </c>
      <c r="B13" s="87" t="s">
        <v>75</v>
      </c>
      <c r="C13" s="88" t="s">
        <v>76</v>
      </c>
      <c r="D13" s="89"/>
      <c r="E13" s="90"/>
      <c r="F13" s="91"/>
      <c r="G13" s="92">
        <f>SUM(G14:G53)</f>
        <v>421233.5</v>
      </c>
      <c r="H13" s="90"/>
      <c r="I13" s="91"/>
      <c r="J13" s="92">
        <f>SUM(J14:J53)</f>
        <v>421233.5</v>
      </c>
      <c r="K13" s="90"/>
      <c r="L13" s="91"/>
      <c r="M13" s="92">
        <f>SUM(M14:M53)</f>
        <v>0</v>
      </c>
      <c r="N13" s="90"/>
      <c r="O13" s="91"/>
      <c r="P13" s="92">
        <f>SUM(P14:P53)</f>
        <v>0</v>
      </c>
      <c r="Q13" s="90"/>
      <c r="R13" s="91"/>
      <c r="S13" s="92">
        <f>SUM(S14:S53)</f>
        <v>0</v>
      </c>
      <c r="T13" s="90"/>
      <c r="U13" s="91"/>
      <c r="V13" s="93">
        <f>SUM(V14:V53)</f>
        <v>0</v>
      </c>
      <c r="W13" s="94">
        <f t="shared" ref="W13:W68" si="0">G13+M13+S13</f>
        <v>421233.5</v>
      </c>
      <c r="X13" s="95">
        <f t="shared" ref="X13:X68" si="1">J13+P13+V13</f>
        <v>421233.5</v>
      </c>
      <c r="Y13" s="94">
        <f t="shared" ref="Y13:Y69" si="2">W13-X13</f>
        <v>0</v>
      </c>
      <c r="Z13" s="96">
        <f t="shared" ref="Z13:Z69" si="3">Y13/W13</f>
        <v>0</v>
      </c>
      <c r="AA13" s="97"/>
      <c r="AB13" s="98"/>
      <c r="AC13" s="98"/>
      <c r="AD13" s="98"/>
      <c r="AE13" s="98"/>
      <c r="AF13" s="98"/>
      <c r="AG13" s="98"/>
    </row>
    <row r="14" spans="1:33" ht="30" customHeight="1" x14ac:dyDescent="0.2">
      <c r="A14" s="99" t="s">
        <v>77</v>
      </c>
      <c r="B14" s="100" t="s">
        <v>78</v>
      </c>
      <c r="C14" s="101" t="s">
        <v>283</v>
      </c>
      <c r="D14" s="102" t="s">
        <v>79</v>
      </c>
      <c r="E14" s="103">
        <v>1.5</v>
      </c>
      <c r="F14" s="104">
        <v>5340</v>
      </c>
      <c r="G14" s="105">
        <f t="shared" ref="G14:G53" si="4">E14*F14</f>
        <v>8010</v>
      </c>
      <c r="H14" s="103">
        <v>1</v>
      </c>
      <c r="I14" s="104">
        <v>5340</v>
      </c>
      <c r="J14" s="105">
        <f t="shared" ref="J14:J53" si="5">H14*I14</f>
        <v>5340</v>
      </c>
      <c r="K14" s="103"/>
      <c r="L14" s="104"/>
      <c r="M14" s="105">
        <f t="shared" ref="M14:M53" si="6">K14*L14</f>
        <v>0</v>
      </c>
      <c r="N14" s="103"/>
      <c r="O14" s="104"/>
      <c r="P14" s="105">
        <f t="shared" ref="P14:P53" si="7">N14*O14</f>
        <v>0</v>
      </c>
      <c r="Q14" s="103"/>
      <c r="R14" s="104"/>
      <c r="S14" s="105">
        <f t="shared" ref="S14:S53" si="8">Q14*R14</f>
        <v>0</v>
      </c>
      <c r="T14" s="103"/>
      <c r="U14" s="104"/>
      <c r="V14" s="106">
        <f t="shared" ref="V14:V53" si="9">T14*U14</f>
        <v>0</v>
      </c>
      <c r="W14" s="107">
        <f t="shared" si="0"/>
        <v>8010</v>
      </c>
      <c r="X14" s="108">
        <f t="shared" si="1"/>
        <v>5340</v>
      </c>
      <c r="Y14" s="107">
        <f t="shared" si="2"/>
        <v>2670</v>
      </c>
      <c r="Z14" s="109">
        <f t="shared" si="3"/>
        <v>0.33333333333333331</v>
      </c>
      <c r="AA14" s="545" t="s">
        <v>785</v>
      </c>
      <c r="AB14" s="111"/>
      <c r="AC14" s="112"/>
      <c r="AD14" s="112"/>
      <c r="AE14" s="112"/>
      <c r="AF14" s="112"/>
      <c r="AG14" s="112"/>
    </row>
    <row r="15" spans="1:33" ht="30" customHeight="1" x14ac:dyDescent="0.2">
      <c r="A15" s="99" t="s">
        <v>77</v>
      </c>
      <c r="B15" s="100" t="s">
        <v>80</v>
      </c>
      <c r="C15" s="101" t="s">
        <v>283</v>
      </c>
      <c r="D15" s="102" t="s">
        <v>79</v>
      </c>
      <c r="E15" s="103">
        <v>6</v>
      </c>
      <c r="F15" s="104">
        <v>6408</v>
      </c>
      <c r="G15" s="105">
        <f t="shared" si="4"/>
        <v>38448</v>
      </c>
      <c r="H15" s="103">
        <v>2</v>
      </c>
      <c r="I15" s="104">
        <v>6408</v>
      </c>
      <c r="J15" s="105">
        <f t="shared" si="5"/>
        <v>12816</v>
      </c>
      <c r="K15" s="103"/>
      <c r="L15" s="104"/>
      <c r="M15" s="105">
        <f t="shared" si="6"/>
        <v>0</v>
      </c>
      <c r="N15" s="103"/>
      <c r="O15" s="104"/>
      <c r="P15" s="105">
        <f t="shared" si="7"/>
        <v>0</v>
      </c>
      <c r="Q15" s="103"/>
      <c r="R15" s="104"/>
      <c r="S15" s="105">
        <f t="shared" si="8"/>
        <v>0</v>
      </c>
      <c r="T15" s="103"/>
      <c r="U15" s="104"/>
      <c r="V15" s="106">
        <f t="shared" si="9"/>
        <v>0</v>
      </c>
      <c r="W15" s="107">
        <f t="shared" si="0"/>
        <v>38448</v>
      </c>
      <c r="X15" s="108">
        <f t="shared" si="1"/>
        <v>12816</v>
      </c>
      <c r="Y15" s="107">
        <f t="shared" si="2"/>
        <v>25632</v>
      </c>
      <c r="Z15" s="109">
        <f t="shared" si="3"/>
        <v>0.66666666666666663</v>
      </c>
      <c r="AA15" s="546"/>
      <c r="AB15" s="112"/>
      <c r="AC15" s="112"/>
      <c r="AD15" s="112"/>
      <c r="AE15" s="112"/>
      <c r="AF15" s="112"/>
      <c r="AG15" s="112"/>
    </row>
    <row r="16" spans="1:33" ht="30" customHeight="1" x14ac:dyDescent="0.2">
      <c r="A16" s="125" t="s">
        <v>77</v>
      </c>
      <c r="B16" s="124" t="s">
        <v>81</v>
      </c>
      <c r="C16" s="330" t="s">
        <v>283</v>
      </c>
      <c r="D16" s="138" t="s">
        <v>79</v>
      </c>
      <c r="E16" s="126">
        <v>2.5</v>
      </c>
      <c r="F16" s="127">
        <v>6943</v>
      </c>
      <c r="G16" s="105">
        <f t="shared" si="4"/>
        <v>17357.5</v>
      </c>
      <c r="H16" s="126">
        <v>4</v>
      </c>
      <c r="I16" s="127">
        <v>7209</v>
      </c>
      <c r="J16" s="105">
        <f t="shared" si="5"/>
        <v>28836</v>
      </c>
      <c r="K16" s="126"/>
      <c r="L16" s="127"/>
      <c r="M16" s="105">
        <f t="shared" si="6"/>
        <v>0</v>
      </c>
      <c r="N16" s="126"/>
      <c r="O16" s="127"/>
      <c r="P16" s="105">
        <f t="shared" si="7"/>
        <v>0</v>
      </c>
      <c r="Q16" s="126"/>
      <c r="R16" s="127"/>
      <c r="S16" s="105">
        <f t="shared" si="8"/>
        <v>0</v>
      </c>
      <c r="T16" s="126"/>
      <c r="U16" s="127"/>
      <c r="V16" s="106">
        <f t="shared" si="9"/>
        <v>0</v>
      </c>
      <c r="W16" s="107">
        <f t="shared" si="0"/>
        <v>17357.5</v>
      </c>
      <c r="X16" s="108">
        <f t="shared" si="1"/>
        <v>28836</v>
      </c>
      <c r="Y16" s="107">
        <f t="shared" si="2"/>
        <v>-11478.5</v>
      </c>
      <c r="Z16" s="109">
        <f t="shared" si="3"/>
        <v>-0.66129915022324648</v>
      </c>
      <c r="AA16" s="546"/>
      <c r="AB16" s="112"/>
      <c r="AC16" s="112"/>
      <c r="AD16" s="112"/>
      <c r="AE16" s="112"/>
      <c r="AF16" s="112"/>
      <c r="AG16" s="112"/>
    </row>
    <row r="17" spans="1:33" ht="30" customHeight="1" x14ac:dyDescent="0.2">
      <c r="A17" s="125"/>
      <c r="B17" s="124"/>
      <c r="C17" s="330"/>
      <c r="D17" s="138" t="s">
        <v>79</v>
      </c>
      <c r="E17" s="126"/>
      <c r="F17" s="127"/>
      <c r="G17" s="105">
        <f t="shared" si="4"/>
        <v>0</v>
      </c>
      <c r="H17" s="126">
        <v>1</v>
      </c>
      <c r="I17" s="127">
        <v>8245</v>
      </c>
      <c r="J17" s="105">
        <f t="shared" si="5"/>
        <v>8245</v>
      </c>
      <c r="K17" s="126"/>
      <c r="L17" s="127"/>
      <c r="M17" s="105">
        <f t="shared" si="6"/>
        <v>0</v>
      </c>
      <c r="N17" s="126"/>
      <c r="O17" s="127"/>
      <c r="P17" s="105">
        <f t="shared" si="7"/>
        <v>0</v>
      </c>
      <c r="Q17" s="126"/>
      <c r="R17" s="127"/>
      <c r="S17" s="105">
        <f t="shared" si="8"/>
        <v>0</v>
      </c>
      <c r="T17" s="126"/>
      <c r="U17" s="127"/>
      <c r="V17" s="106">
        <f t="shared" si="9"/>
        <v>0</v>
      </c>
      <c r="W17" s="107">
        <f t="shared" si="0"/>
        <v>0</v>
      </c>
      <c r="X17" s="108">
        <f t="shared" si="1"/>
        <v>8245</v>
      </c>
      <c r="Y17" s="107">
        <f t="shared" si="2"/>
        <v>-8245</v>
      </c>
      <c r="Z17" s="109" t="e">
        <f t="shared" si="3"/>
        <v>#DIV/0!</v>
      </c>
      <c r="AA17" s="546"/>
      <c r="AB17" s="112"/>
      <c r="AC17" s="112"/>
      <c r="AD17" s="112"/>
      <c r="AE17" s="112"/>
      <c r="AF17" s="112"/>
      <c r="AG17" s="112"/>
    </row>
    <row r="18" spans="1:33" ht="30" customHeight="1" x14ac:dyDescent="0.2">
      <c r="A18" s="125"/>
      <c r="B18" s="124"/>
      <c r="C18" s="330"/>
      <c r="D18" s="138" t="s">
        <v>79</v>
      </c>
      <c r="E18" s="126"/>
      <c r="F18" s="127"/>
      <c r="G18" s="105">
        <f t="shared" si="4"/>
        <v>0</v>
      </c>
      <c r="H18" s="384">
        <v>1</v>
      </c>
      <c r="I18" s="385">
        <v>8578.5</v>
      </c>
      <c r="J18" s="361">
        <f t="shared" si="5"/>
        <v>8578.5</v>
      </c>
      <c r="K18" s="126"/>
      <c r="L18" s="127"/>
      <c r="M18" s="105">
        <f t="shared" si="6"/>
        <v>0</v>
      </c>
      <c r="N18" s="126"/>
      <c r="O18" s="127"/>
      <c r="P18" s="105">
        <f t="shared" si="7"/>
        <v>0</v>
      </c>
      <c r="Q18" s="126"/>
      <c r="R18" s="127"/>
      <c r="S18" s="105">
        <f t="shared" si="8"/>
        <v>0</v>
      </c>
      <c r="T18" s="126"/>
      <c r="U18" s="127"/>
      <c r="V18" s="106">
        <f t="shared" si="9"/>
        <v>0</v>
      </c>
      <c r="W18" s="107">
        <f t="shared" si="0"/>
        <v>0</v>
      </c>
      <c r="X18" s="108">
        <f t="shared" si="1"/>
        <v>8578.5</v>
      </c>
      <c r="Y18" s="107">
        <f t="shared" si="2"/>
        <v>-8578.5</v>
      </c>
      <c r="Z18" s="109" t="e">
        <f t="shared" si="3"/>
        <v>#DIV/0!</v>
      </c>
      <c r="AA18" s="546"/>
      <c r="AB18" s="112"/>
      <c r="AC18" s="112"/>
      <c r="AD18" s="112"/>
      <c r="AE18" s="112"/>
      <c r="AF18" s="112"/>
      <c r="AG18" s="112"/>
    </row>
    <row r="19" spans="1:33" ht="30" customHeight="1" x14ac:dyDescent="0.2">
      <c r="A19" s="125" t="s">
        <v>77</v>
      </c>
      <c r="B19" s="124" t="s">
        <v>284</v>
      </c>
      <c r="C19" s="330" t="s">
        <v>285</v>
      </c>
      <c r="D19" s="138" t="s">
        <v>79</v>
      </c>
      <c r="E19" s="126">
        <v>1.5</v>
      </c>
      <c r="F19" s="332">
        <v>5713</v>
      </c>
      <c r="G19" s="105">
        <f t="shared" si="4"/>
        <v>8569.5</v>
      </c>
      <c r="H19" s="126">
        <v>1</v>
      </c>
      <c r="I19" s="127">
        <v>5713</v>
      </c>
      <c r="J19" s="105">
        <f t="shared" si="5"/>
        <v>5713</v>
      </c>
      <c r="K19" s="126"/>
      <c r="L19" s="127"/>
      <c r="M19" s="105">
        <f t="shared" si="6"/>
        <v>0</v>
      </c>
      <c r="N19" s="126"/>
      <c r="O19" s="127"/>
      <c r="P19" s="105">
        <f t="shared" si="7"/>
        <v>0</v>
      </c>
      <c r="Q19" s="126"/>
      <c r="R19" s="127"/>
      <c r="S19" s="105">
        <f t="shared" si="8"/>
        <v>0</v>
      </c>
      <c r="T19" s="126"/>
      <c r="U19" s="127"/>
      <c r="V19" s="106">
        <f t="shared" si="9"/>
        <v>0</v>
      </c>
      <c r="W19" s="107">
        <f t="shared" si="0"/>
        <v>8569.5</v>
      </c>
      <c r="X19" s="108">
        <f t="shared" si="1"/>
        <v>5713</v>
      </c>
      <c r="Y19" s="107">
        <f t="shared" si="2"/>
        <v>2856.5</v>
      </c>
      <c r="Z19" s="109">
        <f t="shared" si="3"/>
        <v>0.33333333333333331</v>
      </c>
      <c r="AA19" s="546"/>
      <c r="AB19" s="112"/>
      <c r="AC19" s="112"/>
      <c r="AD19" s="112"/>
      <c r="AE19" s="112"/>
      <c r="AF19" s="112"/>
      <c r="AG19" s="112"/>
    </row>
    <row r="20" spans="1:33" ht="30" customHeight="1" x14ac:dyDescent="0.2">
      <c r="A20" s="125" t="s">
        <v>77</v>
      </c>
      <c r="B20" s="124" t="s">
        <v>286</v>
      </c>
      <c r="C20" s="330" t="s">
        <v>285</v>
      </c>
      <c r="D20" s="138" t="s">
        <v>79</v>
      </c>
      <c r="E20" s="126">
        <v>6</v>
      </c>
      <c r="F20" s="332">
        <v>6856</v>
      </c>
      <c r="G20" s="105">
        <f t="shared" si="4"/>
        <v>41136</v>
      </c>
      <c r="H20" s="126">
        <v>2</v>
      </c>
      <c r="I20" s="127">
        <v>6856</v>
      </c>
      <c r="J20" s="105">
        <f t="shared" si="5"/>
        <v>13712</v>
      </c>
      <c r="K20" s="126"/>
      <c r="L20" s="127"/>
      <c r="M20" s="105">
        <f t="shared" si="6"/>
        <v>0</v>
      </c>
      <c r="N20" s="126"/>
      <c r="O20" s="127"/>
      <c r="P20" s="105">
        <f t="shared" si="7"/>
        <v>0</v>
      </c>
      <c r="Q20" s="126"/>
      <c r="R20" s="127"/>
      <c r="S20" s="105">
        <f t="shared" si="8"/>
        <v>0</v>
      </c>
      <c r="T20" s="126"/>
      <c r="U20" s="127"/>
      <c r="V20" s="106">
        <f t="shared" si="9"/>
        <v>0</v>
      </c>
      <c r="W20" s="107">
        <f t="shared" si="0"/>
        <v>41136</v>
      </c>
      <c r="X20" s="108">
        <f t="shared" si="1"/>
        <v>13712</v>
      </c>
      <c r="Y20" s="107">
        <f t="shared" si="2"/>
        <v>27424</v>
      </c>
      <c r="Z20" s="109">
        <f t="shared" si="3"/>
        <v>0.66666666666666663</v>
      </c>
      <c r="AA20" s="546"/>
      <c r="AB20" s="112"/>
      <c r="AC20" s="112"/>
      <c r="AD20" s="112"/>
      <c r="AE20" s="112"/>
      <c r="AF20" s="112"/>
      <c r="AG20" s="112"/>
    </row>
    <row r="21" spans="1:33" ht="30" customHeight="1" x14ac:dyDescent="0.2">
      <c r="A21" s="125" t="s">
        <v>77</v>
      </c>
      <c r="B21" s="124" t="s">
        <v>287</v>
      </c>
      <c r="C21" s="330" t="s">
        <v>285</v>
      </c>
      <c r="D21" s="138" t="s">
        <v>79</v>
      </c>
      <c r="E21" s="126">
        <v>2.5</v>
      </c>
      <c r="F21" s="332">
        <v>7429</v>
      </c>
      <c r="G21" s="105">
        <f t="shared" si="4"/>
        <v>18572.5</v>
      </c>
      <c r="H21" s="126">
        <v>4</v>
      </c>
      <c r="I21" s="127">
        <v>7713</v>
      </c>
      <c r="J21" s="105">
        <f t="shared" si="5"/>
        <v>30852</v>
      </c>
      <c r="K21" s="126"/>
      <c r="L21" s="127"/>
      <c r="M21" s="105">
        <f t="shared" si="6"/>
        <v>0</v>
      </c>
      <c r="N21" s="126"/>
      <c r="O21" s="127"/>
      <c r="P21" s="105">
        <f t="shared" si="7"/>
        <v>0</v>
      </c>
      <c r="Q21" s="126"/>
      <c r="R21" s="127"/>
      <c r="S21" s="105">
        <f t="shared" si="8"/>
        <v>0</v>
      </c>
      <c r="T21" s="126"/>
      <c r="U21" s="127"/>
      <c r="V21" s="106">
        <f t="shared" si="9"/>
        <v>0</v>
      </c>
      <c r="W21" s="107">
        <f t="shared" si="0"/>
        <v>18572.5</v>
      </c>
      <c r="X21" s="108">
        <f t="shared" si="1"/>
        <v>30852</v>
      </c>
      <c r="Y21" s="107">
        <f t="shared" si="2"/>
        <v>-12279.5</v>
      </c>
      <c r="Z21" s="109">
        <f t="shared" si="3"/>
        <v>-0.66116570197873203</v>
      </c>
      <c r="AA21" s="546"/>
      <c r="AB21" s="112"/>
      <c r="AC21" s="112"/>
      <c r="AD21" s="112"/>
      <c r="AE21" s="112"/>
      <c r="AF21" s="112"/>
      <c r="AG21" s="112"/>
    </row>
    <row r="22" spans="1:33" ht="30" customHeight="1" x14ac:dyDescent="0.2">
      <c r="A22" s="125"/>
      <c r="B22" s="124"/>
      <c r="C22" s="330"/>
      <c r="D22" s="138" t="s">
        <v>79</v>
      </c>
      <c r="E22" s="126"/>
      <c r="F22" s="127"/>
      <c r="G22" s="105">
        <f t="shared" si="4"/>
        <v>0</v>
      </c>
      <c r="H22" s="126">
        <v>1</v>
      </c>
      <c r="I22" s="127">
        <v>8821</v>
      </c>
      <c r="J22" s="105">
        <f t="shared" si="5"/>
        <v>8821</v>
      </c>
      <c r="K22" s="126"/>
      <c r="L22" s="127"/>
      <c r="M22" s="105">
        <f t="shared" si="6"/>
        <v>0</v>
      </c>
      <c r="N22" s="126"/>
      <c r="O22" s="127"/>
      <c r="P22" s="105">
        <f t="shared" si="7"/>
        <v>0</v>
      </c>
      <c r="Q22" s="126"/>
      <c r="R22" s="127"/>
      <c r="S22" s="105">
        <f t="shared" si="8"/>
        <v>0</v>
      </c>
      <c r="T22" s="126"/>
      <c r="U22" s="127"/>
      <c r="V22" s="106">
        <f t="shared" si="9"/>
        <v>0</v>
      </c>
      <c r="W22" s="107">
        <f t="shared" si="0"/>
        <v>0</v>
      </c>
      <c r="X22" s="108">
        <f t="shared" si="1"/>
        <v>8821</v>
      </c>
      <c r="Y22" s="107">
        <f t="shared" si="2"/>
        <v>-8821</v>
      </c>
      <c r="Z22" s="109" t="e">
        <f t="shared" si="3"/>
        <v>#DIV/0!</v>
      </c>
      <c r="AA22" s="546"/>
      <c r="AB22" s="112"/>
      <c r="AC22" s="112"/>
      <c r="AD22" s="112"/>
      <c r="AE22" s="112"/>
      <c r="AF22" s="112"/>
      <c r="AG22" s="112"/>
    </row>
    <row r="23" spans="1:33" ht="30" customHeight="1" x14ac:dyDescent="0.2">
      <c r="A23" s="125"/>
      <c r="B23" s="124"/>
      <c r="C23" s="330"/>
      <c r="D23" s="138" t="s">
        <v>79</v>
      </c>
      <c r="E23" s="126"/>
      <c r="F23" s="127"/>
      <c r="G23" s="105">
        <f t="shared" si="4"/>
        <v>0</v>
      </c>
      <c r="H23" s="384">
        <v>1</v>
      </c>
      <c r="I23" s="385">
        <v>9180</v>
      </c>
      <c r="J23" s="361">
        <f t="shared" si="5"/>
        <v>9180</v>
      </c>
      <c r="K23" s="126"/>
      <c r="L23" s="127"/>
      <c r="M23" s="105">
        <f t="shared" si="6"/>
        <v>0</v>
      </c>
      <c r="N23" s="126"/>
      <c r="O23" s="127"/>
      <c r="P23" s="105">
        <f t="shared" si="7"/>
        <v>0</v>
      </c>
      <c r="Q23" s="126"/>
      <c r="R23" s="127"/>
      <c r="S23" s="105">
        <f t="shared" si="8"/>
        <v>0</v>
      </c>
      <c r="T23" s="126"/>
      <c r="U23" s="127"/>
      <c r="V23" s="106">
        <f t="shared" si="9"/>
        <v>0</v>
      </c>
      <c r="W23" s="107">
        <f t="shared" si="0"/>
        <v>0</v>
      </c>
      <c r="X23" s="108">
        <f t="shared" si="1"/>
        <v>9180</v>
      </c>
      <c r="Y23" s="107">
        <f t="shared" si="2"/>
        <v>-9180</v>
      </c>
      <c r="Z23" s="109" t="e">
        <f t="shared" si="3"/>
        <v>#DIV/0!</v>
      </c>
      <c r="AA23" s="546"/>
      <c r="AB23" s="112"/>
      <c r="AC23" s="112"/>
      <c r="AD23" s="112"/>
      <c r="AE23" s="112"/>
      <c r="AF23" s="112"/>
      <c r="AG23" s="112"/>
    </row>
    <row r="24" spans="1:33" ht="30" customHeight="1" x14ac:dyDescent="0.2">
      <c r="A24" s="125" t="s">
        <v>77</v>
      </c>
      <c r="B24" s="333" t="s">
        <v>288</v>
      </c>
      <c r="C24" s="334" t="s">
        <v>289</v>
      </c>
      <c r="D24" s="138" t="s">
        <v>79</v>
      </c>
      <c r="E24" s="336">
        <v>1.5</v>
      </c>
      <c r="F24" s="332">
        <v>3537</v>
      </c>
      <c r="G24" s="105">
        <f t="shared" si="4"/>
        <v>5305.5</v>
      </c>
      <c r="H24" s="126">
        <v>1</v>
      </c>
      <c r="I24" s="127">
        <v>3537</v>
      </c>
      <c r="J24" s="105">
        <f t="shared" si="5"/>
        <v>3537</v>
      </c>
      <c r="K24" s="126"/>
      <c r="L24" s="127"/>
      <c r="M24" s="105">
        <f t="shared" si="6"/>
        <v>0</v>
      </c>
      <c r="N24" s="126"/>
      <c r="O24" s="127"/>
      <c r="P24" s="105">
        <f t="shared" si="7"/>
        <v>0</v>
      </c>
      <c r="Q24" s="126"/>
      <c r="R24" s="127"/>
      <c r="S24" s="105">
        <f t="shared" si="8"/>
        <v>0</v>
      </c>
      <c r="T24" s="126"/>
      <c r="U24" s="127"/>
      <c r="V24" s="106">
        <f t="shared" si="9"/>
        <v>0</v>
      </c>
      <c r="W24" s="107">
        <f t="shared" si="0"/>
        <v>5305.5</v>
      </c>
      <c r="X24" s="108">
        <f t="shared" si="1"/>
        <v>3537</v>
      </c>
      <c r="Y24" s="107">
        <f t="shared" si="2"/>
        <v>1768.5</v>
      </c>
      <c r="Z24" s="109">
        <f t="shared" si="3"/>
        <v>0.33333333333333331</v>
      </c>
      <c r="AA24" s="546"/>
      <c r="AB24" s="112"/>
      <c r="AC24" s="112"/>
      <c r="AD24" s="112"/>
      <c r="AE24" s="112"/>
      <c r="AF24" s="112"/>
      <c r="AG24" s="112"/>
    </row>
    <row r="25" spans="1:33" s="329" customFormat="1" ht="27.75" customHeight="1" x14ac:dyDescent="0.2">
      <c r="A25" s="125" t="s">
        <v>77</v>
      </c>
      <c r="B25" s="333" t="s">
        <v>290</v>
      </c>
      <c r="C25" s="335" t="s">
        <v>414</v>
      </c>
      <c r="D25" s="138" t="s">
        <v>79</v>
      </c>
      <c r="E25" s="336">
        <v>6</v>
      </c>
      <c r="F25" s="332">
        <v>4245</v>
      </c>
      <c r="G25" s="105">
        <f t="shared" si="4"/>
        <v>25470</v>
      </c>
      <c r="H25" s="126">
        <v>2</v>
      </c>
      <c r="I25" s="127">
        <v>4245</v>
      </c>
      <c r="J25" s="105">
        <f t="shared" si="5"/>
        <v>8490</v>
      </c>
      <c r="K25" s="126"/>
      <c r="L25" s="127"/>
      <c r="M25" s="105">
        <f t="shared" si="6"/>
        <v>0</v>
      </c>
      <c r="N25" s="126"/>
      <c r="O25" s="127"/>
      <c r="P25" s="105">
        <f t="shared" si="7"/>
        <v>0</v>
      </c>
      <c r="Q25" s="126"/>
      <c r="R25" s="127"/>
      <c r="S25" s="105">
        <f t="shared" si="8"/>
        <v>0</v>
      </c>
      <c r="T25" s="126"/>
      <c r="U25" s="127"/>
      <c r="V25" s="106">
        <f t="shared" si="9"/>
        <v>0</v>
      </c>
      <c r="W25" s="107">
        <f t="shared" si="0"/>
        <v>25470</v>
      </c>
      <c r="X25" s="108">
        <f t="shared" si="1"/>
        <v>8490</v>
      </c>
      <c r="Y25" s="107">
        <f t="shared" si="2"/>
        <v>16980</v>
      </c>
      <c r="Z25" s="109">
        <f t="shared" si="3"/>
        <v>0.66666666666666663</v>
      </c>
      <c r="AA25" s="546"/>
      <c r="AB25" s="112"/>
      <c r="AC25" s="112"/>
      <c r="AD25" s="112"/>
      <c r="AE25" s="112"/>
      <c r="AF25" s="112"/>
      <c r="AG25" s="112"/>
    </row>
    <row r="26" spans="1:33" s="329" customFormat="1" ht="28.5" customHeight="1" x14ac:dyDescent="0.2">
      <c r="A26" s="125" t="s">
        <v>77</v>
      </c>
      <c r="B26" s="333" t="s">
        <v>291</v>
      </c>
      <c r="C26" s="335" t="s">
        <v>414</v>
      </c>
      <c r="D26" s="138" t="s">
        <v>79</v>
      </c>
      <c r="E26" s="336">
        <v>2.5</v>
      </c>
      <c r="F26" s="332">
        <v>4599</v>
      </c>
      <c r="G26" s="105">
        <f t="shared" si="4"/>
        <v>11497.5</v>
      </c>
      <c r="H26" s="126">
        <v>4</v>
      </c>
      <c r="I26" s="127">
        <v>4811</v>
      </c>
      <c r="J26" s="105">
        <f t="shared" si="5"/>
        <v>19244</v>
      </c>
      <c r="K26" s="126"/>
      <c r="L26" s="127"/>
      <c r="M26" s="105">
        <f t="shared" si="6"/>
        <v>0</v>
      </c>
      <c r="N26" s="126"/>
      <c r="O26" s="127"/>
      <c r="P26" s="105">
        <f t="shared" si="7"/>
        <v>0</v>
      </c>
      <c r="Q26" s="126"/>
      <c r="R26" s="127"/>
      <c r="S26" s="105">
        <f t="shared" si="8"/>
        <v>0</v>
      </c>
      <c r="T26" s="126"/>
      <c r="U26" s="127"/>
      <c r="V26" s="106">
        <f t="shared" si="9"/>
        <v>0</v>
      </c>
      <c r="W26" s="107">
        <f t="shared" si="0"/>
        <v>11497.5</v>
      </c>
      <c r="X26" s="108">
        <f t="shared" si="1"/>
        <v>19244</v>
      </c>
      <c r="Y26" s="107">
        <f t="shared" si="2"/>
        <v>-7746.5</v>
      </c>
      <c r="Z26" s="109">
        <f t="shared" si="3"/>
        <v>-0.67375516416612302</v>
      </c>
      <c r="AA26" s="546"/>
      <c r="AB26" s="112"/>
      <c r="AC26" s="112"/>
      <c r="AD26" s="112"/>
      <c r="AE26" s="112"/>
      <c r="AF26" s="112"/>
      <c r="AG26" s="112"/>
    </row>
    <row r="27" spans="1:33" s="329" customFormat="1" ht="30" customHeight="1" x14ac:dyDescent="0.2">
      <c r="A27" s="125"/>
      <c r="B27" s="124"/>
      <c r="C27" s="337"/>
      <c r="D27" s="138" t="s">
        <v>79</v>
      </c>
      <c r="E27" s="126"/>
      <c r="F27" s="127"/>
      <c r="G27" s="105">
        <f t="shared" si="4"/>
        <v>0</v>
      </c>
      <c r="H27" s="126">
        <v>1</v>
      </c>
      <c r="I27" s="127">
        <v>5484</v>
      </c>
      <c r="J27" s="105">
        <f t="shared" si="5"/>
        <v>5484</v>
      </c>
      <c r="K27" s="126"/>
      <c r="L27" s="127"/>
      <c r="M27" s="105">
        <f t="shared" si="6"/>
        <v>0</v>
      </c>
      <c r="N27" s="126"/>
      <c r="O27" s="127"/>
      <c r="P27" s="105">
        <f t="shared" si="7"/>
        <v>0</v>
      </c>
      <c r="Q27" s="126"/>
      <c r="R27" s="127"/>
      <c r="S27" s="105">
        <f t="shared" si="8"/>
        <v>0</v>
      </c>
      <c r="T27" s="126"/>
      <c r="U27" s="127"/>
      <c r="V27" s="106">
        <f t="shared" si="9"/>
        <v>0</v>
      </c>
      <c r="W27" s="107">
        <f t="shared" si="0"/>
        <v>0</v>
      </c>
      <c r="X27" s="108">
        <f t="shared" si="1"/>
        <v>5484</v>
      </c>
      <c r="Y27" s="107">
        <f t="shared" si="2"/>
        <v>-5484</v>
      </c>
      <c r="Z27" s="109" t="e">
        <f t="shared" si="3"/>
        <v>#DIV/0!</v>
      </c>
      <c r="AA27" s="546"/>
      <c r="AB27" s="112"/>
      <c r="AC27" s="112"/>
      <c r="AD27" s="112"/>
      <c r="AE27" s="112"/>
      <c r="AF27" s="112"/>
      <c r="AG27" s="112"/>
    </row>
    <row r="28" spans="1:33" s="329" customFormat="1" ht="30" customHeight="1" x14ac:dyDescent="0.2">
      <c r="A28" s="125"/>
      <c r="B28" s="124"/>
      <c r="C28" s="337"/>
      <c r="D28" s="138" t="s">
        <v>79</v>
      </c>
      <c r="E28" s="126"/>
      <c r="F28" s="127"/>
      <c r="G28" s="105">
        <f t="shared" si="4"/>
        <v>0</v>
      </c>
      <c r="H28" s="384">
        <v>1</v>
      </c>
      <c r="I28" s="385">
        <v>5518</v>
      </c>
      <c r="J28" s="361">
        <f t="shared" si="5"/>
        <v>5518</v>
      </c>
      <c r="K28" s="126"/>
      <c r="L28" s="127"/>
      <c r="M28" s="105">
        <f t="shared" si="6"/>
        <v>0</v>
      </c>
      <c r="N28" s="126"/>
      <c r="O28" s="127"/>
      <c r="P28" s="105">
        <f t="shared" si="7"/>
        <v>0</v>
      </c>
      <c r="Q28" s="126"/>
      <c r="R28" s="127"/>
      <c r="S28" s="105">
        <f t="shared" si="8"/>
        <v>0</v>
      </c>
      <c r="T28" s="126"/>
      <c r="U28" s="127"/>
      <c r="V28" s="106">
        <f t="shared" si="9"/>
        <v>0</v>
      </c>
      <c r="W28" s="107">
        <f t="shared" si="0"/>
        <v>0</v>
      </c>
      <c r="X28" s="108">
        <f t="shared" si="1"/>
        <v>5518</v>
      </c>
      <c r="Y28" s="107">
        <f t="shared" si="2"/>
        <v>-5518</v>
      </c>
      <c r="Z28" s="109" t="e">
        <f t="shared" si="3"/>
        <v>#DIV/0!</v>
      </c>
      <c r="AA28" s="546"/>
      <c r="AB28" s="112"/>
      <c r="AC28" s="112"/>
      <c r="AD28" s="112"/>
      <c r="AE28" s="112"/>
      <c r="AF28" s="112"/>
      <c r="AG28" s="112"/>
    </row>
    <row r="29" spans="1:33" s="329" customFormat="1" ht="30" customHeight="1" x14ac:dyDescent="0.2">
      <c r="A29" s="125" t="s">
        <v>77</v>
      </c>
      <c r="B29" s="333" t="s">
        <v>292</v>
      </c>
      <c r="C29" s="338" t="s">
        <v>293</v>
      </c>
      <c r="D29" s="138" t="s">
        <v>79</v>
      </c>
      <c r="E29" s="336">
        <v>1.5</v>
      </c>
      <c r="F29" s="332">
        <v>5713</v>
      </c>
      <c r="G29" s="105">
        <f t="shared" si="4"/>
        <v>8569.5</v>
      </c>
      <c r="H29" s="126">
        <v>1</v>
      </c>
      <c r="I29" s="127">
        <v>5713</v>
      </c>
      <c r="J29" s="105">
        <f t="shared" si="5"/>
        <v>5713</v>
      </c>
      <c r="K29" s="126"/>
      <c r="L29" s="127"/>
      <c r="M29" s="105">
        <f t="shared" si="6"/>
        <v>0</v>
      </c>
      <c r="N29" s="126"/>
      <c r="O29" s="127"/>
      <c r="P29" s="105">
        <f t="shared" si="7"/>
        <v>0</v>
      </c>
      <c r="Q29" s="126"/>
      <c r="R29" s="127"/>
      <c r="S29" s="105">
        <f t="shared" si="8"/>
        <v>0</v>
      </c>
      <c r="T29" s="126"/>
      <c r="U29" s="127"/>
      <c r="V29" s="106">
        <f t="shared" si="9"/>
        <v>0</v>
      </c>
      <c r="W29" s="107">
        <f t="shared" si="0"/>
        <v>8569.5</v>
      </c>
      <c r="X29" s="108">
        <f t="shared" si="1"/>
        <v>5713</v>
      </c>
      <c r="Y29" s="107">
        <f t="shared" si="2"/>
        <v>2856.5</v>
      </c>
      <c r="Z29" s="109">
        <f t="shared" si="3"/>
        <v>0.33333333333333331</v>
      </c>
      <c r="AA29" s="546"/>
      <c r="AB29" s="112"/>
      <c r="AC29" s="112"/>
      <c r="AD29" s="112"/>
      <c r="AE29" s="112"/>
      <c r="AF29" s="112"/>
      <c r="AG29" s="112"/>
    </row>
    <row r="30" spans="1:33" s="329" customFormat="1" ht="30" customHeight="1" x14ac:dyDescent="0.2">
      <c r="A30" s="125" t="s">
        <v>77</v>
      </c>
      <c r="B30" s="333" t="s">
        <v>294</v>
      </c>
      <c r="C30" s="338" t="s">
        <v>293</v>
      </c>
      <c r="D30" s="138" t="s">
        <v>79</v>
      </c>
      <c r="E30" s="336">
        <v>6</v>
      </c>
      <c r="F30" s="332">
        <v>6856</v>
      </c>
      <c r="G30" s="105">
        <f t="shared" si="4"/>
        <v>41136</v>
      </c>
      <c r="H30" s="126">
        <v>2</v>
      </c>
      <c r="I30" s="127">
        <v>6856</v>
      </c>
      <c r="J30" s="105">
        <f t="shared" si="5"/>
        <v>13712</v>
      </c>
      <c r="K30" s="126"/>
      <c r="L30" s="127"/>
      <c r="M30" s="105">
        <f t="shared" si="6"/>
        <v>0</v>
      </c>
      <c r="N30" s="126"/>
      <c r="O30" s="127"/>
      <c r="P30" s="105">
        <f t="shared" si="7"/>
        <v>0</v>
      </c>
      <c r="Q30" s="126"/>
      <c r="R30" s="127"/>
      <c r="S30" s="105">
        <f t="shared" si="8"/>
        <v>0</v>
      </c>
      <c r="T30" s="126"/>
      <c r="U30" s="127"/>
      <c r="V30" s="106">
        <f t="shared" si="9"/>
        <v>0</v>
      </c>
      <c r="W30" s="107">
        <f t="shared" si="0"/>
        <v>41136</v>
      </c>
      <c r="X30" s="108">
        <f t="shared" si="1"/>
        <v>13712</v>
      </c>
      <c r="Y30" s="107">
        <f t="shared" si="2"/>
        <v>27424</v>
      </c>
      <c r="Z30" s="109">
        <f t="shared" si="3"/>
        <v>0.66666666666666663</v>
      </c>
      <c r="AA30" s="546"/>
      <c r="AB30" s="112"/>
      <c r="AC30" s="112"/>
      <c r="AD30" s="112"/>
      <c r="AE30" s="112"/>
      <c r="AF30" s="112"/>
      <c r="AG30" s="112"/>
    </row>
    <row r="31" spans="1:33" s="329" customFormat="1" ht="30" customHeight="1" x14ac:dyDescent="0.2">
      <c r="A31" s="125" t="s">
        <v>77</v>
      </c>
      <c r="B31" s="333" t="s">
        <v>295</v>
      </c>
      <c r="C31" s="335" t="s">
        <v>293</v>
      </c>
      <c r="D31" s="138" t="s">
        <v>79</v>
      </c>
      <c r="E31" s="336">
        <v>2.5</v>
      </c>
      <c r="F31" s="332">
        <v>7429</v>
      </c>
      <c r="G31" s="105">
        <f t="shared" si="4"/>
        <v>18572.5</v>
      </c>
      <c r="H31" s="126">
        <v>4</v>
      </c>
      <c r="I31" s="127">
        <v>7713</v>
      </c>
      <c r="J31" s="105">
        <f t="shared" si="5"/>
        <v>30852</v>
      </c>
      <c r="K31" s="126"/>
      <c r="L31" s="127"/>
      <c r="M31" s="105">
        <f t="shared" si="6"/>
        <v>0</v>
      </c>
      <c r="N31" s="126"/>
      <c r="O31" s="127"/>
      <c r="P31" s="105">
        <f t="shared" si="7"/>
        <v>0</v>
      </c>
      <c r="Q31" s="126"/>
      <c r="R31" s="127"/>
      <c r="S31" s="105">
        <f t="shared" si="8"/>
        <v>0</v>
      </c>
      <c r="T31" s="126"/>
      <c r="U31" s="127"/>
      <c r="V31" s="106">
        <f t="shared" si="9"/>
        <v>0</v>
      </c>
      <c r="W31" s="107">
        <f t="shared" si="0"/>
        <v>18572.5</v>
      </c>
      <c r="X31" s="108">
        <f t="shared" si="1"/>
        <v>30852</v>
      </c>
      <c r="Y31" s="107">
        <f t="shared" si="2"/>
        <v>-12279.5</v>
      </c>
      <c r="Z31" s="109">
        <f t="shared" si="3"/>
        <v>-0.66116570197873203</v>
      </c>
      <c r="AA31" s="546"/>
      <c r="AB31" s="112"/>
      <c r="AC31" s="112"/>
      <c r="AD31" s="112"/>
      <c r="AE31" s="112"/>
      <c r="AF31" s="112"/>
      <c r="AG31" s="112"/>
    </row>
    <row r="32" spans="1:33" s="329" customFormat="1" ht="30" customHeight="1" x14ac:dyDescent="0.2">
      <c r="A32" s="125"/>
      <c r="B32" s="124"/>
      <c r="C32" s="337"/>
      <c r="D32" s="138" t="s">
        <v>79</v>
      </c>
      <c r="E32" s="126"/>
      <c r="F32" s="127"/>
      <c r="G32" s="105">
        <f t="shared" si="4"/>
        <v>0</v>
      </c>
      <c r="H32" s="126">
        <v>1</v>
      </c>
      <c r="I32" s="127">
        <v>8821</v>
      </c>
      <c r="J32" s="105">
        <f t="shared" si="5"/>
        <v>8821</v>
      </c>
      <c r="K32" s="126"/>
      <c r="L32" s="127"/>
      <c r="M32" s="105">
        <f t="shared" si="6"/>
        <v>0</v>
      </c>
      <c r="N32" s="126"/>
      <c r="O32" s="127"/>
      <c r="P32" s="105">
        <f t="shared" si="7"/>
        <v>0</v>
      </c>
      <c r="Q32" s="126"/>
      <c r="R32" s="127"/>
      <c r="S32" s="105">
        <f t="shared" si="8"/>
        <v>0</v>
      </c>
      <c r="T32" s="126"/>
      <c r="U32" s="127"/>
      <c r="V32" s="106">
        <f t="shared" si="9"/>
        <v>0</v>
      </c>
      <c r="W32" s="107">
        <f t="shared" si="0"/>
        <v>0</v>
      </c>
      <c r="X32" s="108">
        <f t="shared" si="1"/>
        <v>8821</v>
      </c>
      <c r="Y32" s="107">
        <f t="shared" si="2"/>
        <v>-8821</v>
      </c>
      <c r="Z32" s="109" t="e">
        <f t="shared" si="3"/>
        <v>#DIV/0!</v>
      </c>
      <c r="AA32" s="546"/>
      <c r="AB32" s="112"/>
      <c r="AC32" s="112"/>
      <c r="AD32" s="112"/>
      <c r="AE32" s="112"/>
      <c r="AF32" s="112"/>
      <c r="AG32" s="112"/>
    </row>
    <row r="33" spans="1:33" s="329" customFormat="1" ht="30" customHeight="1" x14ac:dyDescent="0.2">
      <c r="A33" s="125"/>
      <c r="B33" s="124"/>
      <c r="C33" s="337"/>
      <c r="D33" s="138" t="s">
        <v>79</v>
      </c>
      <c r="E33" s="126"/>
      <c r="F33" s="127"/>
      <c r="G33" s="105">
        <f t="shared" si="4"/>
        <v>0</v>
      </c>
      <c r="H33" s="384">
        <v>1</v>
      </c>
      <c r="I33" s="385">
        <v>9180</v>
      </c>
      <c r="J33" s="361">
        <f t="shared" si="5"/>
        <v>9180</v>
      </c>
      <c r="K33" s="126"/>
      <c r="L33" s="127"/>
      <c r="M33" s="105">
        <f t="shared" si="6"/>
        <v>0</v>
      </c>
      <c r="N33" s="126"/>
      <c r="O33" s="127"/>
      <c r="P33" s="105">
        <f t="shared" si="7"/>
        <v>0</v>
      </c>
      <c r="Q33" s="126"/>
      <c r="R33" s="127"/>
      <c r="S33" s="105">
        <f t="shared" si="8"/>
        <v>0</v>
      </c>
      <c r="T33" s="126"/>
      <c r="U33" s="127"/>
      <c r="V33" s="106">
        <f t="shared" si="9"/>
        <v>0</v>
      </c>
      <c r="W33" s="107">
        <f t="shared" si="0"/>
        <v>0</v>
      </c>
      <c r="X33" s="108">
        <f t="shared" si="1"/>
        <v>9180</v>
      </c>
      <c r="Y33" s="107">
        <f t="shared" si="2"/>
        <v>-9180</v>
      </c>
      <c r="Z33" s="109" t="e">
        <f t="shared" si="3"/>
        <v>#DIV/0!</v>
      </c>
      <c r="AA33" s="546"/>
      <c r="AB33" s="112"/>
      <c r="AC33" s="112"/>
      <c r="AD33" s="112"/>
      <c r="AE33" s="112"/>
      <c r="AF33" s="112"/>
      <c r="AG33" s="112"/>
    </row>
    <row r="34" spans="1:33" s="329" customFormat="1" ht="30" customHeight="1" x14ac:dyDescent="0.2">
      <c r="A34" s="339" t="s">
        <v>77</v>
      </c>
      <c r="B34" s="333" t="s">
        <v>296</v>
      </c>
      <c r="C34" s="338" t="s">
        <v>297</v>
      </c>
      <c r="D34" s="138" t="s">
        <v>79</v>
      </c>
      <c r="E34" s="336">
        <v>1.5</v>
      </c>
      <c r="F34" s="332">
        <v>3537</v>
      </c>
      <c r="G34" s="105">
        <f t="shared" si="4"/>
        <v>5305.5</v>
      </c>
      <c r="H34" s="126">
        <v>1</v>
      </c>
      <c r="I34" s="127">
        <v>3537</v>
      </c>
      <c r="J34" s="105">
        <f t="shared" si="5"/>
        <v>3537</v>
      </c>
      <c r="K34" s="126"/>
      <c r="L34" s="127"/>
      <c r="M34" s="105">
        <f t="shared" si="6"/>
        <v>0</v>
      </c>
      <c r="N34" s="126"/>
      <c r="O34" s="127"/>
      <c r="P34" s="105">
        <f t="shared" si="7"/>
        <v>0</v>
      </c>
      <c r="Q34" s="126"/>
      <c r="R34" s="127"/>
      <c r="S34" s="105">
        <f t="shared" si="8"/>
        <v>0</v>
      </c>
      <c r="T34" s="126"/>
      <c r="U34" s="127"/>
      <c r="V34" s="106">
        <f t="shared" si="9"/>
        <v>0</v>
      </c>
      <c r="W34" s="107">
        <f t="shared" si="0"/>
        <v>5305.5</v>
      </c>
      <c r="X34" s="108">
        <f t="shared" si="1"/>
        <v>3537</v>
      </c>
      <c r="Y34" s="107">
        <f t="shared" si="2"/>
        <v>1768.5</v>
      </c>
      <c r="Z34" s="109">
        <f t="shared" si="3"/>
        <v>0.33333333333333331</v>
      </c>
      <c r="AA34" s="546"/>
      <c r="AB34" s="112"/>
      <c r="AC34" s="112"/>
      <c r="AD34" s="112"/>
      <c r="AE34" s="112"/>
      <c r="AF34" s="112"/>
      <c r="AG34" s="112"/>
    </row>
    <row r="35" spans="1:33" s="329" customFormat="1" ht="30" customHeight="1" x14ac:dyDescent="0.2">
      <c r="A35" s="339" t="s">
        <v>77</v>
      </c>
      <c r="B35" s="333" t="s">
        <v>298</v>
      </c>
      <c r="C35" s="338" t="s">
        <v>297</v>
      </c>
      <c r="D35" s="138" t="s">
        <v>79</v>
      </c>
      <c r="E35" s="336">
        <v>6</v>
      </c>
      <c r="F35" s="332">
        <v>4245</v>
      </c>
      <c r="G35" s="105">
        <f t="shared" si="4"/>
        <v>25470</v>
      </c>
      <c r="H35" s="126">
        <v>2</v>
      </c>
      <c r="I35" s="127">
        <v>4245</v>
      </c>
      <c r="J35" s="105">
        <f t="shared" si="5"/>
        <v>8490</v>
      </c>
      <c r="K35" s="126"/>
      <c r="L35" s="127"/>
      <c r="M35" s="105">
        <f t="shared" si="6"/>
        <v>0</v>
      </c>
      <c r="N35" s="126"/>
      <c r="O35" s="127"/>
      <c r="P35" s="105">
        <f t="shared" si="7"/>
        <v>0</v>
      </c>
      <c r="Q35" s="126"/>
      <c r="R35" s="127"/>
      <c r="S35" s="105">
        <f t="shared" si="8"/>
        <v>0</v>
      </c>
      <c r="T35" s="126"/>
      <c r="U35" s="127"/>
      <c r="V35" s="106">
        <f t="shared" si="9"/>
        <v>0</v>
      </c>
      <c r="W35" s="107">
        <f t="shared" si="0"/>
        <v>25470</v>
      </c>
      <c r="X35" s="108">
        <f t="shared" si="1"/>
        <v>8490</v>
      </c>
      <c r="Y35" s="107">
        <f t="shared" si="2"/>
        <v>16980</v>
      </c>
      <c r="Z35" s="109">
        <f t="shared" si="3"/>
        <v>0.66666666666666663</v>
      </c>
      <c r="AA35" s="546"/>
      <c r="AB35" s="112"/>
      <c r="AC35" s="112"/>
      <c r="AD35" s="112"/>
      <c r="AE35" s="112"/>
      <c r="AF35" s="112"/>
      <c r="AG35" s="112"/>
    </row>
    <row r="36" spans="1:33" s="329" customFormat="1" ht="30" customHeight="1" x14ac:dyDescent="0.2">
      <c r="A36" s="339" t="s">
        <v>77</v>
      </c>
      <c r="B36" s="333" t="s">
        <v>299</v>
      </c>
      <c r="C36" s="335" t="s">
        <v>297</v>
      </c>
      <c r="D36" s="138" t="s">
        <v>79</v>
      </c>
      <c r="E36" s="336">
        <v>2.5</v>
      </c>
      <c r="F36" s="332">
        <v>4599</v>
      </c>
      <c r="G36" s="105">
        <f t="shared" si="4"/>
        <v>11497.5</v>
      </c>
      <c r="H36" s="126">
        <v>4</v>
      </c>
      <c r="I36" s="127">
        <v>4811</v>
      </c>
      <c r="J36" s="105">
        <f t="shared" si="5"/>
        <v>19244</v>
      </c>
      <c r="K36" s="126"/>
      <c r="L36" s="127"/>
      <c r="M36" s="105">
        <f t="shared" si="6"/>
        <v>0</v>
      </c>
      <c r="N36" s="126"/>
      <c r="O36" s="127"/>
      <c r="P36" s="105">
        <f t="shared" si="7"/>
        <v>0</v>
      </c>
      <c r="Q36" s="126"/>
      <c r="R36" s="127"/>
      <c r="S36" s="105">
        <f t="shared" si="8"/>
        <v>0</v>
      </c>
      <c r="T36" s="126"/>
      <c r="U36" s="127"/>
      <c r="V36" s="106">
        <f t="shared" si="9"/>
        <v>0</v>
      </c>
      <c r="W36" s="107">
        <f t="shared" si="0"/>
        <v>11497.5</v>
      </c>
      <c r="X36" s="108">
        <f t="shared" si="1"/>
        <v>19244</v>
      </c>
      <c r="Y36" s="107">
        <f t="shared" si="2"/>
        <v>-7746.5</v>
      </c>
      <c r="Z36" s="109">
        <f t="shared" si="3"/>
        <v>-0.67375516416612302</v>
      </c>
      <c r="AA36" s="546"/>
      <c r="AB36" s="112"/>
      <c r="AC36" s="112"/>
      <c r="AD36" s="112"/>
      <c r="AE36" s="112"/>
      <c r="AF36" s="112"/>
      <c r="AG36" s="112"/>
    </row>
    <row r="37" spans="1:33" s="329" customFormat="1" ht="30" customHeight="1" x14ac:dyDescent="0.2">
      <c r="A37" s="125"/>
      <c r="B37" s="124"/>
      <c r="C37" s="330"/>
      <c r="D37" s="138" t="s">
        <v>79</v>
      </c>
      <c r="E37" s="126"/>
      <c r="F37" s="127"/>
      <c r="G37" s="105">
        <f t="shared" si="4"/>
        <v>0</v>
      </c>
      <c r="H37" s="126">
        <v>1</v>
      </c>
      <c r="I37" s="127">
        <v>5484</v>
      </c>
      <c r="J37" s="105">
        <f t="shared" si="5"/>
        <v>5484</v>
      </c>
      <c r="K37" s="126"/>
      <c r="L37" s="127"/>
      <c r="M37" s="105">
        <f t="shared" si="6"/>
        <v>0</v>
      </c>
      <c r="N37" s="126"/>
      <c r="O37" s="127"/>
      <c r="P37" s="105">
        <f t="shared" si="7"/>
        <v>0</v>
      </c>
      <c r="Q37" s="126"/>
      <c r="R37" s="127"/>
      <c r="S37" s="105">
        <f t="shared" si="8"/>
        <v>0</v>
      </c>
      <c r="T37" s="126"/>
      <c r="U37" s="127"/>
      <c r="V37" s="106">
        <f t="shared" si="9"/>
        <v>0</v>
      </c>
      <c r="W37" s="107">
        <f t="shared" si="0"/>
        <v>0</v>
      </c>
      <c r="X37" s="108">
        <f t="shared" si="1"/>
        <v>5484</v>
      </c>
      <c r="Y37" s="107">
        <f t="shared" si="2"/>
        <v>-5484</v>
      </c>
      <c r="Z37" s="109" t="e">
        <f t="shared" si="3"/>
        <v>#DIV/0!</v>
      </c>
      <c r="AA37" s="546"/>
      <c r="AB37" s="112"/>
      <c r="AC37" s="112"/>
      <c r="AD37" s="112"/>
      <c r="AE37" s="112"/>
      <c r="AF37" s="112"/>
      <c r="AG37" s="112"/>
    </row>
    <row r="38" spans="1:33" s="329" customFormat="1" ht="30" customHeight="1" x14ac:dyDescent="0.2">
      <c r="A38" s="125"/>
      <c r="B38" s="124"/>
      <c r="C38" s="337"/>
      <c r="D38" s="138" t="s">
        <v>79</v>
      </c>
      <c r="E38" s="126"/>
      <c r="F38" s="127"/>
      <c r="G38" s="105">
        <f t="shared" si="4"/>
        <v>0</v>
      </c>
      <c r="H38" s="384">
        <v>1</v>
      </c>
      <c r="I38" s="385">
        <v>5518</v>
      </c>
      <c r="J38" s="361">
        <f t="shared" si="5"/>
        <v>5518</v>
      </c>
      <c r="K38" s="126"/>
      <c r="L38" s="127"/>
      <c r="M38" s="105">
        <f t="shared" si="6"/>
        <v>0</v>
      </c>
      <c r="N38" s="126"/>
      <c r="O38" s="127"/>
      <c r="P38" s="105">
        <f t="shared" si="7"/>
        <v>0</v>
      </c>
      <c r="Q38" s="126"/>
      <c r="R38" s="127"/>
      <c r="S38" s="105">
        <f t="shared" si="8"/>
        <v>0</v>
      </c>
      <c r="T38" s="126"/>
      <c r="U38" s="127"/>
      <c r="V38" s="106">
        <f t="shared" si="9"/>
        <v>0</v>
      </c>
      <c r="W38" s="107">
        <f t="shared" si="0"/>
        <v>0</v>
      </c>
      <c r="X38" s="108">
        <f t="shared" si="1"/>
        <v>5518</v>
      </c>
      <c r="Y38" s="107">
        <f t="shared" si="2"/>
        <v>-5518</v>
      </c>
      <c r="Z38" s="109" t="e">
        <f t="shared" si="3"/>
        <v>#DIV/0!</v>
      </c>
      <c r="AA38" s="546"/>
      <c r="AB38" s="112"/>
      <c r="AC38" s="112"/>
      <c r="AD38" s="112"/>
      <c r="AE38" s="112"/>
      <c r="AF38" s="112"/>
      <c r="AG38" s="112"/>
    </row>
    <row r="39" spans="1:33" s="329" customFormat="1" ht="30" customHeight="1" x14ac:dyDescent="0.2">
      <c r="A39" s="339" t="s">
        <v>77</v>
      </c>
      <c r="B39" s="333" t="s">
        <v>300</v>
      </c>
      <c r="C39" s="338" t="s">
        <v>301</v>
      </c>
      <c r="D39" s="138" t="s">
        <v>79</v>
      </c>
      <c r="E39" s="336">
        <v>1.5</v>
      </c>
      <c r="F39" s="332">
        <v>5006</v>
      </c>
      <c r="G39" s="105">
        <f t="shared" si="4"/>
        <v>7509</v>
      </c>
      <c r="H39" s="126">
        <v>1</v>
      </c>
      <c r="I39" s="127">
        <v>5006</v>
      </c>
      <c r="J39" s="105">
        <f t="shared" si="5"/>
        <v>5006</v>
      </c>
      <c r="K39" s="126"/>
      <c r="L39" s="127"/>
      <c r="M39" s="105">
        <f t="shared" si="6"/>
        <v>0</v>
      </c>
      <c r="N39" s="126"/>
      <c r="O39" s="127"/>
      <c r="P39" s="105">
        <f t="shared" si="7"/>
        <v>0</v>
      </c>
      <c r="Q39" s="126"/>
      <c r="R39" s="127"/>
      <c r="S39" s="105">
        <f t="shared" si="8"/>
        <v>0</v>
      </c>
      <c r="T39" s="126"/>
      <c r="U39" s="127"/>
      <c r="V39" s="106">
        <f t="shared" si="9"/>
        <v>0</v>
      </c>
      <c r="W39" s="107">
        <f t="shared" si="0"/>
        <v>7509</v>
      </c>
      <c r="X39" s="108">
        <f t="shared" si="1"/>
        <v>5006</v>
      </c>
      <c r="Y39" s="107">
        <f t="shared" si="2"/>
        <v>2503</v>
      </c>
      <c r="Z39" s="109">
        <f t="shared" si="3"/>
        <v>0.33333333333333331</v>
      </c>
      <c r="AA39" s="546"/>
      <c r="AB39" s="112"/>
      <c r="AC39" s="112"/>
      <c r="AD39" s="112"/>
      <c r="AE39" s="112"/>
      <c r="AF39" s="112"/>
      <c r="AG39" s="112"/>
    </row>
    <row r="40" spans="1:33" s="329" customFormat="1" ht="30" customHeight="1" x14ac:dyDescent="0.2">
      <c r="A40" s="339" t="s">
        <v>77</v>
      </c>
      <c r="B40" s="340" t="s">
        <v>302</v>
      </c>
      <c r="C40" s="338" t="s">
        <v>301</v>
      </c>
      <c r="D40" s="138" t="s">
        <v>79</v>
      </c>
      <c r="E40" s="341">
        <v>6</v>
      </c>
      <c r="F40" s="342">
        <v>6007</v>
      </c>
      <c r="G40" s="105">
        <f t="shared" si="4"/>
        <v>36042</v>
      </c>
      <c r="H40" s="126">
        <v>2</v>
      </c>
      <c r="I40" s="127">
        <v>6007</v>
      </c>
      <c r="J40" s="105">
        <f t="shared" si="5"/>
        <v>12014</v>
      </c>
      <c r="K40" s="126"/>
      <c r="L40" s="127"/>
      <c r="M40" s="105">
        <f t="shared" si="6"/>
        <v>0</v>
      </c>
      <c r="N40" s="126"/>
      <c r="O40" s="127"/>
      <c r="P40" s="105">
        <f t="shared" si="7"/>
        <v>0</v>
      </c>
      <c r="Q40" s="126"/>
      <c r="R40" s="127"/>
      <c r="S40" s="105">
        <f t="shared" si="8"/>
        <v>0</v>
      </c>
      <c r="T40" s="126"/>
      <c r="U40" s="127"/>
      <c r="V40" s="106">
        <f t="shared" si="9"/>
        <v>0</v>
      </c>
      <c r="W40" s="107">
        <f t="shared" si="0"/>
        <v>36042</v>
      </c>
      <c r="X40" s="108">
        <f t="shared" si="1"/>
        <v>12014</v>
      </c>
      <c r="Y40" s="107">
        <f t="shared" si="2"/>
        <v>24028</v>
      </c>
      <c r="Z40" s="109">
        <f t="shared" si="3"/>
        <v>0.66666666666666663</v>
      </c>
      <c r="AA40" s="546"/>
      <c r="AB40" s="112"/>
      <c r="AC40" s="112"/>
      <c r="AD40" s="112"/>
      <c r="AE40" s="112"/>
      <c r="AF40" s="112"/>
      <c r="AG40" s="112"/>
    </row>
    <row r="41" spans="1:33" s="329" customFormat="1" ht="30" customHeight="1" x14ac:dyDescent="0.2">
      <c r="A41" s="339" t="s">
        <v>77</v>
      </c>
      <c r="B41" s="340" t="s">
        <v>303</v>
      </c>
      <c r="C41" s="338" t="s">
        <v>301</v>
      </c>
      <c r="D41" s="138" t="s">
        <v>79</v>
      </c>
      <c r="E41" s="341">
        <v>2.5</v>
      </c>
      <c r="F41" s="342">
        <v>6509</v>
      </c>
      <c r="G41" s="105">
        <f t="shared" si="4"/>
        <v>16272.5</v>
      </c>
      <c r="H41" s="126">
        <v>4</v>
      </c>
      <c r="I41" s="127">
        <v>6808</v>
      </c>
      <c r="J41" s="105">
        <f t="shared" si="5"/>
        <v>27232</v>
      </c>
      <c r="K41" s="126"/>
      <c r="L41" s="127"/>
      <c r="M41" s="105">
        <f t="shared" si="6"/>
        <v>0</v>
      </c>
      <c r="N41" s="126"/>
      <c r="O41" s="127"/>
      <c r="P41" s="105">
        <f t="shared" si="7"/>
        <v>0</v>
      </c>
      <c r="Q41" s="126"/>
      <c r="R41" s="127"/>
      <c r="S41" s="105">
        <f t="shared" si="8"/>
        <v>0</v>
      </c>
      <c r="T41" s="126"/>
      <c r="U41" s="127"/>
      <c r="V41" s="106">
        <f t="shared" si="9"/>
        <v>0</v>
      </c>
      <c r="W41" s="107">
        <f t="shared" si="0"/>
        <v>16272.5</v>
      </c>
      <c r="X41" s="108">
        <f t="shared" si="1"/>
        <v>27232</v>
      </c>
      <c r="Y41" s="107">
        <f t="shared" si="2"/>
        <v>-10959.5</v>
      </c>
      <c r="Z41" s="109">
        <f t="shared" si="3"/>
        <v>-0.67349823321554769</v>
      </c>
      <c r="AA41" s="546"/>
      <c r="AB41" s="112"/>
      <c r="AC41" s="112"/>
      <c r="AD41" s="112"/>
      <c r="AE41" s="112"/>
      <c r="AF41" s="112"/>
      <c r="AG41" s="112"/>
    </row>
    <row r="42" spans="1:33" s="329" customFormat="1" ht="30" customHeight="1" x14ac:dyDescent="0.2">
      <c r="A42" s="125"/>
      <c r="B42" s="124"/>
      <c r="C42" s="330"/>
      <c r="D42" s="138" t="s">
        <v>79</v>
      </c>
      <c r="E42" s="126"/>
      <c r="F42" s="127"/>
      <c r="G42" s="105">
        <f t="shared" si="4"/>
        <v>0</v>
      </c>
      <c r="H42" s="126">
        <v>1</v>
      </c>
      <c r="I42" s="127">
        <v>7760.5</v>
      </c>
      <c r="J42" s="105">
        <f t="shared" si="5"/>
        <v>7760.5</v>
      </c>
      <c r="K42" s="126"/>
      <c r="L42" s="127"/>
      <c r="M42" s="105">
        <f t="shared" si="6"/>
        <v>0</v>
      </c>
      <c r="N42" s="126"/>
      <c r="O42" s="127"/>
      <c r="P42" s="105">
        <f t="shared" si="7"/>
        <v>0</v>
      </c>
      <c r="Q42" s="126"/>
      <c r="R42" s="127"/>
      <c r="S42" s="105">
        <f t="shared" si="8"/>
        <v>0</v>
      </c>
      <c r="T42" s="126"/>
      <c r="U42" s="127"/>
      <c r="V42" s="106">
        <f t="shared" si="9"/>
        <v>0</v>
      </c>
      <c r="W42" s="107">
        <f t="shared" si="0"/>
        <v>0</v>
      </c>
      <c r="X42" s="108">
        <f t="shared" si="1"/>
        <v>7760.5</v>
      </c>
      <c r="Y42" s="107">
        <f t="shared" si="2"/>
        <v>-7760.5</v>
      </c>
      <c r="Z42" s="109" t="e">
        <f t="shared" si="3"/>
        <v>#DIV/0!</v>
      </c>
      <c r="AA42" s="546"/>
      <c r="AB42" s="112"/>
      <c r="AC42" s="112"/>
      <c r="AD42" s="112"/>
      <c r="AE42" s="112"/>
      <c r="AF42" s="112"/>
      <c r="AG42" s="112"/>
    </row>
    <row r="43" spans="1:33" s="329" customFormat="1" ht="30" customHeight="1" x14ac:dyDescent="0.2">
      <c r="A43" s="125"/>
      <c r="B43" s="100"/>
      <c r="C43" s="337"/>
      <c r="D43" s="138" t="s">
        <v>79</v>
      </c>
      <c r="E43" s="103"/>
      <c r="F43" s="104"/>
      <c r="G43" s="105">
        <f t="shared" si="4"/>
        <v>0</v>
      </c>
      <c r="H43" s="384">
        <v>1</v>
      </c>
      <c r="I43" s="385">
        <v>7811</v>
      </c>
      <c r="J43" s="361">
        <f t="shared" si="5"/>
        <v>7811</v>
      </c>
      <c r="K43" s="126"/>
      <c r="L43" s="127"/>
      <c r="M43" s="105">
        <f t="shared" si="6"/>
        <v>0</v>
      </c>
      <c r="N43" s="126"/>
      <c r="O43" s="127"/>
      <c r="P43" s="105">
        <f t="shared" si="7"/>
        <v>0</v>
      </c>
      <c r="Q43" s="126"/>
      <c r="R43" s="127"/>
      <c r="S43" s="105">
        <f t="shared" si="8"/>
        <v>0</v>
      </c>
      <c r="T43" s="126"/>
      <c r="U43" s="127"/>
      <c r="V43" s="106">
        <f t="shared" si="9"/>
        <v>0</v>
      </c>
      <c r="W43" s="107">
        <f t="shared" si="0"/>
        <v>0</v>
      </c>
      <c r="X43" s="108">
        <f t="shared" si="1"/>
        <v>7811</v>
      </c>
      <c r="Y43" s="107">
        <f t="shared" si="2"/>
        <v>-7811</v>
      </c>
      <c r="Z43" s="109" t="e">
        <f t="shared" si="3"/>
        <v>#DIV/0!</v>
      </c>
      <c r="AA43" s="546"/>
      <c r="AB43" s="112"/>
      <c r="AC43" s="112"/>
      <c r="AD43" s="112"/>
      <c r="AE43" s="112"/>
      <c r="AF43" s="112"/>
      <c r="AG43" s="112"/>
    </row>
    <row r="44" spans="1:33" s="329" customFormat="1" ht="30" customHeight="1" x14ac:dyDescent="0.2">
      <c r="A44" s="339" t="s">
        <v>77</v>
      </c>
      <c r="B44" s="333" t="s">
        <v>304</v>
      </c>
      <c r="C44" s="338" t="s">
        <v>305</v>
      </c>
      <c r="D44" s="138" t="s">
        <v>79</v>
      </c>
      <c r="E44" s="336">
        <v>1.5</v>
      </c>
      <c r="F44" s="332">
        <v>2830</v>
      </c>
      <c r="G44" s="105">
        <f t="shared" si="4"/>
        <v>4245</v>
      </c>
      <c r="H44" s="126">
        <v>1</v>
      </c>
      <c r="I44" s="127">
        <v>2830</v>
      </c>
      <c r="J44" s="105">
        <f t="shared" si="5"/>
        <v>2830</v>
      </c>
      <c r="K44" s="126"/>
      <c r="L44" s="127"/>
      <c r="M44" s="105">
        <f t="shared" si="6"/>
        <v>0</v>
      </c>
      <c r="N44" s="126"/>
      <c r="O44" s="127"/>
      <c r="P44" s="105">
        <f t="shared" si="7"/>
        <v>0</v>
      </c>
      <c r="Q44" s="126"/>
      <c r="R44" s="127"/>
      <c r="S44" s="105">
        <f t="shared" si="8"/>
        <v>0</v>
      </c>
      <c r="T44" s="126"/>
      <c r="U44" s="127"/>
      <c r="V44" s="106">
        <f t="shared" si="9"/>
        <v>0</v>
      </c>
      <c r="W44" s="107">
        <f t="shared" si="0"/>
        <v>4245</v>
      </c>
      <c r="X44" s="108">
        <f t="shared" si="1"/>
        <v>2830</v>
      </c>
      <c r="Y44" s="107">
        <f t="shared" si="2"/>
        <v>1415</v>
      </c>
      <c r="Z44" s="109">
        <f t="shared" si="3"/>
        <v>0.33333333333333331</v>
      </c>
      <c r="AA44" s="546"/>
      <c r="AB44" s="112"/>
      <c r="AC44" s="112"/>
      <c r="AD44" s="112"/>
      <c r="AE44" s="112"/>
      <c r="AF44" s="112"/>
      <c r="AG44" s="112"/>
    </row>
    <row r="45" spans="1:33" s="329" customFormat="1" ht="30" customHeight="1" x14ac:dyDescent="0.2">
      <c r="A45" s="339" t="s">
        <v>77</v>
      </c>
      <c r="B45" s="333" t="s">
        <v>306</v>
      </c>
      <c r="C45" s="335" t="s">
        <v>305</v>
      </c>
      <c r="D45" s="138" t="s">
        <v>79</v>
      </c>
      <c r="E45" s="336">
        <v>6</v>
      </c>
      <c r="F45" s="332">
        <v>3396</v>
      </c>
      <c r="G45" s="105">
        <f t="shared" si="4"/>
        <v>20376</v>
      </c>
      <c r="H45" s="126">
        <v>2</v>
      </c>
      <c r="I45" s="127">
        <v>3396</v>
      </c>
      <c r="J45" s="105">
        <f t="shared" si="5"/>
        <v>6792</v>
      </c>
      <c r="K45" s="126"/>
      <c r="L45" s="127"/>
      <c r="M45" s="105">
        <f t="shared" si="6"/>
        <v>0</v>
      </c>
      <c r="N45" s="126"/>
      <c r="O45" s="127"/>
      <c r="P45" s="105">
        <f t="shared" si="7"/>
        <v>0</v>
      </c>
      <c r="Q45" s="126"/>
      <c r="R45" s="127"/>
      <c r="S45" s="105">
        <f t="shared" si="8"/>
        <v>0</v>
      </c>
      <c r="T45" s="126"/>
      <c r="U45" s="127"/>
      <c r="V45" s="106">
        <f t="shared" si="9"/>
        <v>0</v>
      </c>
      <c r="W45" s="107">
        <f t="shared" si="0"/>
        <v>20376</v>
      </c>
      <c r="X45" s="108">
        <f t="shared" si="1"/>
        <v>6792</v>
      </c>
      <c r="Y45" s="107">
        <f t="shared" si="2"/>
        <v>13584</v>
      </c>
      <c r="Z45" s="109">
        <f t="shared" si="3"/>
        <v>0.66666666666666663</v>
      </c>
      <c r="AA45" s="546"/>
      <c r="AB45" s="112"/>
      <c r="AC45" s="112"/>
      <c r="AD45" s="112"/>
      <c r="AE45" s="112"/>
      <c r="AF45" s="112"/>
      <c r="AG45" s="112"/>
    </row>
    <row r="46" spans="1:33" s="329" customFormat="1" ht="30" customHeight="1" x14ac:dyDescent="0.2">
      <c r="A46" s="339" t="s">
        <v>77</v>
      </c>
      <c r="B46" s="333" t="s">
        <v>307</v>
      </c>
      <c r="C46" s="335" t="s">
        <v>305</v>
      </c>
      <c r="D46" s="138" t="s">
        <v>79</v>
      </c>
      <c r="E46" s="336">
        <v>2.5</v>
      </c>
      <c r="F46" s="332">
        <v>3679</v>
      </c>
      <c r="G46" s="105">
        <f t="shared" si="4"/>
        <v>9197.5</v>
      </c>
      <c r="H46" s="126">
        <v>4</v>
      </c>
      <c r="I46" s="127">
        <v>3679</v>
      </c>
      <c r="J46" s="105">
        <f t="shared" si="5"/>
        <v>14716</v>
      </c>
      <c r="K46" s="126"/>
      <c r="L46" s="127"/>
      <c r="M46" s="105">
        <f t="shared" si="6"/>
        <v>0</v>
      </c>
      <c r="N46" s="126"/>
      <c r="O46" s="127"/>
      <c r="P46" s="105">
        <f t="shared" si="7"/>
        <v>0</v>
      </c>
      <c r="Q46" s="126"/>
      <c r="R46" s="127"/>
      <c r="S46" s="105">
        <f t="shared" si="8"/>
        <v>0</v>
      </c>
      <c r="T46" s="126"/>
      <c r="U46" s="127"/>
      <c r="V46" s="106">
        <f t="shared" si="9"/>
        <v>0</v>
      </c>
      <c r="W46" s="107">
        <f t="shared" si="0"/>
        <v>9197.5</v>
      </c>
      <c r="X46" s="108">
        <f t="shared" si="1"/>
        <v>14716</v>
      </c>
      <c r="Y46" s="107">
        <f t="shared" si="2"/>
        <v>-5518.5</v>
      </c>
      <c r="Z46" s="109">
        <f t="shared" si="3"/>
        <v>-0.6</v>
      </c>
      <c r="AA46" s="546"/>
      <c r="AB46" s="112"/>
      <c r="AC46" s="112"/>
      <c r="AD46" s="112"/>
      <c r="AE46" s="112"/>
      <c r="AF46" s="112"/>
      <c r="AG46" s="112"/>
    </row>
    <row r="47" spans="1:33" s="329" customFormat="1" ht="30" customHeight="1" x14ac:dyDescent="0.2">
      <c r="A47" s="125"/>
      <c r="B47" s="124"/>
      <c r="C47" s="330"/>
      <c r="D47" s="138" t="s">
        <v>79</v>
      </c>
      <c r="E47" s="126"/>
      <c r="F47" s="127"/>
      <c r="G47" s="105">
        <f t="shared" si="4"/>
        <v>0</v>
      </c>
      <c r="H47" s="126">
        <v>1</v>
      </c>
      <c r="I47" s="127">
        <v>4292</v>
      </c>
      <c r="J47" s="105">
        <f t="shared" si="5"/>
        <v>4292</v>
      </c>
      <c r="K47" s="126"/>
      <c r="L47" s="127"/>
      <c r="M47" s="105">
        <f t="shared" si="6"/>
        <v>0</v>
      </c>
      <c r="N47" s="126"/>
      <c r="O47" s="127"/>
      <c r="P47" s="105">
        <f t="shared" si="7"/>
        <v>0</v>
      </c>
      <c r="Q47" s="126"/>
      <c r="R47" s="127"/>
      <c r="S47" s="105">
        <f t="shared" si="8"/>
        <v>0</v>
      </c>
      <c r="T47" s="126"/>
      <c r="U47" s="127"/>
      <c r="V47" s="106">
        <f t="shared" si="9"/>
        <v>0</v>
      </c>
      <c r="W47" s="107">
        <f t="shared" si="0"/>
        <v>0</v>
      </c>
      <c r="X47" s="108">
        <f t="shared" si="1"/>
        <v>4292</v>
      </c>
      <c r="Y47" s="107">
        <f t="shared" si="2"/>
        <v>-4292</v>
      </c>
      <c r="Z47" s="109" t="e">
        <f t="shared" si="3"/>
        <v>#DIV/0!</v>
      </c>
      <c r="AA47" s="546"/>
      <c r="AB47" s="112"/>
      <c r="AC47" s="112"/>
      <c r="AD47" s="112"/>
      <c r="AE47" s="112"/>
      <c r="AF47" s="112"/>
      <c r="AG47" s="112"/>
    </row>
    <row r="48" spans="1:33" s="329" customFormat="1" ht="30" customHeight="1" x14ac:dyDescent="0.2">
      <c r="A48" s="125"/>
      <c r="B48" s="124"/>
      <c r="C48" s="337"/>
      <c r="D48" s="138" t="s">
        <v>79</v>
      </c>
      <c r="E48" s="126"/>
      <c r="F48" s="127"/>
      <c r="G48" s="105">
        <f t="shared" si="4"/>
        <v>0</v>
      </c>
      <c r="H48" s="384">
        <v>1</v>
      </c>
      <c r="I48" s="385">
        <v>5188.5</v>
      </c>
      <c r="J48" s="361">
        <f t="shared" si="5"/>
        <v>5188.5</v>
      </c>
      <c r="K48" s="126"/>
      <c r="L48" s="127"/>
      <c r="M48" s="105">
        <f t="shared" si="6"/>
        <v>0</v>
      </c>
      <c r="N48" s="126"/>
      <c r="O48" s="127"/>
      <c r="P48" s="105">
        <f t="shared" si="7"/>
        <v>0</v>
      </c>
      <c r="Q48" s="126"/>
      <c r="R48" s="127"/>
      <c r="S48" s="105">
        <f t="shared" si="8"/>
        <v>0</v>
      </c>
      <c r="T48" s="126"/>
      <c r="U48" s="127"/>
      <c r="V48" s="106">
        <f t="shared" si="9"/>
        <v>0</v>
      </c>
      <c r="W48" s="107">
        <f t="shared" si="0"/>
        <v>0</v>
      </c>
      <c r="X48" s="108">
        <f t="shared" si="1"/>
        <v>5188.5</v>
      </c>
      <c r="Y48" s="107">
        <f t="shared" si="2"/>
        <v>-5188.5</v>
      </c>
      <c r="Z48" s="109" t="e">
        <f t="shared" si="3"/>
        <v>#DIV/0!</v>
      </c>
      <c r="AA48" s="546"/>
      <c r="AB48" s="112"/>
      <c r="AC48" s="112"/>
      <c r="AD48" s="112"/>
      <c r="AE48" s="112"/>
      <c r="AF48" s="112"/>
      <c r="AG48" s="112"/>
    </row>
    <row r="49" spans="1:33" s="329" customFormat="1" ht="30" customHeight="1" x14ac:dyDescent="0.2">
      <c r="A49" s="339" t="s">
        <v>77</v>
      </c>
      <c r="B49" s="333" t="s">
        <v>308</v>
      </c>
      <c r="C49" s="338" t="s">
        <v>309</v>
      </c>
      <c r="D49" s="138" t="s">
        <v>79</v>
      </c>
      <c r="E49" s="336">
        <v>1.5</v>
      </c>
      <c r="F49" s="332">
        <v>3571</v>
      </c>
      <c r="G49" s="105">
        <f t="shared" si="4"/>
        <v>5356.5</v>
      </c>
      <c r="H49" s="126">
        <v>1</v>
      </c>
      <c r="I49" s="127">
        <v>3571</v>
      </c>
      <c r="J49" s="105">
        <f t="shared" si="5"/>
        <v>3571</v>
      </c>
      <c r="K49" s="126"/>
      <c r="L49" s="127"/>
      <c r="M49" s="105">
        <f t="shared" si="6"/>
        <v>0</v>
      </c>
      <c r="N49" s="126"/>
      <c r="O49" s="127"/>
      <c r="P49" s="105">
        <f t="shared" si="7"/>
        <v>0</v>
      </c>
      <c r="Q49" s="126"/>
      <c r="R49" s="127"/>
      <c r="S49" s="105">
        <f t="shared" si="8"/>
        <v>0</v>
      </c>
      <c r="T49" s="126"/>
      <c r="U49" s="127"/>
      <c r="V49" s="106">
        <f t="shared" si="9"/>
        <v>0</v>
      </c>
      <c r="W49" s="107">
        <f t="shared" si="0"/>
        <v>5356.5</v>
      </c>
      <c r="X49" s="108">
        <f t="shared" si="1"/>
        <v>3571</v>
      </c>
      <c r="Y49" s="107">
        <f t="shared" si="2"/>
        <v>1785.5</v>
      </c>
      <c r="Z49" s="109">
        <f t="shared" si="3"/>
        <v>0.33333333333333331</v>
      </c>
      <c r="AA49" s="546"/>
      <c r="AB49" s="112"/>
      <c r="AC49" s="112"/>
      <c r="AD49" s="112"/>
      <c r="AE49" s="112"/>
      <c r="AF49" s="112"/>
      <c r="AG49" s="112"/>
    </row>
    <row r="50" spans="1:33" s="329" customFormat="1" ht="30" customHeight="1" x14ac:dyDescent="0.2">
      <c r="A50" s="339" t="s">
        <v>77</v>
      </c>
      <c r="B50" s="333" t="s">
        <v>310</v>
      </c>
      <c r="C50" s="335" t="s">
        <v>309</v>
      </c>
      <c r="D50" s="343" t="s">
        <v>79</v>
      </c>
      <c r="E50" s="336">
        <v>6</v>
      </c>
      <c r="F50" s="332">
        <v>4285</v>
      </c>
      <c r="G50" s="105">
        <f t="shared" si="4"/>
        <v>25710</v>
      </c>
      <c r="H50" s="126">
        <v>2</v>
      </c>
      <c r="I50" s="127">
        <v>4285</v>
      </c>
      <c r="J50" s="105">
        <f t="shared" si="5"/>
        <v>8570</v>
      </c>
      <c r="K50" s="126"/>
      <c r="L50" s="127"/>
      <c r="M50" s="105">
        <f t="shared" si="6"/>
        <v>0</v>
      </c>
      <c r="N50" s="126"/>
      <c r="O50" s="127"/>
      <c r="P50" s="105">
        <f t="shared" si="7"/>
        <v>0</v>
      </c>
      <c r="Q50" s="126"/>
      <c r="R50" s="127"/>
      <c r="S50" s="105">
        <f t="shared" si="8"/>
        <v>0</v>
      </c>
      <c r="T50" s="126"/>
      <c r="U50" s="127"/>
      <c r="V50" s="106">
        <f t="shared" si="9"/>
        <v>0</v>
      </c>
      <c r="W50" s="107">
        <f t="shared" si="0"/>
        <v>25710</v>
      </c>
      <c r="X50" s="108">
        <f t="shared" si="1"/>
        <v>8570</v>
      </c>
      <c r="Y50" s="107">
        <f t="shared" si="2"/>
        <v>17140</v>
      </c>
      <c r="Z50" s="109">
        <f t="shared" si="3"/>
        <v>0.66666666666666663</v>
      </c>
      <c r="AA50" s="546"/>
      <c r="AB50" s="112"/>
      <c r="AC50" s="112"/>
      <c r="AD50" s="112"/>
      <c r="AE50" s="112"/>
      <c r="AF50" s="112"/>
      <c r="AG50" s="112"/>
    </row>
    <row r="51" spans="1:33" ht="30" customHeight="1" x14ac:dyDescent="0.2">
      <c r="A51" s="339" t="s">
        <v>77</v>
      </c>
      <c r="B51" s="333" t="s">
        <v>311</v>
      </c>
      <c r="C51" s="335" t="s">
        <v>309</v>
      </c>
      <c r="D51" s="138" t="s">
        <v>79</v>
      </c>
      <c r="E51" s="336">
        <v>2.5</v>
      </c>
      <c r="F51" s="332">
        <v>4643</v>
      </c>
      <c r="G51" s="105">
        <f t="shared" si="4"/>
        <v>11607.5</v>
      </c>
      <c r="H51" s="126">
        <v>4</v>
      </c>
      <c r="I51" s="127">
        <v>4713.5</v>
      </c>
      <c r="J51" s="105">
        <f t="shared" si="5"/>
        <v>18854</v>
      </c>
      <c r="K51" s="126"/>
      <c r="L51" s="127"/>
      <c r="M51" s="105">
        <f t="shared" si="6"/>
        <v>0</v>
      </c>
      <c r="N51" s="126"/>
      <c r="O51" s="127"/>
      <c r="P51" s="105">
        <f t="shared" si="7"/>
        <v>0</v>
      </c>
      <c r="Q51" s="126"/>
      <c r="R51" s="127"/>
      <c r="S51" s="105">
        <f t="shared" si="8"/>
        <v>0</v>
      </c>
      <c r="T51" s="126"/>
      <c r="U51" s="127"/>
      <c r="V51" s="106">
        <f t="shared" si="9"/>
        <v>0</v>
      </c>
      <c r="W51" s="107">
        <f t="shared" si="0"/>
        <v>11607.5</v>
      </c>
      <c r="X51" s="108">
        <f t="shared" si="1"/>
        <v>18854</v>
      </c>
      <c r="Y51" s="107">
        <f t="shared" si="2"/>
        <v>-7246.5</v>
      </c>
      <c r="Z51" s="109">
        <f t="shared" si="3"/>
        <v>-0.62429463708808963</v>
      </c>
      <c r="AA51" s="546"/>
      <c r="AB51" s="112"/>
      <c r="AC51" s="112"/>
      <c r="AD51" s="112"/>
      <c r="AE51" s="112"/>
      <c r="AF51" s="112"/>
      <c r="AG51" s="112"/>
    </row>
    <row r="52" spans="1:33" s="329" customFormat="1" ht="30" customHeight="1" x14ac:dyDescent="0.2">
      <c r="A52" s="339" t="s">
        <v>77</v>
      </c>
      <c r="B52" s="333"/>
      <c r="C52" s="345"/>
      <c r="D52" s="343" t="s">
        <v>79</v>
      </c>
      <c r="E52" s="103"/>
      <c r="F52" s="104"/>
      <c r="G52" s="105">
        <f t="shared" si="4"/>
        <v>0</v>
      </c>
      <c r="H52" s="126">
        <v>1</v>
      </c>
      <c r="I52" s="127">
        <v>5572</v>
      </c>
      <c r="J52" s="105">
        <f t="shared" si="5"/>
        <v>5572</v>
      </c>
      <c r="K52" s="126"/>
      <c r="L52" s="127"/>
      <c r="M52" s="105">
        <f t="shared" si="6"/>
        <v>0</v>
      </c>
      <c r="N52" s="126"/>
      <c r="O52" s="127"/>
      <c r="P52" s="105">
        <f t="shared" si="7"/>
        <v>0</v>
      </c>
      <c r="Q52" s="126"/>
      <c r="R52" s="127"/>
      <c r="S52" s="105">
        <f t="shared" si="8"/>
        <v>0</v>
      </c>
      <c r="T52" s="126"/>
      <c r="U52" s="127"/>
      <c r="V52" s="106">
        <f t="shared" si="9"/>
        <v>0</v>
      </c>
      <c r="W52" s="107">
        <f t="shared" si="0"/>
        <v>0</v>
      </c>
      <c r="X52" s="108">
        <f t="shared" si="1"/>
        <v>5572</v>
      </c>
      <c r="Y52" s="107">
        <f t="shared" si="2"/>
        <v>-5572</v>
      </c>
      <c r="Z52" s="109" t="e">
        <f t="shared" si="3"/>
        <v>#DIV/0!</v>
      </c>
      <c r="AA52" s="546"/>
      <c r="AB52" s="112"/>
      <c r="AC52" s="112"/>
      <c r="AD52" s="112"/>
      <c r="AE52" s="112"/>
      <c r="AF52" s="112"/>
      <c r="AG52" s="112"/>
    </row>
    <row r="53" spans="1:33" ht="30" customHeight="1" thickBot="1" x14ac:dyDescent="0.25">
      <c r="A53" s="113" t="s">
        <v>77</v>
      </c>
      <c r="B53" s="114"/>
      <c r="C53" s="115"/>
      <c r="D53" s="116" t="s">
        <v>79</v>
      </c>
      <c r="E53" s="117"/>
      <c r="F53" s="118"/>
      <c r="G53" s="119">
        <f t="shared" si="4"/>
        <v>0</v>
      </c>
      <c r="H53" s="386">
        <v>1</v>
      </c>
      <c r="I53" s="387">
        <v>6107</v>
      </c>
      <c r="J53" s="388">
        <f t="shared" si="5"/>
        <v>6107</v>
      </c>
      <c r="K53" s="117"/>
      <c r="L53" s="118"/>
      <c r="M53" s="119">
        <f t="shared" si="6"/>
        <v>0</v>
      </c>
      <c r="N53" s="117"/>
      <c r="O53" s="118"/>
      <c r="P53" s="119">
        <f t="shared" si="7"/>
        <v>0</v>
      </c>
      <c r="Q53" s="117"/>
      <c r="R53" s="118"/>
      <c r="S53" s="119">
        <f t="shared" si="8"/>
        <v>0</v>
      </c>
      <c r="T53" s="117"/>
      <c r="U53" s="118"/>
      <c r="V53" s="120">
        <f t="shared" si="9"/>
        <v>0</v>
      </c>
      <c r="W53" s="121">
        <f t="shared" si="0"/>
        <v>0</v>
      </c>
      <c r="X53" s="122">
        <f t="shared" si="1"/>
        <v>6107</v>
      </c>
      <c r="Y53" s="121">
        <f t="shared" si="2"/>
        <v>-6107</v>
      </c>
      <c r="Z53" s="109" t="e">
        <f t="shared" si="3"/>
        <v>#DIV/0!</v>
      </c>
      <c r="AA53" s="547"/>
      <c r="AB53" s="112"/>
      <c r="AC53" s="112"/>
      <c r="AD53" s="112"/>
      <c r="AE53" s="112"/>
      <c r="AF53" s="112"/>
      <c r="AG53" s="112"/>
    </row>
    <row r="54" spans="1:33" ht="30" customHeight="1" x14ac:dyDescent="0.2">
      <c r="A54" s="86" t="s">
        <v>74</v>
      </c>
      <c r="B54" s="87" t="s">
        <v>82</v>
      </c>
      <c r="C54" s="88" t="s">
        <v>83</v>
      </c>
      <c r="D54" s="89"/>
      <c r="E54" s="90"/>
      <c r="F54" s="91"/>
      <c r="G54" s="92">
        <f>SUM(G55:G55)</f>
        <v>0</v>
      </c>
      <c r="H54" s="90"/>
      <c r="I54" s="91"/>
      <c r="J54" s="92">
        <f>SUM(J55:J55)</f>
        <v>0</v>
      </c>
      <c r="K54" s="90"/>
      <c r="L54" s="91"/>
      <c r="M54" s="92">
        <f>SUM(M55:M55)</f>
        <v>0</v>
      </c>
      <c r="N54" s="90"/>
      <c r="O54" s="91"/>
      <c r="P54" s="92">
        <f>SUM(P55:P55)</f>
        <v>0</v>
      </c>
      <c r="Q54" s="90"/>
      <c r="R54" s="91"/>
      <c r="S54" s="92">
        <f>SUM(S55:S55)</f>
        <v>0</v>
      </c>
      <c r="T54" s="90"/>
      <c r="U54" s="91"/>
      <c r="V54" s="93">
        <f>SUM(V55:V55)</f>
        <v>0</v>
      </c>
      <c r="W54" s="94">
        <f t="shared" si="0"/>
        <v>0</v>
      </c>
      <c r="X54" s="95">
        <f t="shared" si="1"/>
        <v>0</v>
      </c>
      <c r="Y54" s="94">
        <f t="shared" si="2"/>
        <v>0</v>
      </c>
      <c r="Z54" s="96" t="e">
        <f t="shared" si="3"/>
        <v>#DIV/0!</v>
      </c>
      <c r="AA54" s="97"/>
      <c r="AB54" s="98"/>
      <c r="AC54" s="98"/>
      <c r="AD54" s="98"/>
      <c r="AE54" s="98"/>
      <c r="AF54" s="98"/>
      <c r="AG54" s="98"/>
    </row>
    <row r="55" spans="1:33" ht="30" customHeight="1" thickBot="1" x14ac:dyDescent="0.25">
      <c r="A55" s="99" t="s">
        <v>77</v>
      </c>
      <c r="B55" s="100" t="s">
        <v>84</v>
      </c>
      <c r="C55" s="101" t="s">
        <v>85</v>
      </c>
      <c r="D55" s="102" t="s">
        <v>79</v>
      </c>
      <c r="E55" s="103"/>
      <c r="F55" s="104"/>
      <c r="G55" s="105">
        <f t="shared" ref="G55" si="10">E55*F55</f>
        <v>0</v>
      </c>
      <c r="H55" s="103"/>
      <c r="I55" s="104"/>
      <c r="J55" s="105">
        <f t="shared" ref="J55" si="11">H55*I55</f>
        <v>0</v>
      </c>
      <c r="K55" s="103"/>
      <c r="L55" s="104"/>
      <c r="M55" s="105">
        <f t="shared" ref="M55" si="12">K55*L55</f>
        <v>0</v>
      </c>
      <c r="N55" s="103"/>
      <c r="O55" s="104"/>
      <c r="P55" s="105">
        <f t="shared" ref="P55" si="13">N55*O55</f>
        <v>0</v>
      </c>
      <c r="Q55" s="103"/>
      <c r="R55" s="104"/>
      <c r="S55" s="105">
        <f t="shared" ref="S55" si="14">Q55*R55</f>
        <v>0</v>
      </c>
      <c r="T55" s="103"/>
      <c r="U55" s="104"/>
      <c r="V55" s="106">
        <f t="shared" ref="V55" si="15">T55*U55</f>
        <v>0</v>
      </c>
      <c r="W55" s="107">
        <f t="shared" si="0"/>
        <v>0</v>
      </c>
      <c r="X55" s="108">
        <f t="shared" si="1"/>
        <v>0</v>
      </c>
      <c r="Y55" s="107">
        <f t="shared" si="2"/>
        <v>0</v>
      </c>
      <c r="Z55" s="109" t="e">
        <f t="shared" si="3"/>
        <v>#DIV/0!</v>
      </c>
      <c r="AA55" s="110"/>
      <c r="AB55" s="112"/>
      <c r="AC55" s="112"/>
      <c r="AD55" s="112"/>
      <c r="AE55" s="112"/>
      <c r="AF55" s="112"/>
      <c r="AG55" s="112"/>
    </row>
    <row r="56" spans="1:33" ht="30" customHeight="1" x14ac:dyDescent="0.2">
      <c r="A56" s="86" t="s">
        <v>74</v>
      </c>
      <c r="B56" s="87" t="s">
        <v>86</v>
      </c>
      <c r="C56" s="88" t="s">
        <v>87</v>
      </c>
      <c r="D56" s="89"/>
      <c r="E56" s="90"/>
      <c r="F56" s="91"/>
      <c r="G56" s="92">
        <f>SUM(G57:G58)</f>
        <v>180000</v>
      </c>
      <c r="H56" s="90"/>
      <c r="I56" s="91"/>
      <c r="J56" s="92">
        <f>SUM(J57:J58)</f>
        <v>180000</v>
      </c>
      <c r="K56" s="90"/>
      <c r="L56" s="91"/>
      <c r="M56" s="92">
        <f>SUM(M57:M58)</f>
        <v>0</v>
      </c>
      <c r="N56" s="90"/>
      <c r="O56" s="91"/>
      <c r="P56" s="92">
        <f>SUM(P57:P58)</f>
        <v>0</v>
      </c>
      <c r="Q56" s="90"/>
      <c r="R56" s="91"/>
      <c r="S56" s="92">
        <f>SUM(S57:S58)</f>
        <v>0</v>
      </c>
      <c r="T56" s="90"/>
      <c r="U56" s="91"/>
      <c r="V56" s="93">
        <f>SUM(V57:V58)</f>
        <v>0</v>
      </c>
      <c r="W56" s="94">
        <f t="shared" si="0"/>
        <v>180000</v>
      </c>
      <c r="X56" s="95">
        <f t="shared" si="1"/>
        <v>180000</v>
      </c>
      <c r="Y56" s="94">
        <f t="shared" si="2"/>
        <v>0</v>
      </c>
      <c r="Z56" s="96">
        <f t="shared" si="3"/>
        <v>0</v>
      </c>
      <c r="AA56" s="97"/>
      <c r="AB56" s="98"/>
      <c r="AC56" s="98"/>
      <c r="AD56" s="98"/>
      <c r="AE56" s="98"/>
      <c r="AF56" s="98"/>
      <c r="AG56" s="98"/>
    </row>
    <row r="57" spans="1:33" ht="30" customHeight="1" x14ac:dyDescent="0.2">
      <c r="A57" s="99" t="s">
        <v>77</v>
      </c>
      <c r="B57" s="100" t="s">
        <v>88</v>
      </c>
      <c r="C57" s="334" t="s">
        <v>312</v>
      </c>
      <c r="D57" s="102" t="s">
        <v>79</v>
      </c>
      <c r="E57" s="103">
        <v>10</v>
      </c>
      <c r="F57" s="104">
        <v>8000</v>
      </c>
      <c r="G57" s="105">
        <f t="shared" ref="G57:G58" si="16">E57*F57</f>
        <v>80000</v>
      </c>
      <c r="H57" s="378">
        <v>10</v>
      </c>
      <c r="I57" s="104">
        <v>8000</v>
      </c>
      <c r="J57" s="105">
        <f t="shared" ref="J57:J58" si="17">H57*I57</f>
        <v>80000</v>
      </c>
      <c r="K57" s="103"/>
      <c r="L57" s="104"/>
      <c r="M57" s="105">
        <f t="shared" ref="M57:M58" si="18">K57*L57</f>
        <v>0</v>
      </c>
      <c r="N57" s="103"/>
      <c r="O57" s="104"/>
      <c r="P57" s="105">
        <f t="shared" ref="P57:P58" si="19">N57*O57</f>
        <v>0</v>
      </c>
      <c r="Q57" s="103"/>
      <c r="R57" s="104"/>
      <c r="S57" s="105">
        <f t="shared" ref="S57:S58" si="20">Q57*R57</f>
        <v>0</v>
      </c>
      <c r="T57" s="103"/>
      <c r="U57" s="104"/>
      <c r="V57" s="106">
        <f t="shared" ref="V57:V58" si="21">T57*U57</f>
        <v>0</v>
      </c>
      <c r="W57" s="107">
        <f t="shared" si="0"/>
        <v>80000</v>
      </c>
      <c r="X57" s="108">
        <f t="shared" si="1"/>
        <v>80000</v>
      </c>
      <c r="Y57" s="107">
        <f t="shared" si="2"/>
        <v>0</v>
      </c>
      <c r="Z57" s="109">
        <f t="shared" si="3"/>
        <v>0</v>
      </c>
      <c r="AA57" s="110"/>
      <c r="AB57" s="112"/>
      <c r="AC57" s="112"/>
      <c r="AD57" s="112"/>
      <c r="AE57" s="112"/>
      <c r="AF57" s="112"/>
      <c r="AG57" s="112"/>
    </row>
    <row r="58" spans="1:33" ht="30" customHeight="1" thickBot="1" x14ac:dyDescent="0.25">
      <c r="A58" s="99" t="s">
        <v>77</v>
      </c>
      <c r="B58" s="100" t="s">
        <v>89</v>
      </c>
      <c r="C58" s="334" t="s">
        <v>313</v>
      </c>
      <c r="D58" s="102" t="s">
        <v>79</v>
      </c>
      <c r="E58" s="103">
        <v>10</v>
      </c>
      <c r="F58" s="104">
        <v>10000</v>
      </c>
      <c r="G58" s="105">
        <f t="shared" si="16"/>
        <v>100000</v>
      </c>
      <c r="H58" s="378">
        <v>10</v>
      </c>
      <c r="I58" s="104">
        <v>10000</v>
      </c>
      <c r="J58" s="105">
        <f t="shared" si="17"/>
        <v>100000</v>
      </c>
      <c r="K58" s="103"/>
      <c r="L58" s="104"/>
      <c r="M58" s="105">
        <f t="shared" si="18"/>
        <v>0</v>
      </c>
      <c r="N58" s="103"/>
      <c r="O58" s="104"/>
      <c r="P58" s="105">
        <f t="shared" si="19"/>
        <v>0</v>
      </c>
      <c r="Q58" s="103"/>
      <c r="R58" s="104"/>
      <c r="S58" s="105">
        <f t="shared" si="20"/>
        <v>0</v>
      </c>
      <c r="T58" s="103"/>
      <c r="U58" s="104"/>
      <c r="V58" s="106">
        <f t="shared" si="21"/>
        <v>0</v>
      </c>
      <c r="W58" s="107">
        <f t="shared" si="0"/>
        <v>100000</v>
      </c>
      <c r="X58" s="108">
        <f t="shared" si="1"/>
        <v>100000</v>
      </c>
      <c r="Y58" s="107">
        <f t="shared" si="2"/>
        <v>0</v>
      </c>
      <c r="Z58" s="109">
        <f t="shared" si="3"/>
        <v>0</v>
      </c>
      <c r="AA58" s="110"/>
      <c r="AB58" s="112"/>
      <c r="AC58" s="112"/>
      <c r="AD58" s="112"/>
      <c r="AE58" s="112"/>
      <c r="AF58" s="112"/>
      <c r="AG58" s="112"/>
    </row>
    <row r="59" spans="1:33" ht="30" customHeight="1" x14ac:dyDescent="0.2">
      <c r="A59" s="86" t="s">
        <v>72</v>
      </c>
      <c r="B59" s="87" t="s">
        <v>90</v>
      </c>
      <c r="C59" s="485" t="s">
        <v>91</v>
      </c>
      <c r="D59" s="89"/>
      <c r="E59" s="90"/>
      <c r="F59" s="91"/>
      <c r="G59" s="92">
        <f>SUM(G60:G62)</f>
        <v>132271.37</v>
      </c>
      <c r="H59" s="90"/>
      <c r="I59" s="91"/>
      <c r="J59" s="92">
        <f>SUM(J60:J62)</f>
        <v>132271.37</v>
      </c>
      <c r="K59" s="90"/>
      <c r="L59" s="91"/>
      <c r="M59" s="92">
        <f>SUM(M60:M62)</f>
        <v>0</v>
      </c>
      <c r="N59" s="90"/>
      <c r="O59" s="91"/>
      <c r="P59" s="92">
        <f>SUM(P60:P62)</f>
        <v>0</v>
      </c>
      <c r="Q59" s="90"/>
      <c r="R59" s="91"/>
      <c r="S59" s="92">
        <f>SUM(S60:S62)</f>
        <v>0</v>
      </c>
      <c r="T59" s="90"/>
      <c r="U59" s="91"/>
      <c r="V59" s="93">
        <f>SUM(V60:V62)</f>
        <v>0</v>
      </c>
      <c r="W59" s="94">
        <f t="shared" si="0"/>
        <v>132271.37</v>
      </c>
      <c r="X59" s="95">
        <f t="shared" si="1"/>
        <v>132271.37</v>
      </c>
      <c r="Y59" s="94">
        <f t="shared" si="2"/>
        <v>0</v>
      </c>
      <c r="Z59" s="96">
        <f t="shared" si="3"/>
        <v>0</v>
      </c>
      <c r="AA59" s="97"/>
      <c r="AB59" s="98"/>
      <c r="AC59" s="98"/>
      <c r="AD59" s="98"/>
      <c r="AE59" s="98"/>
      <c r="AF59" s="98"/>
      <c r="AG59" s="98"/>
    </row>
    <row r="60" spans="1:33" ht="30" customHeight="1" x14ac:dyDescent="0.2">
      <c r="A60" s="129" t="s">
        <v>77</v>
      </c>
      <c r="B60" s="130" t="s">
        <v>92</v>
      </c>
      <c r="C60" s="334" t="s">
        <v>93</v>
      </c>
      <c r="D60" s="131"/>
      <c r="E60" s="132">
        <f>G13</f>
        <v>421233.5</v>
      </c>
      <c r="F60" s="133">
        <v>0.22</v>
      </c>
      <c r="G60" s="134">
        <f t="shared" ref="G60:G62" si="22">E60*F60</f>
        <v>92671.37</v>
      </c>
      <c r="H60" s="389">
        <f>J13</f>
        <v>421233.5</v>
      </c>
      <c r="I60" s="390">
        <v>0.22</v>
      </c>
      <c r="J60" s="391">
        <f t="shared" ref="J60:J62" si="23">H60*I60</f>
        <v>92671.37</v>
      </c>
      <c r="K60" s="132">
        <f>M13</f>
        <v>0</v>
      </c>
      <c r="L60" s="133">
        <v>0.22</v>
      </c>
      <c r="M60" s="134">
        <f t="shared" ref="M60:M62" si="24">K60*L60</f>
        <v>0</v>
      </c>
      <c r="N60" s="132">
        <f>P13</f>
        <v>0</v>
      </c>
      <c r="O60" s="133">
        <v>0.22</v>
      </c>
      <c r="P60" s="134">
        <f t="shared" ref="P60:P62" si="25">N60*O60</f>
        <v>0</v>
      </c>
      <c r="Q60" s="132">
        <f>S13</f>
        <v>0</v>
      </c>
      <c r="R60" s="133">
        <v>0.22</v>
      </c>
      <c r="S60" s="134">
        <f t="shared" ref="S60:S62" si="26">Q60*R60</f>
        <v>0</v>
      </c>
      <c r="T60" s="132">
        <f>V13</f>
        <v>0</v>
      </c>
      <c r="U60" s="133">
        <v>0.22</v>
      </c>
      <c r="V60" s="135">
        <f t="shared" ref="V60:V62" si="27">T60*U60</f>
        <v>0</v>
      </c>
      <c r="W60" s="107">
        <f t="shared" si="0"/>
        <v>92671.37</v>
      </c>
      <c r="X60" s="108">
        <f t="shared" si="1"/>
        <v>92671.37</v>
      </c>
      <c r="Y60" s="107">
        <f t="shared" si="2"/>
        <v>0</v>
      </c>
      <c r="Z60" s="109">
        <f t="shared" si="3"/>
        <v>0</v>
      </c>
      <c r="AA60" s="136"/>
      <c r="AB60" s="111"/>
      <c r="AC60" s="112"/>
      <c r="AD60" s="112"/>
      <c r="AE60" s="112"/>
      <c r="AF60" s="112"/>
      <c r="AG60" s="112"/>
    </row>
    <row r="61" spans="1:33" ht="30" customHeight="1" x14ac:dyDescent="0.2">
      <c r="A61" s="99" t="s">
        <v>77</v>
      </c>
      <c r="B61" s="100" t="s">
        <v>94</v>
      </c>
      <c r="C61" s="101" t="s">
        <v>83</v>
      </c>
      <c r="D61" s="102"/>
      <c r="E61" s="103">
        <f>G54</f>
        <v>0</v>
      </c>
      <c r="F61" s="104">
        <v>0.22</v>
      </c>
      <c r="G61" s="105">
        <f t="shared" si="22"/>
        <v>0</v>
      </c>
      <c r="H61" s="378">
        <f>J54</f>
        <v>0</v>
      </c>
      <c r="I61" s="383">
        <v>0.22</v>
      </c>
      <c r="J61" s="361">
        <f t="shared" si="23"/>
        <v>0</v>
      </c>
      <c r="K61" s="103">
        <f>M54</f>
        <v>0</v>
      </c>
      <c r="L61" s="104">
        <v>0.22</v>
      </c>
      <c r="M61" s="105">
        <f t="shared" si="24"/>
        <v>0</v>
      </c>
      <c r="N61" s="103">
        <f>P54</f>
        <v>0</v>
      </c>
      <c r="O61" s="104">
        <v>0.22</v>
      </c>
      <c r="P61" s="105">
        <f t="shared" si="25"/>
        <v>0</v>
      </c>
      <c r="Q61" s="103">
        <f>S54</f>
        <v>0</v>
      </c>
      <c r="R61" s="104">
        <v>0.22</v>
      </c>
      <c r="S61" s="105">
        <f t="shared" si="26"/>
        <v>0</v>
      </c>
      <c r="T61" s="103">
        <f>V54</f>
        <v>0</v>
      </c>
      <c r="U61" s="104">
        <v>0.22</v>
      </c>
      <c r="V61" s="106">
        <f t="shared" si="27"/>
        <v>0</v>
      </c>
      <c r="W61" s="107">
        <f t="shared" si="0"/>
        <v>0</v>
      </c>
      <c r="X61" s="108">
        <f t="shared" si="1"/>
        <v>0</v>
      </c>
      <c r="Y61" s="107">
        <f t="shared" si="2"/>
        <v>0</v>
      </c>
      <c r="Z61" s="109" t="e">
        <f t="shared" si="3"/>
        <v>#DIV/0!</v>
      </c>
      <c r="AA61" s="110"/>
      <c r="AB61" s="112"/>
      <c r="AC61" s="112"/>
      <c r="AD61" s="112"/>
      <c r="AE61" s="112"/>
      <c r="AF61" s="112"/>
      <c r="AG61" s="112"/>
    </row>
    <row r="62" spans="1:33" ht="30" customHeight="1" x14ac:dyDescent="0.2">
      <c r="A62" s="125" t="s">
        <v>77</v>
      </c>
      <c r="B62" s="114" t="s">
        <v>95</v>
      </c>
      <c r="C62" s="486" t="s">
        <v>87</v>
      </c>
      <c r="D62" s="138"/>
      <c r="E62" s="126">
        <f>G56</f>
        <v>180000</v>
      </c>
      <c r="F62" s="127">
        <v>0.22</v>
      </c>
      <c r="G62" s="128">
        <f t="shared" si="22"/>
        <v>39600</v>
      </c>
      <c r="H62" s="384">
        <f>J56</f>
        <v>180000</v>
      </c>
      <c r="I62" s="385">
        <v>0.22</v>
      </c>
      <c r="J62" s="392">
        <f t="shared" si="23"/>
        <v>39600</v>
      </c>
      <c r="K62" s="126">
        <f>M56</f>
        <v>0</v>
      </c>
      <c r="L62" s="127">
        <v>0.22</v>
      </c>
      <c r="M62" s="128">
        <f t="shared" si="24"/>
        <v>0</v>
      </c>
      <c r="N62" s="126">
        <f>P56</f>
        <v>0</v>
      </c>
      <c r="O62" s="127">
        <v>0.22</v>
      </c>
      <c r="P62" s="128">
        <f t="shared" si="25"/>
        <v>0</v>
      </c>
      <c r="Q62" s="126">
        <f>S56</f>
        <v>0</v>
      </c>
      <c r="R62" s="127">
        <v>0.22</v>
      </c>
      <c r="S62" s="128">
        <f t="shared" si="26"/>
        <v>0</v>
      </c>
      <c r="T62" s="126">
        <f>V56</f>
        <v>0</v>
      </c>
      <c r="U62" s="127">
        <v>0.22</v>
      </c>
      <c r="V62" s="139">
        <f t="shared" si="27"/>
        <v>0</v>
      </c>
      <c r="W62" s="107">
        <f t="shared" si="0"/>
        <v>39600</v>
      </c>
      <c r="X62" s="108">
        <f t="shared" si="1"/>
        <v>39600</v>
      </c>
      <c r="Y62" s="107">
        <f t="shared" si="2"/>
        <v>0</v>
      </c>
      <c r="Z62" s="109">
        <f t="shared" si="3"/>
        <v>0</v>
      </c>
      <c r="AA62" s="140"/>
      <c r="AB62" s="112"/>
      <c r="AC62" s="112"/>
      <c r="AD62" s="112"/>
      <c r="AE62" s="112"/>
      <c r="AF62" s="112"/>
      <c r="AG62" s="112"/>
    </row>
    <row r="63" spans="1:33" ht="30" customHeight="1" x14ac:dyDescent="0.2">
      <c r="A63" s="86" t="s">
        <v>74</v>
      </c>
      <c r="B63" s="87" t="s">
        <v>96</v>
      </c>
      <c r="C63" s="88" t="s">
        <v>97</v>
      </c>
      <c r="D63" s="89"/>
      <c r="E63" s="90"/>
      <c r="F63" s="91"/>
      <c r="G63" s="92">
        <f>SUM(G64:G68)</f>
        <v>366000</v>
      </c>
      <c r="H63" s="90"/>
      <c r="I63" s="91"/>
      <c r="J63" s="92">
        <f>SUM(J64:J68)</f>
        <v>361000</v>
      </c>
      <c r="K63" s="90"/>
      <c r="L63" s="91"/>
      <c r="M63" s="92">
        <f>SUM(M64:M68)</f>
        <v>0</v>
      </c>
      <c r="N63" s="90"/>
      <c r="O63" s="91"/>
      <c r="P63" s="92">
        <f>SUM(P64:P68)</f>
        <v>0</v>
      </c>
      <c r="Q63" s="90"/>
      <c r="R63" s="91"/>
      <c r="S63" s="92">
        <f>SUM(S64:S68)</f>
        <v>0</v>
      </c>
      <c r="T63" s="90"/>
      <c r="U63" s="91"/>
      <c r="V63" s="93">
        <f>SUM(V64:V68)</f>
        <v>0</v>
      </c>
      <c r="W63" s="94">
        <f t="shared" si="0"/>
        <v>366000</v>
      </c>
      <c r="X63" s="95">
        <f t="shared" si="1"/>
        <v>361000</v>
      </c>
      <c r="Y63" s="94">
        <f t="shared" si="2"/>
        <v>5000</v>
      </c>
      <c r="Z63" s="96">
        <f t="shared" si="3"/>
        <v>1.3661202185792349E-2</v>
      </c>
      <c r="AA63" s="97"/>
      <c r="AB63" s="98"/>
      <c r="AC63" s="98"/>
      <c r="AD63" s="98"/>
      <c r="AE63" s="98"/>
      <c r="AF63" s="98"/>
      <c r="AG63" s="98"/>
    </row>
    <row r="64" spans="1:33" ht="69" customHeight="1" x14ac:dyDescent="0.2">
      <c r="A64" s="99" t="s">
        <v>77</v>
      </c>
      <c r="B64" s="130" t="s">
        <v>98</v>
      </c>
      <c r="C64" s="334" t="s">
        <v>314</v>
      </c>
      <c r="D64" s="102" t="s">
        <v>79</v>
      </c>
      <c r="E64" s="336">
        <v>10</v>
      </c>
      <c r="F64" s="332">
        <v>9000</v>
      </c>
      <c r="G64" s="105">
        <f t="shared" ref="G64:G68" si="28">E64*F64</f>
        <v>90000</v>
      </c>
      <c r="H64" s="378">
        <v>10</v>
      </c>
      <c r="I64" s="104">
        <v>9000</v>
      </c>
      <c r="J64" s="105">
        <f t="shared" ref="J64:J68" si="29">H64*I64</f>
        <v>90000</v>
      </c>
      <c r="K64" s="103"/>
      <c r="L64" s="104"/>
      <c r="M64" s="105">
        <f t="shared" ref="M64:M68" si="30">K64*L64</f>
        <v>0</v>
      </c>
      <c r="N64" s="103"/>
      <c r="O64" s="104"/>
      <c r="P64" s="105">
        <f t="shared" ref="P64:P68" si="31">N64*O64</f>
        <v>0</v>
      </c>
      <c r="Q64" s="103"/>
      <c r="R64" s="104"/>
      <c r="S64" s="105">
        <f t="shared" ref="S64:S68" si="32">Q64*R64</f>
        <v>0</v>
      </c>
      <c r="T64" s="103"/>
      <c r="U64" s="104"/>
      <c r="V64" s="106">
        <f t="shared" ref="V64:V68" si="33">T64*U64</f>
        <v>0</v>
      </c>
      <c r="W64" s="107">
        <f t="shared" si="0"/>
        <v>90000</v>
      </c>
      <c r="X64" s="108">
        <f t="shared" si="1"/>
        <v>90000</v>
      </c>
      <c r="Y64" s="107">
        <f t="shared" si="2"/>
        <v>0</v>
      </c>
      <c r="Z64" s="109">
        <f t="shared" si="3"/>
        <v>0</v>
      </c>
      <c r="AA64" s="110"/>
      <c r="AB64" s="54"/>
      <c r="AC64" s="54"/>
      <c r="AD64" s="54"/>
      <c r="AE64" s="54"/>
      <c r="AF64" s="54"/>
      <c r="AG64" s="54"/>
    </row>
    <row r="65" spans="1:33" s="329" customFormat="1" ht="35.25" customHeight="1" x14ac:dyDescent="0.2">
      <c r="A65" s="346" t="s">
        <v>77</v>
      </c>
      <c r="B65" s="340" t="s">
        <v>99</v>
      </c>
      <c r="C65" s="334" t="s">
        <v>315</v>
      </c>
      <c r="D65" s="347" t="s">
        <v>79</v>
      </c>
      <c r="E65" s="103">
        <v>10</v>
      </c>
      <c r="F65" s="104">
        <v>9300</v>
      </c>
      <c r="G65" s="105">
        <f t="shared" si="28"/>
        <v>93000</v>
      </c>
      <c r="H65" s="378">
        <v>10</v>
      </c>
      <c r="I65" s="104">
        <v>9300</v>
      </c>
      <c r="J65" s="105">
        <f t="shared" si="29"/>
        <v>93000</v>
      </c>
      <c r="K65" s="103"/>
      <c r="L65" s="104"/>
      <c r="M65" s="105">
        <f t="shared" si="30"/>
        <v>0</v>
      </c>
      <c r="N65" s="103"/>
      <c r="O65" s="104"/>
      <c r="P65" s="105">
        <f t="shared" si="31"/>
        <v>0</v>
      </c>
      <c r="Q65" s="103"/>
      <c r="R65" s="104"/>
      <c r="S65" s="105">
        <f t="shared" si="32"/>
        <v>0</v>
      </c>
      <c r="T65" s="103"/>
      <c r="U65" s="104"/>
      <c r="V65" s="106">
        <f t="shared" si="33"/>
        <v>0</v>
      </c>
      <c r="W65" s="107">
        <f t="shared" si="0"/>
        <v>93000</v>
      </c>
      <c r="X65" s="108">
        <f t="shared" si="1"/>
        <v>93000</v>
      </c>
      <c r="Y65" s="107">
        <f t="shared" si="2"/>
        <v>0</v>
      </c>
      <c r="Z65" s="109">
        <f t="shared" si="3"/>
        <v>0</v>
      </c>
      <c r="AA65" s="110"/>
      <c r="AB65" s="54"/>
      <c r="AC65" s="54"/>
      <c r="AD65" s="54"/>
      <c r="AE65" s="54"/>
      <c r="AF65" s="54"/>
      <c r="AG65" s="54"/>
    </row>
    <row r="66" spans="1:33" s="329" customFormat="1" ht="35.25" customHeight="1" x14ac:dyDescent="0.2">
      <c r="A66" s="346" t="s">
        <v>77</v>
      </c>
      <c r="B66" s="340" t="s">
        <v>100</v>
      </c>
      <c r="C66" s="334" t="s">
        <v>316</v>
      </c>
      <c r="D66" s="347" t="s">
        <v>79</v>
      </c>
      <c r="E66" s="103">
        <v>10</v>
      </c>
      <c r="F66" s="104">
        <v>9300</v>
      </c>
      <c r="G66" s="105">
        <f t="shared" si="28"/>
        <v>93000</v>
      </c>
      <c r="H66" s="378">
        <v>10</v>
      </c>
      <c r="I66" s="104">
        <v>9300</v>
      </c>
      <c r="J66" s="105">
        <f t="shared" si="29"/>
        <v>93000</v>
      </c>
      <c r="K66" s="103"/>
      <c r="L66" s="104"/>
      <c r="M66" s="105">
        <f t="shared" si="30"/>
        <v>0</v>
      </c>
      <c r="N66" s="103"/>
      <c r="O66" s="104"/>
      <c r="P66" s="105">
        <f t="shared" si="31"/>
        <v>0</v>
      </c>
      <c r="Q66" s="103"/>
      <c r="R66" s="104"/>
      <c r="S66" s="105">
        <f t="shared" si="32"/>
        <v>0</v>
      </c>
      <c r="T66" s="103"/>
      <c r="U66" s="104"/>
      <c r="V66" s="106">
        <f t="shared" si="33"/>
        <v>0</v>
      </c>
      <c r="W66" s="107">
        <f t="shared" si="0"/>
        <v>93000</v>
      </c>
      <c r="X66" s="108">
        <f t="shared" si="1"/>
        <v>93000</v>
      </c>
      <c r="Y66" s="107">
        <f t="shared" si="2"/>
        <v>0</v>
      </c>
      <c r="Z66" s="109">
        <f t="shared" si="3"/>
        <v>0</v>
      </c>
      <c r="AA66" s="110"/>
      <c r="AB66" s="54"/>
      <c r="AC66" s="54"/>
      <c r="AD66" s="54"/>
      <c r="AE66" s="54"/>
      <c r="AF66" s="54"/>
      <c r="AG66" s="54"/>
    </row>
    <row r="67" spans="1:33" ht="56.25" customHeight="1" x14ac:dyDescent="0.2">
      <c r="A67" s="99" t="s">
        <v>77</v>
      </c>
      <c r="B67" s="333" t="s">
        <v>317</v>
      </c>
      <c r="C67" s="334" t="s">
        <v>318</v>
      </c>
      <c r="D67" s="102" t="s">
        <v>79</v>
      </c>
      <c r="E67" s="103">
        <v>9</v>
      </c>
      <c r="F67" s="104">
        <v>5000</v>
      </c>
      <c r="G67" s="105">
        <f t="shared" si="28"/>
        <v>45000</v>
      </c>
      <c r="H67" s="378">
        <v>8</v>
      </c>
      <c r="I67" s="104">
        <v>5000</v>
      </c>
      <c r="J67" s="105">
        <f t="shared" si="29"/>
        <v>40000</v>
      </c>
      <c r="K67" s="103"/>
      <c r="L67" s="104"/>
      <c r="M67" s="105">
        <f t="shared" si="30"/>
        <v>0</v>
      </c>
      <c r="N67" s="103"/>
      <c r="O67" s="104"/>
      <c r="P67" s="105">
        <f t="shared" si="31"/>
        <v>0</v>
      </c>
      <c r="Q67" s="103"/>
      <c r="R67" s="104"/>
      <c r="S67" s="105">
        <f t="shared" si="32"/>
        <v>0</v>
      </c>
      <c r="T67" s="103"/>
      <c r="U67" s="104"/>
      <c r="V67" s="106">
        <f t="shared" si="33"/>
        <v>0</v>
      </c>
      <c r="W67" s="107">
        <f t="shared" si="0"/>
        <v>45000</v>
      </c>
      <c r="X67" s="108">
        <f t="shared" si="1"/>
        <v>40000</v>
      </c>
      <c r="Y67" s="107">
        <f t="shared" si="2"/>
        <v>5000</v>
      </c>
      <c r="Z67" s="109">
        <f t="shared" si="3"/>
        <v>0.1111111111111111</v>
      </c>
      <c r="AA67" s="110" t="s">
        <v>787</v>
      </c>
      <c r="AB67" s="54"/>
      <c r="AC67" s="54"/>
      <c r="AD67" s="54"/>
      <c r="AE67" s="54"/>
      <c r="AF67" s="54"/>
      <c r="AG67" s="54"/>
    </row>
    <row r="68" spans="1:33" ht="30" customHeight="1" x14ac:dyDescent="0.2">
      <c r="A68" s="125" t="s">
        <v>77</v>
      </c>
      <c r="B68" s="344" t="s">
        <v>319</v>
      </c>
      <c r="C68" s="334" t="s">
        <v>320</v>
      </c>
      <c r="D68" s="116" t="s">
        <v>79</v>
      </c>
      <c r="E68" s="126">
        <v>9</v>
      </c>
      <c r="F68" s="127">
        <v>5000</v>
      </c>
      <c r="G68" s="128">
        <f t="shared" si="28"/>
        <v>45000</v>
      </c>
      <c r="H68" s="384">
        <v>9</v>
      </c>
      <c r="I68" s="127">
        <v>5000</v>
      </c>
      <c r="J68" s="128">
        <f t="shared" si="29"/>
        <v>45000</v>
      </c>
      <c r="K68" s="117"/>
      <c r="L68" s="118"/>
      <c r="M68" s="119">
        <f t="shared" si="30"/>
        <v>0</v>
      </c>
      <c r="N68" s="117"/>
      <c r="O68" s="118"/>
      <c r="P68" s="119">
        <f t="shared" si="31"/>
        <v>0</v>
      </c>
      <c r="Q68" s="117"/>
      <c r="R68" s="118"/>
      <c r="S68" s="119">
        <f t="shared" si="32"/>
        <v>0</v>
      </c>
      <c r="T68" s="117"/>
      <c r="U68" s="118"/>
      <c r="V68" s="120">
        <f t="shared" si="33"/>
        <v>0</v>
      </c>
      <c r="W68" s="141">
        <f t="shared" si="0"/>
        <v>45000</v>
      </c>
      <c r="X68" s="142">
        <f t="shared" si="1"/>
        <v>45000</v>
      </c>
      <c r="Y68" s="107">
        <f t="shared" si="2"/>
        <v>0</v>
      </c>
      <c r="Z68" s="109">
        <f t="shared" si="3"/>
        <v>0</v>
      </c>
      <c r="AA68" s="123"/>
      <c r="AB68" s="54"/>
      <c r="AC68" s="54"/>
      <c r="AD68" s="54"/>
      <c r="AE68" s="54"/>
      <c r="AF68" s="54"/>
      <c r="AG68" s="54"/>
    </row>
    <row r="69" spans="1:33" ht="30" customHeight="1" x14ac:dyDescent="0.2">
      <c r="A69" s="143" t="s">
        <v>101</v>
      </c>
      <c r="B69" s="144"/>
      <c r="C69" s="145"/>
      <c r="D69" s="146"/>
      <c r="E69" s="147"/>
      <c r="F69" s="148"/>
      <c r="G69" s="149">
        <f>G13+G54+G56+G59+G63</f>
        <v>1099504.8700000001</v>
      </c>
      <c r="H69" s="149"/>
      <c r="I69" s="148"/>
      <c r="J69" s="149">
        <f>J13+J54+J56+J59+J63</f>
        <v>1094504.8700000001</v>
      </c>
      <c r="K69" s="149"/>
      <c r="L69" s="150"/>
      <c r="M69" s="149">
        <f>M13+M54+M56+M59+M63</f>
        <v>0</v>
      </c>
      <c r="N69" s="149"/>
      <c r="O69" s="150"/>
      <c r="P69" s="149">
        <f>P13+P54+P56+P59+P63</f>
        <v>0</v>
      </c>
      <c r="Q69" s="149"/>
      <c r="R69" s="148"/>
      <c r="S69" s="149">
        <f>S13+S54+S56+S59+S63</f>
        <v>0</v>
      </c>
      <c r="T69" s="149"/>
      <c r="U69" s="148"/>
      <c r="V69" s="151">
        <f>V13+V54+V56+V59+V63</f>
        <v>0</v>
      </c>
      <c r="W69" s="152">
        <f>W13+W54+W56+W59+W63</f>
        <v>1099504.8700000001</v>
      </c>
      <c r="X69" s="153">
        <f>X13+X54+X56+X59+X63</f>
        <v>1094504.8700000001</v>
      </c>
      <c r="Y69" s="153">
        <f t="shared" si="2"/>
        <v>5000</v>
      </c>
      <c r="Z69" s="154">
        <f t="shared" si="3"/>
        <v>4.5475014585428797E-3</v>
      </c>
      <c r="AA69" s="155"/>
      <c r="AB69" s="85"/>
      <c r="AC69" s="54"/>
      <c r="AD69" s="54"/>
      <c r="AE69" s="54"/>
      <c r="AF69" s="54"/>
      <c r="AG69" s="54"/>
    </row>
    <row r="70" spans="1:33" ht="30" customHeight="1" x14ac:dyDescent="0.2">
      <c r="A70" s="156" t="s">
        <v>72</v>
      </c>
      <c r="B70" s="157">
        <v>2</v>
      </c>
      <c r="C70" s="158" t="s">
        <v>102</v>
      </c>
      <c r="D70" s="159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1"/>
      <c r="X70" s="161"/>
      <c r="Y70" s="161"/>
      <c r="Z70" s="162"/>
      <c r="AA70" s="163"/>
      <c r="AB70" s="54"/>
      <c r="AC70" s="54"/>
      <c r="AD70" s="54"/>
      <c r="AE70" s="54"/>
      <c r="AF70" s="54"/>
      <c r="AG70" s="54"/>
    </row>
    <row r="71" spans="1:33" ht="30" customHeight="1" x14ac:dyDescent="0.2">
      <c r="A71" s="86" t="s">
        <v>74</v>
      </c>
      <c r="B71" s="87" t="s">
        <v>103</v>
      </c>
      <c r="C71" s="88" t="s">
        <v>104</v>
      </c>
      <c r="D71" s="89"/>
      <c r="E71" s="90"/>
      <c r="F71" s="91"/>
      <c r="G71" s="92">
        <f>SUM(G72:G72)</f>
        <v>0</v>
      </c>
      <c r="H71" s="90"/>
      <c r="I71" s="91"/>
      <c r="J71" s="92">
        <f>SUM(J72:J72)</f>
        <v>0</v>
      </c>
      <c r="K71" s="90"/>
      <c r="L71" s="91"/>
      <c r="M71" s="92">
        <f>SUM(M72:M72)</f>
        <v>0</v>
      </c>
      <c r="N71" s="90"/>
      <c r="O71" s="91"/>
      <c r="P71" s="92">
        <f>SUM(P72:P72)</f>
        <v>0</v>
      </c>
      <c r="Q71" s="90"/>
      <c r="R71" s="91"/>
      <c r="S71" s="92">
        <f>SUM(S72:S72)</f>
        <v>0</v>
      </c>
      <c r="T71" s="90"/>
      <c r="U71" s="91"/>
      <c r="V71" s="93">
        <f>SUM(V72:V72)</f>
        <v>0</v>
      </c>
      <c r="W71" s="94">
        <f t="shared" ref="W71:W76" si="34">G71+M71+S71</f>
        <v>0</v>
      </c>
      <c r="X71" s="95">
        <f t="shared" ref="X71:X76" si="35">J71+P71+V71</f>
        <v>0</v>
      </c>
      <c r="Y71" s="94">
        <f t="shared" ref="Y71:Y77" si="36">W71-X71</f>
        <v>0</v>
      </c>
      <c r="Z71" s="96" t="e">
        <f t="shared" ref="Z71:Z77" si="37">Y71/W71</f>
        <v>#DIV/0!</v>
      </c>
      <c r="AA71" s="97"/>
      <c r="AB71" s="98"/>
      <c r="AC71" s="98"/>
      <c r="AD71" s="98"/>
      <c r="AE71" s="98"/>
      <c r="AF71" s="98"/>
      <c r="AG71" s="98"/>
    </row>
    <row r="72" spans="1:33" ht="45" customHeight="1" thickBot="1" x14ac:dyDescent="0.25">
      <c r="A72" s="99" t="s">
        <v>77</v>
      </c>
      <c r="B72" s="100" t="s">
        <v>105</v>
      </c>
      <c r="C72" s="101" t="s">
        <v>106</v>
      </c>
      <c r="D72" s="102" t="s">
        <v>107</v>
      </c>
      <c r="E72" s="103"/>
      <c r="F72" s="104"/>
      <c r="G72" s="105">
        <f t="shared" ref="G72" si="38">E72*F72</f>
        <v>0</v>
      </c>
      <c r="H72" s="103"/>
      <c r="I72" s="104"/>
      <c r="J72" s="105">
        <f t="shared" ref="J72" si="39">H72*I72</f>
        <v>0</v>
      </c>
      <c r="K72" s="103"/>
      <c r="L72" s="104"/>
      <c r="M72" s="105">
        <f t="shared" ref="M72" si="40">K72*L72</f>
        <v>0</v>
      </c>
      <c r="N72" s="103"/>
      <c r="O72" s="104"/>
      <c r="P72" s="105">
        <f t="shared" ref="P72" si="41">N72*O72</f>
        <v>0</v>
      </c>
      <c r="Q72" s="103"/>
      <c r="R72" s="104"/>
      <c r="S72" s="105">
        <f t="shared" ref="S72" si="42">Q72*R72</f>
        <v>0</v>
      </c>
      <c r="T72" s="103"/>
      <c r="U72" s="104"/>
      <c r="V72" s="106">
        <f t="shared" ref="V72" si="43">T72*U72</f>
        <v>0</v>
      </c>
      <c r="W72" s="107">
        <f t="shared" si="34"/>
        <v>0</v>
      </c>
      <c r="X72" s="164">
        <f t="shared" si="35"/>
        <v>0</v>
      </c>
      <c r="Y72" s="164">
        <f t="shared" si="36"/>
        <v>0</v>
      </c>
      <c r="Z72" s="109" t="e">
        <f t="shared" si="37"/>
        <v>#DIV/0!</v>
      </c>
      <c r="AA72" s="110"/>
      <c r="AB72" s="112"/>
      <c r="AC72" s="112"/>
      <c r="AD72" s="112"/>
      <c r="AE72" s="112"/>
      <c r="AF72" s="112"/>
      <c r="AG72" s="112"/>
    </row>
    <row r="73" spans="1:33" ht="30" customHeight="1" x14ac:dyDescent="0.2">
      <c r="A73" s="86" t="s">
        <v>74</v>
      </c>
      <c r="B73" s="87" t="s">
        <v>108</v>
      </c>
      <c r="C73" s="88" t="s">
        <v>109</v>
      </c>
      <c r="D73" s="89"/>
      <c r="E73" s="90"/>
      <c r="F73" s="91"/>
      <c r="G73" s="92">
        <f>SUM(G74:G74)</f>
        <v>0</v>
      </c>
      <c r="H73" s="90"/>
      <c r="I73" s="91"/>
      <c r="J73" s="92">
        <f>SUM(J74:J74)</f>
        <v>0</v>
      </c>
      <c r="K73" s="90"/>
      <c r="L73" s="91"/>
      <c r="M73" s="92">
        <f>SUM(M74:M74)</f>
        <v>0</v>
      </c>
      <c r="N73" s="90"/>
      <c r="O73" s="91"/>
      <c r="P73" s="92">
        <f>SUM(P74:P74)</f>
        <v>0</v>
      </c>
      <c r="Q73" s="90"/>
      <c r="R73" s="91"/>
      <c r="S73" s="92">
        <f>SUM(S74:S74)</f>
        <v>0</v>
      </c>
      <c r="T73" s="90"/>
      <c r="U73" s="91"/>
      <c r="V73" s="93">
        <f>SUM(V74:V74)</f>
        <v>0</v>
      </c>
      <c r="W73" s="94">
        <f t="shared" si="34"/>
        <v>0</v>
      </c>
      <c r="X73" s="95">
        <f t="shared" si="35"/>
        <v>0</v>
      </c>
      <c r="Y73" s="94">
        <f t="shared" si="36"/>
        <v>0</v>
      </c>
      <c r="Z73" s="96" t="e">
        <f t="shared" si="37"/>
        <v>#DIV/0!</v>
      </c>
      <c r="AA73" s="97"/>
      <c r="AB73" s="98"/>
      <c r="AC73" s="98"/>
      <c r="AD73" s="98"/>
      <c r="AE73" s="98"/>
      <c r="AF73" s="98"/>
      <c r="AG73" s="98"/>
    </row>
    <row r="74" spans="1:33" ht="30" customHeight="1" thickBot="1" x14ac:dyDescent="0.25">
      <c r="A74" s="99" t="s">
        <v>77</v>
      </c>
      <c r="B74" s="100" t="s">
        <v>110</v>
      </c>
      <c r="C74" s="101" t="s">
        <v>111</v>
      </c>
      <c r="D74" s="102" t="s">
        <v>112</v>
      </c>
      <c r="E74" s="103"/>
      <c r="F74" s="104"/>
      <c r="G74" s="105">
        <f t="shared" ref="G74" si="44">E74*F74</f>
        <v>0</v>
      </c>
      <c r="H74" s="103"/>
      <c r="I74" s="104"/>
      <c r="J74" s="105">
        <f t="shared" ref="J74" si="45">H74*I74</f>
        <v>0</v>
      </c>
      <c r="K74" s="103"/>
      <c r="L74" s="104"/>
      <c r="M74" s="105">
        <f t="shared" ref="M74" si="46">K74*L74</f>
        <v>0</v>
      </c>
      <c r="N74" s="103"/>
      <c r="O74" s="104"/>
      <c r="P74" s="105">
        <f t="shared" ref="P74" si="47">N74*O74</f>
        <v>0</v>
      </c>
      <c r="Q74" s="103"/>
      <c r="R74" s="104"/>
      <c r="S74" s="105">
        <f t="shared" ref="S74" si="48">Q74*R74</f>
        <v>0</v>
      </c>
      <c r="T74" s="103"/>
      <c r="U74" s="104"/>
      <c r="V74" s="106">
        <f t="shared" ref="V74" si="49">T74*U74</f>
        <v>0</v>
      </c>
      <c r="W74" s="107">
        <f t="shared" si="34"/>
        <v>0</v>
      </c>
      <c r="X74" s="164">
        <f t="shared" si="35"/>
        <v>0</v>
      </c>
      <c r="Y74" s="164">
        <f t="shared" si="36"/>
        <v>0</v>
      </c>
      <c r="Z74" s="109" t="e">
        <f t="shared" si="37"/>
        <v>#DIV/0!</v>
      </c>
      <c r="AA74" s="110"/>
      <c r="AB74" s="112"/>
      <c r="AC74" s="112"/>
      <c r="AD74" s="112"/>
      <c r="AE74" s="112"/>
      <c r="AF74" s="112"/>
      <c r="AG74" s="112"/>
    </row>
    <row r="75" spans="1:33" ht="30" customHeight="1" x14ac:dyDescent="0.2">
      <c r="A75" s="86" t="s">
        <v>74</v>
      </c>
      <c r="B75" s="87" t="s">
        <v>113</v>
      </c>
      <c r="C75" s="88" t="s">
        <v>114</v>
      </c>
      <c r="D75" s="89"/>
      <c r="E75" s="90"/>
      <c r="F75" s="91"/>
      <c r="G75" s="92">
        <f>SUM(G76:G76)</f>
        <v>0</v>
      </c>
      <c r="H75" s="90"/>
      <c r="I75" s="91"/>
      <c r="J75" s="92">
        <f>SUM(J76:J76)</f>
        <v>0</v>
      </c>
      <c r="K75" s="90"/>
      <c r="L75" s="91"/>
      <c r="M75" s="92">
        <f>SUM(M76:M76)</f>
        <v>0</v>
      </c>
      <c r="N75" s="90"/>
      <c r="O75" s="91"/>
      <c r="P75" s="92">
        <f>SUM(P76:P76)</f>
        <v>0</v>
      </c>
      <c r="Q75" s="90"/>
      <c r="R75" s="91"/>
      <c r="S75" s="92">
        <f>SUM(S76:S76)</f>
        <v>0</v>
      </c>
      <c r="T75" s="90"/>
      <c r="U75" s="91"/>
      <c r="V75" s="93">
        <f>SUM(V76:V76)</f>
        <v>0</v>
      </c>
      <c r="W75" s="94">
        <f t="shared" si="34"/>
        <v>0</v>
      </c>
      <c r="X75" s="95">
        <f t="shared" si="35"/>
        <v>0</v>
      </c>
      <c r="Y75" s="94">
        <f t="shared" si="36"/>
        <v>0</v>
      </c>
      <c r="Z75" s="96" t="e">
        <f t="shared" si="37"/>
        <v>#DIV/0!</v>
      </c>
      <c r="AA75" s="97"/>
      <c r="AB75" s="98"/>
      <c r="AC75" s="98"/>
      <c r="AD75" s="98"/>
      <c r="AE75" s="98"/>
      <c r="AF75" s="98"/>
      <c r="AG75" s="98"/>
    </row>
    <row r="76" spans="1:33" ht="30" customHeight="1" thickBot="1" x14ac:dyDescent="0.25">
      <c r="A76" s="99" t="s">
        <v>77</v>
      </c>
      <c r="B76" s="100" t="s">
        <v>115</v>
      </c>
      <c r="C76" s="101" t="s">
        <v>116</v>
      </c>
      <c r="D76" s="102" t="s">
        <v>112</v>
      </c>
      <c r="E76" s="103"/>
      <c r="F76" s="104"/>
      <c r="G76" s="105">
        <f t="shared" ref="G76" si="50">E76*F76</f>
        <v>0</v>
      </c>
      <c r="H76" s="103"/>
      <c r="I76" s="104"/>
      <c r="J76" s="105">
        <f t="shared" ref="J76" si="51">H76*I76</f>
        <v>0</v>
      </c>
      <c r="K76" s="103"/>
      <c r="L76" s="104"/>
      <c r="M76" s="105">
        <f t="shared" ref="M76" si="52">K76*L76</f>
        <v>0</v>
      </c>
      <c r="N76" s="103"/>
      <c r="O76" s="104"/>
      <c r="P76" s="105">
        <f t="shared" ref="P76" si="53">N76*O76</f>
        <v>0</v>
      </c>
      <c r="Q76" s="103"/>
      <c r="R76" s="104"/>
      <c r="S76" s="105">
        <f t="shared" ref="S76" si="54">Q76*R76</f>
        <v>0</v>
      </c>
      <c r="T76" s="103"/>
      <c r="U76" s="104"/>
      <c r="V76" s="106">
        <f t="shared" ref="V76" si="55">T76*U76</f>
        <v>0</v>
      </c>
      <c r="W76" s="107">
        <f t="shared" si="34"/>
        <v>0</v>
      </c>
      <c r="X76" s="164">
        <f t="shared" si="35"/>
        <v>0</v>
      </c>
      <c r="Y76" s="164">
        <f t="shared" si="36"/>
        <v>0</v>
      </c>
      <c r="Z76" s="109" t="e">
        <f t="shared" si="37"/>
        <v>#DIV/0!</v>
      </c>
      <c r="AA76" s="110"/>
      <c r="AB76" s="111"/>
      <c r="AC76" s="112"/>
      <c r="AD76" s="112"/>
      <c r="AE76" s="112"/>
      <c r="AF76" s="112"/>
      <c r="AG76" s="112"/>
    </row>
    <row r="77" spans="1:33" ht="30" customHeight="1" thickBot="1" x14ac:dyDescent="0.25">
      <c r="A77" s="167" t="s">
        <v>117</v>
      </c>
      <c r="B77" s="168"/>
      <c r="C77" s="145"/>
      <c r="D77" s="169"/>
      <c r="E77" s="150"/>
      <c r="F77" s="148"/>
      <c r="G77" s="149">
        <f>G75+G73+G71</f>
        <v>0</v>
      </c>
      <c r="H77" s="150"/>
      <c r="I77" s="148"/>
      <c r="J77" s="149">
        <f>J75+J73+J71</f>
        <v>0</v>
      </c>
      <c r="K77" s="150"/>
      <c r="L77" s="148"/>
      <c r="M77" s="149">
        <f>M75+M73+M71</f>
        <v>0</v>
      </c>
      <c r="N77" s="150"/>
      <c r="O77" s="148"/>
      <c r="P77" s="149">
        <f>P75+P73+P71</f>
        <v>0</v>
      </c>
      <c r="Q77" s="150"/>
      <c r="R77" s="148"/>
      <c r="S77" s="149">
        <f>S75+S73+S71</f>
        <v>0</v>
      </c>
      <c r="T77" s="150"/>
      <c r="U77" s="148"/>
      <c r="V77" s="151">
        <f>V75+V73+V71</f>
        <v>0</v>
      </c>
      <c r="W77" s="153">
        <f>W75+W73+W71</f>
        <v>0</v>
      </c>
      <c r="X77" s="153">
        <f>X75+X73+X71</f>
        <v>0</v>
      </c>
      <c r="Y77" s="170">
        <f t="shared" si="36"/>
        <v>0</v>
      </c>
      <c r="Z77" s="171" t="e">
        <f t="shared" si="37"/>
        <v>#DIV/0!</v>
      </c>
      <c r="AA77" s="172"/>
      <c r="AB77" s="54"/>
      <c r="AC77" s="54"/>
      <c r="AD77" s="54"/>
      <c r="AE77" s="54"/>
      <c r="AF77" s="54"/>
      <c r="AG77" s="54"/>
    </row>
    <row r="78" spans="1:33" ht="30" customHeight="1" x14ac:dyDescent="0.2">
      <c r="A78" s="156" t="s">
        <v>72</v>
      </c>
      <c r="B78" s="157">
        <v>3</v>
      </c>
      <c r="C78" s="158" t="s">
        <v>118</v>
      </c>
      <c r="D78" s="173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1"/>
      <c r="X78" s="161"/>
      <c r="Y78" s="161"/>
      <c r="Z78" s="174"/>
      <c r="AA78" s="175"/>
      <c r="AB78" s="54"/>
      <c r="AC78" s="54"/>
      <c r="AD78" s="54"/>
      <c r="AE78" s="54"/>
      <c r="AF78" s="54"/>
      <c r="AG78" s="54"/>
    </row>
    <row r="79" spans="1:33" ht="47.25" customHeight="1" x14ac:dyDescent="0.2">
      <c r="A79" s="86" t="s">
        <v>74</v>
      </c>
      <c r="B79" s="176" t="s">
        <v>119</v>
      </c>
      <c r="C79" s="177" t="s">
        <v>120</v>
      </c>
      <c r="D79" s="178"/>
      <c r="E79" s="179"/>
      <c r="F79" s="180"/>
      <c r="G79" s="181">
        <f>SUM(G80:G82)</f>
        <v>0</v>
      </c>
      <c r="H79" s="179"/>
      <c r="I79" s="180"/>
      <c r="J79" s="181">
        <f>SUM(J80:J82)</f>
        <v>0</v>
      </c>
      <c r="K79" s="179"/>
      <c r="L79" s="180"/>
      <c r="M79" s="181">
        <f>SUM(M80:M82)</f>
        <v>0</v>
      </c>
      <c r="N79" s="179"/>
      <c r="O79" s="180"/>
      <c r="P79" s="181">
        <f>SUM(P80:P82)</f>
        <v>0</v>
      </c>
      <c r="Q79" s="179"/>
      <c r="R79" s="180"/>
      <c r="S79" s="181">
        <f>SUM(S80:S82)</f>
        <v>0</v>
      </c>
      <c r="T79" s="179"/>
      <c r="U79" s="180"/>
      <c r="V79" s="182">
        <f>SUM(V80:V82)</f>
        <v>0</v>
      </c>
      <c r="W79" s="94">
        <f t="shared" ref="W79:W86" si="56">G79+M79+S79</f>
        <v>0</v>
      </c>
      <c r="X79" s="183">
        <f t="shared" ref="X79:X86" si="57">J79+P79+V79</f>
        <v>0</v>
      </c>
      <c r="Y79" s="183">
        <f t="shared" ref="Y79:Y87" si="58">W79-X79</f>
        <v>0</v>
      </c>
      <c r="Z79" s="96" t="e">
        <f t="shared" ref="Z79:Z87" si="59">Y79/W79</f>
        <v>#DIV/0!</v>
      </c>
      <c r="AA79" s="97"/>
      <c r="AB79" s="98"/>
      <c r="AC79" s="98"/>
      <c r="AD79" s="98"/>
      <c r="AE79" s="98"/>
      <c r="AF79" s="98"/>
      <c r="AG79" s="98"/>
    </row>
    <row r="80" spans="1:33" ht="30" customHeight="1" x14ac:dyDescent="0.2">
      <c r="A80" s="99" t="s">
        <v>77</v>
      </c>
      <c r="B80" s="100" t="s">
        <v>121</v>
      </c>
      <c r="C80" s="165" t="s">
        <v>122</v>
      </c>
      <c r="D80" s="102" t="s">
        <v>107</v>
      </c>
      <c r="E80" s="103"/>
      <c r="F80" s="104"/>
      <c r="G80" s="105">
        <f t="shared" ref="G80:G82" si="60">E80*F80</f>
        <v>0</v>
      </c>
      <c r="H80" s="103"/>
      <c r="I80" s="104"/>
      <c r="J80" s="105">
        <f t="shared" ref="J80:J82" si="61">H80*I80</f>
        <v>0</v>
      </c>
      <c r="K80" s="103"/>
      <c r="L80" s="104"/>
      <c r="M80" s="105">
        <f t="shared" ref="M80:M82" si="62">K80*L80</f>
        <v>0</v>
      </c>
      <c r="N80" s="103"/>
      <c r="O80" s="104"/>
      <c r="P80" s="105">
        <f t="shared" ref="P80:P82" si="63">N80*O80</f>
        <v>0</v>
      </c>
      <c r="Q80" s="103"/>
      <c r="R80" s="104"/>
      <c r="S80" s="105">
        <f t="shared" ref="S80:S82" si="64">Q80*R80</f>
        <v>0</v>
      </c>
      <c r="T80" s="103"/>
      <c r="U80" s="104"/>
      <c r="V80" s="106">
        <f t="shared" ref="V80:V82" si="65">T80*U80</f>
        <v>0</v>
      </c>
      <c r="W80" s="107">
        <f t="shared" si="56"/>
        <v>0</v>
      </c>
      <c r="X80" s="164">
        <f t="shared" si="57"/>
        <v>0</v>
      </c>
      <c r="Y80" s="164">
        <f t="shared" si="58"/>
        <v>0</v>
      </c>
      <c r="Z80" s="109" t="e">
        <f t="shared" si="59"/>
        <v>#DIV/0!</v>
      </c>
      <c r="AA80" s="110"/>
      <c r="AB80" s="112"/>
      <c r="AC80" s="112"/>
      <c r="AD80" s="112"/>
      <c r="AE80" s="112"/>
      <c r="AF80" s="112"/>
      <c r="AG80" s="112"/>
    </row>
    <row r="81" spans="1:33" ht="30" customHeight="1" x14ac:dyDescent="0.2">
      <c r="A81" s="99" t="s">
        <v>77</v>
      </c>
      <c r="B81" s="100" t="s">
        <v>123</v>
      </c>
      <c r="C81" s="165" t="s">
        <v>124</v>
      </c>
      <c r="D81" s="102" t="s">
        <v>107</v>
      </c>
      <c r="E81" s="103"/>
      <c r="F81" s="104"/>
      <c r="G81" s="105">
        <f t="shared" si="60"/>
        <v>0</v>
      </c>
      <c r="H81" s="103"/>
      <c r="I81" s="104"/>
      <c r="J81" s="105">
        <f t="shared" si="61"/>
        <v>0</v>
      </c>
      <c r="K81" s="103"/>
      <c r="L81" s="104"/>
      <c r="M81" s="105">
        <f t="shared" si="62"/>
        <v>0</v>
      </c>
      <c r="N81" s="103"/>
      <c r="O81" s="104"/>
      <c r="P81" s="105">
        <f t="shared" si="63"/>
        <v>0</v>
      </c>
      <c r="Q81" s="103"/>
      <c r="R81" s="104"/>
      <c r="S81" s="105">
        <f t="shared" si="64"/>
        <v>0</v>
      </c>
      <c r="T81" s="103"/>
      <c r="U81" s="104"/>
      <c r="V81" s="106">
        <f t="shared" si="65"/>
        <v>0</v>
      </c>
      <c r="W81" s="107">
        <f t="shared" si="56"/>
        <v>0</v>
      </c>
      <c r="X81" s="164">
        <f t="shared" si="57"/>
        <v>0</v>
      </c>
      <c r="Y81" s="164">
        <f t="shared" si="58"/>
        <v>0</v>
      </c>
      <c r="Z81" s="109" t="e">
        <f t="shared" si="59"/>
        <v>#DIV/0!</v>
      </c>
      <c r="AA81" s="110"/>
      <c r="AB81" s="112"/>
      <c r="AC81" s="112"/>
      <c r="AD81" s="112"/>
      <c r="AE81" s="112"/>
      <c r="AF81" s="112"/>
      <c r="AG81" s="112"/>
    </row>
    <row r="82" spans="1:33" ht="30" customHeight="1" x14ac:dyDescent="0.2">
      <c r="A82" s="125" t="s">
        <v>77</v>
      </c>
      <c r="B82" s="124" t="s">
        <v>125</v>
      </c>
      <c r="C82" s="137" t="s">
        <v>126</v>
      </c>
      <c r="D82" s="138" t="s">
        <v>107</v>
      </c>
      <c r="E82" s="126"/>
      <c r="F82" s="127"/>
      <c r="G82" s="128">
        <f t="shared" si="60"/>
        <v>0</v>
      </c>
      <c r="H82" s="126"/>
      <c r="I82" s="127"/>
      <c r="J82" s="128">
        <f t="shared" si="61"/>
        <v>0</v>
      </c>
      <c r="K82" s="126"/>
      <c r="L82" s="127"/>
      <c r="M82" s="128">
        <f t="shared" si="62"/>
        <v>0</v>
      </c>
      <c r="N82" s="126"/>
      <c r="O82" s="127"/>
      <c r="P82" s="128">
        <f t="shared" si="63"/>
        <v>0</v>
      </c>
      <c r="Q82" s="126"/>
      <c r="R82" s="127"/>
      <c r="S82" s="128">
        <f t="shared" si="64"/>
        <v>0</v>
      </c>
      <c r="T82" s="126"/>
      <c r="U82" s="127"/>
      <c r="V82" s="139">
        <f t="shared" si="65"/>
        <v>0</v>
      </c>
      <c r="W82" s="141">
        <f t="shared" si="56"/>
        <v>0</v>
      </c>
      <c r="X82" s="166">
        <f t="shared" si="57"/>
        <v>0</v>
      </c>
      <c r="Y82" s="166">
        <f t="shared" si="58"/>
        <v>0</v>
      </c>
      <c r="Z82" s="109" t="e">
        <f t="shared" si="59"/>
        <v>#DIV/0!</v>
      </c>
      <c r="AA82" s="123"/>
      <c r="AB82" s="112"/>
      <c r="AC82" s="112"/>
      <c r="AD82" s="112"/>
      <c r="AE82" s="112"/>
      <c r="AF82" s="112"/>
      <c r="AG82" s="112"/>
    </row>
    <row r="83" spans="1:33" ht="54" customHeight="1" x14ac:dyDescent="0.2">
      <c r="A83" s="86" t="s">
        <v>74</v>
      </c>
      <c r="B83" s="176" t="s">
        <v>127</v>
      </c>
      <c r="C83" s="88" t="s">
        <v>128</v>
      </c>
      <c r="D83" s="89"/>
      <c r="E83" s="90"/>
      <c r="F83" s="91"/>
      <c r="G83" s="92"/>
      <c r="H83" s="90"/>
      <c r="I83" s="91"/>
      <c r="J83" s="92"/>
      <c r="K83" s="90"/>
      <c r="L83" s="91"/>
      <c r="M83" s="92">
        <f>SUM(M84:M86)</f>
        <v>0</v>
      </c>
      <c r="N83" s="90"/>
      <c r="O83" s="91"/>
      <c r="P83" s="92">
        <f>SUM(P84:P86)</f>
        <v>0</v>
      </c>
      <c r="Q83" s="90"/>
      <c r="R83" s="91"/>
      <c r="S83" s="92">
        <f>SUM(S84:S86)</f>
        <v>0</v>
      </c>
      <c r="T83" s="90"/>
      <c r="U83" s="91"/>
      <c r="V83" s="93">
        <f>SUM(V84:V86)</f>
        <v>0</v>
      </c>
      <c r="W83" s="94">
        <f t="shared" si="56"/>
        <v>0</v>
      </c>
      <c r="X83" s="183">
        <f t="shared" si="57"/>
        <v>0</v>
      </c>
      <c r="Y83" s="183">
        <f t="shared" si="58"/>
        <v>0</v>
      </c>
      <c r="Z83" s="96" t="e">
        <f t="shared" si="59"/>
        <v>#DIV/0!</v>
      </c>
      <c r="AA83" s="97"/>
      <c r="AB83" s="98"/>
      <c r="AC83" s="98"/>
      <c r="AD83" s="98"/>
      <c r="AE83" s="98"/>
      <c r="AF83" s="98"/>
      <c r="AG83" s="98"/>
    </row>
    <row r="84" spans="1:33" ht="30" customHeight="1" x14ac:dyDescent="0.2">
      <c r="A84" s="99" t="s">
        <v>77</v>
      </c>
      <c r="B84" s="100" t="s">
        <v>129</v>
      </c>
      <c r="C84" s="165" t="s">
        <v>130</v>
      </c>
      <c r="D84" s="102" t="s">
        <v>131</v>
      </c>
      <c r="E84" s="538" t="s">
        <v>132</v>
      </c>
      <c r="F84" s="539"/>
      <c r="G84" s="540"/>
      <c r="H84" s="538" t="s">
        <v>132</v>
      </c>
      <c r="I84" s="539"/>
      <c r="J84" s="540"/>
      <c r="K84" s="103"/>
      <c r="L84" s="104"/>
      <c r="M84" s="105">
        <f t="shared" ref="M84:M86" si="66">K84*L84</f>
        <v>0</v>
      </c>
      <c r="N84" s="103"/>
      <c r="O84" s="104"/>
      <c r="P84" s="105">
        <f t="shared" ref="P84:P86" si="67">N84*O84</f>
        <v>0</v>
      </c>
      <c r="Q84" s="103"/>
      <c r="R84" s="104"/>
      <c r="S84" s="105">
        <f t="shared" ref="S84:S86" si="68">Q84*R84</f>
        <v>0</v>
      </c>
      <c r="T84" s="103"/>
      <c r="U84" s="104"/>
      <c r="V84" s="106">
        <f t="shared" ref="V84:V86" si="69">T84*U84</f>
        <v>0</v>
      </c>
      <c r="W84" s="107">
        <f t="shared" si="56"/>
        <v>0</v>
      </c>
      <c r="X84" s="164">
        <f t="shared" si="57"/>
        <v>0</v>
      </c>
      <c r="Y84" s="164">
        <f t="shared" si="58"/>
        <v>0</v>
      </c>
      <c r="Z84" s="109" t="e">
        <f t="shared" si="59"/>
        <v>#DIV/0!</v>
      </c>
      <c r="AA84" s="110"/>
      <c r="AB84" s="112"/>
      <c r="AC84" s="112"/>
      <c r="AD84" s="112"/>
      <c r="AE84" s="112"/>
      <c r="AF84" s="112"/>
      <c r="AG84" s="112"/>
    </row>
    <row r="85" spans="1:33" ht="30" customHeight="1" x14ac:dyDescent="0.2">
      <c r="A85" s="99" t="s">
        <v>77</v>
      </c>
      <c r="B85" s="100" t="s">
        <v>133</v>
      </c>
      <c r="C85" s="165" t="s">
        <v>134</v>
      </c>
      <c r="D85" s="102" t="s">
        <v>131</v>
      </c>
      <c r="E85" s="510"/>
      <c r="F85" s="506"/>
      <c r="G85" s="541"/>
      <c r="H85" s="510"/>
      <c r="I85" s="506"/>
      <c r="J85" s="541"/>
      <c r="K85" s="103"/>
      <c r="L85" s="104"/>
      <c r="M85" s="105">
        <f t="shared" si="66"/>
        <v>0</v>
      </c>
      <c r="N85" s="103"/>
      <c r="O85" s="104"/>
      <c r="P85" s="105">
        <f t="shared" si="67"/>
        <v>0</v>
      </c>
      <c r="Q85" s="103"/>
      <c r="R85" s="104"/>
      <c r="S85" s="105">
        <f t="shared" si="68"/>
        <v>0</v>
      </c>
      <c r="T85" s="103"/>
      <c r="U85" s="104"/>
      <c r="V85" s="106">
        <f t="shared" si="69"/>
        <v>0</v>
      </c>
      <c r="W85" s="107">
        <f t="shared" si="56"/>
        <v>0</v>
      </c>
      <c r="X85" s="164">
        <f t="shared" si="57"/>
        <v>0</v>
      </c>
      <c r="Y85" s="164">
        <f t="shared" si="58"/>
        <v>0</v>
      </c>
      <c r="Z85" s="109" t="e">
        <f t="shared" si="59"/>
        <v>#DIV/0!</v>
      </c>
      <c r="AA85" s="110"/>
      <c r="AB85" s="112"/>
      <c r="AC85" s="112"/>
      <c r="AD85" s="112"/>
      <c r="AE85" s="112"/>
      <c r="AF85" s="112"/>
      <c r="AG85" s="112"/>
    </row>
    <row r="86" spans="1:33" ht="30" customHeight="1" x14ac:dyDescent="0.2">
      <c r="A86" s="113" t="s">
        <v>77</v>
      </c>
      <c r="B86" s="114" t="s">
        <v>135</v>
      </c>
      <c r="C86" s="184" t="s">
        <v>136</v>
      </c>
      <c r="D86" s="116" t="s">
        <v>131</v>
      </c>
      <c r="E86" s="542"/>
      <c r="F86" s="543"/>
      <c r="G86" s="544"/>
      <c r="H86" s="542"/>
      <c r="I86" s="543"/>
      <c r="J86" s="544"/>
      <c r="K86" s="117"/>
      <c r="L86" s="118"/>
      <c r="M86" s="119">
        <f t="shared" si="66"/>
        <v>0</v>
      </c>
      <c r="N86" s="117"/>
      <c r="O86" s="118"/>
      <c r="P86" s="119">
        <f t="shared" si="67"/>
        <v>0</v>
      </c>
      <c r="Q86" s="117"/>
      <c r="R86" s="118"/>
      <c r="S86" s="119">
        <f t="shared" si="68"/>
        <v>0</v>
      </c>
      <c r="T86" s="117"/>
      <c r="U86" s="118"/>
      <c r="V86" s="120">
        <f t="shared" si="69"/>
        <v>0</v>
      </c>
      <c r="W86" s="121">
        <f t="shared" si="56"/>
        <v>0</v>
      </c>
      <c r="X86" s="185">
        <f t="shared" si="57"/>
        <v>0</v>
      </c>
      <c r="Y86" s="185">
        <f t="shared" si="58"/>
        <v>0</v>
      </c>
      <c r="Z86" s="109" t="e">
        <f t="shared" si="59"/>
        <v>#DIV/0!</v>
      </c>
      <c r="AA86" s="123"/>
      <c r="AB86" s="112"/>
      <c r="AC86" s="112"/>
      <c r="AD86" s="112"/>
      <c r="AE86" s="112"/>
      <c r="AF86" s="112"/>
      <c r="AG86" s="112"/>
    </row>
    <row r="87" spans="1:33" ht="30" customHeight="1" x14ac:dyDescent="0.2">
      <c r="A87" s="143" t="s">
        <v>137</v>
      </c>
      <c r="B87" s="144"/>
      <c r="C87" s="186"/>
      <c r="D87" s="146"/>
      <c r="E87" s="150"/>
      <c r="F87" s="148"/>
      <c r="G87" s="149">
        <f>G79</f>
        <v>0</v>
      </c>
      <c r="H87" s="150"/>
      <c r="I87" s="148"/>
      <c r="J87" s="149">
        <f>J79</f>
        <v>0</v>
      </c>
      <c r="K87" s="150"/>
      <c r="L87" s="148"/>
      <c r="M87" s="149">
        <f>M83+M79</f>
        <v>0</v>
      </c>
      <c r="N87" s="150"/>
      <c r="O87" s="148"/>
      <c r="P87" s="149">
        <f>P83+P79</f>
        <v>0</v>
      </c>
      <c r="Q87" s="150"/>
      <c r="R87" s="148"/>
      <c r="S87" s="149">
        <f>S83+S79</f>
        <v>0</v>
      </c>
      <c r="T87" s="150"/>
      <c r="U87" s="148"/>
      <c r="V87" s="151">
        <f>V83+V79</f>
        <v>0</v>
      </c>
      <c r="W87" s="187">
        <f t="shared" ref="W87:X87" si="70">W79+W83</f>
        <v>0</v>
      </c>
      <c r="X87" s="187">
        <f t="shared" si="70"/>
        <v>0</v>
      </c>
      <c r="Y87" s="188">
        <f t="shared" si="58"/>
        <v>0</v>
      </c>
      <c r="Z87" s="171" t="e">
        <f t="shared" si="59"/>
        <v>#DIV/0!</v>
      </c>
      <c r="AA87" s="172"/>
      <c r="AB87" s="54"/>
      <c r="AC87" s="54"/>
      <c r="AD87" s="54"/>
      <c r="AE87" s="54"/>
      <c r="AF87" s="54"/>
      <c r="AG87" s="54"/>
    </row>
    <row r="88" spans="1:33" ht="30" customHeight="1" x14ac:dyDescent="0.2">
      <c r="A88" s="156" t="s">
        <v>72</v>
      </c>
      <c r="B88" s="157">
        <v>4</v>
      </c>
      <c r="C88" s="158" t="s">
        <v>138</v>
      </c>
      <c r="D88" s="173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1"/>
      <c r="X88" s="161"/>
      <c r="Y88" s="161"/>
      <c r="Z88" s="174"/>
      <c r="AA88" s="175"/>
      <c r="AB88" s="54"/>
      <c r="AC88" s="54"/>
      <c r="AD88" s="54"/>
      <c r="AE88" s="54"/>
      <c r="AF88" s="54"/>
      <c r="AG88" s="54"/>
    </row>
    <row r="89" spans="1:33" ht="30" customHeight="1" x14ac:dyDescent="0.2">
      <c r="A89" s="86" t="s">
        <v>74</v>
      </c>
      <c r="B89" s="87" t="s">
        <v>139</v>
      </c>
      <c r="C89" s="88" t="s">
        <v>140</v>
      </c>
      <c r="D89" s="89"/>
      <c r="E89" s="90"/>
      <c r="F89" s="91"/>
      <c r="G89" s="92">
        <f>SUM(G90:G90)</f>
        <v>0</v>
      </c>
      <c r="H89" s="90"/>
      <c r="I89" s="91"/>
      <c r="J89" s="92">
        <f>SUM(J90:J90)</f>
        <v>0</v>
      </c>
      <c r="K89" s="90"/>
      <c r="L89" s="91"/>
      <c r="M89" s="92">
        <f>SUM(M90:M90)</f>
        <v>0</v>
      </c>
      <c r="N89" s="90"/>
      <c r="O89" s="91"/>
      <c r="P89" s="92">
        <f>SUM(P90:P90)</f>
        <v>0</v>
      </c>
      <c r="Q89" s="90"/>
      <c r="R89" s="91"/>
      <c r="S89" s="92">
        <f>SUM(S90:S90)</f>
        <v>0</v>
      </c>
      <c r="T89" s="90"/>
      <c r="U89" s="91"/>
      <c r="V89" s="93">
        <f>SUM(V90:V90)</f>
        <v>0</v>
      </c>
      <c r="W89" s="94">
        <f t="shared" ref="W89:W117" si="71">G89+M89+S89</f>
        <v>0</v>
      </c>
      <c r="X89" s="95">
        <f t="shared" ref="X89:X117" si="72">J89+P89+V89</f>
        <v>0</v>
      </c>
      <c r="Y89" s="94">
        <f t="shared" ref="Y89:Y118" si="73">W89-X89</f>
        <v>0</v>
      </c>
      <c r="Z89" s="96" t="e">
        <f t="shared" ref="Z89:Z118" si="74">Y89/W89</f>
        <v>#DIV/0!</v>
      </c>
      <c r="AA89" s="97"/>
      <c r="AB89" s="98"/>
      <c r="AC89" s="98"/>
      <c r="AD89" s="98"/>
      <c r="AE89" s="98"/>
      <c r="AF89" s="98"/>
      <c r="AG89" s="98"/>
    </row>
    <row r="90" spans="1:33" ht="30" customHeight="1" thickBot="1" x14ac:dyDescent="0.25">
      <c r="A90" s="99" t="s">
        <v>77</v>
      </c>
      <c r="B90" s="100" t="s">
        <v>141</v>
      </c>
      <c r="C90" s="165" t="s">
        <v>142</v>
      </c>
      <c r="D90" s="189" t="s">
        <v>143</v>
      </c>
      <c r="E90" s="190"/>
      <c r="F90" s="191"/>
      <c r="G90" s="192">
        <f t="shared" ref="G90" si="75">E90*F90</f>
        <v>0</v>
      </c>
      <c r="H90" s="190"/>
      <c r="I90" s="191"/>
      <c r="J90" s="192">
        <f t="shared" ref="J90" si="76">H90*I90</f>
        <v>0</v>
      </c>
      <c r="K90" s="103"/>
      <c r="L90" s="191"/>
      <c r="M90" s="105">
        <f t="shared" ref="M90" si="77">K90*L90</f>
        <v>0</v>
      </c>
      <c r="N90" s="103"/>
      <c r="O90" s="191"/>
      <c r="P90" s="105">
        <f t="shared" ref="P90" si="78">N90*O90</f>
        <v>0</v>
      </c>
      <c r="Q90" s="103"/>
      <c r="R90" s="191"/>
      <c r="S90" s="105">
        <f t="shared" ref="S90" si="79">Q90*R90</f>
        <v>0</v>
      </c>
      <c r="T90" s="103"/>
      <c r="U90" s="191"/>
      <c r="V90" s="106">
        <f t="shared" ref="V90" si="80">T90*U90</f>
        <v>0</v>
      </c>
      <c r="W90" s="107">
        <f t="shared" si="71"/>
        <v>0</v>
      </c>
      <c r="X90" s="164">
        <f t="shared" si="72"/>
        <v>0</v>
      </c>
      <c r="Y90" s="164">
        <f t="shared" si="73"/>
        <v>0</v>
      </c>
      <c r="Z90" s="109" t="e">
        <f t="shared" si="74"/>
        <v>#DIV/0!</v>
      </c>
      <c r="AA90" s="110"/>
      <c r="AB90" s="112"/>
      <c r="AC90" s="112"/>
      <c r="AD90" s="112"/>
      <c r="AE90" s="112"/>
      <c r="AF90" s="112"/>
      <c r="AG90" s="112"/>
    </row>
    <row r="91" spans="1:33" ht="30" customHeight="1" x14ac:dyDescent="0.2">
      <c r="A91" s="86" t="s">
        <v>74</v>
      </c>
      <c r="B91" s="176" t="s">
        <v>144</v>
      </c>
      <c r="C91" s="193" t="s">
        <v>145</v>
      </c>
      <c r="D91" s="89"/>
      <c r="E91" s="90"/>
      <c r="F91" s="91"/>
      <c r="G91" s="92">
        <f>SUM(G92:G94)</f>
        <v>0</v>
      </c>
      <c r="H91" s="90"/>
      <c r="I91" s="91"/>
      <c r="J91" s="92">
        <f>SUM(J92:J94)</f>
        <v>0</v>
      </c>
      <c r="K91" s="90"/>
      <c r="L91" s="91"/>
      <c r="M91" s="92">
        <f>SUM(M92:M94)</f>
        <v>0</v>
      </c>
      <c r="N91" s="90"/>
      <c r="O91" s="91"/>
      <c r="P91" s="92">
        <f>SUM(P92:P94)</f>
        <v>0</v>
      </c>
      <c r="Q91" s="90"/>
      <c r="R91" s="91"/>
      <c r="S91" s="92">
        <f>SUM(S92:S94)</f>
        <v>0</v>
      </c>
      <c r="T91" s="90"/>
      <c r="U91" s="91"/>
      <c r="V91" s="93">
        <f>SUM(V92:V94)</f>
        <v>0</v>
      </c>
      <c r="W91" s="94">
        <f t="shared" si="71"/>
        <v>0</v>
      </c>
      <c r="X91" s="183">
        <f t="shared" si="72"/>
        <v>0</v>
      </c>
      <c r="Y91" s="183">
        <f t="shared" si="73"/>
        <v>0</v>
      </c>
      <c r="Z91" s="96" t="e">
        <f t="shared" si="74"/>
        <v>#DIV/0!</v>
      </c>
      <c r="AA91" s="97"/>
      <c r="AB91" s="98"/>
      <c r="AC91" s="98"/>
      <c r="AD91" s="98"/>
      <c r="AE91" s="98"/>
      <c r="AF91" s="98"/>
      <c r="AG91" s="98"/>
    </row>
    <row r="92" spans="1:33" ht="30" customHeight="1" x14ac:dyDescent="0.2">
      <c r="A92" s="99" t="s">
        <v>77</v>
      </c>
      <c r="B92" s="100" t="s">
        <v>146</v>
      </c>
      <c r="C92" s="194" t="s">
        <v>147</v>
      </c>
      <c r="D92" s="195" t="s">
        <v>107</v>
      </c>
      <c r="E92" s="103"/>
      <c r="F92" s="104"/>
      <c r="G92" s="105">
        <f t="shared" ref="G92:G94" si="81">E92*F92</f>
        <v>0</v>
      </c>
      <c r="H92" s="103"/>
      <c r="I92" s="104"/>
      <c r="J92" s="105">
        <f t="shared" ref="J92:J94" si="82">H92*I92</f>
        <v>0</v>
      </c>
      <c r="K92" s="103"/>
      <c r="L92" s="104"/>
      <c r="M92" s="105">
        <f t="shared" ref="M92:M94" si="83">K92*L92</f>
        <v>0</v>
      </c>
      <c r="N92" s="103"/>
      <c r="O92" s="104"/>
      <c r="P92" s="105">
        <f t="shared" ref="P92:P94" si="84">N92*O92</f>
        <v>0</v>
      </c>
      <c r="Q92" s="103"/>
      <c r="R92" s="104"/>
      <c r="S92" s="105">
        <f t="shared" ref="S92:S94" si="85">Q92*R92</f>
        <v>0</v>
      </c>
      <c r="T92" s="103"/>
      <c r="U92" s="104"/>
      <c r="V92" s="106">
        <f t="shared" ref="V92:V94" si="86">T92*U92</f>
        <v>0</v>
      </c>
      <c r="W92" s="107">
        <f t="shared" si="71"/>
        <v>0</v>
      </c>
      <c r="X92" s="164">
        <f t="shared" si="72"/>
        <v>0</v>
      </c>
      <c r="Y92" s="164">
        <f t="shared" si="73"/>
        <v>0</v>
      </c>
      <c r="Z92" s="109" t="e">
        <f t="shared" si="74"/>
        <v>#DIV/0!</v>
      </c>
      <c r="AA92" s="110"/>
      <c r="AB92" s="112"/>
      <c r="AC92" s="112"/>
      <c r="AD92" s="112"/>
      <c r="AE92" s="112"/>
      <c r="AF92" s="112"/>
      <c r="AG92" s="112"/>
    </row>
    <row r="93" spans="1:33" ht="30" customHeight="1" x14ac:dyDescent="0.2">
      <c r="A93" s="99" t="s">
        <v>77</v>
      </c>
      <c r="B93" s="100" t="s">
        <v>148</v>
      </c>
      <c r="C93" s="194" t="s">
        <v>122</v>
      </c>
      <c r="D93" s="195" t="s">
        <v>107</v>
      </c>
      <c r="E93" s="103"/>
      <c r="F93" s="104"/>
      <c r="G93" s="105">
        <f t="shared" si="81"/>
        <v>0</v>
      </c>
      <c r="H93" s="103"/>
      <c r="I93" s="104"/>
      <c r="J93" s="105">
        <f t="shared" si="82"/>
        <v>0</v>
      </c>
      <c r="K93" s="103"/>
      <c r="L93" s="104"/>
      <c r="M93" s="105">
        <f t="shared" si="83"/>
        <v>0</v>
      </c>
      <c r="N93" s="103"/>
      <c r="O93" s="104"/>
      <c r="P93" s="105">
        <f t="shared" si="84"/>
        <v>0</v>
      </c>
      <c r="Q93" s="103"/>
      <c r="R93" s="104"/>
      <c r="S93" s="105">
        <f t="shared" si="85"/>
        <v>0</v>
      </c>
      <c r="T93" s="103"/>
      <c r="U93" s="104"/>
      <c r="V93" s="106">
        <f t="shared" si="86"/>
        <v>0</v>
      </c>
      <c r="W93" s="107">
        <f t="shared" si="71"/>
        <v>0</v>
      </c>
      <c r="X93" s="164">
        <f t="shared" si="72"/>
        <v>0</v>
      </c>
      <c r="Y93" s="164">
        <f t="shared" si="73"/>
        <v>0</v>
      </c>
      <c r="Z93" s="109" t="e">
        <f t="shared" si="74"/>
        <v>#DIV/0!</v>
      </c>
      <c r="AA93" s="110"/>
      <c r="AB93" s="112"/>
      <c r="AC93" s="112"/>
      <c r="AD93" s="112"/>
      <c r="AE93" s="112"/>
      <c r="AF93" s="112"/>
      <c r="AG93" s="112"/>
    </row>
    <row r="94" spans="1:33" ht="30" customHeight="1" x14ac:dyDescent="0.2">
      <c r="A94" s="125" t="s">
        <v>77</v>
      </c>
      <c r="B94" s="114" t="s">
        <v>149</v>
      </c>
      <c r="C94" s="196" t="s">
        <v>124</v>
      </c>
      <c r="D94" s="195" t="s">
        <v>107</v>
      </c>
      <c r="E94" s="126"/>
      <c r="F94" s="127"/>
      <c r="G94" s="128">
        <f t="shared" si="81"/>
        <v>0</v>
      </c>
      <c r="H94" s="126"/>
      <c r="I94" s="127"/>
      <c r="J94" s="128">
        <f t="shared" si="82"/>
        <v>0</v>
      </c>
      <c r="K94" s="126"/>
      <c r="L94" s="127"/>
      <c r="M94" s="128">
        <f t="shared" si="83"/>
        <v>0</v>
      </c>
      <c r="N94" s="126"/>
      <c r="O94" s="127"/>
      <c r="P94" s="128">
        <f t="shared" si="84"/>
        <v>0</v>
      </c>
      <c r="Q94" s="126"/>
      <c r="R94" s="127"/>
      <c r="S94" s="128">
        <f t="shared" si="85"/>
        <v>0</v>
      </c>
      <c r="T94" s="126"/>
      <c r="U94" s="127"/>
      <c r="V94" s="139">
        <f t="shared" si="86"/>
        <v>0</v>
      </c>
      <c r="W94" s="121">
        <f t="shared" si="71"/>
        <v>0</v>
      </c>
      <c r="X94" s="185">
        <f t="shared" si="72"/>
        <v>0</v>
      </c>
      <c r="Y94" s="185">
        <f t="shared" si="73"/>
        <v>0</v>
      </c>
      <c r="Z94" s="109" t="e">
        <f t="shared" si="74"/>
        <v>#DIV/0!</v>
      </c>
      <c r="AA94" s="140"/>
      <c r="AB94" s="112"/>
      <c r="AC94" s="112"/>
      <c r="AD94" s="112"/>
      <c r="AE94" s="112"/>
      <c r="AF94" s="112"/>
      <c r="AG94" s="112"/>
    </row>
    <row r="95" spans="1:33" ht="30" customHeight="1" x14ac:dyDescent="0.2">
      <c r="A95" s="86" t="s">
        <v>74</v>
      </c>
      <c r="B95" s="176" t="s">
        <v>150</v>
      </c>
      <c r="C95" s="193" t="s">
        <v>151</v>
      </c>
      <c r="D95" s="89"/>
      <c r="E95" s="90"/>
      <c r="F95" s="91"/>
      <c r="G95" s="92">
        <f>SUM(G96:G113)</f>
        <v>56832</v>
      </c>
      <c r="H95" s="90"/>
      <c r="I95" s="91"/>
      <c r="J95" s="92">
        <f>SUM(J96:J113)</f>
        <v>56832</v>
      </c>
      <c r="K95" s="90"/>
      <c r="L95" s="91"/>
      <c r="M95" s="92">
        <f>SUM(M96:M113)</f>
        <v>0</v>
      </c>
      <c r="N95" s="90"/>
      <c r="O95" s="91"/>
      <c r="P95" s="92">
        <f>SUM(P96:P113)</f>
        <v>0</v>
      </c>
      <c r="Q95" s="90"/>
      <c r="R95" s="91"/>
      <c r="S95" s="92">
        <f>SUM(S96:S113)</f>
        <v>0</v>
      </c>
      <c r="T95" s="90"/>
      <c r="U95" s="91"/>
      <c r="V95" s="93">
        <f>SUM(V96:V113)</f>
        <v>0</v>
      </c>
      <c r="W95" s="94">
        <f t="shared" si="71"/>
        <v>56832</v>
      </c>
      <c r="X95" s="183">
        <f t="shared" si="72"/>
        <v>56832</v>
      </c>
      <c r="Y95" s="183">
        <f t="shared" si="73"/>
        <v>0</v>
      </c>
      <c r="Z95" s="96">
        <f t="shared" si="74"/>
        <v>0</v>
      </c>
      <c r="AA95" s="97"/>
      <c r="AB95" s="98"/>
      <c r="AC95" s="98"/>
      <c r="AD95" s="98"/>
      <c r="AE95" s="98"/>
      <c r="AF95" s="98"/>
      <c r="AG95" s="98"/>
    </row>
    <row r="96" spans="1:33" ht="45" customHeight="1" x14ac:dyDescent="0.2">
      <c r="A96" s="348" t="s">
        <v>77</v>
      </c>
      <c r="B96" s="333" t="s">
        <v>152</v>
      </c>
      <c r="C96" s="349" t="s">
        <v>321</v>
      </c>
      <c r="D96" s="350" t="s">
        <v>322</v>
      </c>
      <c r="E96" s="351">
        <v>214</v>
      </c>
      <c r="F96" s="352">
        <v>16</v>
      </c>
      <c r="G96" s="105">
        <f t="shared" ref="G96:G113" si="87">E96*F96</f>
        <v>3424</v>
      </c>
      <c r="H96" s="103">
        <v>214</v>
      </c>
      <c r="I96" s="104">
        <v>16</v>
      </c>
      <c r="J96" s="105">
        <f t="shared" ref="J96:J113" si="88">H96*I96</f>
        <v>3424</v>
      </c>
      <c r="K96" s="103"/>
      <c r="L96" s="104"/>
      <c r="M96" s="105">
        <f t="shared" ref="M96:M113" si="89">K96*L96</f>
        <v>0</v>
      </c>
      <c r="N96" s="103"/>
      <c r="O96" s="104"/>
      <c r="P96" s="105">
        <f t="shared" ref="P96:P113" si="90">N96*O96</f>
        <v>0</v>
      </c>
      <c r="Q96" s="103"/>
      <c r="R96" s="104"/>
      <c r="S96" s="105">
        <f t="shared" ref="S96:S113" si="91">Q96*R96</f>
        <v>0</v>
      </c>
      <c r="T96" s="103"/>
      <c r="U96" s="104"/>
      <c r="V96" s="106">
        <f t="shared" ref="V96:V113" si="92">T96*U96</f>
        <v>0</v>
      </c>
      <c r="W96" s="107">
        <f t="shared" si="71"/>
        <v>3424</v>
      </c>
      <c r="X96" s="164">
        <f t="shared" si="72"/>
        <v>3424</v>
      </c>
      <c r="Y96" s="164">
        <f t="shared" si="73"/>
        <v>0</v>
      </c>
      <c r="Z96" s="109">
        <f t="shared" si="74"/>
        <v>0</v>
      </c>
      <c r="AA96" s="110"/>
      <c r="AB96" s="112"/>
      <c r="AC96" s="112"/>
      <c r="AD96" s="112"/>
      <c r="AE96" s="112"/>
      <c r="AF96" s="112"/>
      <c r="AG96" s="112"/>
    </row>
    <row r="97" spans="1:33" s="329" customFormat="1" ht="45" customHeight="1" x14ac:dyDescent="0.2">
      <c r="A97" s="348" t="s">
        <v>77</v>
      </c>
      <c r="B97" s="333" t="s">
        <v>153</v>
      </c>
      <c r="C97" s="349" t="s">
        <v>323</v>
      </c>
      <c r="D97" s="350" t="s">
        <v>322</v>
      </c>
      <c r="E97" s="351">
        <v>102</v>
      </c>
      <c r="F97" s="332">
        <v>16</v>
      </c>
      <c r="G97" s="105">
        <f t="shared" si="87"/>
        <v>1632</v>
      </c>
      <c r="H97" s="103">
        <v>102</v>
      </c>
      <c r="I97" s="104">
        <v>16</v>
      </c>
      <c r="J97" s="105">
        <f t="shared" si="88"/>
        <v>1632</v>
      </c>
      <c r="K97" s="103"/>
      <c r="L97" s="104"/>
      <c r="M97" s="105">
        <f t="shared" si="89"/>
        <v>0</v>
      </c>
      <c r="N97" s="103"/>
      <c r="O97" s="104"/>
      <c r="P97" s="105">
        <f t="shared" si="90"/>
        <v>0</v>
      </c>
      <c r="Q97" s="103"/>
      <c r="R97" s="104"/>
      <c r="S97" s="105">
        <f t="shared" si="91"/>
        <v>0</v>
      </c>
      <c r="T97" s="103"/>
      <c r="U97" s="104"/>
      <c r="V97" s="106">
        <f t="shared" si="92"/>
        <v>0</v>
      </c>
      <c r="W97" s="107">
        <f t="shared" si="71"/>
        <v>1632</v>
      </c>
      <c r="X97" s="164">
        <f t="shared" si="72"/>
        <v>1632</v>
      </c>
      <c r="Y97" s="164">
        <f t="shared" si="73"/>
        <v>0</v>
      </c>
      <c r="Z97" s="109">
        <f t="shared" si="74"/>
        <v>0</v>
      </c>
      <c r="AA97" s="110"/>
      <c r="AB97" s="112"/>
      <c r="AC97" s="112"/>
      <c r="AD97" s="112"/>
      <c r="AE97" s="112"/>
      <c r="AF97" s="112"/>
      <c r="AG97" s="112"/>
    </row>
    <row r="98" spans="1:33" s="329" customFormat="1" ht="45" customHeight="1" x14ac:dyDescent="0.2">
      <c r="A98" s="348" t="s">
        <v>77</v>
      </c>
      <c r="B98" s="333" t="s">
        <v>154</v>
      </c>
      <c r="C98" s="349" t="s">
        <v>324</v>
      </c>
      <c r="D98" s="350" t="s">
        <v>322</v>
      </c>
      <c r="E98" s="351">
        <v>160</v>
      </c>
      <c r="F98" s="332">
        <v>16</v>
      </c>
      <c r="G98" s="105">
        <f t="shared" si="87"/>
        <v>2560</v>
      </c>
      <c r="H98" s="103">
        <v>160</v>
      </c>
      <c r="I98" s="104">
        <v>16</v>
      </c>
      <c r="J98" s="105">
        <f t="shared" si="88"/>
        <v>2560</v>
      </c>
      <c r="K98" s="103"/>
      <c r="L98" s="104"/>
      <c r="M98" s="105">
        <f t="shared" si="89"/>
        <v>0</v>
      </c>
      <c r="N98" s="103"/>
      <c r="O98" s="104"/>
      <c r="P98" s="105">
        <f t="shared" si="90"/>
        <v>0</v>
      </c>
      <c r="Q98" s="103"/>
      <c r="R98" s="104"/>
      <c r="S98" s="105">
        <f t="shared" si="91"/>
        <v>0</v>
      </c>
      <c r="T98" s="103"/>
      <c r="U98" s="104"/>
      <c r="V98" s="106">
        <f t="shared" si="92"/>
        <v>0</v>
      </c>
      <c r="W98" s="107">
        <f t="shared" si="71"/>
        <v>2560</v>
      </c>
      <c r="X98" s="164">
        <f t="shared" si="72"/>
        <v>2560</v>
      </c>
      <c r="Y98" s="164">
        <f t="shared" si="73"/>
        <v>0</v>
      </c>
      <c r="Z98" s="109">
        <f t="shared" si="74"/>
        <v>0</v>
      </c>
      <c r="AA98" s="110"/>
      <c r="AB98" s="112"/>
      <c r="AC98" s="112"/>
      <c r="AD98" s="112"/>
      <c r="AE98" s="112"/>
      <c r="AF98" s="112"/>
      <c r="AG98" s="112"/>
    </row>
    <row r="99" spans="1:33" s="329" customFormat="1" ht="45" customHeight="1" x14ac:dyDescent="0.2">
      <c r="A99" s="348" t="s">
        <v>77</v>
      </c>
      <c r="B99" s="333" t="s">
        <v>325</v>
      </c>
      <c r="C99" s="349" t="s">
        <v>352</v>
      </c>
      <c r="D99" s="350" t="s">
        <v>322</v>
      </c>
      <c r="E99" s="351">
        <v>298</v>
      </c>
      <c r="F99" s="332">
        <v>16</v>
      </c>
      <c r="G99" s="105">
        <f t="shared" si="87"/>
        <v>4768</v>
      </c>
      <c r="H99" s="103">
        <v>298</v>
      </c>
      <c r="I99" s="104">
        <v>16</v>
      </c>
      <c r="J99" s="105">
        <f t="shared" si="88"/>
        <v>4768</v>
      </c>
      <c r="K99" s="103"/>
      <c r="L99" s="104"/>
      <c r="M99" s="105">
        <f t="shared" si="89"/>
        <v>0</v>
      </c>
      <c r="N99" s="103"/>
      <c r="O99" s="104"/>
      <c r="P99" s="105">
        <f t="shared" si="90"/>
        <v>0</v>
      </c>
      <c r="Q99" s="103"/>
      <c r="R99" s="104"/>
      <c r="S99" s="105">
        <f t="shared" si="91"/>
        <v>0</v>
      </c>
      <c r="T99" s="103"/>
      <c r="U99" s="104"/>
      <c r="V99" s="106">
        <f t="shared" si="92"/>
        <v>0</v>
      </c>
      <c r="W99" s="107">
        <f t="shared" si="71"/>
        <v>4768</v>
      </c>
      <c r="X99" s="164">
        <f t="shared" si="72"/>
        <v>4768</v>
      </c>
      <c r="Y99" s="164">
        <f t="shared" si="73"/>
        <v>0</v>
      </c>
      <c r="Z99" s="109">
        <f t="shared" si="74"/>
        <v>0</v>
      </c>
      <c r="AA99" s="110"/>
      <c r="AB99" s="112"/>
      <c r="AC99" s="112"/>
      <c r="AD99" s="112"/>
      <c r="AE99" s="112"/>
      <c r="AF99" s="112"/>
      <c r="AG99" s="112"/>
    </row>
    <row r="100" spans="1:33" s="329" customFormat="1" ht="45" customHeight="1" x14ac:dyDescent="0.2">
      <c r="A100" s="348" t="s">
        <v>77</v>
      </c>
      <c r="B100" s="333" t="s">
        <v>326</v>
      </c>
      <c r="C100" s="349" t="s">
        <v>327</v>
      </c>
      <c r="D100" s="350" t="s">
        <v>322</v>
      </c>
      <c r="E100" s="351">
        <v>281</v>
      </c>
      <c r="F100" s="332">
        <v>16</v>
      </c>
      <c r="G100" s="105">
        <f t="shared" si="87"/>
        <v>4496</v>
      </c>
      <c r="H100" s="103">
        <v>281</v>
      </c>
      <c r="I100" s="104">
        <v>16</v>
      </c>
      <c r="J100" s="105">
        <f t="shared" si="88"/>
        <v>4496</v>
      </c>
      <c r="K100" s="103"/>
      <c r="L100" s="104"/>
      <c r="M100" s="105">
        <f t="shared" si="89"/>
        <v>0</v>
      </c>
      <c r="N100" s="103"/>
      <c r="O100" s="104"/>
      <c r="P100" s="105">
        <f t="shared" si="90"/>
        <v>0</v>
      </c>
      <c r="Q100" s="103"/>
      <c r="R100" s="104"/>
      <c r="S100" s="105">
        <f t="shared" si="91"/>
        <v>0</v>
      </c>
      <c r="T100" s="103"/>
      <c r="U100" s="104"/>
      <c r="V100" s="106">
        <f t="shared" si="92"/>
        <v>0</v>
      </c>
      <c r="W100" s="107">
        <f t="shared" si="71"/>
        <v>4496</v>
      </c>
      <c r="X100" s="164">
        <f t="shared" si="72"/>
        <v>4496</v>
      </c>
      <c r="Y100" s="164">
        <f t="shared" si="73"/>
        <v>0</v>
      </c>
      <c r="Z100" s="109">
        <f t="shared" si="74"/>
        <v>0</v>
      </c>
      <c r="AA100" s="110"/>
      <c r="AB100" s="112"/>
      <c r="AC100" s="112"/>
      <c r="AD100" s="112"/>
      <c r="AE100" s="112"/>
      <c r="AF100" s="112"/>
      <c r="AG100" s="112"/>
    </row>
    <row r="101" spans="1:33" s="329" customFormat="1" ht="45" customHeight="1" x14ac:dyDescent="0.2">
      <c r="A101" s="348" t="s">
        <v>77</v>
      </c>
      <c r="B101" s="333" t="s">
        <v>328</v>
      </c>
      <c r="C101" s="349" t="s">
        <v>329</v>
      </c>
      <c r="D101" s="350" t="s">
        <v>322</v>
      </c>
      <c r="E101" s="351">
        <v>391</v>
      </c>
      <c r="F101" s="332">
        <v>16</v>
      </c>
      <c r="G101" s="105">
        <f t="shared" si="87"/>
        <v>6256</v>
      </c>
      <c r="H101" s="103">
        <v>391</v>
      </c>
      <c r="I101" s="104">
        <v>16</v>
      </c>
      <c r="J101" s="105">
        <f t="shared" si="88"/>
        <v>6256</v>
      </c>
      <c r="K101" s="103"/>
      <c r="L101" s="104"/>
      <c r="M101" s="105">
        <f t="shared" si="89"/>
        <v>0</v>
      </c>
      <c r="N101" s="103"/>
      <c r="O101" s="104"/>
      <c r="P101" s="105">
        <f t="shared" si="90"/>
        <v>0</v>
      </c>
      <c r="Q101" s="103"/>
      <c r="R101" s="104"/>
      <c r="S101" s="105">
        <f t="shared" si="91"/>
        <v>0</v>
      </c>
      <c r="T101" s="103"/>
      <c r="U101" s="104"/>
      <c r="V101" s="106">
        <f t="shared" si="92"/>
        <v>0</v>
      </c>
      <c r="W101" s="107">
        <f t="shared" si="71"/>
        <v>6256</v>
      </c>
      <c r="X101" s="164">
        <f t="shared" si="72"/>
        <v>6256</v>
      </c>
      <c r="Y101" s="164">
        <f t="shared" si="73"/>
        <v>0</v>
      </c>
      <c r="Z101" s="109">
        <f t="shared" si="74"/>
        <v>0</v>
      </c>
      <c r="AA101" s="110"/>
      <c r="AB101" s="112"/>
      <c r="AC101" s="112"/>
      <c r="AD101" s="112"/>
      <c r="AE101" s="112"/>
      <c r="AF101" s="112"/>
      <c r="AG101" s="112"/>
    </row>
    <row r="102" spans="1:33" s="329" customFormat="1" ht="45" customHeight="1" x14ac:dyDescent="0.2">
      <c r="A102" s="348" t="s">
        <v>77</v>
      </c>
      <c r="B102" s="333" t="s">
        <v>330</v>
      </c>
      <c r="C102" s="349" t="s">
        <v>331</v>
      </c>
      <c r="D102" s="350" t="s">
        <v>322</v>
      </c>
      <c r="E102" s="351">
        <v>69</v>
      </c>
      <c r="F102" s="332">
        <v>16</v>
      </c>
      <c r="G102" s="105">
        <f t="shared" si="87"/>
        <v>1104</v>
      </c>
      <c r="H102" s="103">
        <v>69</v>
      </c>
      <c r="I102" s="104">
        <v>16</v>
      </c>
      <c r="J102" s="105">
        <f t="shared" si="88"/>
        <v>1104</v>
      </c>
      <c r="K102" s="103"/>
      <c r="L102" s="104"/>
      <c r="M102" s="105">
        <f t="shared" si="89"/>
        <v>0</v>
      </c>
      <c r="N102" s="103"/>
      <c r="O102" s="104"/>
      <c r="P102" s="105">
        <f t="shared" si="90"/>
        <v>0</v>
      </c>
      <c r="Q102" s="103"/>
      <c r="R102" s="104"/>
      <c r="S102" s="105">
        <f t="shared" si="91"/>
        <v>0</v>
      </c>
      <c r="T102" s="103"/>
      <c r="U102" s="104"/>
      <c r="V102" s="106">
        <f t="shared" si="92"/>
        <v>0</v>
      </c>
      <c r="W102" s="107">
        <f t="shared" si="71"/>
        <v>1104</v>
      </c>
      <c r="X102" s="164">
        <f t="shared" si="72"/>
        <v>1104</v>
      </c>
      <c r="Y102" s="164">
        <f t="shared" si="73"/>
        <v>0</v>
      </c>
      <c r="Z102" s="109">
        <f t="shared" si="74"/>
        <v>0</v>
      </c>
      <c r="AA102" s="110"/>
      <c r="AB102" s="112"/>
      <c r="AC102" s="112"/>
      <c r="AD102" s="112"/>
      <c r="AE102" s="112"/>
      <c r="AF102" s="112"/>
      <c r="AG102" s="112"/>
    </row>
    <row r="103" spans="1:33" s="329" customFormat="1" ht="45" customHeight="1" x14ac:dyDescent="0.2">
      <c r="A103" s="348" t="s">
        <v>77</v>
      </c>
      <c r="B103" s="333" t="s">
        <v>332</v>
      </c>
      <c r="C103" s="349" t="s">
        <v>333</v>
      </c>
      <c r="D103" s="350" t="s">
        <v>322</v>
      </c>
      <c r="E103" s="351">
        <v>163</v>
      </c>
      <c r="F103" s="332">
        <v>16</v>
      </c>
      <c r="G103" s="105">
        <f t="shared" si="87"/>
        <v>2608</v>
      </c>
      <c r="H103" s="103">
        <v>163</v>
      </c>
      <c r="I103" s="104">
        <v>16</v>
      </c>
      <c r="J103" s="105">
        <f t="shared" si="88"/>
        <v>2608</v>
      </c>
      <c r="K103" s="103"/>
      <c r="L103" s="104"/>
      <c r="M103" s="105">
        <f t="shared" si="89"/>
        <v>0</v>
      </c>
      <c r="N103" s="103"/>
      <c r="O103" s="104"/>
      <c r="P103" s="105">
        <f t="shared" si="90"/>
        <v>0</v>
      </c>
      <c r="Q103" s="103"/>
      <c r="R103" s="104"/>
      <c r="S103" s="105">
        <f t="shared" si="91"/>
        <v>0</v>
      </c>
      <c r="T103" s="103"/>
      <c r="U103" s="104"/>
      <c r="V103" s="106">
        <f t="shared" si="92"/>
        <v>0</v>
      </c>
      <c r="W103" s="107">
        <f t="shared" si="71"/>
        <v>2608</v>
      </c>
      <c r="X103" s="164">
        <f t="shared" si="72"/>
        <v>2608</v>
      </c>
      <c r="Y103" s="164">
        <f t="shared" si="73"/>
        <v>0</v>
      </c>
      <c r="Z103" s="109">
        <f t="shared" si="74"/>
        <v>0</v>
      </c>
      <c r="AA103" s="110"/>
      <c r="AB103" s="112"/>
      <c r="AC103" s="112"/>
      <c r="AD103" s="112"/>
      <c r="AE103" s="112"/>
      <c r="AF103" s="112"/>
      <c r="AG103" s="112"/>
    </row>
    <row r="104" spans="1:33" s="329" customFormat="1" ht="45" customHeight="1" x14ac:dyDescent="0.2">
      <c r="A104" s="348" t="s">
        <v>77</v>
      </c>
      <c r="B104" s="333" t="s">
        <v>334</v>
      </c>
      <c r="C104" s="349" t="s">
        <v>335</v>
      </c>
      <c r="D104" s="350" t="s">
        <v>322</v>
      </c>
      <c r="E104" s="351">
        <v>98</v>
      </c>
      <c r="F104" s="332">
        <v>16</v>
      </c>
      <c r="G104" s="105">
        <f t="shared" si="87"/>
        <v>1568</v>
      </c>
      <c r="H104" s="378">
        <v>98</v>
      </c>
      <c r="I104" s="383">
        <v>16</v>
      </c>
      <c r="J104" s="105">
        <f t="shared" si="88"/>
        <v>1568</v>
      </c>
      <c r="K104" s="103"/>
      <c r="L104" s="104"/>
      <c r="M104" s="105">
        <f t="shared" si="89"/>
        <v>0</v>
      </c>
      <c r="N104" s="103"/>
      <c r="O104" s="104"/>
      <c r="P104" s="105">
        <f t="shared" si="90"/>
        <v>0</v>
      </c>
      <c r="Q104" s="103"/>
      <c r="R104" s="104"/>
      <c r="S104" s="105">
        <f t="shared" si="91"/>
        <v>0</v>
      </c>
      <c r="T104" s="103"/>
      <c r="U104" s="104"/>
      <c r="V104" s="106">
        <f t="shared" si="92"/>
        <v>0</v>
      </c>
      <c r="W104" s="107">
        <f t="shared" si="71"/>
        <v>1568</v>
      </c>
      <c r="X104" s="164">
        <f t="shared" si="72"/>
        <v>1568</v>
      </c>
      <c r="Y104" s="164">
        <f t="shared" si="73"/>
        <v>0</v>
      </c>
      <c r="Z104" s="109">
        <f t="shared" si="74"/>
        <v>0</v>
      </c>
      <c r="AA104" s="110"/>
      <c r="AB104" s="112"/>
      <c r="AC104" s="112"/>
      <c r="AD104" s="112"/>
      <c r="AE104" s="112"/>
      <c r="AF104" s="112"/>
      <c r="AG104" s="112"/>
    </row>
    <row r="105" spans="1:33" s="329" customFormat="1" ht="45" customHeight="1" x14ac:dyDescent="0.2">
      <c r="A105" s="348" t="s">
        <v>77</v>
      </c>
      <c r="B105" s="333" t="s">
        <v>336</v>
      </c>
      <c r="C105" s="349" t="s">
        <v>588</v>
      </c>
      <c r="D105" s="350" t="s">
        <v>322</v>
      </c>
      <c r="E105" s="351">
        <v>214</v>
      </c>
      <c r="F105" s="332">
        <v>16</v>
      </c>
      <c r="G105" s="105">
        <f t="shared" si="87"/>
        <v>3424</v>
      </c>
      <c r="H105" s="103">
        <v>214</v>
      </c>
      <c r="I105" s="104">
        <v>16</v>
      </c>
      <c r="J105" s="105">
        <f t="shared" si="88"/>
        <v>3424</v>
      </c>
      <c r="K105" s="103"/>
      <c r="L105" s="104"/>
      <c r="M105" s="105">
        <f t="shared" si="89"/>
        <v>0</v>
      </c>
      <c r="N105" s="103"/>
      <c r="O105" s="104"/>
      <c r="P105" s="105">
        <f t="shared" si="90"/>
        <v>0</v>
      </c>
      <c r="Q105" s="103"/>
      <c r="R105" s="104"/>
      <c r="S105" s="105">
        <f t="shared" si="91"/>
        <v>0</v>
      </c>
      <c r="T105" s="103"/>
      <c r="U105" s="104"/>
      <c r="V105" s="106">
        <f t="shared" si="92"/>
        <v>0</v>
      </c>
      <c r="W105" s="107">
        <f t="shared" si="71"/>
        <v>3424</v>
      </c>
      <c r="X105" s="164">
        <f t="shared" si="72"/>
        <v>3424</v>
      </c>
      <c r="Y105" s="164">
        <f t="shared" si="73"/>
        <v>0</v>
      </c>
      <c r="Z105" s="109">
        <f t="shared" si="74"/>
        <v>0</v>
      </c>
      <c r="AA105" s="110"/>
      <c r="AB105" s="112"/>
      <c r="AC105" s="112"/>
      <c r="AD105" s="112"/>
      <c r="AE105" s="112"/>
      <c r="AF105" s="112"/>
      <c r="AG105" s="112"/>
    </row>
    <row r="106" spans="1:33" s="329" customFormat="1" ht="45" customHeight="1" x14ac:dyDescent="0.2">
      <c r="A106" s="348" t="s">
        <v>77</v>
      </c>
      <c r="B106" s="333" t="s">
        <v>337</v>
      </c>
      <c r="C106" s="349" t="s">
        <v>346</v>
      </c>
      <c r="D106" s="350" t="s">
        <v>322</v>
      </c>
      <c r="E106" s="351">
        <v>102</v>
      </c>
      <c r="F106" s="332">
        <v>16</v>
      </c>
      <c r="G106" s="105">
        <f t="shared" si="87"/>
        <v>1632</v>
      </c>
      <c r="H106" s="103">
        <v>102</v>
      </c>
      <c r="I106" s="104">
        <v>16</v>
      </c>
      <c r="J106" s="105">
        <f t="shared" si="88"/>
        <v>1632</v>
      </c>
      <c r="K106" s="103"/>
      <c r="L106" s="104"/>
      <c r="M106" s="105">
        <f t="shared" si="89"/>
        <v>0</v>
      </c>
      <c r="N106" s="103"/>
      <c r="O106" s="104"/>
      <c r="P106" s="105">
        <f t="shared" si="90"/>
        <v>0</v>
      </c>
      <c r="Q106" s="103"/>
      <c r="R106" s="104"/>
      <c r="S106" s="105">
        <f t="shared" si="91"/>
        <v>0</v>
      </c>
      <c r="T106" s="103"/>
      <c r="U106" s="104"/>
      <c r="V106" s="106">
        <f t="shared" si="92"/>
        <v>0</v>
      </c>
      <c r="W106" s="107">
        <f t="shared" si="71"/>
        <v>1632</v>
      </c>
      <c r="X106" s="164">
        <f t="shared" si="72"/>
        <v>1632</v>
      </c>
      <c r="Y106" s="164">
        <f t="shared" si="73"/>
        <v>0</v>
      </c>
      <c r="Z106" s="109">
        <f t="shared" si="74"/>
        <v>0</v>
      </c>
      <c r="AA106" s="110"/>
      <c r="AB106" s="112"/>
      <c r="AC106" s="112"/>
      <c r="AD106" s="112"/>
      <c r="AE106" s="112"/>
      <c r="AF106" s="112"/>
      <c r="AG106" s="112"/>
    </row>
    <row r="107" spans="1:33" s="329" customFormat="1" ht="45" customHeight="1" x14ac:dyDescent="0.2">
      <c r="A107" s="348" t="s">
        <v>77</v>
      </c>
      <c r="B107" s="333" t="s">
        <v>338</v>
      </c>
      <c r="C107" s="349" t="s">
        <v>345</v>
      </c>
      <c r="D107" s="350" t="s">
        <v>322</v>
      </c>
      <c r="E107" s="351">
        <v>160</v>
      </c>
      <c r="F107" s="332">
        <v>16</v>
      </c>
      <c r="G107" s="105">
        <f t="shared" si="87"/>
        <v>2560</v>
      </c>
      <c r="H107" s="103">
        <v>160</v>
      </c>
      <c r="I107" s="104">
        <v>16</v>
      </c>
      <c r="J107" s="105">
        <f t="shared" si="88"/>
        <v>2560</v>
      </c>
      <c r="K107" s="103"/>
      <c r="L107" s="104"/>
      <c r="M107" s="105">
        <f t="shared" si="89"/>
        <v>0</v>
      </c>
      <c r="N107" s="103"/>
      <c r="O107" s="104"/>
      <c r="P107" s="105">
        <f t="shared" si="90"/>
        <v>0</v>
      </c>
      <c r="Q107" s="103"/>
      <c r="R107" s="104"/>
      <c r="S107" s="105">
        <f t="shared" si="91"/>
        <v>0</v>
      </c>
      <c r="T107" s="103"/>
      <c r="U107" s="104"/>
      <c r="V107" s="106">
        <f t="shared" si="92"/>
        <v>0</v>
      </c>
      <c r="W107" s="107">
        <f t="shared" si="71"/>
        <v>2560</v>
      </c>
      <c r="X107" s="164">
        <f t="shared" si="72"/>
        <v>2560</v>
      </c>
      <c r="Y107" s="164">
        <f t="shared" si="73"/>
        <v>0</v>
      </c>
      <c r="Z107" s="109">
        <f t="shared" si="74"/>
        <v>0</v>
      </c>
      <c r="AA107" s="110"/>
      <c r="AB107" s="112"/>
      <c r="AC107" s="112"/>
      <c r="AD107" s="112"/>
      <c r="AE107" s="112"/>
      <c r="AF107" s="112"/>
      <c r="AG107" s="112"/>
    </row>
    <row r="108" spans="1:33" s="329" customFormat="1" ht="45" customHeight="1" x14ac:dyDescent="0.2">
      <c r="A108" s="348" t="s">
        <v>77</v>
      </c>
      <c r="B108" s="333" t="s">
        <v>339</v>
      </c>
      <c r="C108" s="349" t="s">
        <v>353</v>
      </c>
      <c r="D108" s="350" t="s">
        <v>322</v>
      </c>
      <c r="E108" s="351">
        <v>298</v>
      </c>
      <c r="F108" s="332">
        <v>16</v>
      </c>
      <c r="G108" s="105">
        <f t="shared" si="87"/>
        <v>4768</v>
      </c>
      <c r="H108" s="103">
        <v>298</v>
      </c>
      <c r="I108" s="104">
        <v>16</v>
      </c>
      <c r="J108" s="105">
        <f t="shared" si="88"/>
        <v>4768</v>
      </c>
      <c r="K108" s="103"/>
      <c r="L108" s="104"/>
      <c r="M108" s="105">
        <f t="shared" si="89"/>
        <v>0</v>
      </c>
      <c r="N108" s="103"/>
      <c r="O108" s="104"/>
      <c r="P108" s="105">
        <f t="shared" si="90"/>
        <v>0</v>
      </c>
      <c r="Q108" s="103"/>
      <c r="R108" s="104"/>
      <c r="S108" s="105">
        <f t="shared" si="91"/>
        <v>0</v>
      </c>
      <c r="T108" s="103"/>
      <c r="U108" s="104"/>
      <c r="V108" s="106">
        <f t="shared" si="92"/>
        <v>0</v>
      </c>
      <c r="W108" s="107">
        <f t="shared" si="71"/>
        <v>4768</v>
      </c>
      <c r="X108" s="164">
        <f t="shared" si="72"/>
        <v>4768</v>
      </c>
      <c r="Y108" s="164">
        <f t="shared" si="73"/>
        <v>0</v>
      </c>
      <c r="Z108" s="109">
        <f t="shared" si="74"/>
        <v>0</v>
      </c>
      <c r="AA108" s="110"/>
      <c r="AB108" s="112"/>
      <c r="AC108" s="112"/>
      <c r="AD108" s="112"/>
      <c r="AE108" s="112"/>
      <c r="AF108" s="112"/>
      <c r="AG108" s="112"/>
    </row>
    <row r="109" spans="1:33" s="329" customFormat="1" ht="45" customHeight="1" x14ac:dyDescent="0.2">
      <c r="A109" s="348" t="s">
        <v>77</v>
      </c>
      <c r="B109" s="333" t="s">
        <v>340</v>
      </c>
      <c r="C109" s="349" t="s">
        <v>347</v>
      </c>
      <c r="D109" s="350" t="s">
        <v>322</v>
      </c>
      <c r="E109" s="351">
        <v>281</v>
      </c>
      <c r="F109" s="332">
        <v>16</v>
      </c>
      <c r="G109" s="105">
        <f t="shared" si="87"/>
        <v>4496</v>
      </c>
      <c r="H109" s="103">
        <v>281</v>
      </c>
      <c r="I109" s="104">
        <v>16</v>
      </c>
      <c r="J109" s="105">
        <f t="shared" si="88"/>
        <v>4496</v>
      </c>
      <c r="K109" s="103"/>
      <c r="L109" s="104"/>
      <c r="M109" s="105">
        <f t="shared" si="89"/>
        <v>0</v>
      </c>
      <c r="N109" s="103"/>
      <c r="O109" s="104"/>
      <c r="P109" s="105">
        <f t="shared" si="90"/>
        <v>0</v>
      </c>
      <c r="Q109" s="103"/>
      <c r="R109" s="104"/>
      <c r="S109" s="105">
        <f t="shared" si="91"/>
        <v>0</v>
      </c>
      <c r="T109" s="103"/>
      <c r="U109" s="104"/>
      <c r="V109" s="106">
        <f t="shared" si="92"/>
        <v>0</v>
      </c>
      <c r="W109" s="107">
        <f t="shared" si="71"/>
        <v>4496</v>
      </c>
      <c r="X109" s="164">
        <f t="shared" si="72"/>
        <v>4496</v>
      </c>
      <c r="Y109" s="164">
        <f t="shared" si="73"/>
        <v>0</v>
      </c>
      <c r="Z109" s="109">
        <f t="shared" si="74"/>
        <v>0</v>
      </c>
      <c r="AA109" s="110"/>
      <c r="AB109" s="112"/>
      <c r="AC109" s="112"/>
      <c r="AD109" s="112"/>
      <c r="AE109" s="112"/>
      <c r="AF109" s="112"/>
      <c r="AG109" s="112"/>
    </row>
    <row r="110" spans="1:33" s="329" customFormat="1" ht="45" customHeight="1" x14ac:dyDescent="0.2">
      <c r="A110" s="348" t="s">
        <v>77</v>
      </c>
      <c r="B110" s="333" t="s">
        <v>341</v>
      </c>
      <c r="C110" s="349" t="s">
        <v>348</v>
      </c>
      <c r="D110" s="350" t="s">
        <v>322</v>
      </c>
      <c r="E110" s="351">
        <v>391</v>
      </c>
      <c r="F110" s="332">
        <v>16</v>
      </c>
      <c r="G110" s="105">
        <f t="shared" si="87"/>
        <v>6256</v>
      </c>
      <c r="H110" s="103">
        <v>391</v>
      </c>
      <c r="I110" s="104">
        <v>16</v>
      </c>
      <c r="J110" s="105">
        <f t="shared" si="88"/>
        <v>6256</v>
      </c>
      <c r="K110" s="103"/>
      <c r="L110" s="104"/>
      <c r="M110" s="105">
        <f t="shared" si="89"/>
        <v>0</v>
      </c>
      <c r="N110" s="103"/>
      <c r="O110" s="104"/>
      <c r="P110" s="105">
        <f t="shared" si="90"/>
        <v>0</v>
      </c>
      <c r="Q110" s="103"/>
      <c r="R110" s="104"/>
      <c r="S110" s="105">
        <f t="shared" si="91"/>
        <v>0</v>
      </c>
      <c r="T110" s="103"/>
      <c r="U110" s="104"/>
      <c r="V110" s="106">
        <f t="shared" si="92"/>
        <v>0</v>
      </c>
      <c r="W110" s="107">
        <f t="shared" si="71"/>
        <v>6256</v>
      </c>
      <c r="X110" s="164">
        <f t="shared" si="72"/>
        <v>6256</v>
      </c>
      <c r="Y110" s="164">
        <f t="shared" si="73"/>
        <v>0</v>
      </c>
      <c r="Z110" s="109">
        <f t="shared" si="74"/>
        <v>0</v>
      </c>
      <c r="AA110" s="110"/>
      <c r="AB110" s="112"/>
      <c r="AC110" s="112"/>
      <c r="AD110" s="112"/>
      <c r="AE110" s="112"/>
      <c r="AF110" s="112"/>
      <c r="AG110" s="112"/>
    </row>
    <row r="111" spans="1:33" s="329" customFormat="1" ht="45" customHeight="1" x14ac:dyDescent="0.2">
      <c r="A111" s="348" t="s">
        <v>77</v>
      </c>
      <c r="B111" s="333" t="s">
        <v>342</v>
      </c>
      <c r="C111" s="349" t="s">
        <v>349</v>
      </c>
      <c r="D111" s="350" t="s">
        <v>322</v>
      </c>
      <c r="E111" s="351">
        <v>69</v>
      </c>
      <c r="F111" s="332">
        <v>16</v>
      </c>
      <c r="G111" s="105">
        <f t="shared" si="87"/>
        <v>1104</v>
      </c>
      <c r="H111" s="103">
        <v>69</v>
      </c>
      <c r="I111" s="104">
        <v>16</v>
      </c>
      <c r="J111" s="105">
        <f t="shared" si="88"/>
        <v>1104</v>
      </c>
      <c r="K111" s="103"/>
      <c r="L111" s="104"/>
      <c r="M111" s="105">
        <f t="shared" si="89"/>
        <v>0</v>
      </c>
      <c r="N111" s="103"/>
      <c r="O111" s="104"/>
      <c r="P111" s="105">
        <f t="shared" si="90"/>
        <v>0</v>
      </c>
      <c r="Q111" s="103"/>
      <c r="R111" s="104"/>
      <c r="S111" s="105">
        <f t="shared" si="91"/>
        <v>0</v>
      </c>
      <c r="T111" s="103"/>
      <c r="U111" s="104"/>
      <c r="V111" s="106">
        <f t="shared" si="92"/>
        <v>0</v>
      </c>
      <c r="W111" s="107">
        <f t="shared" si="71"/>
        <v>1104</v>
      </c>
      <c r="X111" s="164">
        <f t="shared" si="72"/>
        <v>1104</v>
      </c>
      <c r="Y111" s="164">
        <f t="shared" si="73"/>
        <v>0</v>
      </c>
      <c r="Z111" s="109">
        <f t="shared" si="74"/>
        <v>0</v>
      </c>
      <c r="AA111" s="110"/>
      <c r="AB111" s="112"/>
      <c r="AC111" s="112"/>
      <c r="AD111" s="112"/>
      <c r="AE111" s="112"/>
      <c r="AF111" s="112"/>
      <c r="AG111" s="112"/>
    </row>
    <row r="112" spans="1:33" ht="45" customHeight="1" x14ac:dyDescent="0.2">
      <c r="A112" s="348" t="s">
        <v>77</v>
      </c>
      <c r="B112" s="333" t="s">
        <v>343</v>
      </c>
      <c r="C112" s="349" t="s">
        <v>350</v>
      </c>
      <c r="D112" s="350" t="s">
        <v>322</v>
      </c>
      <c r="E112" s="351">
        <v>163</v>
      </c>
      <c r="F112" s="332">
        <v>16</v>
      </c>
      <c r="G112" s="105">
        <f t="shared" si="87"/>
        <v>2608</v>
      </c>
      <c r="H112" s="103">
        <v>163</v>
      </c>
      <c r="I112" s="104">
        <v>16</v>
      </c>
      <c r="J112" s="105">
        <f t="shared" si="88"/>
        <v>2608</v>
      </c>
      <c r="K112" s="103"/>
      <c r="L112" s="104"/>
      <c r="M112" s="105">
        <f t="shared" si="89"/>
        <v>0</v>
      </c>
      <c r="N112" s="103"/>
      <c r="O112" s="104"/>
      <c r="P112" s="105">
        <f t="shared" si="90"/>
        <v>0</v>
      </c>
      <c r="Q112" s="103"/>
      <c r="R112" s="104"/>
      <c r="S112" s="105">
        <f t="shared" si="91"/>
        <v>0</v>
      </c>
      <c r="T112" s="103"/>
      <c r="U112" s="104"/>
      <c r="V112" s="106">
        <f t="shared" si="92"/>
        <v>0</v>
      </c>
      <c r="W112" s="107">
        <f t="shared" si="71"/>
        <v>2608</v>
      </c>
      <c r="X112" s="164">
        <f t="shared" si="72"/>
        <v>2608</v>
      </c>
      <c r="Y112" s="164">
        <f t="shared" si="73"/>
        <v>0</v>
      </c>
      <c r="Z112" s="109">
        <f t="shared" si="74"/>
        <v>0</v>
      </c>
      <c r="AA112" s="110"/>
      <c r="AB112" s="112"/>
      <c r="AC112" s="112"/>
      <c r="AD112" s="112"/>
      <c r="AE112" s="112"/>
      <c r="AF112" s="112"/>
      <c r="AG112" s="112"/>
    </row>
    <row r="113" spans="1:33" ht="45" customHeight="1" thickBot="1" x14ac:dyDescent="0.25">
      <c r="A113" s="353" t="s">
        <v>77</v>
      </c>
      <c r="B113" s="333" t="s">
        <v>344</v>
      </c>
      <c r="C113" s="349" t="s">
        <v>351</v>
      </c>
      <c r="D113" s="354" t="s">
        <v>322</v>
      </c>
      <c r="E113" s="351">
        <v>98</v>
      </c>
      <c r="F113" s="332">
        <v>16</v>
      </c>
      <c r="G113" s="128">
        <f t="shared" si="87"/>
        <v>1568</v>
      </c>
      <c r="H113" s="384">
        <v>98</v>
      </c>
      <c r="I113" s="385">
        <v>16</v>
      </c>
      <c r="J113" s="128">
        <f t="shared" si="88"/>
        <v>1568</v>
      </c>
      <c r="K113" s="126"/>
      <c r="L113" s="127"/>
      <c r="M113" s="128">
        <f t="shared" si="89"/>
        <v>0</v>
      </c>
      <c r="N113" s="126"/>
      <c r="O113" s="127"/>
      <c r="P113" s="128">
        <f t="shared" si="90"/>
        <v>0</v>
      </c>
      <c r="Q113" s="126"/>
      <c r="R113" s="127"/>
      <c r="S113" s="128">
        <f t="shared" si="91"/>
        <v>0</v>
      </c>
      <c r="T113" s="126"/>
      <c r="U113" s="127"/>
      <c r="V113" s="139">
        <f t="shared" si="92"/>
        <v>0</v>
      </c>
      <c r="W113" s="121">
        <f t="shared" si="71"/>
        <v>1568</v>
      </c>
      <c r="X113" s="185">
        <f t="shared" si="72"/>
        <v>1568</v>
      </c>
      <c r="Y113" s="185">
        <f t="shared" si="73"/>
        <v>0</v>
      </c>
      <c r="Z113" s="109">
        <f t="shared" si="74"/>
        <v>0</v>
      </c>
      <c r="AA113" s="140"/>
      <c r="AB113" s="112"/>
      <c r="AC113" s="112"/>
      <c r="AD113" s="112"/>
      <c r="AE113" s="112"/>
      <c r="AF113" s="112"/>
      <c r="AG113" s="112"/>
    </row>
    <row r="114" spans="1:33" ht="30" customHeight="1" x14ac:dyDescent="0.2">
      <c r="A114" s="86" t="s">
        <v>74</v>
      </c>
      <c r="B114" s="176" t="s">
        <v>155</v>
      </c>
      <c r="C114" s="193" t="s">
        <v>156</v>
      </c>
      <c r="D114" s="89"/>
      <c r="E114" s="90"/>
      <c r="F114" s="91"/>
      <c r="G114" s="92">
        <f>SUM(G115:G115)</f>
        <v>0</v>
      </c>
      <c r="H114" s="90"/>
      <c r="I114" s="91"/>
      <c r="J114" s="92">
        <f>SUM(J115:J115)</f>
        <v>0</v>
      </c>
      <c r="K114" s="90"/>
      <c r="L114" s="91"/>
      <c r="M114" s="92">
        <f>SUM(M115:M115)</f>
        <v>0</v>
      </c>
      <c r="N114" s="90"/>
      <c r="O114" s="91"/>
      <c r="P114" s="92">
        <f>SUM(P115:P115)</f>
        <v>0</v>
      </c>
      <c r="Q114" s="90"/>
      <c r="R114" s="91"/>
      <c r="S114" s="92">
        <f>SUM(S115:S115)</f>
        <v>0</v>
      </c>
      <c r="T114" s="90"/>
      <c r="U114" s="91"/>
      <c r="V114" s="93">
        <f>SUM(V115:V115)</f>
        <v>0</v>
      </c>
      <c r="W114" s="197">
        <f t="shared" si="71"/>
        <v>0</v>
      </c>
      <c r="X114" s="198">
        <f t="shared" si="72"/>
        <v>0</v>
      </c>
      <c r="Y114" s="198">
        <f t="shared" si="73"/>
        <v>0</v>
      </c>
      <c r="Z114" s="96" t="e">
        <f t="shared" si="74"/>
        <v>#DIV/0!</v>
      </c>
      <c r="AA114" s="97"/>
      <c r="AB114" s="98"/>
      <c r="AC114" s="98"/>
      <c r="AD114" s="98"/>
      <c r="AE114" s="98"/>
      <c r="AF114" s="98"/>
      <c r="AG114" s="98"/>
    </row>
    <row r="115" spans="1:33" ht="30" customHeight="1" thickBot="1" x14ac:dyDescent="0.25">
      <c r="A115" s="99" t="s">
        <v>77</v>
      </c>
      <c r="B115" s="100" t="s">
        <v>157</v>
      </c>
      <c r="C115" s="165" t="s">
        <v>158</v>
      </c>
      <c r="D115" s="195" t="s">
        <v>107</v>
      </c>
      <c r="E115" s="103"/>
      <c r="F115" s="104"/>
      <c r="G115" s="105">
        <f t="shared" ref="G115" si="93">E115*F115</f>
        <v>0</v>
      </c>
      <c r="H115" s="103"/>
      <c r="I115" s="104"/>
      <c r="J115" s="105">
        <f t="shared" ref="J115" si="94">H115*I115</f>
        <v>0</v>
      </c>
      <c r="K115" s="103"/>
      <c r="L115" s="104"/>
      <c r="M115" s="105">
        <f t="shared" ref="M115" si="95">K115*L115</f>
        <v>0</v>
      </c>
      <c r="N115" s="103"/>
      <c r="O115" s="104"/>
      <c r="P115" s="105">
        <f t="shared" ref="P115" si="96">N115*O115</f>
        <v>0</v>
      </c>
      <c r="Q115" s="103"/>
      <c r="R115" s="104"/>
      <c r="S115" s="105">
        <f t="shared" ref="S115" si="97">Q115*R115</f>
        <v>0</v>
      </c>
      <c r="T115" s="103"/>
      <c r="U115" s="104"/>
      <c r="V115" s="106">
        <f t="shared" ref="V115" si="98">T115*U115</f>
        <v>0</v>
      </c>
      <c r="W115" s="107">
        <f t="shared" si="71"/>
        <v>0</v>
      </c>
      <c r="X115" s="164">
        <f t="shared" si="72"/>
        <v>0</v>
      </c>
      <c r="Y115" s="164">
        <f t="shared" si="73"/>
        <v>0</v>
      </c>
      <c r="Z115" s="109" t="e">
        <f t="shared" si="74"/>
        <v>#DIV/0!</v>
      </c>
      <c r="AA115" s="110"/>
      <c r="AB115" s="112"/>
      <c r="AC115" s="112"/>
      <c r="AD115" s="112"/>
      <c r="AE115" s="112"/>
      <c r="AF115" s="112"/>
      <c r="AG115" s="112"/>
    </row>
    <row r="116" spans="1:33" ht="30" customHeight="1" x14ac:dyDescent="0.2">
      <c r="A116" s="86" t="s">
        <v>74</v>
      </c>
      <c r="B116" s="176" t="s">
        <v>159</v>
      </c>
      <c r="C116" s="193" t="s">
        <v>160</v>
      </c>
      <c r="D116" s="89"/>
      <c r="E116" s="90"/>
      <c r="F116" s="91"/>
      <c r="G116" s="92">
        <f>SUM(G117:G117)</f>
        <v>0</v>
      </c>
      <c r="H116" s="90"/>
      <c r="I116" s="91"/>
      <c r="J116" s="92">
        <f>SUM(J117:J117)</f>
        <v>0</v>
      </c>
      <c r="K116" s="90"/>
      <c r="L116" s="91"/>
      <c r="M116" s="92">
        <f>SUM(M117:M117)</f>
        <v>0</v>
      </c>
      <c r="N116" s="90"/>
      <c r="O116" s="91"/>
      <c r="P116" s="92">
        <f>SUM(P117:P117)</f>
        <v>0</v>
      </c>
      <c r="Q116" s="90"/>
      <c r="R116" s="91"/>
      <c r="S116" s="92">
        <f>SUM(S117:S117)</f>
        <v>0</v>
      </c>
      <c r="T116" s="90"/>
      <c r="U116" s="91"/>
      <c r="V116" s="93">
        <f>SUM(V117:V117)</f>
        <v>0</v>
      </c>
      <c r="W116" s="94">
        <f t="shared" si="71"/>
        <v>0</v>
      </c>
      <c r="X116" s="183">
        <f t="shared" si="72"/>
        <v>0</v>
      </c>
      <c r="Y116" s="183">
        <f t="shared" si="73"/>
        <v>0</v>
      </c>
      <c r="Z116" s="96" t="e">
        <f t="shared" si="74"/>
        <v>#DIV/0!</v>
      </c>
      <c r="AA116" s="97"/>
      <c r="AB116" s="98"/>
      <c r="AC116" s="98"/>
      <c r="AD116" s="98"/>
      <c r="AE116" s="98"/>
      <c r="AF116" s="98"/>
      <c r="AG116" s="98"/>
    </row>
    <row r="117" spans="1:33" ht="30" customHeight="1" thickBot="1" x14ac:dyDescent="0.25">
      <c r="A117" s="99" t="s">
        <v>77</v>
      </c>
      <c r="B117" s="100" t="s">
        <v>161</v>
      </c>
      <c r="C117" s="165" t="s">
        <v>158</v>
      </c>
      <c r="D117" s="195" t="s">
        <v>107</v>
      </c>
      <c r="E117" s="103"/>
      <c r="F117" s="104"/>
      <c r="G117" s="105">
        <f t="shared" ref="G117" si="99">E117*F117</f>
        <v>0</v>
      </c>
      <c r="H117" s="103"/>
      <c r="I117" s="104"/>
      <c r="J117" s="105">
        <f t="shared" ref="J117" si="100">H117*I117</f>
        <v>0</v>
      </c>
      <c r="K117" s="103"/>
      <c r="L117" s="104"/>
      <c r="M117" s="105">
        <f t="shared" ref="M117" si="101">K117*L117</f>
        <v>0</v>
      </c>
      <c r="N117" s="103"/>
      <c r="O117" s="104"/>
      <c r="P117" s="105">
        <f t="shared" ref="P117" si="102">N117*O117</f>
        <v>0</v>
      </c>
      <c r="Q117" s="103"/>
      <c r="R117" s="104"/>
      <c r="S117" s="105">
        <f t="shared" ref="S117" si="103">Q117*R117</f>
        <v>0</v>
      </c>
      <c r="T117" s="103"/>
      <c r="U117" s="104"/>
      <c r="V117" s="106">
        <f t="shared" ref="V117" si="104">T117*U117</f>
        <v>0</v>
      </c>
      <c r="W117" s="107">
        <f t="shared" si="71"/>
        <v>0</v>
      </c>
      <c r="X117" s="164">
        <f t="shared" si="72"/>
        <v>0</v>
      </c>
      <c r="Y117" s="164">
        <f t="shared" si="73"/>
        <v>0</v>
      </c>
      <c r="Z117" s="109" t="e">
        <f t="shared" si="74"/>
        <v>#DIV/0!</v>
      </c>
      <c r="AA117" s="110"/>
      <c r="AB117" s="112"/>
      <c r="AC117" s="112"/>
      <c r="AD117" s="112"/>
      <c r="AE117" s="112"/>
      <c r="AF117" s="112"/>
      <c r="AG117" s="112"/>
    </row>
    <row r="118" spans="1:33" ht="30" customHeight="1" thickBot="1" x14ac:dyDescent="0.25">
      <c r="A118" s="199" t="s">
        <v>162</v>
      </c>
      <c r="B118" s="200"/>
      <c r="C118" s="201"/>
      <c r="D118" s="202"/>
      <c r="E118" s="203"/>
      <c r="F118" s="148"/>
      <c r="G118" s="149">
        <f>G116+G114+G95+G91+G89</f>
        <v>56832</v>
      </c>
      <c r="H118" s="203"/>
      <c r="I118" s="148"/>
      <c r="J118" s="149">
        <f>J116+J114+J95+J91+J89</f>
        <v>56832</v>
      </c>
      <c r="K118" s="150"/>
      <c r="L118" s="148"/>
      <c r="M118" s="149">
        <f>M116+M114+M95+M91+M89</f>
        <v>0</v>
      </c>
      <c r="N118" s="150"/>
      <c r="O118" s="148"/>
      <c r="P118" s="149">
        <f>P116+P114+P95+P91+P89</f>
        <v>0</v>
      </c>
      <c r="Q118" s="150"/>
      <c r="R118" s="148"/>
      <c r="S118" s="149">
        <f>S116+S114+S95+S91+S89</f>
        <v>0</v>
      </c>
      <c r="T118" s="150"/>
      <c r="U118" s="148"/>
      <c r="V118" s="151">
        <f>V116+V114+V95+V91+V89</f>
        <v>0</v>
      </c>
      <c r="W118" s="152">
        <f>W116+W114+W95+W91+W89</f>
        <v>56832</v>
      </c>
      <c r="X118" s="153">
        <f>X116+X114+X95+X91+X89</f>
        <v>56832</v>
      </c>
      <c r="Y118" s="188">
        <f t="shared" si="73"/>
        <v>0</v>
      </c>
      <c r="Z118" s="171">
        <f t="shared" si="74"/>
        <v>0</v>
      </c>
      <c r="AA118" s="172"/>
      <c r="AB118" s="54"/>
      <c r="AC118" s="54"/>
      <c r="AD118" s="54"/>
      <c r="AE118" s="54"/>
      <c r="AF118" s="54"/>
      <c r="AG118" s="54"/>
    </row>
    <row r="119" spans="1:33" ht="42" customHeight="1" x14ac:dyDescent="0.2">
      <c r="A119" s="204" t="s">
        <v>72</v>
      </c>
      <c r="B119" s="205">
        <v>5</v>
      </c>
      <c r="C119" s="206" t="s">
        <v>163</v>
      </c>
      <c r="D119" s="159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1"/>
      <c r="X119" s="161"/>
      <c r="Y119" s="161"/>
      <c r="Z119" s="174"/>
      <c r="AA119" s="175"/>
      <c r="AB119" s="54"/>
      <c r="AC119" s="54"/>
      <c r="AD119" s="54"/>
      <c r="AE119" s="54"/>
      <c r="AF119" s="54"/>
      <c r="AG119" s="54"/>
    </row>
    <row r="120" spans="1:33" ht="30" customHeight="1" x14ac:dyDescent="0.2">
      <c r="A120" s="86" t="s">
        <v>74</v>
      </c>
      <c r="B120" s="176" t="s">
        <v>164</v>
      </c>
      <c r="C120" s="88" t="s">
        <v>165</v>
      </c>
      <c r="D120" s="89"/>
      <c r="E120" s="90"/>
      <c r="F120" s="91"/>
      <c r="G120" s="92">
        <f>SUM(G121:G129)</f>
        <v>41400</v>
      </c>
      <c r="H120" s="90"/>
      <c r="I120" s="91"/>
      <c r="J120" s="92">
        <f>SUM(J121:J129)</f>
        <v>41400</v>
      </c>
      <c r="K120" s="90"/>
      <c r="L120" s="91"/>
      <c r="M120" s="92">
        <f>SUM(M121:M129)</f>
        <v>0</v>
      </c>
      <c r="N120" s="90"/>
      <c r="O120" s="91"/>
      <c r="P120" s="92">
        <f>SUM(P121:P129)</f>
        <v>0</v>
      </c>
      <c r="Q120" s="90"/>
      <c r="R120" s="91"/>
      <c r="S120" s="92">
        <f>SUM(S121:S129)</f>
        <v>0</v>
      </c>
      <c r="T120" s="90"/>
      <c r="U120" s="91"/>
      <c r="V120" s="93">
        <f>SUM(V121:V129)</f>
        <v>0</v>
      </c>
      <c r="W120" s="94">
        <f t="shared" ref="W120:W133" si="105">G120+M120+S120</f>
        <v>41400</v>
      </c>
      <c r="X120" s="183">
        <f t="shared" ref="X120:X133" si="106">J120+P120+V120</f>
        <v>41400</v>
      </c>
      <c r="Y120" s="183">
        <f t="shared" ref="Y120:Y134" si="107">W120-X120</f>
        <v>0</v>
      </c>
      <c r="Z120" s="96">
        <f t="shared" ref="Z120:Z134" si="108">Y120/W120</f>
        <v>0</v>
      </c>
      <c r="AA120" s="97"/>
      <c r="AB120" s="112"/>
      <c r="AC120" s="112"/>
      <c r="AD120" s="112"/>
      <c r="AE120" s="112"/>
      <c r="AF120" s="112"/>
      <c r="AG120" s="112"/>
    </row>
    <row r="121" spans="1:33" ht="30" customHeight="1" x14ac:dyDescent="0.2">
      <c r="A121" s="348" t="s">
        <v>77</v>
      </c>
      <c r="B121" s="333" t="s">
        <v>166</v>
      </c>
      <c r="C121" s="349" t="s">
        <v>354</v>
      </c>
      <c r="D121" s="350" t="s">
        <v>167</v>
      </c>
      <c r="E121" s="351">
        <v>20</v>
      </c>
      <c r="F121" s="352">
        <v>230</v>
      </c>
      <c r="G121" s="105">
        <f t="shared" ref="G121:G129" si="109">E121*F121</f>
        <v>4600</v>
      </c>
      <c r="H121" s="103">
        <v>20</v>
      </c>
      <c r="I121" s="104">
        <v>230</v>
      </c>
      <c r="J121" s="105">
        <f t="shared" ref="J121:J129" si="110">H121*I121</f>
        <v>4600</v>
      </c>
      <c r="K121" s="103"/>
      <c r="L121" s="104"/>
      <c r="M121" s="105">
        <f t="shared" ref="M121:M129" si="111">K121*L121</f>
        <v>0</v>
      </c>
      <c r="N121" s="103"/>
      <c r="O121" s="104"/>
      <c r="P121" s="105">
        <f t="shared" ref="P121:P129" si="112">N121*O121</f>
        <v>0</v>
      </c>
      <c r="Q121" s="103"/>
      <c r="R121" s="104"/>
      <c r="S121" s="105">
        <f t="shared" ref="S121:S129" si="113">Q121*R121</f>
        <v>0</v>
      </c>
      <c r="T121" s="103"/>
      <c r="U121" s="104"/>
      <c r="V121" s="106">
        <f t="shared" ref="V121:V129" si="114">T121*U121</f>
        <v>0</v>
      </c>
      <c r="W121" s="107">
        <f t="shared" si="105"/>
        <v>4600</v>
      </c>
      <c r="X121" s="164">
        <f t="shared" si="106"/>
        <v>4600</v>
      </c>
      <c r="Y121" s="164">
        <f t="shared" si="107"/>
        <v>0</v>
      </c>
      <c r="Z121" s="109">
        <f t="shared" si="108"/>
        <v>0</v>
      </c>
      <c r="AA121" s="110"/>
      <c r="AB121" s="112"/>
      <c r="AC121" s="112"/>
      <c r="AD121" s="112"/>
      <c r="AE121" s="112"/>
      <c r="AF121" s="112"/>
      <c r="AG121" s="112"/>
    </row>
    <row r="122" spans="1:33" s="329" customFormat="1" ht="30" customHeight="1" x14ac:dyDescent="0.2">
      <c r="A122" s="348" t="s">
        <v>77</v>
      </c>
      <c r="B122" s="333" t="s">
        <v>168</v>
      </c>
      <c r="C122" s="349" t="s">
        <v>355</v>
      </c>
      <c r="D122" s="350" t="s">
        <v>167</v>
      </c>
      <c r="E122" s="351">
        <v>20</v>
      </c>
      <c r="F122" s="332">
        <v>230</v>
      </c>
      <c r="G122" s="105">
        <f t="shared" si="109"/>
        <v>4600</v>
      </c>
      <c r="H122" s="103">
        <v>20</v>
      </c>
      <c r="I122" s="104">
        <v>230</v>
      </c>
      <c r="J122" s="105">
        <f t="shared" si="110"/>
        <v>4600</v>
      </c>
      <c r="K122" s="103"/>
      <c r="L122" s="104"/>
      <c r="M122" s="105">
        <f t="shared" si="111"/>
        <v>0</v>
      </c>
      <c r="N122" s="103"/>
      <c r="O122" s="104"/>
      <c r="P122" s="105">
        <f t="shared" si="112"/>
        <v>0</v>
      </c>
      <c r="Q122" s="103"/>
      <c r="R122" s="104"/>
      <c r="S122" s="105">
        <f t="shared" si="113"/>
        <v>0</v>
      </c>
      <c r="T122" s="103"/>
      <c r="U122" s="104"/>
      <c r="V122" s="106">
        <f t="shared" si="114"/>
        <v>0</v>
      </c>
      <c r="W122" s="107">
        <f t="shared" si="105"/>
        <v>4600</v>
      </c>
      <c r="X122" s="164">
        <f t="shared" si="106"/>
        <v>4600</v>
      </c>
      <c r="Y122" s="164">
        <f t="shared" si="107"/>
        <v>0</v>
      </c>
      <c r="Z122" s="109">
        <f t="shared" si="108"/>
        <v>0</v>
      </c>
      <c r="AA122" s="110"/>
      <c r="AB122" s="112"/>
      <c r="AC122" s="112"/>
      <c r="AD122" s="112"/>
      <c r="AE122" s="112"/>
      <c r="AF122" s="112"/>
      <c r="AG122" s="112"/>
    </row>
    <row r="123" spans="1:33" s="329" customFormat="1" ht="30" customHeight="1" x14ac:dyDescent="0.2">
      <c r="A123" s="348" t="s">
        <v>77</v>
      </c>
      <c r="B123" s="333" t="s">
        <v>169</v>
      </c>
      <c r="C123" s="349" t="s">
        <v>356</v>
      </c>
      <c r="D123" s="350" t="s">
        <v>167</v>
      </c>
      <c r="E123" s="351">
        <v>20</v>
      </c>
      <c r="F123" s="332">
        <v>230</v>
      </c>
      <c r="G123" s="105">
        <f t="shared" si="109"/>
        <v>4600</v>
      </c>
      <c r="H123" s="103">
        <v>20</v>
      </c>
      <c r="I123" s="104">
        <v>230</v>
      </c>
      <c r="J123" s="105">
        <f t="shared" si="110"/>
        <v>4600</v>
      </c>
      <c r="K123" s="103"/>
      <c r="L123" s="104"/>
      <c r="M123" s="105">
        <f t="shared" si="111"/>
        <v>0</v>
      </c>
      <c r="N123" s="103"/>
      <c r="O123" s="104"/>
      <c r="P123" s="105">
        <f t="shared" si="112"/>
        <v>0</v>
      </c>
      <c r="Q123" s="103"/>
      <c r="R123" s="104"/>
      <c r="S123" s="105">
        <f t="shared" si="113"/>
        <v>0</v>
      </c>
      <c r="T123" s="103"/>
      <c r="U123" s="104"/>
      <c r="V123" s="106">
        <f t="shared" si="114"/>
        <v>0</v>
      </c>
      <c r="W123" s="107">
        <f t="shared" si="105"/>
        <v>4600</v>
      </c>
      <c r="X123" s="164">
        <f t="shared" si="106"/>
        <v>4600</v>
      </c>
      <c r="Y123" s="164">
        <f t="shared" si="107"/>
        <v>0</v>
      </c>
      <c r="Z123" s="109">
        <f t="shared" si="108"/>
        <v>0</v>
      </c>
      <c r="AA123" s="110"/>
      <c r="AB123" s="112"/>
      <c r="AC123" s="112"/>
      <c r="AD123" s="112"/>
      <c r="AE123" s="112"/>
      <c r="AF123" s="112"/>
      <c r="AG123" s="112"/>
    </row>
    <row r="124" spans="1:33" s="329" customFormat="1" ht="30" customHeight="1" x14ac:dyDescent="0.2">
      <c r="A124" s="348" t="s">
        <v>77</v>
      </c>
      <c r="B124" s="333" t="s">
        <v>357</v>
      </c>
      <c r="C124" s="349" t="s">
        <v>658</v>
      </c>
      <c r="D124" s="350" t="s">
        <v>167</v>
      </c>
      <c r="E124" s="351">
        <v>20</v>
      </c>
      <c r="F124" s="332">
        <v>230</v>
      </c>
      <c r="G124" s="105">
        <f t="shared" si="109"/>
        <v>4600</v>
      </c>
      <c r="H124" s="103">
        <v>20</v>
      </c>
      <c r="I124" s="104">
        <v>230</v>
      </c>
      <c r="J124" s="105">
        <f t="shared" si="110"/>
        <v>4600</v>
      </c>
      <c r="K124" s="103"/>
      <c r="L124" s="104"/>
      <c r="M124" s="105">
        <f t="shared" si="111"/>
        <v>0</v>
      </c>
      <c r="N124" s="103"/>
      <c r="O124" s="104"/>
      <c r="P124" s="105">
        <f t="shared" si="112"/>
        <v>0</v>
      </c>
      <c r="Q124" s="103"/>
      <c r="R124" s="104"/>
      <c r="S124" s="105">
        <f t="shared" si="113"/>
        <v>0</v>
      </c>
      <c r="T124" s="103"/>
      <c r="U124" s="104"/>
      <c r="V124" s="106">
        <f t="shared" si="114"/>
        <v>0</v>
      </c>
      <c r="W124" s="107">
        <f t="shared" si="105"/>
        <v>4600</v>
      </c>
      <c r="X124" s="164">
        <f t="shared" si="106"/>
        <v>4600</v>
      </c>
      <c r="Y124" s="164">
        <f t="shared" si="107"/>
        <v>0</v>
      </c>
      <c r="Z124" s="109">
        <f t="shared" si="108"/>
        <v>0</v>
      </c>
      <c r="AA124" s="110"/>
      <c r="AB124" s="112"/>
      <c r="AC124" s="112"/>
      <c r="AD124" s="112"/>
      <c r="AE124" s="112"/>
      <c r="AF124" s="112"/>
      <c r="AG124" s="112"/>
    </row>
    <row r="125" spans="1:33" s="329" customFormat="1" ht="30" customHeight="1" x14ac:dyDescent="0.2">
      <c r="A125" s="348" t="s">
        <v>77</v>
      </c>
      <c r="B125" s="333" t="s">
        <v>358</v>
      </c>
      <c r="C125" s="349" t="s">
        <v>359</v>
      </c>
      <c r="D125" s="350" t="s">
        <v>167</v>
      </c>
      <c r="E125" s="351">
        <v>20</v>
      </c>
      <c r="F125" s="332">
        <v>230</v>
      </c>
      <c r="G125" s="105">
        <f t="shared" si="109"/>
        <v>4600</v>
      </c>
      <c r="H125" s="103">
        <v>20</v>
      </c>
      <c r="I125" s="104">
        <v>230</v>
      </c>
      <c r="J125" s="105">
        <f t="shared" si="110"/>
        <v>4600</v>
      </c>
      <c r="K125" s="103"/>
      <c r="L125" s="104"/>
      <c r="M125" s="105">
        <f t="shared" si="111"/>
        <v>0</v>
      </c>
      <c r="N125" s="103"/>
      <c r="O125" s="104"/>
      <c r="P125" s="105">
        <f t="shared" si="112"/>
        <v>0</v>
      </c>
      <c r="Q125" s="103"/>
      <c r="R125" s="104"/>
      <c r="S125" s="105">
        <f t="shared" si="113"/>
        <v>0</v>
      </c>
      <c r="T125" s="103"/>
      <c r="U125" s="104"/>
      <c r="V125" s="106">
        <f t="shared" si="114"/>
        <v>0</v>
      </c>
      <c r="W125" s="107">
        <f t="shared" si="105"/>
        <v>4600</v>
      </c>
      <c r="X125" s="164">
        <f t="shared" si="106"/>
        <v>4600</v>
      </c>
      <c r="Y125" s="164">
        <f t="shared" si="107"/>
        <v>0</v>
      </c>
      <c r="Z125" s="109">
        <f t="shared" si="108"/>
        <v>0</v>
      </c>
      <c r="AA125" s="110"/>
      <c r="AB125" s="112"/>
      <c r="AC125" s="112"/>
      <c r="AD125" s="112"/>
      <c r="AE125" s="112"/>
      <c r="AF125" s="112"/>
      <c r="AG125" s="112"/>
    </row>
    <row r="126" spans="1:33" s="329" customFormat="1" ht="30" customHeight="1" x14ac:dyDescent="0.2">
      <c r="A126" s="348" t="s">
        <v>77</v>
      </c>
      <c r="B126" s="333" t="s">
        <v>360</v>
      </c>
      <c r="C126" s="349" t="s">
        <v>361</v>
      </c>
      <c r="D126" s="350" t="s">
        <v>167</v>
      </c>
      <c r="E126" s="351">
        <v>20</v>
      </c>
      <c r="F126" s="332">
        <v>230</v>
      </c>
      <c r="G126" s="105">
        <f t="shared" si="109"/>
        <v>4600</v>
      </c>
      <c r="H126" s="103">
        <v>20</v>
      </c>
      <c r="I126" s="104">
        <v>230</v>
      </c>
      <c r="J126" s="105">
        <f t="shared" si="110"/>
        <v>4600</v>
      </c>
      <c r="K126" s="103"/>
      <c r="L126" s="104"/>
      <c r="M126" s="105">
        <f t="shared" si="111"/>
        <v>0</v>
      </c>
      <c r="N126" s="103"/>
      <c r="O126" s="104"/>
      <c r="P126" s="105">
        <f t="shared" si="112"/>
        <v>0</v>
      </c>
      <c r="Q126" s="103"/>
      <c r="R126" s="104"/>
      <c r="S126" s="105">
        <f t="shared" si="113"/>
        <v>0</v>
      </c>
      <c r="T126" s="103"/>
      <c r="U126" s="104"/>
      <c r="V126" s="106">
        <f t="shared" si="114"/>
        <v>0</v>
      </c>
      <c r="W126" s="107">
        <f t="shared" si="105"/>
        <v>4600</v>
      </c>
      <c r="X126" s="164">
        <f t="shared" si="106"/>
        <v>4600</v>
      </c>
      <c r="Y126" s="164">
        <f t="shared" si="107"/>
        <v>0</v>
      </c>
      <c r="Z126" s="109">
        <f t="shared" si="108"/>
        <v>0</v>
      </c>
      <c r="AA126" s="110"/>
      <c r="AB126" s="112"/>
      <c r="AC126" s="112"/>
      <c r="AD126" s="112"/>
      <c r="AE126" s="112"/>
      <c r="AF126" s="112"/>
      <c r="AG126" s="112"/>
    </row>
    <row r="127" spans="1:33" s="329" customFormat="1" ht="30" customHeight="1" x14ac:dyDescent="0.2">
      <c r="A127" s="348" t="s">
        <v>77</v>
      </c>
      <c r="B127" s="333" t="s">
        <v>362</v>
      </c>
      <c r="C127" s="349" t="s">
        <v>665</v>
      </c>
      <c r="D127" s="350" t="s">
        <v>167</v>
      </c>
      <c r="E127" s="351">
        <v>20</v>
      </c>
      <c r="F127" s="332">
        <v>230</v>
      </c>
      <c r="G127" s="105">
        <f t="shared" si="109"/>
        <v>4600</v>
      </c>
      <c r="H127" s="103">
        <v>20</v>
      </c>
      <c r="I127" s="104">
        <v>230</v>
      </c>
      <c r="J127" s="105">
        <f t="shared" si="110"/>
        <v>4600</v>
      </c>
      <c r="K127" s="103"/>
      <c r="L127" s="104"/>
      <c r="M127" s="105">
        <f t="shared" si="111"/>
        <v>0</v>
      </c>
      <c r="N127" s="103"/>
      <c r="O127" s="104"/>
      <c r="P127" s="105">
        <f t="shared" si="112"/>
        <v>0</v>
      </c>
      <c r="Q127" s="103"/>
      <c r="R127" s="104"/>
      <c r="S127" s="105">
        <f t="shared" si="113"/>
        <v>0</v>
      </c>
      <c r="T127" s="103"/>
      <c r="U127" s="104"/>
      <c r="V127" s="106">
        <f t="shared" si="114"/>
        <v>0</v>
      </c>
      <c r="W127" s="107">
        <f t="shared" si="105"/>
        <v>4600</v>
      </c>
      <c r="X127" s="164">
        <f t="shared" si="106"/>
        <v>4600</v>
      </c>
      <c r="Y127" s="164">
        <f t="shared" si="107"/>
        <v>0</v>
      </c>
      <c r="Z127" s="109">
        <f t="shared" si="108"/>
        <v>0</v>
      </c>
      <c r="AA127" s="110"/>
      <c r="AB127" s="112"/>
      <c r="AC127" s="112"/>
      <c r="AD127" s="112"/>
      <c r="AE127" s="112"/>
      <c r="AF127" s="112"/>
      <c r="AG127" s="112"/>
    </row>
    <row r="128" spans="1:33" ht="30" customHeight="1" x14ac:dyDescent="0.2">
      <c r="A128" s="348" t="s">
        <v>77</v>
      </c>
      <c r="B128" s="333" t="s">
        <v>363</v>
      </c>
      <c r="C128" s="349" t="s">
        <v>364</v>
      </c>
      <c r="D128" s="350" t="s">
        <v>167</v>
      </c>
      <c r="E128" s="351">
        <v>20</v>
      </c>
      <c r="F128" s="332">
        <v>230</v>
      </c>
      <c r="G128" s="105">
        <f t="shared" si="109"/>
        <v>4600</v>
      </c>
      <c r="H128" s="103">
        <v>20</v>
      </c>
      <c r="I128" s="104">
        <v>230</v>
      </c>
      <c r="J128" s="105">
        <f t="shared" si="110"/>
        <v>4600</v>
      </c>
      <c r="K128" s="103"/>
      <c r="L128" s="104"/>
      <c r="M128" s="105">
        <f t="shared" si="111"/>
        <v>0</v>
      </c>
      <c r="N128" s="103"/>
      <c r="O128" s="104"/>
      <c r="P128" s="105">
        <f t="shared" si="112"/>
        <v>0</v>
      </c>
      <c r="Q128" s="103"/>
      <c r="R128" s="104"/>
      <c r="S128" s="105">
        <f t="shared" si="113"/>
        <v>0</v>
      </c>
      <c r="T128" s="103"/>
      <c r="U128" s="104"/>
      <c r="V128" s="106">
        <f t="shared" si="114"/>
        <v>0</v>
      </c>
      <c r="W128" s="107">
        <f t="shared" si="105"/>
        <v>4600</v>
      </c>
      <c r="X128" s="164">
        <f t="shared" si="106"/>
        <v>4600</v>
      </c>
      <c r="Y128" s="164">
        <f t="shared" si="107"/>
        <v>0</v>
      </c>
      <c r="Z128" s="109">
        <f t="shared" si="108"/>
        <v>0</v>
      </c>
      <c r="AA128" s="110"/>
      <c r="AB128" s="112"/>
      <c r="AC128" s="112"/>
      <c r="AD128" s="112"/>
      <c r="AE128" s="112"/>
      <c r="AF128" s="112"/>
      <c r="AG128" s="112"/>
    </row>
    <row r="129" spans="1:33" ht="30" customHeight="1" thickBot="1" x14ac:dyDescent="0.25">
      <c r="A129" s="353" t="s">
        <v>77</v>
      </c>
      <c r="B129" s="333" t="s">
        <v>365</v>
      </c>
      <c r="C129" s="349" t="s">
        <v>366</v>
      </c>
      <c r="D129" s="354" t="s">
        <v>167</v>
      </c>
      <c r="E129" s="351">
        <v>20</v>
      </c>
      <c r="F129" s="332">
        <v>230</v>
      </c>
      <c r="G129" s="128">
        <f t="shared" si="109"/>
        <v>4600</v>
      </c>
      <c r="H129" s="384">
        <v>20</v>
      </c>
      <c r="I129" s="385">
        <v>230</v>
      </c>
      <c r="J129" s="128">
        <f t="shared" si="110"/>
        <v>4600</v>
      </c>
      <c r="K129" s="126"/>
      <c r="L129" s="127"/>
      <c r="M129" s="128">
        <f t="shared" si="111"/>
        <v>0</v>
      </c>
      <c r="N129" s="126"/>
      <c r="O129" s="127"/>
      <c r="P129" s="128">
        <f t="shared" si="112"/>
        <v>0</v>
      </c>
      <c r="Q129" s="126"/>
      <c r="R129" s="127"/>
      <c r="S129" s="128">
        <f t="shared" si="113"/>
        <v>0</v>
      </c>
      <c r="T129" s="126"/>
      <c r="U129" s="127"/>
      <c r="V129" s="139">
        <f t="shared" si="114"/>
        <v>0</v>
      </c>
      <c r="W129" s="141">
        <f t="shared" si="105"/>
        <v>4600</v>
      </c>
      <c r="X129" s="166">
        <f t="shared" si="106"/>
        <v>4600</v>
      </c>
      <c r="Y129" s="166">
        <f t="shared" si="107"/>
        <v>0</v>
      </c>
      <c r="Z129" s="207">
        <f t="shared" si="108"/>
        <v>0</v>
      </c>
      <c r="AA129" s="140"/>
      <c r="AB129" s="112"/>
      <c r="AC129" s="112"/>
      <c r="AD129" s="112"/>
      <c r="AE129" s="112"/>
      <c r="AF129" s="112"/>
      <c r="AG129" s="112"/>
    </row>
    <row r="130" spans="1:33" ht="30" customHeight="1" x14ac:dyDescent="0.2">
      <c r="A130" s="86" t="s">
        <v>74</v>
      </c>
      <c r="B130" s="176" t="s">
        <v>170</v>
      </c>
      <c r="C130" s="88" t="s">
        <v>171</v>
      </c>
      <c r="D130" s="89"/>
      <c r="E130" s="90"/>
      <c r="F130" s="91"/>
      <c r="G130" s="92">
        <f>SUM(G131:G131)</f>
        <v>0</v>
      </c>
      <c r="H130" s="90"/>
      <c r="I130" s="91"/>
      <c r="J130" s="92">
        <f>SUM(J131:J131)</f>
        <v>0</v>
      </c>
      <c r="K130" s="90"/>
      <c r="L130" s="91"/>
      <c r="M130" s="92">
        <f>SUM(M131:M131)</f>
        <v>0</v>
      </c>
      <c r="N130" s="90"/>
      <c r="O130" s="91"/>
      <c r="P130" s="92">
        <f>SUM(P131:P131)</f>
        <v>0</v>
      </c>
      <c r="Q130" s="90"/>
      <c r="R130" s="91"/>
      <c r="S130" s="92">
        <f>SUM(S131:S131)</f>
        <v>0</v>
      </c>
      <c r="T130" s="90"/>
      <c r="U130" s="91"/>
      <c r="V130" s="93">
        <f>SUM(V131:V131)</f>
        <v>0</v>
      </c>
      <c r="W130" s="94">
        <f t="shared" si="105"/>
        <v>0</v>
      </c>
      <c r="X130" s="183">
        <f t="shared" si="106"/>
        <v>0</v>
      </c>
      <c r="Y130" s="183">
        <f t="shared" si="107"/>
        <v>0</v>
      </c>
      <c r="Z130" s="96" t="e">
        <f t="shared" si="108"/>
        <v>#DIV/0!</v>
      </c>
      <c r="AA130" s="97"/>
      <c r="AB130" s="112"/>
      <c r="AC130" s="112"/>
      <c r="AD130" s="112"/>
      <c r="AE130" s="112"/>
      <c r="AF130" s="112"/>
      <c r="AG130" s="112"/>
    </row>
    <row r="131" spans="1:33" ht="30" customHeight="1" thickBot="1" x14ac:dyDescent="0.25">
      <c r="A131" s="99" t="s">
        <v>77</v>
      </c>
      <c r="B131" s="100" t="s">
        <v>172</v>
      </c>
      <c r="C131" s="101" t="s">
        <v>173</v>
      </c>
      <c r="D131" s="195" t="s">
        <v>107</v>
      </c>
      <c r="E131" s="103"/>
      <c r="F131" s="104"/>
      <c r="G131" s="105">
        <f t="shared" ref="G131" si="115">E131*F131</f>
        <v>0</v>
      </c>
      <c r="H131" s="103"/>
      <c r="I131" s="104"/>
      <c r="J131" s="105">
        <f t="shared" ref="J131" si="116">H131*I131</f>
        <v>0</v>
      </c>
      <c r="K131" s="103"/>
      <c r="L131" s="104"/>
      <c r="M131" s="105">
        <f t="shared" ref="M131" si="117">K131*L131</f>
        <v>0</v>
      </c>
      <c r="N131" s="103"/>
      <c r="O131" s="104"/>
      <c r="P131" s="105">
        <f t="shared" ref="P131" si="118">N131*O131</f>
        <v>0</v>
      </c>
      <c r="Q131" s="103"/>
      <c r="R131" s="104"/>
      <c r="S131" s="105">
        <f t="shared" ref="S131" si="119">Q131*R131</f>
        <v>0</v>
      </c>
      <c r="T131" s="103"/>
      <c r="U131" s="104"/>
      <c r="V131" s="106">
        <f t="shared" ref="V131" si="120">T131*U131</f>
        <v>0</v>
      </c>
      <c r="W131" s="107">
        <f t="shared" si="105"/>
        <v>0</v>
      </c>
      <c r="X131" s="164">
        <f t="shared" si="106"/>
        <v>0</v>
      </c>
      <c r="Y131" s="164">
        <f t="shared" si="107"/>
        <v>0</v>
      </c>
      <c r="Z131" s="109" t="e">
        <f t="shared" si="108"/>
        <v>#DIV/0!</v>
      </c>
      <c r="AA131" s="110"/>
      <c r="AB131" s="112"/>
      <c r="AC131" s="112"/>
      <c r="AD131" s="112"/>
      <c r="AE131" s="112"/>
      <c r="AF131" s="112"/>
      <c r="AG131" s="112"/>
    </row>
    <row r="132" spans="1:33" ht="30" customHeight="1" x14ac:dyDescent="0.2">
      <c r="A132" s="86" t="s">
        <v>74</v>
      </c>
      <c r="B132" s="176" t="s">
        <v>174</v>
      </c>
      <c r="C132" s="88" t="s">
        <v>175</v>
      </c>
      <c r="D132" s="89"/>
      <c r="E132" s="90"/>
      <c r="F132" s="91"/>
      <c r="G132" s="92">
        <f>SUM(G133:G133)</f>
        <v>0</v>
      </c>
      <c r="H132" s="90"/>
      <c r="I132" s="91"/>
      <c r="J132" s="92">
        <f>SUM(J133:J133)</f>
        <v>0</v>
      </c>
      <c r="K132" s="90"/>
      <c r="L132" s="91"/>
      <c r="M132" s="92">
        <f>SUM(M133:M133)</f>
        <v>0</v>
      </c>
      <c r="N132" s="90"/>
      <c r="O132" s="91"/>
      <c r="P132" s="92">
        <f>SUM(P133:P133)</f>
        <v>0</v>
      </c>
      <c r="Q132" s="90"/>
      <c r="R132" s="91"/>
      <c r="S132" s="92">
        <f>SUM(S133:S133)</f>
        <v>0</v>
      </c>
      <c r="T132" s="90"/>
      <c r="U132" s="91"/>
      <c r="V132" s="93">
        <f>SUM(V133:V133)</f>
        <v>0</v>
      </c>
      <c r="W132" s="197">
        <f t="shared" si="105"/>
        <v>0</v>
      </c>
      <c r="X132" s="198">
        <f t="shared" si="106"/>
        <v>0</v>
      </c>
      <c r="Y132" s="198">
        <f t="shared" si="107"/>
        <v>0</v>
      </c>
      <c r="Z132" s="96" t="e">
        <f t="shared" si="108"/>
        <v>#DIV/0!</v>
      </c>
      <c r="AA132" s="97"/>
      <c r="AB132" s="112"/>
      <c r="AC132" s="112"/>
      <c r="AD132" s="112"/>
      <c r="AE132" s="112"/>
      <c r="AF132" s="112"/>
      <c r="AG132" s="112"/>
    </row>
    <row r="133" spans="1:33" ht="30" customHeight="1" thickBot="1" x14ac:dyDescent="0.25">
      <c r="A133" s="99" t="s">
        <v>77</v>
      </c>
      <c r="B133" s="100" t="s">
        <v>176</v>
      </c>
      <c r="C133" s="165" t="s">
        <v>111</v>
      </c>
      <c r="D133" s="102" t="s">
        <v>112</v>
      </c>
      <c r="E133" s="103"/>
      <c r="F133" s="104"/>
      <c r="G133" s="105">
        <f t="shared" ref="G133" si="121">E133*F133</f>
        <v>0</v>
      </c>
      <c r="H133" s="103"/>
      <c r="I133" s="104"/>
      <c r="J133" s="105">
        <f t="shared" ref="J133" si="122">H133*I133</f>
        <v>0</v>
      </c>
      <c r="K133" s="103"/>
      <c r="L133" s="104"/>
      <c r="M133" s="105">
        <f t="shared" ref="M133" si="123">K133*L133</f>
        <v>0</v>
      </c>
      <c r="N133" s="103"/>
      <c r="O133" s="104"/>
      <c r="P133" s="105">
        <f t="shared" ref="P133" si="124">N133*O133</f>
        <v>0</v>
      </c>
      <c r="Q133" s="103"/>
      <c r="R133" s="104"/>
      <c r="S133" s="105">
        <f t="shared" ref="S133" si="125">Q133*R133</f>
        <v>0</v>
      </c>
      <c r="T133" s="103"/>
      <c r="U133" s="104"/>
      <c r="V133" s="106">
        <f t="shared" ref="V133" si="126">T133*U133</f>
        <v>0</v>
      </c>
      <c r="W133" s="107">
        <f t="shared" si="105"/>
        <v>0</v>
      </c>
      <c r="X133" s="164">
        <f t="shared" si="106"/>
        <v>0</v>
      </c>
      <c r="Y133" s="164">
        <f t="shared" si="107"/>
        <v>0</v>
      </c>
      <c r="Z133" s="109" t="e">
        <f t="shared" si="108"/>
        <v>#DIV/0!</v>
      </c>
      <c r="AA133" s="110"/>
      <c r="AB133" s="111"/>
      <c r="AC133" s="112"/>
      <c r="AD133" s="112"/>
      <c r="AE133" s="112"/>
      <c r="AF133" s="112"/>
      <c r="AG133" s="112"/>
    </row>
    <row r="134" spans="1:33" ht="52.5" customHeight="1" thickBot="1" x14ac:dyDescent="0.25">
      <c r="A134" s="548" t="s">
        <v>177</v>
      </c>
      <c r="B134" s="524"/>
      <c r="C134" s="525"/>
      <c r="D134" s="146"/>
      <c r="E134" s="150"/>
      <c r="F134" s="148"/>
      <c r="G134" s="149">
        <f>G120+G130+G132</f>
        <v>41400</v>
      </c>
      <c r="H134" s="150"/>
      <c r="I134" s="148"/>
      <c r="J134" s="149">
        <f>J120+J130+J132</f>
        <v>41400</v>
      </c>
      <c r="K134" s="150"/>
      <c r="L134" s="148"/>
      <c r="M134" s="149">
        <f>M120+M130+M132</f>
        <v>0</v>
      </c>
      <c r="N134" s="150"/>
      <c r="O134" s="148"/>
      <c r="P134" s="149">
        <f>P120+P130+P132</f>
        <v>0</v>
      </c>
      <c r="Q134" s="150"/>
      <c r="R134" s="148"/>
      <c r="S134" s="149">
        <f>S120+S130+S132</f>
        <v>0</v>
      </c>
      <c r="T134" s="150"/>
      <c r="U134" s="148"/>
      <c r="V134" s="151">
        <f>V120+V130+V132</f>
        <v>0</v>
      </c>
      <c r="W134" s="153">
        <f>W120+W130+W132</f>
        <v>41400</v>
      </c>
      <c r="X134" s="170">
        <f>X120+X130+X132</f>
        <v>41400</v>
      </c>
      <c r="Y134" s="170">
        <f t="shared" si="107"/>
        <v>0</v>
      </c>
      <c r="Z134" s="171">
        <f t="shared" si="108"/>
        <v>0</v>
      </c>
      <c r="AA134" s="172"/>
      <c r="AB134" s="54"/>
      <c r="AC134" s="54"/>
      <c r="AD134" s="54"/>
      <c r="AE134" s="54"/>
      <c r="AF134" s="54"/>
      <c r="AG134" s="54"/>
    </row>
    <row r="135" spans="1:33" ht="30" customHeight="1" x14ac:dyDescent="0.2">
      <c r="A135" s="208" t="s">
        <v>72</v>
      </c>
      <c r="B135" s="209">
        <v>6</v>
      </c>
      <c r="C135" s="210" t="s">
        <v>178</v>
      </c>
      <c r="D135" s="159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1"/>
      <c r="X135" s="161"/>
      <c r="Y135" s="161"/>
      <c r="Z135" s="174"/>
      <c r="AA135" s="175"/>
      <c r="AB135" s="54"/>
      <c r="AC135" s="54"/>
      <c r="AD135" s="54"/>
      <c r="AE135" s="54"/>
      <c r="AF135" s="54"/>
      <c r="AG135" s="54"/>
    </row>
    <row r="136" spans="1:33" ht="30" customHeight="1" x14ac:dyDescent="0.2">
      <c r="A136" s="86" t="s">
        <v>74</v>
      </c>
      <c r="B136" s="176" t="s">
        <v>179</v>
      </c>
      <c r="C136" s="211" t="s">
        <v>180</v>
      </c>
      <c r="D136" s="178"/>
      <c r="E136" s="179"/>
      <c r="F136" s="180"/>
      <c r="G136" s="181">
        <f>SUM(G137:G141)</f>
        <v>12750</v>
      </c>
      <c r="H136" s="179"/>
      <c r="I136" s="180"/>
      <c r="J136" s="181">
        <f>SUM(J137:J141)</f>
        <v>13573.81</v>
      </c>
      <c r="K136" s="179"/>
      <c r="L136" s="180"/>
      <c r="M136" s="181">
        <f>SUM(M137:M141)</f>
        <v>0</v>
      </c>
      <c r="N136" s="179"/>
      <c r="O136" s="180"/>
      <c r="P136" s="181">
        <f>SUM(P137:P141)</f>
        <v>0</v>
      </c>
      <c r="Q136" s="179"/>
      <c r="R136" s="180"/>
      <c r="S136" s="181">
        <f>SUM(S137:S141)</f>
        <v>0</v>
      </c>
      <c r="T136" s="179"/>
      <c r="U136" s="180"/>
      <c r="V136" s="182">
        <f>SUM(V137:V141)</f>
        <v>0</v>
      </c>
      <c r="W136" s="94">
        <f t="shared" ref="W136:W147" si="127">G136+M136+S136</f>
        <v>12750</v>
      </c>
      <c r="X136" s="183">
        <f t="shared" ref="X136:X147" si="128">J136+P136+V136</f>
        <v>13573.81</v>
      </c>
      <c r="Y136" s="183">
        <f t="shared" ref="Y136:Y148" si="129">W136-X136</f>
        <v>-823.80999999999949</v>
      </c>
      <c r="Z136" s="96">
        <f t="shared" ref="Z136:Z148" si="130">Y136/W136</f>
        <v>-6.4612549019607807E-2</v>
      </c>
      <c r="AA136" s="97"/>
      <c r="AB136" s="98"/>
      <c r="AC136" s="98"/>
      <c r="AD136" s="98"/>
      <c r="AE136" s="98"/>
      <c r="AF136" s="98"/>
      <c r="AG136" s="98"/>
    </row>
    <row r="137" spans="1:33" ht="55.5" customHeight="1" x14ac:dyDescent="0.2">
      <c r="A137" s="348" t="s">
        <v>77</v>
      </c>
      <c r="B137" s="333" t="s">
        <v>181</v>
      </c>
      <c r="C137" s="334" t="s">
        <v>367</v>
      </c>
      <c r="D137" s="350" t="s">
        <v>107</v>
      </c>
      <c r="E137" s="460">
        <v>21</v>
      </c>
      <c r="F137" s="461">
        <v>110</v>
      </c>
      <c r="G137" s="105">
        <f t="shared" ref="G137:G141" si="131">E137*F137</f>
        <v>2310</v>
      </c>
      <c r="H137" s="378">
        <v>28</v>
      </c>
      <c r="I137" s="383">
        <v>110</v>
      </c>
      <c r="J137" s="105">
        <f t="shared" ref="J137:J141" si="132">H137*I137</f>
        <v>3080</v>
      </c>
      <c r="K137" s="103"/>
      <c r="L137" s="104"/>
      <c r="M137" s="105">
        <f t="shared" ref="M137:M141" si="133">K137*L137</f>
        <v>0</v>
      </c>
      <c r="N137" s="103"/>
      <c r="O137" s="104"/>
      <c r="P137" s="105">
        <f t="shared" ref="P137:P141" si="134">N137*O137</f>
        <v>0</v>
      </c>
      <c r="Q137" s="103"/>
      <c r="R137" s="104"/>
      <c r="S137" s="105">
        <f t="shared" ref="S137:S141" si="135">Q137*R137</f>
        <v>0</v>
      </c>
      <c r="T137" s="103"/>
      <c r="U137" s="104"/>
      <c r="V137" s="106">
        <f t="shared" ref="V137:V141" si="136">T137*U137</f>
        <v>0</v>
      </c>
      <c r="W137" s="107">
        <f t="shared" si="127"/>
        <v>2310</v>
      </c>
      <c r="X137" s="164">
        <f t="shared" si="128"/>
        <v>3080</v>
      </c>
      <c r="Y137" s="164">
        <f t="shared" si="129"/>
        <v>-770</v>
      </c>
      <c r="Z137" s="109">
        <f t="shared" si="130"/>
        <v>-0.33333333333333331</v>
      </c>
      <c r="AA137" s="110" t="s">
        <v>788</v>
      </c>
      <c r="AB137" s="112"/>
      <c r="AC137" s="112"/>
      <c r="AD137" s="112"/>
      <c r="AE137" s="112"/>
      <c r="AF137" s="112"/>
      <c r="AG137" s="112"/>
    </row>
    <row r="138" spans="1:33" s="504" customFormat="1" ht="54" customHeight="1" x14ac:dyDescent="0.2">
      <c r="A138" s="348" t="s">
        <v>77</v>
      </c>
      <c r="B138" s="333" t="s">
        <v>181</v>
      </c>
      <c r="C138" s="334" t="s">
        <v>464</v>
      </c>
      <c r="D138" s="350" t="s">
        <v>107</v>
      </c>
      <c r="E138" s="460"/>
      <c r="F138" s="461"/>
      <c r="G138" s="105"/>
      <c r="H138" s="378">
        <v>1</v>
      </c>
      <c r="I138" s="383">
        <v>53.81</v>
      </c>
      <c r="J138" s="105">
        <f t="shared" si="132"/>
        <v>53.81</v>
      </c>
      <c r="K138" s="103"/>
      <c r="L138" s="104"/>
      <c r="M138" s="105"/>
      <c r="N138" s="103"/>
      <c r="O138" s="104"/>
      <c r="P138" s="105"/>
      <c r="Q138" s="103"/>
      <c r="R138" s="104"/>
      <c r="S138" s="105"/>
      <c r="T138" s="103"/>
      <c r="U138" s="104"/>
      <c r="V138" s="106"/>
      <c r="W138" s="107">
        <f t="shared" si="127"/>
        <v>0</v>
      </c>
      <c r="X138" s="164">
        <f t="shared" si="128"/>
        <v>53.81</v>
      </c>
      <c r="Y138" s="164">
        <f t="shared" si="129"/>
        <v>-53.81</v>
      </c>
      <c r="Z138" s="109" t="e">
        <f t="shared" si="130"/>
        <v>#DIV/0!</v>
      </c>
      <c r="AA138" s="110" t="s">
        <v>789</v>
      </c>
      <c r="AB138" s="112"/>
      <c r="AC138" s="112"/>
      <c r="AD138" s="112"/>
      <c r="AE138" s="112"/>
      <c r="AF138" s="112"/>
      <c r="AG138" s="112"/>
    </row>
    <row r="139" spans="1:33" s="329" customFormat="1" ht="30" customHeight="1" x14ac:dyDescent="0.2">
      <c r="A139" s="348" t="s">
        <v>77</v>
      </c>
      <c r="B139" s="333" t="s">
        <v>183</v>
      </c>
      <c r="C139" s="334" t="s">
        <v>368</v>
      </c>
      <c r="D139" s="350" t="s">
        <v>107</v>
      </c>
      <c r="E139" s="460">
        <v>180</v>
      </c>
      <c r="F139" s="461">
        <v>6</v>
      </c>
      <c r="G139" s="105">
        <f t="shared" si="131"/>
        <v>1080</v>
      </c>
      <c r="H139" s="378">
        <v>180</v>
      </c>
      <c r="I139" s="383">
        <v>6</v>
      </c>
      <c r="J139" s="105">
        <f t="shared" si="132"/>
        <v>1080</v>
      </c>
      <c r="K139" s="103"/>
      <c r="L139" s="104"/>
      <c r="M139" s="105">
        <f t="shared" si="133"/>
        <v>0</v>
      </c>
      <c r="N139" s="103"/>
      <c r="O139" s="104"/>
      <c r="P139" s="105"/>
      <c r="Q139" s="103"/>
      <c r="R139" s="104"/>
      <c r="S139" s="105"/>
      <c r="T139" s="103"/>
      <c r="U139" s="104"/>
      <c r="V139" s="106"/>
      <c r="W139" s="107">
        <f t="shared" si="127"/>
        <v>1080</v>
      </c>
      <c r="X139" s="164">
        <f t="shared" si="128"/>
        <v>1080</v>
      </c>
      <c r="Y139" s="164">
        <f t="shared" si="129"/>
        <v>0</v>
      </c>
      <c r="Z139" s="109">
        <f t="shared" si="130"/>
        <v>0</v>
      </c>
      <c r="AA139" s="110"/>
      <c r="AB139" s="112"/>
      <c r="AC139" s="112"/>
      <c r="AD139" s="112"/>
      <c r="AE139" s="112"/>
      <c r="AF139" s="112"/>
      <c r="AG139" s="112"/>
    </row>
    <row r="140" spans="1:33" ht="30" customHeight="1" x14ac:dyDescent="0.2">
      <c r="A140" s="348" t="s">
        <v>77</v>
      </c>
      <c r="B140" s="333" t="s">
        <v>184</v>
      </c>
      <c r="C140" s="334" t="s">
        <v>369</v>
      </c>
      <c r="D140" s="350" t="s">
        <v>107</v>
      </c>
      <c r="E140" s="351">
        <v>16</v>
      </c>
      <c r="F140" s="332">
        <v>210</v>
      </c>
      <c r="G140" s="105">
        <f t="shared" si="131"/>
        <v>3360</v>
      </c>
      <c r="H140" s="103">
        <v>16</v>
      </c>
      <c r="I140" s="104">
        <v>210</v>
      </c>
      <c r="J140" s="105">
        <f t="shared" si="132"/>
        <v>3360</v>
      </c>
      <c r="K140" s="103"/>
      <c r="L140" s="104"/>
      <c r="M140" s="105">
        <f t="shared" si="133"/>
        <v>0</v>
      </c>
      <c r="N140" s="103"/>
      <c r="O140" s="104"/>
      <c r="P140" s="105">
        <f t="shared" si="134"/>
        <v>0</v>
      </c>
      <c r="Q140" s="103"/>
      <c r="R140" s="104"/>
      <c r="S140" s="105">
        <f t="shared" si="135"/>
        <v>0</v>
      </c>
      <c r="T140" s="103"/>
      <c r="U140" s="104"/>
      <c r="V140" s="106">
        <f t="shared" si="136"/>
        <v>0</v>
      </c>
      <c r="W140" s="107">
        <f t="shared" si="127"/>
        <v>3360</v>
      </c>
      <c r="X140" s="164">
        <f t="shared" si="128"/>
        <v>3360</v>
      </c>
      <c r="Y140" s="164">
        <f t="shared" si="129"/>
        <v>0</v>
      </c>
      <c r="Z140" s="109">
        <f t="shared" si="130"/>
        <v>0</v>
      </c>
      <c r="AA140" s="110"/>
      <c r="AB140" s="112"/>
      <c r="AC140" s="112"/>
      <c r="AD140" s="112"/>
      <c r="AE140" s="112"/>
      <c r="AF140" s="112"/>
      <c r="AG140" s="112"/>
    </row>
    <row r="141" spans="1:33" ht="30" customHeight="1" thickBot="1" x14ac:dyDescent="0.25">
      <c r="A141" s="353" t="s">
        <v>77</v>
      </c>
      <c r="B141" s="333" t="s">
        <v>370</v>
      </c>
      <c r="C141" s="355" t="s">
        <v>371</v>
      </c>
      <c r="D141" s="356" t="s">
        <v>107</v>
      </c>
      <c r="E141" s="357">
        <v>10</v>
      </c>
      <c r="F141" s="358">
        <v>600</v>
      </c>
      <c r="G141" s="128">
        <f t="shared" si="131"/>
        <v>6000</v>
      </c>
      <c r="H141" s="126">
        <v>10</v>
      </c>
      <c r="I141" s="127">
        <v>600</v>
      </c>
      <c r="J141" s="128">
        <f t="shared" si="132"/>
        <v>6000</v>
      </c>
      <c r="K141" s="126"/>
      <c r="L141" s="127"/>
      <c r="M141" s="128">
        <f t="shared" si="133"/>
        <v>0</v>
      </c>
      <c r="N141" s="126"/>
      <c r="O141" s="127"/>
      <c r="P141" s="128">
        <f t="shared" si="134"/>
        <v>0</v>
      </c>
      <c r="Q141" s="126"/>
      <c r="R141" s="127"/>
      <c r="S141" s="128">
        <f t="shared" si="135"/>
        <v>0</v>
      </c>
      <c r="T141" s="126"/>
      <c r="U141" s="127"/>
      <c r="V141" s="139">
        <f t="shared" si="136"/>
        <v>0</v>
      </c>
      <c r="W141" s="121">
        <f t="shared" si="127"/>
        <v>6000</v>
      </c>
      <c r="X141" s="185">
        <f t="shared" si="128"/>
        <v>6000</v>
      </c>
      <c r="Y141" s="185">
        <f t="shared" si="129"/>
        <v>0</v>
      </c>
      <c r="Z141" s="207">
        <f t="shared" si="130"/>
        <v>0</v>
      </c>
      <c r="AA141" s="140"/>
      <c r="AB141" s="112"/>
      <c r="AC141" s="112"/>
      <c r="AD141" s="112"/>
      <c r="AE141" s="112"/>
      <c r="AF141" s="112"/>
      <c r="AG141" s="112"/>
    </row>
    <row r="142" spans="1:33" ht="30" customHeight="1" x14ac:dyDescent="0.2">
      <c r="A142" s="86" t="s">
        <v>72</v>
      </c>
      <c r="B142" s="176" t="s">
        <v>185</v>
      </c>
      <c r="C142" s="212" t="s">
        <v>186</v>
      </c>
      <c r="D142" s="375"/>
      <c r="E142" s="373"/>
      <c r="F142" s="91"/>
      <c r="G142" s="92">
        <f>SUM(G143:G145)</f>
        <v>17900</v>
      </c>
      <c r="H142" s="90"/>
      <c r="I142" s="91"/>
      <c r="J142" s="92">
        <f>SUM(J143:J145)</f>
        <v>18533</v>
      </c>
      <c r="K142" s="90"/>
      <c r="L142" s="91"/>
      <c r="M142" s="92">
        <f>SUM(M143:M145)</f>
        <v>0</v>
      </c>
      <c r="N142" s="373"/>
      <c r="O142" s="91"/>
      <c r="P142" s="394">
        <f>SUM(P143:P145)</f>
        <v>0</v>
      </c>
      <c r="Q142" s="90"/>
      <c r="R142" s="91"/>
      <c r="S142" s="92">
        <f>SUM(S143:S145)</f>
        <v>0</v>
      </c>
      <c r="T142" s="90"/>
      <c r="U142" s="91"/>
      <c r="V142" s="93">
        <f>SUM(V143:V145)</f>
        <v>0</v>
      </c>
      <c r="W142" s="197">
        <f t="shared" si="127"/>
        <v>17900</v>
      </c>
      <c r="X142" s="198">
        <f t="shared" si="128"/>
        <v>18533</v>
      </c>
      <c r="Y142" s="198">
        <f t="shared" si="129"/>
        <v>-633</v>
      </c>
      <c r="Z142" s="267">
        <f t="shared" si="130"/>
        <v>-3.5363128491620113E-2</v>
      </c>
      <c r="AA142" s="268"/>
      <c r="AB142" s="98"/>
      <c r="AC142" s="98"/>
      <c r="AD142" s="98"/>
      <c r="AE142" s="98"/>
      <c r="AF142" s="98"/>
      <c r="AG142" s="98"/>
    </row>
    <row r="143" spans="1:33" ht="68.25" customHeight="1" x14ac:dyDescent="0.2">
      <c r="A143" s="348" t="s">
        <v>77</v>
      </c>
      <c r="B143" s="333" t="s">
        <v>187</v>
      </c>
      <c r="C143" s="334" t="s">
        <v>372</v>
      </c>
      <c r="D143" s="376" t="s">
        <v>107</v>
      </c>
      <c r="E143" s="351">
        <v>3</v>
      </c>
      <c r="F143" s="332">
        <v>2600</v>
      </c>
      <c r="G143" s="105">
        <f t="shared" ref="G143:G145" si="137">E143*F143</f>
        <v>7800</v>
      </c>
      <c r="H143" s="103">
        <v>4</v>
      </c>
      <c r="I143" s="104">
        <v>1871.25</v>
      </c>
      <c r="J143" s="105">
        <f t="shared" ref="J143:J145" si="138">H143*I143</f>
        <v>7485</v>
      </c>
      <c r="K143" s="103"/>
      <c r="L143" s="104"/>
      <c r="M143" s="105">
        <f t="shared" ref="M143:M145" si="139">K143*L143</f>
        <v>0</v>
      </c>
      <c r="N143" s="246"/>
      <c r="O143" s="104"/>
      <c r="P143" s="106">
        <f t="shared" ref="P143:P145" si="140">N143*O143</f>
        <v>0</v>
      </c>
      <c r="Q143" s="103"/>
      <c r="R143" s="104"/>
      <c r="S143" s="105">
        <f t="shared" ref="S143:S145" si="141">Q143*R143</f>
        <v>0</v>
      </c>
      <c r="T143" s="103"/>
      <c r="U143" s="104"/>
      <c r="V143" s="106">
        <f t="shared" ref="V143:V145" si="142">T143*U143</f>
        <v>0</v>
      </c>
      <c r="W143" s="107">
        <f t="shared" si="127"/>
        <v>7800</v>
      </c>
      <c r="X143" s="164">
        <f t="shared" si="128"/>
        <v>7485</v>
      </c>
      <c r="Y143" s="164">
        <f t="shared" si="129"/>
        <v>315</v>
      </c>
      <c r="Z143" s="217">
        <f t="shared" si="130"/>
        <v>4.0384615384615387E-2</v>
      </c>
      <c r="AA143" s="227" t="s">
        <v>790</v>
      </c>
      <c r="AB143" s="112"/>
      <c r="AC143" s="112"/>
      <c r="AD143" s="112"/>
      <c r="AE143" s="112"/>
      <c r="AF143" s="112"/>
      <c r="AG143" s="112"/>
    </row>
    <row r="144" spans="1:33" ht="30" customHeight="1" x14ac:dyDescent="0.2">
      <c r="A144" s="348" t="s">
        <v>77</v>
      </c>
      <c r="B144" s="333" t="s">
        <v>188</v>
      </c>
      <c r="C144" s="334" t="s">
        <v>373</v>
      </c>
      <c r="D144" s="376" t="s">
        <v>107</v>
      </c>
      <c r="E144" s="351">
        <v>2</v>
      </c>
      <c r="F144" s="332">
        <v>4000</v>
      </c>
      <c r="G144" s="105">
        <f t="shared" si="137"/>
        <v>8000</v>
      </c>
      <c r="H144" s="103">
        <v>2</v>
      </c>
      <c r="I144" s="104">
        <v>3470</v>
      </c>
      <c r="J144" s="105">
        <f t="shared" si="138"/>
        <v>6940</v>
      </c>
      <c r="K144" s="103"/>
      <c r="L144" s="104"/>
      <c r="M144" s="105">
        <f t="shared" si="139"/>
        <v>0</v>
      </c>
      <c r="N144" s="246"/>
      <c r="O144" s="104"/>
      <c r="P144" s="106">
        <f t="shared" si="140"/>
        <v>0</v>
      </c>
      <c r="Q144" s="103"/>
      <c r="R144" s="104"/>
      <c r="S144" s="105">
        <f t="shared" si="141"/>
        <v>0</v>
      </c>
      <c r="T144" s="103"/>
      <c r="U144" s="104"/>
      <c r="V144" s="106">
        <f t="shared" si="142"/>
        <v>0</v>
      </c>
      <c r="W144" s="107">
        <f t="shared" si="127"/>
        <v>8000</v>
      </c>
      <c r="X144" s="164">
        <f t="shared" si="128"/>
        <v>6940</v>
      </c>
      <c r="Y144" s="164">
        <f t="shared" si="129"/>
        <v>1060</v>
      </c>
      <c r="Z144" s="217">
        <f t="shared" si="130"/>
        <v>0.13250000000000001</v>
      </c>
      <c r="AA144" s="227"/>
      <c r="AB144" s="112"/>
      <c r="AC144" s="112"/>
      <c r="AD144" s="112"/>
      <c r="AE144" s="112"/>
      <c r="AF144" s="112"/>
      <c r="AG144" s="112"/>
    </row>
    <row r="145" spans="1:33" ht="70.5" customHeight="1" thickBot="1" x14ac:dyDescent="0.25">
      <c r="A145" s="348" t="s">
        <v>77</v>
      </c>
      <c r="B145" s="333" t="s">
        <v>189</v>
      </c>
      <c r="C145" s="334" t="s">
        <v>792</v>
      </c>
      <c r="D145" s="376" t="s">
        <v>107</v>
      </c>
      <c r="E145" s="351">
        <v>6</v>
      </c>
      <c r="F145" s="332">
        <v>350</v>
      </c>
      <c r="G145" s="105">
        <f t="shared" si="137"/>
        <v>2100</v>
      </c>
      <c r="H145" s="103">
        <v>8</v>
      </c>
      <c r="I145" s="104">
        <v>513.5</v>
      </c>
      <c r="J145" s="105">
        <f t="shared" si="138"/>
        <v>4108</v>
      </c>
      <c r="K145" s="103"/>
      <c r="L145" s="104"/>
      <c r="M145" s="105">
        <f t="shared" si="139"/>
        <v>0</v>
      </c>
      <c r="N145" s="246"/>
      <c r="O145" s="104"/>
      <c r="P145" s="106">
        <f t="shared" si="140"/>
        <v>0</v>
      </c>
      <c r="Q145" s="103"/>
      <c r="R145" s="104"/>
      <c r="S145" s="105">
        <f t="shared" si="141"/>
        <v>0</v>
      </c>
      <c r="T145" s="104"/>
      <c r="U145" s="104"/>
      <c r="V145" s="106">
        <f t="shared" si="142"/>
        <v>0</v>
      </c>
      <c r="W145" s="107">
        <f t="shared" si="127"/>
        <v>2100</v>
      </c>
      <c r="X145" s="164">
        <f t="shared" si="128"/>
        <v>4108</v>
      </c>
      <c r="Y145" s="164">
        <f t="shared" si="129"/>
        <v>-2008</v>
      </c>
      <c r="Z145" s="217">
        <f t="shared" si="130"/>
        <v>-0.95619047619047615</v>
      </c>
      <c r="AA145" s="227" t="s">
        <v>791</v>
      </c>
      <c r="AB145" s="112"/>
      <c r="AC145" s="112"/>
      <c r="AD145" s="112"/>
      <c r="AE145" s="112"/>
      <c r="AF145" s="112"/>
      <c r="AG145" s="112"/>
    </row>
    <row r="146" spans="1:33" ht="30" customHeight="1" x14ac:dyDescent="0.2">
      <c r="A146" s="86" t="s">
        <v>72</v>
      </c>
      <c r="B146" s="176" t="s">
        <v>190</v>
      </c>
      <c r="C146" s="212" t="s">
        <v>191</v>
      </c>
      <c r="D146" s="89"/>
      <c r="E146" s="90"/>
      <c r="F146" s="91"/>
      <c r="G146" s="92">
        <f>SUM(G147:G147)</f>
        <v>0</v>
      </c>
      <c r="H146" s="90"/>
      <c r="I146" s="91"/>
      <c r="J146" s="92">
        <f>SUM(J147:J147)</f>
        <v>0</v>
      </c>
      <c r="K146" s="90"/>
      <c r="L146" s="91"/>
      <c r="M146" s="92">
        <f>SUM(M147:M147)</f>
        <v>0</v>
      </c>
      <c r="N146" s="90"/>
      <c r="O146" s="91"/>
      <c r="P146" s="92">
        <f>SUM(P147:P147)</f>
        <v>0</v>
      </c>
      <c r="Q146" s="90"/>
      <c r="R146" s="91"/>
      <c r="S146" s="92">
        <f>SUM(S147:S147)</f>
        <v>0</v>
      </c>
      <c r="T146" s="90"/>
      <c r="U146" s="91"/>
      <c r="V146" s="93">
        <f>SUM(V147:V147)</f>
        <v>0</v>
      </c>
      <c r="W146" s="94">
        <f t="shared" si="127"/>
        <v>0</v>
      </c>
      <c r="X146" s="183">
        <f t="shared" si="128"/>
        <v>0</v>
      </c>
      <c r="Y146" s="183">
        <f t="shared" si="129"/>
        <v>0</v>
      </c>
      <c r="Z146" s="96" t="e">
        <f t="shared" si="130"/>
        <v>#DIV/0!</v>
      </c>
      <c r="AA146" s="97"/>
      <c r="AB146" s="98"/>
      <c r="AC146" s="98"/>
      <c r="AD146" s="98"/>
      <c r="AE146" s="98"/>
      <c r="AF146" s="98"/>
      <c r="AG146" s="98"/>
    </row>
    <row r="147" spans="1:33" ht="30" customHeight="1" thickBot="1" x14ac:dyDescent="0.25">
      <c r="A147" s="99" t="s">
        <v>77</v>
      </c>
      <c r="B147" s="100" t="s">
        <v>192</v>
      </c>
      <c r="C147" s="165" t="s">
        <v>182</v>
      </c>
      <c r="D147" s="102" t="s">
        <v>107</v>
      </c>
      <c r="E147" s="103"/>
      <c r="F147" s="104"/>
      <c r="G147" s="105">
        <f t="shared" ref="G147" si="143">E147*F147</f>
        <v>0</v>
      </c>
      <c r="H147" s="103"/>
      <c r="I147" s="104"/>
      <c r="J147" s="105">
        <f t="shared" ref="J147" si="144">H147*I147</f>
        <v>0</v>
      </c>
      <c r="K147" s="103"/>
      <c r="L147" s="104"/>
      <c r="M147" s="105">
        <f t="shared" ref="M147" si="145">K147*L147</f>
        <v>0</v>
      </c>
      <c r="N147" s="103"/>
      <c r="O147" s="104"/>
      <c r="P147" s="105">
        <f t="shared" ref="P147" si="146">N147*O147</f>
        <v>0</v>
      </c>
      <c r="Q147" s="103"/>
      <c r="R147" s="104"/>
      <c r="S147" s="105">
        <f t="shared" ref="S147" si="147">Q147*R147</f>
        <v>0</v>
      </c>
      <c r="T147" s="103"/>
      <c r="U147" s="104"/>
      <c r="V147" s="106">
        <f t="shared" ref="V147" si="148">T147*U147</f>
        <v>0</v>
      </c>
      <c r="W147" s="107">
        <f t="shared" si="127"/>
        <v>0</v>
      </c>
      <c r="X147" s="164">
        <f t="shared" si="128"/>
        <v>0</v>
      </c>
      <c r="Y147" s="164">
        <f t="shared" si="129"/>
        <v>0</v>
      </c>
      <c r="Z147" s="109" t="e">
        <f t="shared" si="130"/>
        <v>#DIV/0!</v>
      </c>
      <c r="AA147" s="110"/>
      <c r="AB147" s="112"/>
      <c r="AC147" s="112"/>
      <c r="AD147" s="112"/>
      <c r="AE147" s="112"/>
      <c r="AF147" s="112"/>
      <c r="AG147" s="112"/>
    </row>
    <row r="148" spans="1:33" ht="30" customHeight="1" thickBot="1" x14ac:dyDescent="0.25">
      <c r="A148" s="199" t="s">
        <v>193</v>
      </c>
      <c r="B148" s="200"/>
      <c r="C148" s="201"/>
      <c r="D148" s="202"/>
      <c r="E148" s="203"/>
      <c r="F148" s="148"/>
      <c r="G148" s="149">
        <f>G146+G142+G136</f>
        <v>30650</v>
      </c>
      <c r="H148" s="203"/>
      <c r="I148" s="148"/>
      <c r="J148" s="149">
        <f>J146+J142+J136</f>
        <v>32106.809999999998</v>
      </c>
      <c r="K148" s="150"/>
      <c r="L148" s="148"/>
      <c r="M148" s="149">
        <f>M146+M142+M136</f>
        <v>0</v>
      </c>
      <c r="N148" s="150"/>
      <c r="O148" s="148"/>
      <c r="P148" s="149">
        <f>P146+P142+P136</f>
        <v>0</v>
      </c>
      <c r="Q148" s="150"/>
      <c r="R148" s="148"/>
      <c r="S148" s="149">
        <f>S146+S142+S136</f>
        <v>0</v>
      </c>
      <c r="T148" s="150"/>
      <c r="U148" s="148"/>
      <c r="V148" s="151">
        <f>V146+V142+V136</f>
        <v>0</v>
      </c>
      <c r="W148" s="153">
        <f>W146+W142+W136</f>
        <v>30650</v>
      </c>
      <c r="X148" s="153">
        <f>X146+X142+X136</f>
        <v>32106.809999999998</v>
      </c>
      <c r="Y148" s="188">
        <f t="shared" si="129"/>
        <v>-1456.8099999999977</v>
      </c>
      <c r="Z148" s="171">
        <f t="shared" si="130"/>
        <v>-4.7530505709624721E-2</v>
      </c>
      <c r="AA148" s="172"/>
      <c r="AB148" s="54"/>
      <c r="AC148" s="54"/>
      <c r="AD148" s="54"/>
      <c r="AE148" s="54"/>
      <c r="AF148" s="54"/>
      <c r="AG148" s="54"/>
    </row>
    <row r="149" spans="1:33" ht="30" customHeight="1" thickBot="1" x14ac:dyDescent="0.25">
      <c r="A149" s="208" t="s">
        <v>72</v>
      </c>
      <c r="B149" s="157">
        <v>7</v>
      </c>
      <c r="C149" s="210" t="s">
        <v>194</v>
      </c>
      <c r="D149" s="159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1"/>
      <c r="X149" s="161"/>
      <c r="Y149" s="161"/>
      <c r="Z149" s="174"/>
      <c r="AA149" s="175"/>
      <c r="AB149" s="54"/>
      <c r="AC149" s="54"/>
      <c r="AD149" s="54"/>
      <c r="AE149" s="54"/>
      <c r="AF149" s="54"/>
      <c r="AG149" s="54"/>
    </row>
    <row r="150" spans="1:33" ht="30" customHeight="1" x14ac:dyDescent="0.2">
      <c r="A150" s="348" t="s">
        <v>77</v>
      </c>
      <c r="B150" s="333" t="s">
        <v>195</v>
      </c>
      <c r="C150" s="334" t="s">
        <v>375</v>
      </c>
      <c r="D150" s="360" t="s">
        <v>131</v>
      </c>
      <c r="E150" s="351">
        <v>1</v>
      </c>
      <c r="F150" s="332">
        <v>6500</v>
      </c>
      <c r="G150" s="105">
        <f t="shared" ref="G150:G153" si="149">E150*F150</f>
        <v>6500</v>
      </c>
      <c r="H150" s="103">
        <v>1</v>
      </c>
      <c r="I150" s="104">
        <v>6500</v>
      </c>
      <c r="J150" s="105">
        <f t="shared" ref="J150:J153" si="150">H150*I150</f>
        <v>6500</v>
      </c>
      <c r="K150" s="103"/>
      <c r="L150" s="104"/>
      <c r="M150" s="105">
        <f t="shared" ref="M150:M153" si="151">K150*L150</f>
        <v>0</v>
      </c>
      <c r="N150" s="103"/>
      <c r="O150" s="104"/>
      <c r="P150" s="105">
        <f t="shared" ref="P150:P153" si="152">N150*O150</f>
        <v>0</v>
      </c>
      <c r="Q150" s="103"/>
      <c r="R150" s="104"/>
      <c r="S150" s="105">
        <f t="shared" ref="S150:S153" si="153">Q150*R150</f>
        <v>0</v>
      </c>
      <c r="T150" s="103"/>
      <c r="U150" s="104"/>
      <c r="V150" s="106">
        <f t="shared" ref="V150:V153" si="154">T150*U150</f>
        <v>0</v>
      </c>
      <c r="W150" s="213">
        <f t="shared" ref="W150:W153" si="155">G150+M150+S150</f>
        <v>6500</v>
      </c>
      <c r="X150" s="214">
        <f t="shared" ref="X150:X153" si="156">J150+P150+V150</f>
        <v>6500</v>
      </c>
      <c r="Y150" s="214">
        <f t="shared" ref="Y150:Y154" si="157">W150-X150</f>
        <v>0</v>
      </c>
      <c r="Z150" s="215">
        <f t="shared" ref="Z150:Z154" si="158">Y150/W150</f>
        <v>0</v>
      </c>
      <c r="AA150" s="216"/>
      <c r="AB150" s="112"/>
      <c r="AC150" s="112"/>
      <c r="AD150" s="112"/>
      <c r="AE150" s="112"/>
      <c r="AF150" s="112"/>
      <c r="AG150" s="112"/>
    </row>
    <row r="151" spans="1:33" ht="30" customHeight="1" x14ac:dyDescent="0.2">
      <c r="A151" s="348" t="s">
        <v>77</v>
      </c>
      <c r="B151" s="333" t="s">
        <v>196</v>
      </c>
      <c r="C151" s="349" t="s">
        <v>376</v>
      </c>
      <c r="D151" s="350" t="s">
        <v>107</v>
      </c>
      <c r="E151" s="351">
        <v>1</v>
      </c>
      <c r="F151" s="332">
        <v>1200</v>
      </c>
      <c r="G151" s="105">
        <f t="shared" si="149"/>
        <v>1200</v>
      </c>
      <c r="H151" s="378">
        <v>1</v>
      </c>
      <c r="I151" s="383">
        <v>1200</v>
      </c>
      <c r="J151" s="361">
        <f t="shared" si="150"/>
        <v>1200</v>
      </c>
      <c r="K151" s="103"/>
      <c r="L151" s="104"/>
      <c r="M151" s="105">
        <f t="shared" si="151"/>
        <v>0</v>
      </c>
      <c r="N151" s="103"/>
      <c r="O151" s="104"/>
      <c r="P151" s="105">
        <f t="shared" si="152"/>
        <v>0</v>
      </c>
      <c r="Q151" s="103"/>
      <c r="R151" s="104"/>
      <c r="S151" s="105">
        <f t="shared" si="153"/>
        <v>0</v>
      </c>
      <c r="T151" s="103"/>
      <c r="U151" s="104"/>
      <c r="V151" s="106">
        <f t="shared" si="154"/>
        <v>0</v>
      </c>
      <c r="W151" s="107">
        <f t="shared" si="155"/>
        <v>1200</v>
      </c>
      <c r="X151" s="164">
        <f t="shared" si="156"/>
        <v>1200</v>
      </c>
      <c r="Y151" s="164">
        <f t="shared" si="157"/>
        <v>0</v>
      </c>
      <c r="Z151" s="217">
        <f t="shared" si="158"/>
        <v>0</v>
      </c>
      <c r="AA151" s="110"/>
      <c r="AB151" s="112"/>
      <c r="AC151" s="112"/>
      <c r="AD151" s="112"/>
      <c r="AE151" s="112"/>
      <c r="AF151" s="112"/>
      <c r="AG151" s="112"/>
    </row>
    <row r="152" spans="1:33" ht="30" customHeight="1" x14ac:dyDescent="0.2">
      <c r="A152" s="348" t="s">
        <v>77</v>
      </c>
      <c r="B152" s="333" t="s">
        <v>197</v>
      </c>
      <c r="C152" s="349" t="s">
        <v>377</v>
      </c>
      <c r="D152" s="350" t="s">
        <v>107</v>
      </c>
      <c r="E152" s="351">
        <v>180</v>
      </c>
      <c r="F152" s="332">
        <v>50</v>
      </c>
      <c r="G152" s="105">
        <f t="shared" si="149"/>
        <v>9000</v>
      </c>
      <c r="H152" s="378">
        <v>180</v>
      </c>
      <c r="I152" s="383">
        <v>50</v>
      </c>
      <c r="J152" s="361">
        <f t="shared" si="150"/>
        <v>9000</v>
      </c>
      <c r="K152" s="103"/>
      <c r="L152" s="104"/>
      <c r="M152" s="105">
        <f t="shared" si="151"/>
        <v>0</v>
      </c>
      <c r="N152" s="103"/>
      <c r="O152" s="104"/>
      <c r="P152" s="105">
        <f t="shared" si="152"/>
        <v>0</v>
      </c>
      <c r="Q152" s="103"/>
      <c r="R152" s="104"/>
      <c r="S152" s="105">
        <f t="shared" si="153"/>
        <v>0</v>
      </c>
      <c r="T152" s="103"/>
      <c r="U152" s="104"/>
      <c r="V152" s="106">
        <f t="shared" si="154"/>
        <v>0</v>
      </c>
      <c r="W152" s="107">
        <f t="shared" si="155"/>
        <v>9000</v>
      </c>
      <c r="X152" s="164">
        <f t="shared" si="156"/>
        <v>9000</v>
      </c>
      <c r="Y152" s="164">
        <f t="shared" si="157"/>
        <v>0</v>
      </c>
      <c r="Z152" s="217">
        <f t="shared" si="158"/>
        <v>0</v>
      </c>
      <c r="AA152" s="110"/>
      <c r="AB152" s="112"/>
      <c r="AC152" s="112"/>
      <c r="AD152" s="112"/>
      <c r="AE152" s="112"/>
      <c r="AF152" s="112"/>
      <c r="AG152" s="112"/>
    </row>
    <row r="153" spans="1:33" ht="30" customHeight="1" thickBot="1" x14ac:dyDescent="0.25">
      <c r="A153" s="125" t="s">
        <v>77</v>
      </c>
      <c r="B153" s="100" t="s">
        <v>198</v>
      </c>
      <c r="C153" s="498" t="s">
        <v>703</v>
      </c>
      <c r="D153" s="138" t="s">
        <v>107</v>
      </c>
      <c r="E153" s="126">
        <v>6500</v>
      </c>
      <c r="F153" s="127">
        <v>0.22</v>
      </c>
      <c r="G153" s="128">
        <f t="shared" si="149"/>
        <v>1430</v>
      </c>
      <c r="H153" s="126">
        <v>6500</v>
      </c>
      <c r="I153" s="127">
        <v>0.22</v>
      </c>
      <c r="J153" s="128">
        <f t="shared" si="150"/>
        <v>1430</v>
      </c>
      <c r="K153" s="126"/>
      <c r="L153" s="127">
        <v>0.22</v>
      </c>
      <c r="M153" s="128">
        <f t="shared" si="151"/>
        <v>0</v>
      </c>
      <c r="N153" s="126"/>
      <c r="O153" s="127">
        <v>0.22</v>
      </c>
      <c r="P153" s="128">
        <f t="shared" si="152"/>
        <v>0</v>
      </c>
      <c r="Q153" s="126"/>
      <c r="R153" s="127">
        <v>0.22</v>
      </c>
      <c r="S153" s="128">
        <f t="shared" si="153"/>
        <v>0</v>
      </c>
      <c r="T153" s="126"/>
      <c r="U153" s="127">
        <v>0.22</v>
      </c>
      <c r="V153" s="139">
        <f t="shared" si="154"/>
        <v>0</v>
      </c>
      <c r="W153" s="121">
        <f t="shared" si="155"/>
        <v>1430</v>
      </c>
      <c r="X153" s="185">
        <f t="shared" si="156"/>
        <v>1430</v>
      </c>
      <c r="Y153" s="185">
        <f t="shared" si="157"/>
        <v>0</v>
      </c>
      <c r="Z153" s="219">
        <f t="shared" si="158"/>
        <v>0</v>
      </c>
      <c r="AA153" s="123"/>
      <c r="AB153" s="54"/>
      <c r="AC153" s="54"/>
      <c r="AD153" s="54"/>
      <c r="AE153" s="54"/>
      <c r="AF153" s="54"/>
      <c r="AG153" s="54"/>
    </row>
    <row r="154" spans="1:33" ht="30" customHeight="1" x14ac:dyDescent="0.2">
      <c r="A154" s="199" t="s">
        <v>199</v>
      </c>
      <c r="B154" s="220"/>
      <c r="C154" s="201"/>
      <c r="D154" s="202"/>
      <c r="E154" s="203"/>
      <c r="F154" s="148"/>
      <c r="G154" s="149">
        <f>SUM(G150:G153)</f>
        <v>18130</v>
      </c>
      <c r="H154" s="203"/>
      <c r="I154" s="148"/>
      <c r="J154" s="149">
        <f>SUM(J150:J153)</f>
        <v>18130</v>
      </c>
      <c r="K154" s="150"/>
      <c r="L154" s="148"/>
      <c r="M154" s="149">
        <f>SUM(M150:M153)</f>
        <v>0</v>
      </c>
      <c r="N154" s="150"/>
      <c r="O154" s="148"/>
      <c r="P154" s="149">
        <f>SUM(P150:P153)</f>
        <v>0</v>
      </c>
      <c r="Q154" s="150"/>
      <c r="R154" s="148"/>
      <c r="S154" s="149">
        <f>SUM(S150:S153)</f>
        <v>0</v>
      </c>
      <c r="T154" s="150"/>
      <c r="U154" s="148"/>
      <c r="V154" s="151">
        <f>SUM(V150:V153)</f>
        <v>0</v>
      </c>
      <c r="W154" s="153">
        <f>SUM(W150:W153)</f>
        <v>18130</v>
      </c>
      <c r="X154" s="153">
        <f>SUM(X150:X153)</f>
        <v>18130</v>
      </c>
      <c r="Y154" s="221">
        <f t="shared" si="157"/>
        <v>0</v>
      </c>
      <c r="Z154" s="222">
        <f t="shared" si="158"/>
        <v>0</v>
      </c>
      <c r="AA154" s="223"/>
      <c r="AB154" s="54"/>
      <c r="AC154" s="54"/>
      <c r="AD154" s="54"/>
      <c r="AE154" s="54"/>
      <c r="AF154" s="54"/>
      <c r="AG154" s="54"/>
    </row>
    <row r="155" spans="1:33" ht="30" customHeight="1" x14ac:dyDescent="0.2">
      <c r="A155" s="208" t="s">
        <v>72</v>
      </c>
      <c r="B155" s="157">
        <v>8</v>
      </c>
      <c r="C155" s="224" t="s">
        <v>200</v>
      </c>
      <c r="D155" s="159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1"/>
      <c r="X155" s="161"/>
      <c r="Y155" s="83"/>
      <c r="Z155" s="162"/>
      <c r="AA155" s="225"/>
      <c r="AB155" s="98"/>
      <c r="AC155" s="98"/>
      <c r="AD155" s="98"/>
      <c r="AE155" s="98"/>
      <c r="AF155" s="98"/>
      <c r="AG155" s="98"/>
    </row>
    <row r="156" spans="1:33" ht="30" customHeight="1" x14ac:dyDescent="0.2">
      <c r="A156" s="99" t="s">
        <v>77</v>
      </c>
      <c r="B156" s="100" t="s">
        <v>201</v>
      </c>
      <c r="C156" s="165" t="s">
        <v>202</v>
      </c>
      <c r="D156" s="102" t="s">
        <v>203</v>
      </c>
      <c r="E156" s="103"/>
      <c r="F156" s="104"/>
      <c r="G156" s="105">
        <f t="shared" ref="G156:G161" si="159">E156*F156</f>
        <v>0</v>
      </c>
      <c r="H156" s="103"/>
      <c r="I156" s="104"/>
      <c r="J156" s="105">
        <f t="shared" ref="J156:J161" si="160">H156*I156</f>
        <v>0</v>
      </c>
      <c r="K156" s="103"/>
      <c r="L156" s="104"/>
      <c r="M156" s="105">
        <f t="shared" ref="M156:M161" si="161">K156*L156</f>
        <v>0</v>
      </c>
      <c r="N156" s="103"/>
      <c r="O156" s="104"/>
      <c r="P156" s="105">
        <f t="shared" ref="P156:P161" si="162">N156*O156</f>
        <v>0</v>
      </c>
      <c r="Q156" s="103"/>
      <c r="R156" s="104"/>
      <c r="S156" s="105">
        <f t="shared" ref="S156:S161" si="163">Q156*R156</f>
        <v>0</v>
      </c>
      <c r="T156" s="103"/>
      <c r="U156" s="104"/>
      <c r="V156" s="106">
        <f t="shared" ref="V156:V161" si="164">T156*U156</f>
        <v>0</v>
      </c>
      <c r="W156" s="213">
        <f t="shared" ref="W156:W161" si="165">G156+M156+S156</f>
        <v>0</v>
      </c>
      <c r="X156" s="214">
        <f t="shared" ref="X156:X161" si="166">J156+P156+V156</f>
        <v>0</v>
      </c>
      <c r="Y156" s="226">
        <f t="shared" ref="Y156:Y162" si="167">W156-X156</f>
        <v>0</v>
      </c>
      <c r="Z156" s="215" t="e">
        <f t="shared" ref="Z156:Z162" si="168">Y156/W156</f>
        <v>#DIV/0!</v>
      </c>
      <c r="AA156" s="227"/>
      <c r="AB156" s="112"/>
      <c r="AC156" s="112"/>
      <c r="AD156" s="112"/>
      <c r="AE156" s="112"/>
      <c r="AF156" s="112"/>
      <c r="AG156" s="112"/>
    </row>
    <row r="157" spans="1:33" ht="30" customHeight="1" x14ac:dyDescent="0.2">
      <c r="A157" s="99" t="s">
        <v>77</v>
      </c>
      <c r="B157" s="100" t="s">
        <v>204</v>
      </c>
      <c r="C157" s="165" t="s">
        <v>205</v>
      </c>
      <c r="D157" s="102" t="s">
        <v>203</v>
      </c>
      <c r="E157" s="103"/>
      <c r="F157" s="104"/>
      <c r="G157" s="105">
        <f t="shared" si="159"/>
        <v>0</v>
      </c>
      <c r="H157" s="103"/>
      <c r="I157" s="104"/>
      <c r="J157" s="105">
        <f t="shared" si="160"/>
        <v>0</v>
      </c>
      <c r="K157" s="103"/>
      <c r="L157" s="104"/>
      <c r="M157" s="105">
        <f t="shared" si="161"/>
        <v>0</v>
      </c>
      <c r="N157" s="103"/>
      <c r="O157" s="104"/>
      <c r="P157" s="105">
        <f t="shared" si="162"/>
        <v>0</v>
      </c>
      <c r="Q157" s="103"/>
      <c r="R157" s="104"/>
      <c r="S157" s="105">
        <f t="shared" si="163"/>
        <v>0</v>
      </c>
      <c r="T157" s="103"/>
      <c r="U157" s="104"/>
      <c r="V157" s="106">
        <f t="shared" si="164"/>
        <v>0</v>
      </c>
      <c r="W157" s="107">
        <f t="shared" si="165"/>
        <v>0</v>
      </c>
      <c r="X157" s="164">
        <f t="shared" si="166"/>
        <v>0</v>
      </c>
      <c r="Y157" s="108">
        <f t="shared" si="167"/>
        <v>0</v>
      </c>
      <c r="Z157" s="217" t="e">
        <f t="shared" si="168"/>
        <v>#DIV/0!</v>
      </c>
      <c r="AA157" s="227"/>
      <c r="AB157" s="112"/>
      <c r="AC157" s="112"/>
      <c r="AD157" s="112"/>
      <c r="AE157" s="112"/>
      <c r="AF157" s="112"/>
      <c r="AG157" s="112"/>
    </row>
    <row r="158" spans="1:33" ht="30" customHeight="1" x14ac:dyDescent="0.2">
      <c r="A158" s="99" t="s">
        <v>77</v>
      </c>
      <c r="B158" s="100" t="s">
        <v>206</v>
      </c>
      <c r="C158" s="165" t="s">
        <v>207</v>
      </c>
      <c r="D158" s="102" t="s">
        <v>208</v>
      </c>
      <c r="E158" s="228"/>
      <c r="F158" s="229"/>
      <c r="G158" s="105">
        <f t="shared" si="159"/>
        <v>0</v>
      </c>
      <c r="H158" s="228"/>
      <c r="I158" s="229"/>
      <c r="J158" s="105">
        <f t="shared" si="160"/>
        <v>0</v>
      </c>
      <c r="K158" s="103"/>
      <c r="L158" s="104"/>
      <c r="M158" s="105">
        <f t="shared" si="161"/>
        <v>0</v>
      </c>
      <c r="N158" s="103"/>
      <c r="O158" s="104"/>
      <c r="P158" s="105">
        <f t="shared" si="162"/>
        <v>0</v>
      </c>
      <c r="Q158" s="103"/>
      <c r="R158" s="104"/>
      <c r="S158" s="105">
        <f t="shared" si="163"/>
        <v>0</v>
      </c>
      <c r="T158" s="103"/>
      <c r="U158" s="104"/>
      <c r="V158" s="106">
        <f t="shared" si="164"/>
        <v>0</v>
      </c>
      <c r="W158" s="107">
        <f t="shared" si="165"/>
        <v>0</v>
      </c>
      <c r="X158" s="164">
        <f t="shared" si="166"/>
        <v>0</v>
      </c>
      <c r="Y158" s="108">
        <f t="shared" si="167"/>
        <v>0</v>
      </c>
      <c r="Z158" s="217" t="e">
        <f t="shared" si="168"/>
        <v>#DIV/0!</v>
      </c>
      <c r="AA158" s="227"/>
      <c r="AB158" s="112"/>
      <c r="AC158" s="112"/>
      <c r="AD158" s="112"/>
      <c r="AE158" s="112"/>
      <c r="AF158" s="112"/>
      <c r="AG158" s="112"/>
    </row>
    <row r="159" spans="1:33" ht="30" customHeight="1" x14ac:dyDescent="0.2">
      <c r="A159" s="99" t="s">
        <v>77</v>
      </c>
      <c r="B159" s="100" t="s">
        <v>209</v>
      </c>
      <c r="C159" s="165" t="s">
        <v>210</v>
      </c>
      <c r="D159" s="102" t="s">
        <v>208</v>
      </c>
      <c r="E159" s="103"/>
      <c r="F159" s="104"/>
      <c r="G159" s="105">
        <f t="shared" si="159"/>
        <v>0</v>
      </c>
      <c r="H159" s="103"/>
      <c r="I159" s="104"/>
      <c r="J159" s="105">
        <f t="shared" si="160"/>
        <v>0</v>
      </c>
      <c r="K159" s="228"/>
      <c r="L159" s="229"/>
      <c r="M159" s="105">
        <f t="shared" si="161"/>
        <v>0</v>
      </c>
      <c r="N159" s="228"/>
      <c r="O159" s="229"/>
      <c r="P159" s="105">
        <f t="shared" si="162"/>
        <v>0</v>
      </c>
      <c r="Q159" s="228"/>
      <c r="R159" s="229"/>
      <c r="S159" s="105">
        <f t="shared" si="163"/>
        <v>0</v>
      </c>
      <c r="T159" s="228"/>
      <c r="U159" s="229"/>
      <c r="V159" s="106">
        <f t="shared" si="164"/>
        <v>0</v>
      </c>
      <c r="W159" s="107">
        <f t="shared" si="165"/>
        <v>0</v>
      </c>
      <c r="X159" s="164">
        <f t="shared" si="166"/>
        <v>0</v>
      </c>
      <c r="Y159" s="108">
        <f t="shared" si="167"/>
        <v>0</v>
      </c>
      <c r="Z159" s="217" t="e">
        <f t="shared" si="168"/>
        <v>#DIV/0!</v>
      </c>
      <c r="AA159" s="227"/>
      <c r="AB159" s="112"/>
      <c r="AC159" s="112"/>
      <c r="AD159" s="112"/>
      <c r="AE159" s="112"/>
      <c r="AF159" s="112"/>
      <c r="AG159" s="112"/>
    </row>
    <row r="160" spans="1:33" ht="30" customHeight="1" x14ac:dyDescent="0.2">
      <c r="A160" s="99" t="s">
        <v>77</v>
      </c>
      <c r="B160" s="100" t="s">
        <v>211</v>
      </c>
      <c r="C160" s="165" t="s">
        <v>212</v>
      </c>
      <c r="D160" s="102" t="s">
        <v>208</v>
      </c>
      <c r="E160" s="103"/>
      <c r="F160" s="104"/>
      <c r="G160" s="105">
        <f t="shared" si="159"/>
        <v>0</v>
      </c>
      <c r="H160" s="103"/>
      <c r="I160" s="104"/>
      <c r="J160" s="105">
        <f t="shared" si="160"/>
        <v>0</v>
      </c>
      <c r="K160" s="103"/>
      <c r="L160" s="104"/>
      <c r="M160" s="105">
        <f t="shared" si="161"/>
        <v>0</v>
      </c>
      <c r="N160" s="103"/>
      <c r="O160" s="104"/>
      <c r="P160" s="105">
        <f t="shared" si="162"/>
        <v>0</v>
      </c>
      <c r="Q160" s="103"/>
      <c r="R160" s="104"/>
      <c r="S160" s="105">
        <f t="shared" si="163"/>
        <v>0</v>
      </c>
      <c r="T160" s="103"/>
      <c r="U160" s="104"/>
      <c r="V160" s="106">
        <f t="shared" si="164"/>
        <v>0</v>
      </c>
      <c r="W160" s="107">
        <f t="shared" si="165"/>
        <v>0</v>
      </c>
      <c r="X160" s="164">
        <f t="shared" si="166"/>
        <v>0</v>
      </c>
      <c r="Y160" s="108">
        <f t="shared" si="167"/>
        <v>0</v>
      </c>
      <c r="Z160" s="217" t="e">
        <f t="shared" si="168"/>
        <v>#DIV/0!</v>
      </c>
      <c r="AA160" s="227"/>
      <c r="AB160" s="112"/>
      <c r="AC160" s="112"/>
      <c r="AD160" s="112"/>
      <c r="AE160" s="112"/>
      <c r="AF160" s="112"/>
      <c r="AG160" s="112"/>
    </row>
    <row r="161" spans="1:33" ht="30" customHeight="1" x14ac:dyDescent="0.2">
      <c r="A161" s="113" t="s">
        <v>77</v>
      </c>
      <c r="B161" s="114" t="s">
        <v>213</v>
      </c>
      <c r="C161" s="115" t="s">
        <v>214</v>
      </c>
      <c r="D161" s="116"/>
      <c r="E161" s="126"/>
      <c r="F161" s="127">
        <v>0.22</v>
      </c>
      <c r="G161" s="128">
        <f t="shared" si="159"/>
        <v>0</v>
      </c>
      <c r="H161" s="126"/>
      <c r="I161" s="127">
        <v>0.22</v>
      </c>
      <c r="J161" s="128">
        <f t="shared" si="160"/>
        <v>0</v>
      </c>
      <c r="K161" s="126"/>
      <c r="L161" s="127">
        <v>0.22</v>
      </c>
      <c r="M161" s="128">
        <f t="shared" si="161"/>
        <v>0</v>
      </c>
      <c r="N161" s="126"/>
      <c r="O161" s="127">
        <v>0.22</v>
      </c>
      <c r="P161" s="128">
        <f t="shared" si="162"/>
        <v>0</v>
      </c>
      <c r="Q161" s="126"/>
      <c r="R161" s="127">
        <v>0.22</v>
      </c>
      <c r="S161" s="128">
        <f t="shared" si="163"/>
        <v>0</v>
      </c>
      <c r="T161" s="126"/>
      <c r="U161" s="127">
        <v>0.22</v>
      </c>
      <c r="V161" s="139">
        <f t="shared" si="164"/>
        <v>0</v>
      </c>
      <c r="W161" s="121">
        <f t="shared" si="165"/>
        <v>0</v>
      </c>
      <c r="X161" s="185">
        <f t="shared" si="166"/>
        <v>0</v>
      </c>
      <c r="Y161" s="122">
        <f t="shared" si="167"/>
        <v>0</v>
      </c>
      <c r="Z161" s="219" t="e">
        <f t="shared" si="168"/>
        <v>#DIV/0!</v>
      </c>
      <c r="AA161" s="230"/>
      <c r="AB161" s="54"/>
      <c r="AC161" s="54"/>
      <c r="AD161" s="54"/>
      <c r="AE161" s="54"/>
      <c r="AF161" s="54"/>
      <c r="AG161" s="54"/>
    </row>
    <row r="162" spans="1:33" ht="30" customHeight="1" x14ac:dyDescent="0.2">
      <c r="A162" s="199" t="s">
        <v>215</v>
      </c>
      <c r="B162" s="231"/>
      <c r="C162" s="201"/>
      <c r="D162" s="232"/>
      <c r="E162" s="233"/>
      <c r="F162" s="234"/>
      <c r="G162" s="170">
        <f>SUM(G156:G161)</f>
        <v>0</v>
      </c>
      <c r="H162" s="233"/>
      <c r="I162" s="234"/>
      <c r="J162" s="170">
        <f>SUM(J156:J161)</f>
        <v>0</v>
      </c>
      <c r="K162" s="203"/>
      <c r="L162" s="148"/>
      <c r="M162" s="235">
        <f>SUM(M156:M161)</f>
        <v>0</v>
      </c>
      <c r="N162" s="233"/>
      <c r="O162" s="234"/>
      <c r="P162" s="170">
        <f>SUM(P156:P161)</f>
        <v>0</v>
      </c>
      <c r="Q162" s="233"/>
      <c r="R162" s="234"/>
      <c r="S162" s="170">
        <f>SUM(S156:S161)</f>
        <v>0</v>
      </c>
      <c r="T162" s="233"/>
      <c r="U162" s="234"/>
      <c r="V162" s="170">
        <f t="shared" ref="V162:X162" si="169">SUM(V156:V161)</f>
        <v>0</v>
      </c>
      <c r="W162" s="153">
        <f t="shared" si="169"/>
        <v>0</v>
      </c>
      <c r="X162" s="153">
        <f t="shared" si="169"/>
        <v>0</v>
      </c>
      <c r="Y162" s="221">
        <f t="shared" si="167"/>
        <v>0</v>
      </c>
      <c r="Z162" s="222" t="e">
        <f t="shared" si="168"/>
        <v>#DIV/0!</v>
      </c>
      <c r="AA162" s="236"/>
      <c r="AB162" s="54"/>
      <c r="AC162" s="54"/>
      <c r="AD162" s="54"/>
      <c r="AE162" s="54"/>
      <c r="AF162" s="54"/>
      <c r="AG162" s="54"/>
    </row>
    <row r="163" spans="1:33" ht="30" customHeight="1" thickBot="1" x14ac:dyDescent="0.25">
      <c r="A163" s="208" t="s">
        <v>72</v>
      </c>
      <c r="B163" s="157">
        <v>9</v>
      </c>
      <c r="C163" s="210" t="s">
        <v>216</v>
      </c>
      <c r="D163" s="159"/>
      <c r="E163" s="237"/>
      <c r="F163" s="237"/>
      <c r="G163" s="237"/>
      <c r="H163" s="237"/>
      <c r="I163" s="237"/>
      <c r="J163" s="237"/>
      <c r="K163" s="160"/>
      <c r="L163" s="160"/>
      <c r="M163" s="160"/>
      <c r="N163" s="237"/>
      <c r="O163" s="237"/>
      <c r="P163" s="237"/>
      <c r="Q163" s="237"/>
      <c r="R163" s="237"/>
      <c r="S163" s="237"/>
      <c r="T163" s="237"/>
      <c r="U163" s="237"/>
      <c r="V163" s="237"/>
      <c r="W163" s="161"/>
      <c r="X163" s="161"/>
      <c r="Y163" s="83"/>
      <c r="Z163" s="162"/>
      <c r="AA163" s="225"/>
      <c r="AB163" s="54"/>
      <c r="AC163" s="54"/>
      <c r="AD163" s="54"/>
      <c r="AE163" s="54"/>
      <c r="AF163" s="54"/>
      <c r="AG163" s="54"/>
    </row>
    <row r="164" spans="1:33" ht="66.75" customHeight="1" x14ac:dyDescent="0.2">
      <c r="A164" s="362" t="s">
        <v>77</v>
      </c>
      <c r="B164" s="363">
        <v>43839</v>
      </c>
      <c r="C164" s="364" t="s">
        <v>378</v>
      </c>
      <c r="D164" s="365" t="s">
        <v>379</v>
      </c>
      <c r="E164" s="366">
        <v>30</v>
      </c>
      <c r="F164" s="367">
        <v>400</v>
      </c>
      <c r="G164" s="240">
        <f t="shared" ref="G164:G165" si="170">E164*F164</f>
        <v>12000</v>
      </c>
      <c r="H164" s="475">
        <v>40</v>
      </c>
      <c r="I164" s="476">
        <v>400</v>
      </c>
      <c r="J164" s="477">
        <f t="shared" ref="J164:J165" si="171">H164*I164</f>
        <v>16000</v>
      </c>
      <c r="K164" s="241"/>
      <c r="L164" s="239"/>
      <c r="M164" s="240">
        <f t="shared" ref="M164:M165" si="172">K164*L164</f>
        <v>0</v>
      </c>
      <c r="N164" s="241"/>
      <c r="O164" s="239"/>
      <c r="P164" s="240">
        <f t="shared" ref="P164:P165" si="173">N164*O164</f>
        <v>0</v>
      </c>
      <c r="Q164" s="241"/>
      <c r="R164" s="239"/>
      <c r="S164" s="240">
        <f t="shared" ref="S164:S165" si="174">Q164*R164</f>
        <v>0</v>
      </c>
      <c r="T164" s="241"/>
      <c r="U164" s="239"/>
      <c r="V164" s="242">
        <f t="shared" ref="V164:V165" si="175">T164*U164</f>
        <v>0</v>
      </c>
      <c r="W164" s="213">
        <f t="shared" ref="W164:W165" si="176">G164+M164+S164</f>
        <v>12000</v>
      </c>
      <c r="X164" s="214">
        <f t="shared" ref="X164:X165" si="177">J164+P164+V164</f>
        <v>16000</v>
      </c>
      <c r="Y164" s="226">
        <f t="shared" ref="Y164:Y166" si="178">W164-X164</f>
        <v>-4000</v>
      </c>
      <c r="Z164" s="215">
        <f t="shared" ref="Z164:Z166" si="179">Y164/W164</f>
        <v>-0.33333333333333331</v>
      </c>
      <c r="AA164" s="243" t="s">
        <v>793</v>
      </c>
      <c r="AB164" s="111"/>
      <c r="AC164" s="112"/>
      <c r="AD164" s="112"/>
      <c r="AE164" s="112"/>
      <c r="AF164" s="112"/>
      <c r="AG164" s="112"/>
    </row>
    <row r="165" spans="1:33" ht="47.25" customHeight="1" thickBot="1" x14ac:dyDescent="0.25">
      <c r="A165" s="125" t="s">
        <v>77</v>
      </c>
      <c r="B165" s="368" t="s">
        <v>380</v>
      </c>
      <c r="C165" s="218" t="s">
        <v>217</v>
      </c>
      <c r="D165" s="116"/>
      <c r="E165" s="126"/>
      <c r="F165" s="127">
        <v>0.22</v>
      </c>
      <c r="G165" s="128">
        <f t="shared" si="170"/>
        <v>0</v>
      </c>
      <c r="H165" s="126"/>
      <c r="I165" s="127">
        <v>0.22</v>
      </c>
      <c r="J165" s="128">
        <f t="shared" si="171"/>
        <v>0</v>
      </c>
      <c r="K165" s="126"/>
      <c r="L165" s="127">
        <v>0.22</v>
      </c>
      <c r="M165" s="128">
        <f t="shared" si="172"/>
        <v>0</v>
      </c>
      <c r="N165" s="126"/>
      <c r="O165" s="127">
        <v>0.22</v>
      </c>
      <c r="P165" s="128">
        <f t="shared" si="173"/>
        <v>0</v>
      </c>
      <c r="Q165" s="126"/>
      <c r="R165" s="127">
        <v>0.22</v>
      </c>
      <c r="S165" s="128">
        <f t="shared" si="174"/>
        <v>0</v>
      </c>
      <c r="T165" s="126"/>
      <c r="U165" s="127">
        <v>0.22</v>
      </c>
      <c r="V165" s="139">
        <f t="shared" si="175"/>
        <v>0</v>
      </c>
      <c r="W165" s="121">
        <f t="shared" si="176"/>
        <v>0</v>
      </c>
      <c r="X165" s="185">
        <f t="shared" si="177"/>
        <v>0</v>
      </c>
      <c r="Y165" s="122">
        <f t="shared" si="178"/>
        <v>0</v>
      </c>
      <c r="Z165" s="219" t="e">
        <f t="shared" si="179"/>
        <v>#DIV/0!</v>
      </c>
      <c r="AA165" s="230"/>
      <c r="AB165" s="54"/>
      <c r="AC165" s="54"/>
      <c r="AD165" s="54"/>
      <c r="AE165" s="54"/>
      <c r="AF165" s="54"/>
      <c r="AG165" s="54"/>
    </row>
    <row r="166" spans="1:33" ht="30" customHeight="1" x14ac:dyDescent="0.2">
      <c r="A166" s="199" t="s">
        <v>218</v>
      </c>
      <c r="B166" s="200"/>
      <c r="C166" s="201"/>
      <c r="D166" s="202"/>
      <c r="E166" s="203"/>
      <c r="F166" s="148"/>
      <c r="G166" s="149">
        <f>SUM(G164:G165)</f>
        <v>12000</v>
      </c>
      <c r="H166" s="203"/>
      <c r="I166" s="148"/>
      <c r="J166" s="149">
        <f>SUM(J164:J165)</f>
        <v>16000</v>
      </c>
      <c r="K166" s="150"/>
      <c r="L166" s="148"/>
      <c r="M166" s="149">
        <f>SUM(M164:M165)</f>
        <v>0</v>
      </c>
      <c r="N166" s="150"/>
      <c r="O166" s="148"/>
      <c r="P166" s="149">
        <f>SUM(P164:P165)</f>
        <v>0</v>
      </c>
      <c r="Q166" s="150"/>
      <c r="R166" s="148"/>
      <c r="S166" s="149">
        <f>SUM(S164:S165)</f>
        <v>0</v>
      </c>
      <c r="T166" s="150"/>
      <c r="U166" s="148"/>
      <c r="V166" s="149">
        <f>SUM(V164:V165)</f>
        <v>0</v>
      </c>
      <c r="W166" s="250">
        <f>SUM(W164:W165)</f>
        <v>12000</v>
      </c>
      <c r="X166" s="250">
        <f>SUM(X164:X165)</f>
        <v>16000</v>
      </c>
      <c r="Y166" s="251">
        <f t="shared" si="178"/>
        <v>-4000</v>
      </c>
      <c r="Z166" s="252">
        <f t="shared" si="179"/>
        <v>-0.33333333333333331</v>
      </c>
      <c r="AA166" s="253"/>
      <c r="AB166" s="54"/>
      <c r="AC166" s="54"/>
      <c r="AD166" s="54"/>
      <c r="AE166" s="54"/>
      <c r="AF166" s="54"/>
      <c r="AG166" s="54"/>
    </row>
    <row r="167" spans="1:33" ht="30" customHeight="1" x14ac:dyDescent="0.2">
      <c r="A167" s="208" t="s">
        <v>72</v>
      </c>
      <c r="B167" s="157">
        <v>10</v>
      </c>
      <c r="C167" s="224" t="s">
        <v>219</v>
      </c>
      <c r="D167" s="159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83"/>
      <c r="X167" s="83"/>
      <c r="Y167" s="83"/>
      <c r="Z167" s="174"/>
      <c r="AA167" s="225"/>
      <c r="AB167" s="54"/>
      <c r="AC167" s="54"/>
      <c r="AD167" s="54"/>
      <c r="AE167" s="54"/>
      <c r="AF167" s="54"/>
      <c r="AG167" s="54"/>
    </row>
    <row r="168" spans="1:33" ht="45" customHeight="1" x14ac:dyDescent="0.2">
      <c r="A168" s="99" t="s">
        <v>77</v>
      </c>
      <c r="B168" s="244">
        <v>43840</v>
      </c>
      <c r="C168" s="254" t="s">
        <v>220</v>
      </c>
      <c r="D168" s="238"/>
      <c r="E168" s="255"/>
      <c r="F168" s="133"/>
      <c r="G168" s="134">
        <f t="shared" ref="G168:G172" si="180">E168*F168</f>
        <v>0</v>
      </c>
      <c r="H168" s="255"/>
      <c r="I168" s="133"/>
      <c r="J168" s="134">
        <f t="shared" ref="J168:J172" si="181">H168*I168</f>
        <v>0</v>
      </c>
      <c r="K168" s="132"/>
      <c r="L168" s="133"/>
      <c r="M168" s="134">
        <f t="shared" ref="M168:M172" si="182">K168*L168</f>
        <v>0</v>
      </c>
      <c r="N168" s="132"/>
      <c r="O168" s="133"/>
      <c r="P168" s="134">
        <f t="shared" ref="P168:P172" si="183">N168*O168</f>
        <v>0</v>
      </c>
      <c r="Q168" s="132"/>
      <c r="R168" s="133"/>
      <c r="S168" s="134">
        <f t="shared" ref="S168:S172" si="184">Q168*R168</f>
        <v>0</v>
      </c>
      <c r="T168" s="132"/>
      <c r="U168" s="133"/>
      <c r="V168" s="135">
        <f t="shared" ref="V168:V172" si="185">T168*U168</f>
        <v>0</v>
      </c>
      <c r="W168" s="213">
        <f t="shared" ref="W168:W172" si="186">G168+M168+S168</f>
        <v>0</v>
      </c>
      <c r="X168" s="214">
        <f t="shared" ref="X168:X172" si="187">J168+P168+V168</f>
        <v>0</v>
      </c>
      <c r="Y168" s="214">
        <f t="shared" ref="Y168:Y173" si="188">W168-X168</f>
        <v>0</v>
      </c>
      <c r="Z168" s="215" t="e">
        <f t="shared" ref="Z168:Z173" si="189">Y168/W168</f>
        <v>#DIV/0!</v>
      </c>
      <c r="AA168" s="256"/>
      <c r="AB168" s="112"/>
      <c r="AC168" s="112"/>
      <c r="AD168" s="112"/>
      <c r="AE168" s="112"/>
      <c r="AF168" s="112"/>
      <c r="AG168" s="112"/>
    </row>
    <row r="169" spans="1:33" ht="45" customHeight="1" x14ac:dyDescent="0.2">
      <c r="A169" s="99" t="s">
        <v>77</v>
      </c>
      <c r="B169" s="244">
        <v>43871</v>
      </c>
      <c r="C169" s="254" t="s">
        <v>220</v>
      </c>
      <c r="D169" s="245"/>
      <c r="E169" s="246"/>
      <c r="F169" s="104"/>
      <c r="G169" s="105">
        <f t="shared" si="180"/>
        <v>0</v>
      </c>
      <c r="H169" s="246"/>
      <c r="I169" s="104"/>
      <c r="J169" s="105">
        <f t="shared" si="181"/>
        <v>0</v>
      </c>
      <c r="K169" s="103"/>
      <c r="L169" s="104"/>
      <c r="M169" s="105">
        <f t="shared" si="182"/>
        <v>0</v>
      </c>
      <c r="N169" s="103"/>
      <c r="O169" s="104"/>
      <c r="P169" s="105">
        <f t="shared" si="183"/>
        <v>0</v>
      </c>
      <c r="Q169" s="103"/>
      <c r="R169" s="104"/>
      <c r="S169" s="105">
        <f t="shared" si="184"/>
        <v>0</v>
      </c>
      <c r="T169" s="103"/>
      <c r="U169" s="104"/>
      <c r="V169" s="106">
        <f t="shared" si="185"/>
        <v>0</v>
      </c>
      <c r="W169" s="107">
        <f t="shared" si="186"/>
        <v>0</v>
      </c>
      <c r="X169" s="164">
        <f t="shared" si="187"/>
        <v>0</v>
      </c>
      <c r="Y169" s="164">
        <f t="shared" si="188"/>
        <v>0</v>
      </c>
      <c r="Z169" s="217" t="e">
        <f t="shared" si="189"/>
        <v>#DIV/0!</v>
      </c>
      <c r="AA169" s="227"/>
      <c r="AB169" s="112"/>
      <c r="AC169" s="112"/>
      <c r="AD169" s="112"/>
      <c r="AE169" s="112"/>
      <c r="AF169" s="112"/>
      <c r="AG169" s="112"/>
    </row>
    <row r="170" spans="1:33" ht="45" customHeight="1" x14ac:dyDescent="0.2">
      <c r="A170" s="99" t="s">
        <v>77</v>
      </c>
      <c r="B170" s="244">
        <v>43900</v>
      </c>
      <c r="C170" s="254" t="s">
        <v>220</v>
      </c>
      <c r="D170" s="245"/>
      <c r="E170" s="246"/>
      <c r="F170" s="104"/>
      <c r="G170" s="105">
        <f t="shared" si="180"/>
        <v>0</v>
      </c>
      <c r="H170" s="246"/>
      <c r="I170" s="104"/>
      <c r="J170" s="105">
        <f t="shared" si="181"/>
        <v>0</v>
      </c>
      <c r="K170" s="103"/>
      <c r="L170" s="104"/>
      <c r="M170" s="105">
        <f t="shared" si="182"/>
        <v>0</v>
      </c>
      <c r="N170" s="103"/>
      <c r="O170" s="104"/>
      <c r="P170" s="105">
        <f t="shared" si="183"/>
        <v>0</v>
      </c>
      <c r="Q170" s="103"/>
      <c r="R170" s="104"/>
      <c r="S170" s="105">
        <f t="shared" si="184"/>
        <v>0</v>
      </c>
      <c r="T170" s="103"/>
      <c r="U170" s="104"/>
      <c r="V170" s="106">
        <f t="shared" si="185"/>
        <v>0</v>
      </c>
      <c r="W170" s="107">
        <f t="shared" si="186"/>
        <v>0</v>
      </c>
      <c r="X170" s="164">
        <f t="shared" si="187"/>
        <v>0</v>
      </c>
      <c r="Y170" s="164">
        <f t="shared" si="188"/>
        <v>0</v>
      </c>
      <c r="Z170" s="217" t="e">
        <f t="shared" si="189"/>
        <v>#DIV/0!</v>
      </c>
      <c r="AA170" s="227"/>
      <c r="AB170" s="112"/>
      <c r="AC170" s="112"/>
      <c r="AD170" s="112"/>
      <c r="AE170" s="112"/>
      <c r="AF170" s="112"/>
      <c r="AG170" s="112"/>
    </row>
    <row r="171" spans="1:33" ht="30" customHeight="1" x14ac:dyDescent="0.2">
      <c r="A171" s="125" t="s">
        <v>77</v>
      </c>
      <c r="B171" s="257">
        <v>43931</v>
      </c>
      <c r="C171" s="137" t="s">
        <v>221</v>
      </c>
      <c r="D171" s="247" t="s">
        <v>79</v>
      </c>
      <c r="E171" s="248"/>
      <c r="F171" s="127"/>
      <c r="G171" s="105">
        <f t="shared" si="180"/>
        <v>0</v>
      </c>
      <c r="H171" s="248"/>
      <c r="I171" s="127"/>
      <c r="J171" s="105">
        <f t="shared" si="181"/>
        <v>0</v>
      </c>
      <c r="K171" s="126"/>
      <c r="L171" s="127"/>
      <c r="M171" s="128">
        <f t="shared" si="182"/>
        <v>0</v>
      </c>
      <c r="N171" s="126"/>
      <c r="O171" s="127"/>
      <c r="P171" s="128">
        <f t="shared" si="183"/>
        <v>0</v>
      </c>
      <c r="Q171" s="126"/>
      <c r="R171" s="127"/>
      <c r="S171" s="128">
        <f t="shared" si="184"/>
        <v>0</v>
      </c>
      <c r="T171" s="126"/>
      <c r="U171" s="127"/>
      <c r="V171" s="139">
        <f t="shared" si="185"/>
        <v>0</v>
      </c>
      <c r="W171" s="107">
        <f t="shared" si="186"/>
        <v>0</v>
      </c>
      <c r="X171" s="164">
        <f t="shared" si="187"/>
        <v>0</v>
      </c>
      <c r="Y171" s="164">
        <f t="shared" si="188"/>
        <v>0</v>
      </c>
      <c r="Z171" s="217" t="e">
        <f t="shared" si="189"/>
        <v>#DIV/0!</v>
      </c>
      <c r="AA171" s="249"/>
      <c r="AB171" s="112"/>
      <c r="AC171" s="112"/>
      <c r="AD171" s="112"/>
      <c r="AE171" s="112"/>
      <c r="AF171" s="112"/>
      <c r="AG171" s="112"/>
    </row>
    <row r="172" spans="1:33" ht="30" customHeight="1" x14ac:dyDescent="0.2">
      <c r="A172" s="125" t="s">
        <v>77</v>
      </c>
      <c r="B172" s="258">
        <v>43961</v>
      </c>
      <c r="C172" s="218" t="s">
        <v>222</v>
      </c>
      <c r="D172" s="259" t="s">
        <v>79</v>
      </c>
      <c r="E172" s="126"/>
      <c r="F172" s="127">
        <v>0.22</v>
      </c>
      <c r="G172" s="128">
        <f t="shared" si="180"/>
        <v>0</v>
      </c>
      <c r="H172" s="126"/>
      <c r="I172" s="127">
        <v>0.22</v>
      </c>
      <c r="J172" s="128">
        <f t="shared" si="181"/>
        <v>0</v>
      </c>
      <c r="K172" s="126"/>
      <c r="L172" s="127">
        <v>0.22</v>
      </c>
      <c r="M172" s="128">
        <f t="shared" si="182"/>
        <v>0</v>
      </c>
      <c r="N172" s="126"/>
      <c r="O172" s="127">
        <v>0.22</v>
      </c>
      <c r="P172" s="128">
        <f t="shared" si="183"/>
        <v>0</v>
      </c>
      <c r="Q172" s="126"/>
      <c r="R172" s="127">
        <v>0.22</v>
      </c>
      <c r="S172" s="128">
        <f t="shared" si="184"/>
        <v>0</v>
      </c>
      <c r="T172" s="126"/>
      <c r="U172" s="127">
        <v>0.22</v>
      </c>
      <c r="V172" s="139">
        <f t="shared" si="185"/>
        <v>0</v>
      </c>
      <c r="W172" s="121">
        <f t="shared" si="186"/>
        <v>0</v>
      </c>
      <c r="X172" s="185">
        <f t="shared" si="187"/>
        <v>0</v>
      </c>
      <c r="Y172" s="185">
        <f t="shared" si="188"/>
        <v>0</v>
      </c>
      <c r="Z172" s="219" t="e">
        <f t="shared" si="189"/>
        <v>#DIV/0!</v>
      </c>
      <c r="AA172" s="249"/>
      <c r="AB172" s="54"/>
      <c r="AC172" s="54"/>
      <c r="AD172" s="54"/>
      <c r="AE172" s="54"/>
      <c r="AF172" s="54"/>
      <c r="AG172" s="54"/>
    </row>
    <row r="173" spans="1:33" ht="30" customHeight="1" x14ac:dyDescent="0.2">
      <c r="A173" s="199" t="s">
        <v>223</v>
      </c>
      <c r="B173" s="200"/>
      <c r="C173" s="201"/>
      <c r="D173" s="202"/>
      <c r="E173" s="203"/>
      <c r="F173" s="148"/>
      <c r="G173" s="149">
        <f>SUM(G168:G172)</f>
        <v>0</v>
      </c>
      <c r="H173" s="203"/>
      <c r="I173" s="148"/>
      <c r="J173" s="149">
        <f>SUM(J168:J172)</f>
        <v>0</v>
      </c>
      <c r="K173" s="150"/>
      <c r="L173" s="148"/>
      <c r="M173" s="149">
        <f>SUM(M168:M172)</f>
        <v>0</v>
      </c>
      <c r="N173" s="150"/>
      <c r="O173" s="148"/>
      <c r="P173" s="149">
        <f>SUM(P168:P172)</f>
        <v>0</v>
      </c>
      <c r="Q173" s="150"/>
      <c r="R173" s="148"/>
      <c r="S173" s="149">
        <f>SUM(S168:S172)</f>
        <v>0</v>
      </c>
      <c r="T173" s="150"/>
      <c r="U173" s="148"/>
      <c r="V173" s="149">
        <f t="shared" ref="V173:X173" si="190">SUM(V168:V172)</f>
        <v>0</v>
      </c>
      <c r="W173" s="250">
        <f t="shared" si="190"/>
        <v>0</v>
      </c>
      <c r="X173" s="250">
        <f t="shared" si="190"/>
        <v>0</v>
      </c>
      <c r="Y173" s="250">
        <f t="shared" si="188"/>
        <v>0</v>
      </c>
      <c r="Z173" s="252" t="e">
        <f t="shared" si="189"/>
        <v>#DIV/0!</v>
      </c>
      <c r="AA173" s="236"/>
      <c r="AB173" s="54"/>
      <c r="AC173" s="54"/>
      <c r="AD173" s="54"/>
      <c r="AE173" s="54"/>
      <c r="AF173" s="54"/>
      <c r="AG173" s="54"/>
    </row>
    <row r="174" spans="1:33" ht="30" customHeight="1" x14ac:dyDescent="0.2">
      <c r="A174" s="208" t="s">
        <v>72</v>
      </c>
      <c r="B174" s="157">
        <v>11</v>
      </c>
      <c r="C174" s="210" t="s">
        <v>224</v>
      </c>
      <c r="D174" s="159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83"/>
      <c r="X174" s="83"/>
      <c r="Y174" s="83"/>
      <c r="Z174" s="162"/>
      <c r="AA174" s="225"/>
      <c r="AB174" s="54"/>
      <c r="AC174" s="54"/>
      <c r="AD174" s="54"/>
      <c r="AE174" s="54"/>
      <c r="AF174" s="54"/>
      <c r="AG174" s="54"/>
    </row>
    <row r="175" spans="1:33" ht="45" customHeight="1" x14ac:dyDescent="0.2">
      <c r="A175" s="260" t="s">
        <v>77</v>
      </c>
      <c r="B175" s="244">
        <v>43841</v>
      </c>
      <c r="C175" s="254" t="s">
        <v>225</v>
      </c>
      <c r="D175" s="131" t="s">
        <v>226</v>
      </c>
      <c r="E175" s="132"/>
      <c r="F175" s="133"/>
      <c r="G175" s="134">
        <f t="shared" ref="G175:G176" si="191">E175*F175</f>
        <v>0</v>
      </c>
      <c r="H175" s="132"/>
      <c r="I175" s="133"/>
      <c r="J175" s="134">
        <f t="shared" ref="J175:J176" si="192">H175*I175</f>
        <v>0</v>
      </c>
      <c r="K175" s="132"/>
      <c r="L175" s="133"/>
      <c r="M175" s="134">
        <f t="shared" ref="M175:M176" si="193">K175*L175</f>
        <v>0</v>
      </c>
      <c r="N175" s="132"/>
      <c r="O175" s="133"/>
      <c r="P175" s="134">
        <f t="shared" ref="P175:P176" si="194">N175*O175</f>
        <v>0</v>
      </c>
      <c r="Q175" s="132"/>
      <c r="R175" s="133"/>
      <c r="S175" s="134">
        <f t="shared" ref="S175:S176" si="195">Q175*R175</f>
        <v>0</v>
      </c>
      <c r="T175" s="132"/>
      <c r="U175" s="133"/>
      <c r="V175" s="135">
        <f t="shared" ref="V175:V176" si="196">T175*U175</f>
        <v>0</v>
      </c>
      <c r="W175" s="213">
        <f t="shared" ref="W175:W176" si="197">G175+M175+S175</f>
        <v>0</v>
      </c>
      <c r="X175" s="214">
        <f t="shared" ref="X175:X176" si="198">J175+P175+V175</f>
        <v>0</v>
      </c>
      <c r="Y175" s="214">
        <f t="shared" ref="Y175:Y177" si="199">W175-X175</f>
        <v>0</v>
      </c>
      <c r="Z175" s="215" t="e">
        <f t="shared" ref="Z175:Z177" si="200">Y175/W175</f>
        <v>#DIV/0!</v>
      </c>
      <c r="AA175" s="256"/>
      <c r="AB175" s="112"/>
      <c r="AC175" s="112"/>
      <c r="AD175" s="112"/>
      <c r="AE175" s="112"/>
      <c r="AF175" s="112"/>
      <c r="AG175" s="112"/>
    </row>
    <row r="176" spans="1:33" ht="45" customHeight="1" x14ac:dyDescent="0.2">
      <c r="A176" s="261" t="s">
        <v>77</v>
      </c>
      <c r="B176" s="244">
        <v>43872</v>
      </c>
      <c r="C176" s="137" t="s">
        <v>225</v>
      </c>
      <c r="D176" s="138" t="s">
        <v>226</v>
      </c>
      <c r="E176" s="126"/>
      <c r="F176" s="127"/>
      <c r="G176" s="105">
        <f t="shared" si="191"/>
        <v>0</v>
      </c>
      <c r="H176" s="126"/>
      <c r="I176" s="127"/>
      <c r="J176" s="105">
        <f t="shared" si="192"/>
        <v>0</v>
      </c>
      <c r="K176" s="126"/>
      <c r="L176" s="127"/>
      <c r="M176" s="128">
        <f t="shared" si="193"/>
        <v>0</v>
      </c>
      <c r="N176" s="126"/>
      <c r="O176" s="127"/>
      <c r="P176" s="128">
        <f t="shared" si="194"/>
        <v>0</v>
      </c>
      <c r="Q176" s="126"/>
      <c r="R176" s="127"/>
      <c r="S176" s="128">
        <f t="shared" si="195"/>
        <v>0</v>
      </c>
      <c r="T176" s="126"/>
      <c r="U176" s="127"/>
      <c r="V176" s="139">
        <f t="shared" si="196"/>
        <v>0</v>
      </c>
      <c r="W176" s="121">
        <f t="shared" si="197"/>
        <v>0</v>
      </c>
      <c r="X176" s="185">
        <f t="shared" si="198"/>
        <v>0</v>
      </c>
      <c r="Y176" s="185">
        <f t="shared" si="199"/>
        <v>0</v>
      </c>
      <c r="Z176" s="219" t="e">
        <f t="shared" si="200"/>
        <v>#DIV/0!</v>
      </c>
      <c r="AA176" s="249"/>
      <c r="AB176" s="111"/>
      <c r="AC176" s="112"/>
      <c r="AD176" s="112"/>
      <c r="AE176" s="112"/>
      <c r="AF176" s="112"/>
      <c r="AG176" s="112"/>
    </row>
    <row r="177" spans="1:33" ht="45" customHeight="1" x14ac:dyDescent="0.2">
      <c r="A177" s="531" t="s">
        <v>227</v>
      </c>
      <c r="B177" s="532"/>
      <c r="C177" s="532"/>
      <c r="D177" s="533"/>
      <c r="E177" s="203"/>
      <c r="F177" s="148"/>
      <c r="G177" s="149">
        <f>SUM(G175:G176)</f>
        <v>0</v>
      </c>
      <c r="H177" s="203"/>
      <c r="I177" s="148"/>
      <c r="J177" s="149">
        <f>SUM(J175:J176)</f>
        <v>0</v>
      </c>
      <c r="K177" s="150"/>
      <c r="L177" s="148"/>
      <c r="M177" s="149">
        <f>SUM(M175:M176)</f>
        <v>0</v>
      </c>
      <c r="N177" s="150"/>
      <c r="O177" s="148"/>
      <c r="P177" s="149">
        <f>SUM(P175:P176)</f>
        <v>0</v>
      </c>
      <c r="Q177" s="150"/>
      <c r="R177" s="148"/>
      <c r="S177" s="149">
        <f>SUM(S175:S176)</f>
        <v>0</v>
      </c>
      <c r="T177" s="150"/>
      <c r="U177" s="148"/>
      <c r="V177" s="149">
        <f t="shared" ref="V177:X177" si="201">SUM(V175:V176)</f>
        <v>0</v>
      </c>
      <c r="W177" s="250">
        <f t="shared" si="201"/>
        <v>0</v>
      </c>
      <c r="X177" s="250">
        <f t="shared" si="201"/>
        <v>0</v>
      </c>
      <c r="Y177" s="251">
        <f t="shared" si="199"/>
        <v>0</v>
      </c>
      <c r="Z177" s="252" t="e">
        <f t="shared" si="200"/>
        <v>#DIV/0!</v>
      </c>
      <c r="AA177" s="253"/>
      <c r="AB177" s="54"/>
      <c r="AC177" s="54"/>
      <c r="AD177" s="54"/>
      <c r="AE177" s="54"/>
      <c r="AF177" s="54"/>
      <c r="AG177" s="54"/>
    </row>
    <row r="178" spans="1:33" ht="30" customHeight="1" x14ac:dyDescent="0.2">
      <c r="A178" s="156" t="s">
        <v>72</v>
      </c>
      <c r="B178" s="157">
        <v>12</v>
      </c>
      <c r="C178" s="158" t="s">
        <v>228</v>
      </c>
      <c r="D178" s="81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83"/>
      <c r="X178" s="83"/>
      <c r="Y178" s="83"/>
      <c r="Z178" s="174"/>
      <c r="AA178" s="225"/>
      <c r="AB178" s="54"/>
      <c r="AC178" s="54"/>
      <c r="AD178" s="54"/>
      <c r="AE178" s="54"/>
      <c r="AF178" s="54"/>
      <c r="AG178" s="54"/>
    </row>
    <row r="179" spans="1:33" ht="30" customHeight="1" x14ac:dyDescent="0.2">
      <c r="A179" s="129" t="s">
        <v>77</v>
      </c>
      <c r="B179" s="262">
        <v>43842</v>
      </c>
      <c r="C179" s="263" t="s">
        <v>229</v>
      </c>
      <c r="D179" s="238" t="s">
        <v>230</v>
      </c>
      <c r="E179" s="255"/>
      <c r="F179" s="133"/>
      <c r="G179" s="134">
        <f t="shared" ref="G179:G182" si="202">E179*F179</f>
        <v>0</v>
      </c>
      <c r="H179" s="132"/>
      <c r="I179" s="133"/>
      <c r="J179" s="134">
        <f t="shared" ref="J179:J182" si="203">H179*I179</f>
        <v>0</v>
      </c>
      <c r="K179" s="132"/>
      <c r="L179" s="133"/>
      <c r="M179" s="134">
        <f t="shared" ref="M179:M182" si="204">K179*L179</f>
        <v>0</v>
      </c>
      <c r="N179" s="132"/>
      <c r="O179" s="133"/>
      <c r="P179" s="134">
        <f t="shared" ref="P179:P182" si="205">N179*O179</f>
        <v>0</v>
      </c>
      <c r="Q179" s="132"/>
      <c r="R179" s="133"/>
      <c r="S179" s="134">
        <f t="shared" ref="S179:S182" si="206">Q179*R179</f>
        <v>0</v>
      </c>
      <c r="T179" s="132"/>
      <c r="U179" s="133"/>
      <c r="V179" s="135">
        <f t="shared" ref="V179:V182" si="207">T179*U179</f>
        <v>0</v>
      </c>
      <c r="W179" s="213">
        <f t="shared" ref="W179:W182" si="208">G179+M179+S179</f>
        <v>0</v>
      </c>
      <c r="X179" s="214">
        <f t="shared" ref="X179:X182" si="209">J179+P179+V179</f>
        <v>0</v>
      </c>
      <c r="Y179" s="226">
        <f t="shared" ref="Y179:Y183" si="210">W179-X179</f>
        <v>0</v>
      </c>
      <c r="Z179" s="215" t="e">
        <f t="shared" ref="Z179:Z183" si="211">Y179/W179</f>
        <v>#DIV/0!</v>
      </c>
      <c r="AA179" s="256"/>
      <c r="AB179" s="111"/>
      <c r="AC179" s="112"/>
      <c r="AD179" s="112"/>
      <c r="AE179" s="112"/>
      <c r="AF179" s="112"/>
      <c r="AG179" s="112"/>
    </row>
    <row r="180" spans="1:33" ht="30" customHeight="1" x14ac:dyDescent="0.2">
      <c r="A180" s="99" t="s">
        <v>77</v>
      </c>
      <c r="B180" s="244">
        <v>43873</v>
      </c>
      <c r="C180" s="165" t="s">
        <v>231</v>
      </c>
      <c r="D180" s="245" t="s">
        <v>203</v>
      </c>
      <c r="E180" s="246"/>
      <c r="F180" s="104"/>
      <c r="G180" s="105">
        <f t="shared" si="202"/>
        <v>0</v>
      </c>
      <c r="H180" s="103"/>
      <c r="I180" s="104"/>
      <c r="J180" s="105">
        <f t="shared" si="203"/>
        <v>0</v>
      </c>
      <c r="K180" s="103"/>
      <c r="L180" s="104"/>
      <c r="M180" s="105">
        <f t="shared" si="204"/>
        <v>0</v>
      </c>
      <c r="N180" s="103"/>
      <c r="O180" s="104"/>
      <c r="P180" s="105">
        <f t="shared" si="205"/>
        <v>0</v>
      </c>
      <c r="Q180" s="103"/>
      <c r="R180" s="104"/>
      <c r="S180" s="105">
        <f t="shared" si="206"/>
        <v>0</v>
      </c>
      <c r="T180" s="103"/>
      <c r="U180" s="104"/>
      <c r="V180" s="106">
        <f t="shared" si="207"/>
        <v>0</v>
      </c>
      <c r="W180" s="107">
        <f t="shared" si="208"/>
        <v>0</v>
      </c>
      <c r="X180" s="164">
        <f t="shared" si="209"/>
        <v>0</v>
      </c>
      <c r="Y180" s="108">
        <f t="shared" si="210"/>
        <v>0</v>
      </c>
      <c r="Z180" s="217" t="e">
        <f t="shared" si="211"/>
        <v>#DIV/0!</v>
      </c>
      <c r="AA180" s="227"/>
      <c r="AB180" s="112"/>
      <c r="AC180" s="112"/>
      <c r="AD180" s="112"/>
      <c r="AE180" s="112"/>
      <c r="AF180" s="112"/>
      <c r="AG180" s="112"/>
    </row>
    <row r="181" spans="1:33" ht="30" customHeight="1" x14ac:dyDescent="0.2">
      <c r="A181" s="125" t="s">
        <v>77</v>
      </c>
      <c r="B181" s="257">
        <v>43902</v>
      </c>
      <c r="C181" s="137" t="s">
        <v>232</v>
      </c>
      <c r="D181" s="247" t="s">
        <v>203</v>
      </c>
      <c r="E181" s="248"/>
      <c r="F181" s="127"/>
      <c r="G181" s="128">
        <f t="shared" si="202"/>
        <v>0</v>
      </c>
      <c r="H181" s="126"/>
      <c r="I181" s="127"/>
      <c r="J181" s="128">
        <f t="shared" si="203"/>
        <v>0</v>
      </c>
      <c r="K181" s="126"/>
      <c r="L181" s="127"/>
      <c r="M181" s="128">
        <f t="shared" si="204"/>
        <v>0</v>
      </c>
      <c r="N181" s="126"/>
      <c r="O181" s="127"/>
      <c r="P181" s="128">
        <f t="shared" si="205"/>
        <v>0</v>
      </c>
      <c r="Q181" s="126"/>
      <c r="R181" s="127"/>
      <c r="S181" s="128">
        <f t="shared" si="206"/>
        <v>0</v>
      </c>
      <c r="T181" s="126"/>
      <c r="U181" s="127"/>
      <c r="V181" s="139">
        <f t="shared" si="207"/>
        <v>0</v>
      </c>
      <c r="W181" s="107">
        <f t="shared" si="208"/>
        <v>0</v>
      </c>
      <c r="X181" s="164">
        <f t="shared" si="209"/>
        <v>0</v>
      </c>
      <c r="Y181" s="108">
        <f t="shared" si="210"/>
        <v>0</v>
      </c>
      <c r="Z181" s="217" t="e">
        <f t="shared" si="211"/>
        <v>#DIV/0!</v>
      </c>
      <c r="AA181" s="249"/>
      <c r="AB181" s="112"/>
      <c r="AC181" s="112"/>
      <c r="AD181" s="112"/>
      <c r="AE181" s="112"/>
      <c r="AF181" s="112"/>
      <c r="AG181" s="112"/>
    </row>
    <row r="182" spans="1:33" ht="30" customHeight="1" x14ac:dyDescent="0.2">
      <c r="A182" s="125" t="s">
        <v>77</v>
      </c>
      <c r="B182" s="257">
        <v>43933</v>
      </c>
      <c r="C182" s="218" t="s">
        <v>233</v>
      </c>
      <c r="D182" s="259"/>
      <c r="E182" s="248"/>
      <c r="F182" s="127">
        <v>0.22</v>
      </c>
      <c r="G182" s="128">
        <f t="shared" si="202"/>
        <v>0</v>
      </c>
      <c r="H182" s="126"/>
      <c r="I182" s="127">
        <v>0.22</v>
      </c>
      <c r="J182" s="128">
        <f t="shared" si="203"/>
        <v>0</v>
      </c>
      <c r="K182" s="126"/>
      <c r="L182" s="127">
        <v>0.22</v>
      </c>
      <c r="M182" s="128">
        <f t="shared" si="204"/>
        <v>0</v>
      </c>
      <c r="N182" s="126"/>
      <c r="O182" s="127">
        <v>0.22</v>
      </c>
      <c r="P182" s="128">
        <f t="shared" si="205"/>
        <v>0</v>
      </c>
      <c r="Q182" s="126"/>
      <c r="R182" s="127">
        <v>0.22</v>
      </c>
      <c r="S182" s="128">
        <f t="shared" si="206"/>
        <v>0</v>
      </c>
      <c r="T182" s="126"/>
      <c r="U182" s="127">
        <v>0.22</v>
      </c>
      <c r="V182" s="139">
        <f t="shared" si="207"/>
        <v>0</v>
      </c>
      <c r="W182" s="121">
        <f t="shared" si="208"/>
        <v>0</v>
      </c>
      <c r="X182" s="185">
        <f t="shared" si="209"/>
        <v>0</v>
      </c>
      <c r="Y182" s="122">
        <f t="shared" si="210"/>
        <v>0</v>
      </c>
      <c r="Z182" s="219" t="e">
        <f t="shared" si="211"/>
        <v>#DIV/0!</v>
      </c>
      <c r="AA182" s="230"/>
      <c r="AB182" s="54"/>
      <c r="AC182" s="54"/>
      <c r="AD182" s="54"/>
      <c r="AE182" s="54"/>
      <c r="AF182" s="54"/>
      <c r="AG182" s="54"/>
    </row>
    <row r="183" spans="1:33" ht="30" customHeight="1" x14ac:dyDescent="0.2">
      <c r="A183" s="199" t="s">
        <v>234</v>
      </c>
      <c r="B183" s="200"/>
      <c r="C183" s="201"/>
      <c r="D183" s="264"/>
      <c r="E183" s="203"/>
      <c r="F183" s="148"/>
      <c r="G183" s="149">
        <f>SUM(G179:G182)</f>
        <v>0</v>
      </c>
      <c r="H183" s="203"/>
      <c r="I183" s="148"/>
      <c r="J183" s="149">
        <f>SUM(J179:J182)</f>
        <v>0</v>
      </c>
      <c r="K183" s="150"/>
      <c r="L183" s="148"/>
      <c r="M183" s="149">
        <f>SUM(M179:M182)</f>
        <v>0</v>
      </c>
      <c r="N183" s="150"/>
      <c r="O183" s="148"/>
      <c r="P183" s="149">
        <f>SUM(P179:P182)</f>
        <v>0</v>
      </c>
      <c r="Q183" s="150"/>
      <c r="R183" s="148"/>
      <c r="S183" s="149">
        <f>SUM(S179:S182)</f>
        <v>0</v>
      </c>
      <c r="T183" s="150"/>
      <c r="U183" s="148"/>
      <c r="V183" s="149">
        <f t="shared" ref="V183:X183" si="212">SUM(V179:V182)</f>
        <v>0</v>
      </c>
      <c r="W183" s="250">
        <f t="shared" si="212"/>
        <v>0</v>
      </c>
      <c r="X183" s="250">
        <f t="shared" si="212"/>
        <v>0</v>
      </c>
      <c r="Y183" s="250">
        <f t="shared" si="210"/>
        <v>0</v>
      </c>
      <c r="Z183" s="222" t="e">
        <f t="shared" si="211"/>
        <v>#DIV/0!</v>
      </c>
      <c r="AA183" s="236"/>
      <c r="AB183" s="54"/>
      <c r="AC183" s="54"/>
      <c r="AD183" s="54"/>
      <c r="AE183" s="54"/>
      <c r="AF183" s="54"/>
      <c r="AG183" s="54"/>
    </row>
    <row r="184" spans="1:33" ht="30" customHeight="1" x14ac:dyDescent="0.2">
      <c r="A184" s="156" t="s">
        <v>72</v>
      </c>
      <c r="B184" s="265">
        <v>13</v>
      </c>
      <c r="C184" s="158" t="s">
        <v>235</v>
      </c>
      <c r="D184" s="173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83"/>
      <c r="X184" s="83"/>
      <c r="Y184" s="83"/>
      <c r="Z184" s="162"/>
      <c r="AA184" s="175"/>
      <c r="AB184" s="85"/>
      <c r="AC184" s="54"/>
      <c r="AD184" s="54"/>
      <c r="AE184" s="54"/>
      <c r="AF184" s="54"/>
      <c r="AG184" s="54"/>
    </row>
    <row r="185" spans="1:33" ht="30" customHeight="1" x14ac:dyDescent="0.2">
      <c r="A185" s="86" t="s">
        <v>74</v>
      </c>
      <c r="B185" s="176" t="s">
        <v>236</v>
      </c>
      <c r="C185" s="266" t="s">
        <v>237</v>
      </c>
      <c r="D185" s="375"/>
      <c r="E185" s="373"/>
      <c r="F185" s="91"/>
      <c r="G185" s="92">
        <f>SUM(G186:G189)</f>
        <v>65000</v>
      </c>
      <c r="H185" s="90"/>
      <c r="I185" s="91"/>
      <c r="J185" s="92">
        <f>SUM(J186:J189)</f>
        <v>65000</v>
      </c>
      <c r="K185" s="90"/>
      <c r="L185" s="91"/>
      <c r="M185" s="92">
        <f>SUM(M186:M189)</f>
        <v>0</v>
      </c>
      <c r="N185" s="90"/>
      <c r="O185" s="91"/>
      <c r="P185" s="92">
        <f>SUM(P186:P189)</f>
        <v>0</v>
      </c>
      <c r="Q185" s="90"/>
      <c r="R185" s="91"/>
      <c r="S185" s="92">
        <f>SUM(S186:S189)</f>
        <v>0</v>
      </c>
      <c r="T185" s="90"/>
      <c r="U185" s="91"/>
      <c r="V185" s="93">
        <f>SUM(V186:V189)</f>
        <v>0</v>
      </c>
      <c r="W185" s="94">
        <f t="shared" ref="W185:W205" si="213">G185+M185+S185</f>
        <v>65000</v>
      </c>
      <c r="X185" s="183">
        <f t="shared" ref="X185:X205" si="214">J185+P185+V185</f>
        <v>65000</v>
      </c>
      <c r="Y185" s="95">
        <f t="shared" ref="Y185:Y207" si="215">W185-X185</f>
        <v>0</v>
      </c>
      <c r="Z185" s="267">
        <f t="shared" ref="Z185:Z207" si="216">Y185/W185</f>
        <v>0</v>
      </c>
      <c r="AA185" s="268"/>
      <c r="AB185" s="98"/>
      <c r="AC185" s="98"/>
      <c r="AD185" s="98"/>
      <c r="AE185" s="98"/>
      <c r="AF185" s="98"/>
      <c r="AG185" s="98"/>
    </row>
    <row r="186" spans="1:33" ht="30" customHeight="1" x14ac:dyDescent="0.2">
      <c r="A186" s="369" t="s">
        <v>77</v>
      </c>
      <c r="B186" s="370" t="s">
        <v>238</v>
      </c>
      <c r="C186" s="371" t="s">
        <v>239</v>
      </c>
      <c r="D186" s="376" t="s">
        <v>79</v>
      </c>
      <c r="E186" s="351"/>
      <c r="F186" s="332"/>
      <c r="G186" s="105">
        <f t="shared" ref="G186:G189" si="217">E186*F186</f>
        <v>0</v>
      </c>
      <c r="H186" s="103"/>
      <c r="I186" s="104"/>
      <c r="J186" s="105">
        <f t="shared" ref="J186:J189" si="218">H186*I186</f>
        <v>0</v>
      </c>
      <c r="K186" s="103"/>
      <c r="L186" s="104"/>
      <c r="M186" s="105">
        <f t="shared" ref="M186:M189" si="219">K186*L186</f>
        <v>0</v>
      </c>
      <c r="N186" s="103"/>
      <c r="O186" s="104"/>
      <c r="P186" s="105">
        <f t="shared" ref="P186:P189" si="220">N186*O186</f>
        <v>0</v>
      </c>
      <c r="Q186" s="103"/>
      <c r="R186" s="104"/>
      <c r="S186" s="105">
        <f t="shared" ref="S186:S189" si="221">Q186*R186</f>
        <v>0</v>
      </c>
      <c r="T186" s="103"/>
      <c r="U186" s="104"/>
      <c r="V186" s="106">
        <f t="shared" ref="V186:V189" si="222">T186*U186</f>
        <v>0</v>
      </c>
      <c r="W186" s="107">
        <f t="shared" si="213"/>
        <v>0</v>
      </c>
      <c r="X186" s="164">
        <f t="shared" si="214"/>
        <v>0</v>
      </c>
      <c r="Y186" s="108">
        <f t="shared" si="215"/>
        <v>0</v>
      </c>
      <c r="Z186" s="217" t="e">
        <f t="shared" si="216"/>
        <v>#DIV/0!</v>
      </c>
      <c r="AA186" s="227"/>
      <c r="AB186" s="112"/>
      <c r="AC186" s="112"/>
      <c r="AD186" s="112"/>
      <c r="AE186" s="112"/>
      <c r="AF186" s="112"/>
      <c r="AG186" s="112"/>
    </row>
    <row r="187" spans="1:33" ht="30" customHeight="1" x14ac:dyDescent="0.2">
      <c r="A187" s="369" t="s">
        <v>77</v>
      </c>
      <c r="B187" s="370" t="s">
        <v>240</v>
      </c>
      <c r="C187" s="372" t="s">
        <v>241</v>
      </c>
      <c r="D187" s="376" t="s">
        <v>79</v>
      </c>
      <c r="E187" s="351">
        <v>10</v>
      </c>
      <c r="F187" s="332">
        <v>4000</v>
      </c>
      <c r="G187" s="105">
        <f t="shared" si="217"/>
        <v>40000</v>
      </c>
      <c r="H187" s="378">
        <v>10</v>
      </c>
      <c r="I187" s="104">
        <v>4000</v>
      </c>
      <c r="J187" s="105">
        <f t="shared" si="218"/>
        <v>40000</v>
      </c>
      <c r="K187" s="103"/>
      <c r="L187" s="104"/>
      <c r="M187" s="105">
        <f t="shared" si="219"/>
        <v>0</v>
      </c>
      <c r="N187" s="103"/>
      <c r="O187" s="104"/>
      <c r="P187" s="105">
        <f t="shared" si="220"/>
        <v>0</v>
      </c>
      <c r="Q187" s="103"/>
      <c r="R187" s="104"/>
      <c r="S187" s="105">
        <f t="shared" si="221"/>
        <v>0</v>
      </c>
      <c r="T187" s="103"/>
      <c r="U187" s="104"/>
      <c r="V187" s="106">
        <f t="shared" si="222"/>
        <v>0</v>
      </c>
      <c r="W187" s="107">
        <f t="shared" si="213"/>
        <v>40000</v>
      </c>
      <c r="X187" s="164">
        <f t="shared" si="214"/>
        <v>40000</v>
      </c>
      <c r="Y187" s="108">
        <f t="shared" si="215"/>
        <v>0</v>
      </c>
      <c r="Z187" s="217">
        <f t="shared" si="216"/>
        <v>0</v>
      </c>
      <c r="AA187" s="227"/>
      <c r="AB187" s="112"/>
      <c r="AC187" s="112"/>
      <c r="AD187" s="112"/>
      <c r="AE187" s="112"/>
      <c r="AF187" s="112"/>
      <c r="AG187" s="112"/>
    </row>
    <row r="188" spans="1:33" ht="30" customHeight="1" x14ac:dyDescent="0.2">
      <c r="A188" s="369" t="s">
        <v>77</v>
      </c>
      <c r="B188" s="370" t="s">
        <v>242</v>
      </c>
      <c r="C188" s="372" t="s">
        <v>243</v>
      </c>
      <c r="D188" s="376" t="s">
        <v>131</v>
      </c>
      <c r="E188" s="351">
        <v>1</v>
      </c>
      <c r="F188" s="332">
        <v>25000</v>
      </c>
      <c r="G188" s="105">
        <f t="shared" si="217"/>
        <v>25000</v>
      </c>
      <c r="H188" s="103">
        <v>1</v>
      </c>
      <c r="I188" s="383">
        <v>25000</v>
      </c>
      <c r="J188" s="105">
        <f t="shared" si="218"/>
        <v>25000</v>
      </c>
      <c r="K188" s="103"/>
      <c r="L188" s="104"/>
      <c r="M188" s="105">
        <f t="shared" si="219"/>
        <v>0</v>
      </c>
      <c r="N188" s="103"/>
      <c r="O188" s="104"/>
      <c r="P188" s="105">
        <f t="shared" si="220"/>
        <v>0</v>
      </c>
      <c r="Q188" s="103"/>
      <c r="R188" s="104"/>
      <c r="S188" s="105">
        <f t="shared" si="221"/>
        <v>0</v>
      </c>
      <c r="T188" s="103"/>
      <c r="U188" s="104"/>
      <c r="V188" s="106">
        <f t="shared" si="222"/>
        <v>0</v>
      </c>
      <c r="W188" s="107">
        <f t="shared" si="213"/>
        <v>25000</v>
      </c>
      <c r="X188" s="164">
        <f t="shared" si="214"/>
        <v>25000</v>
      </c>
      <c r="Y188" s="108">
        <f t="shared" si="215"/>
        <v>0</v>
      </c>
      <c r="Z188" s="217">
        <f t="shared" si="216"/>
        <v>0</v>
      </c>
      <c r="AA188" s="227"/>
      <c r="AB188" s="112"/>
      <c r="AC188" s="112"/>
      <c r="AD188" s="112"/>
      <c r="AE188" s="112"/>
      <c r="AF188" s="112"/>
      <c r="AG188" s="112"/>
    </row>
    <row r="189" spans="1:33" ht="30" customHeight="1" x14ac:dyDescent="0.2">
      <c r="A189" s="113" t="s">
        <v>77</v>
      </c>
      <c r="B189" s="114" t="s">
        <v>244</v>
      </c>
      <c r="C189" s="269" t="s">
        <v>245</v>
      </c>
      <c r="D189" s="259" t="s">
        <v>131</v>
      </c>
      <c r="E189" s="374"/>
      <c r="F189" s="118"/>
      <c r="G189" s="119">
        <f t="shared" si="217"/>
        <v>0</v>
      </c>
      <c r="H189" s="117"/>
      <c r="I189" s="118"/>
      <c r="J189" s="119">
        <f t="shared" si="218"/>
        <v>0</v>
      </c>
      <c r="K189" s="117"/>
      <c r="L189" s="118"/>
      <c r="M189" s="119">
        <f t="shared" si="219"/>
        <v>0</v>
      </c>
      <c r="N189" s="117"/>
      <c r="O189" s="118"/>
      <c r="P189" s="119">
        <f t="shared" si="220"/>
        <v>0</v>
      </c>
      <c r="Q189" s="117"/>
      <c r="R189" s="118"/>
      <c r="S189" s="119">
        <f t="shared" si="221"/>
        <v>0</v>
      </c>
      <c r="T189" s="117"/>
      <c r="U189" s="118"/>
      <c r="V189" s="120">
        <f t="shared" si="222"/>
        <v>0</v>
      </c>
      <c r="W189" s="141">
        <f t="shared" si="213"/>
        <v>0</v>
      </c>
      <c r="X189" s="166">
        <f t="shared" si="214"/>
        <v>0</v>
      </c>
      <c r="Y189" s="142">
        <f t="shared" si="215"/>
        <v>0</v>
      </c>
      <c r="Z189" s="219" t="e">
        <f t="shared" si="216"/>
        <v>#DIV/0!</v>
      </c>
      <c r="AA189" s="230"/>
      <c r="AB189" s="112"/>
      <c r="AC189" s="112"/>
      <c r="AD189" s="112"/>
      <c r="AE189" s="112"/>
      <c r="AF189" s="112"/>
      <c r="AG189" s="112"/>
    </row>
    <row r="190" spans="1:33" ht="30" customHeight="1" x14ac:dyDescent="0.2">
      <c r="A190" s="270" t="s">
        <v>74</v>
      </c>
      <c r="B190" s="271" t="s">
        <v>236</v>
      </c>
      <c r="C190" s="212" t="s">
        <v>246</v>
      </c>
      <c r="D190" s="178"/>
      <c r="E190" s="179"/>
      <c r="F190" s="180"/>
      <c r="G190" s="181">
        <f>SUM(G191:G192)</f>
        <v>0</v>
      </c>
      <c r="H190" s="179"/>
      <c r="I190" s="180"/>
      <c r="J190" s="181">
        <f>SUM(J191:J192)</f>
        <v>0</v>
      </c>
      <c r="K190" s="179"/>
      <c r="L190" s="180"/>
      <c r="M190" s="181">
        <f>SUM(M191:M192)</f>
        <v>0</v>
      </c>
      <c r="N190" s="179"/>
      <c r="O190" s="180"/>
      <c r="P190" s="181">
        <f>SUM(P191:P192)</f>
        <v>0</v>
      </c>
      <c r="Q190" s="179"/>
      <c r="R190" s="180"/>
      <c r="S190" s="181">
        <f>SUM(S191:S192)</f>
        <v>0</v>
      </c>
      <c r="T190" s="179"/>
      <c r="U190" s="180"/>
      <c r="V190" s="182">
        <f>SUM(V191:V192)</f>
        <v>0</v>
      </c>
      <c r="W190" s="94">
        <f t="shared" si="213"/>
        <v>0</v>
      </c>
      <c r="X190" s="183">
        <f t="shared" si="214"/>
        <v>0</v>
      </c>
      <c r="Y190" s="183">
        <f t="shared" si="215"/>
        <v>0</v>
      </c>
      <c r="Z190" s="272" t="e">
        <f t="shared" si="216"/>
        <v>#DIV/0!</v>
      </c>
      <c r="AA190" s="273"/>
      <c r="AB190" s="98"/>
      <c r="AC190" s="98"/>
      <c r="AD190" s="98"/>
      <c r="AE190" s="98"/>
      <c r="AF190" s="98"/>
      <c r="AG190" s="98"/>
    </row>
    <row r="191" spans="1:33" ht="30" customHeight="1" x14ac:dyDescent="0.2">
      <c r="A191" s="99" t="s">
        <v>77</v>
      </c>
      <c r="B191" s="100" t="s">
        <v>247</v>
      </c>
      <c r="C191" s="165" t="s">
        <v>248</v>
      </c>
      <c r="D191" s="102"/>
      <c r="E191" s="103"/>
      <c r="F191" s="104"/>
      <c r="G191" s="105">
        <f t="shared" ref="G191:G192" si="223">E191*F191</f>
        <v>0</v>
      </c>
      <c r="H191" s="103"/>
      <c r="I191" s="104"/>
      <c r="J191" s="105">
        <f t="shared" ref="J191:J192" si="224">H191*I191</f>
        <v>0</v>
      </c>
      <c r="K191" s="103"/>
      <c r="L191" s="104"/>
      <c r="M191" s="105">
        <f t="shared" ref="M191:M192" si="225">K191*L191</f>
        <v>0</v>
      </c>
      <c r="N191" s="103"/>
      <c r="O191" s="104"/>
      <c r="P191" s="105">
        <f t="shared" ref="P191:P192" si="226">N191*O191</f>
        <v>0</v>
      </c>
      <c r="Q191" s="103"/>
      <c r="R191" s="104"/>
      <c r="S191" s="105">
        <f t="shared" ref="S191:S192" si="227">Q191*R191</f>
        <v>0</v>
      </c>
      <c r="T191" s="103"/>
      <c r="U191" s="104"/>
      <c r="V191" s="106">
        <f t="shared" ref="V191:V192" si="228">T191*U191</f>
        <v>0</v>
      </c>
      <c r="W191" s="107">
        <f t="shared" si="213"/>
        <v>0</v>
      </c>
      <c r="X191" s="164">
        <f t="shared" si="214"/>
        <v>0</v>
      </c>
      <c r="Y191" s="164">
        <f t="shared" si="215"/>
        <v>0</v>
      </c>
      <c r="Z191" s="217" t="e">
        <f t="shared" si="216"/>
        <v>#DIV/0!</v>
      </c>
      <c r="AA191" s="110"/>
      <c r="AB191" s="112"/>
      <c r="AC191" s="112"/>
      <c r="AD191" s="112"/>
      <c r="AE191" s="112"/>
      <c r="AF191" s="112"/>
      <c r="AG191" s="112"/>
    </row>
    <row r="192" spans="1:33" ht="51.75" customHeight="1" thickBot="1" x14ac:dyDescent="0.25">
      <c r="A192" s="125" t="s">
        <v>77</v>
      </c>
      <c r="B192" s="359" t="s">
        <v>249</v>
      </c>
      <c r="C192" s="115" t="s">
        <v>250</v>
      </c>
      <c r="D192" s="116"/>
      <c r="E192" s="126"/>
      <c r="F192" s="127">
        <v>0.22</v>
      </c>
      <c r="G192" s="128">
        <f t="shared" si="223"/>
        <v>0</v>
      </c>
      <c r="H192" s="126"/>
      <c r="I192" s="127">
        <v>0.22</v>
      </c>
      <c r="J192" s="128">
        <f t="shared" si="224"/>
        <v>0</v>
      </c>
      <c r="K192" s="126"/>
      <c r="L192" s="127">
        <v>0.22</v>
      </c>
      <c r="M192" s="128">
        <f t="shared" si="225"/>
        <v>0</v>
      </c>
      <c r="N192" s="126"/>
      <c r="O192" s="127">
        <v>0.22</v>
      </c>
      <c r="P192" s="128">
        <f t="shared" si="226"/>
        <v>0</v>
      </c>
      <c r="Q192" s="126"/>
      <c r="R192" s="127">
        <v>0.22</v>
      </c>
      <c r="S192" s="128">
        <f t="shared" si="227"/>
        <v>0</v>
      </c>
      <c r="T192" s="126"/>
      <c r="U192" s="127">
        <v>0.22</v>
      </c>
      <c r="V192" s="139">
        <f t="shared" si="228"/>
        <v>0</v>
      </c>
      <c r="W192" s="121">
        <f t="shared" si="213"/>
        <v>0</v>
      </c>
      <c r="X192" s="185">
        <f t="shared" si="214"/>
        <v>0</v>
      </c>
      <c r="Y192" s="185">
        <f t="shared" si="215"/>
        <v>0</v>
      </c>
      <c r="Z192" s="219" t="e">
        <f t="shared" si="216"/>
        <v>#DIV/0!</v>
      </c>
      <c r="AA192" s="123"/>
      <c r="AB192" s="112"/>
      <c r="AC192" s="112"/>
      <c r="AD192" s="112"/>
      <c r="AE192" s="112"/>
      <c r="AF192" s="112"/>
      <c r="AG192" s="112"/>
    </row>
    <row r="193" spans="1:33" ht="30" customHeight="1" x14ac:dyDescent="0.2">
      <c r="A193" s="86" t="s">
        <v>74</v>
      </c>
      <c r="B193" s="176" t="s">
        <v>251</v>
      </c>
      <c r="C193" s="212" t="s">
        <v>252</v>
      </c>
      <c r="D193" s="89"/>
      <c r="E193" s="90"/>
      <c r="F193" s="91"/>
      <c r="G193" s="92">
        <f>SUM(G194:G196)</f>
        <v>0</v>
      </c>
      <c r="H193" s="90"/>
      <c r="I193" s="91"/>
      <c r="J193" s="92">
        <f>SUM(J194:J196)</f>
        <v>0</v>
      </c>
      <c r="K193" s="90"/>
      <c r="L193" s="91"/>
      <c r="M193" s="92">
        <f>SUM(M194:M196)</f>
        <v>0</v>
      </c>
      <c r="N193" s="90"/>
      <c r="O193" s="91"/>
      <c r="P193" s="92">
        <f>SUM(P194:P196)</f>
        <v>0</v>
      </c>
      <c r="Q193" s="90"/>
      <c r="R193" s="91"/>
      <c r="S193" s="92">
        <f>SUM(S194:S196)</f>
        <v>0</v>
      </c>
      <c r="T193" s="90"/>
      <c r="U193" s="91"/>
      <c r="V193" s="93">
        <f>SUM(V194:V196)</f>
        <v>0</v>
      </c>
      <c r="W193" s="197">
        <f t="shared" si="213"/>
        <v>0</v>
      </c>
      <c r="X193" s="198">
        <f t="shared" si="214"/>
        <v>0</v>
      </c>
      <c r="Y193" s="198">
        <f t="shared" si="215"/>
        <v>0</v>
      </c>
      <c r="Z193" s="96" t="e">
        <f t="shared" si="216"/>
        <v>#DIV/0!</v>
      </c>
      <c r="AA193" s="97"/>
      <c r="AB193" s="98"/>
      <c r="AC193" s="98"/>
      <c r="AD193" s="98"/>
      <c r="AE193" s="98"/>
      <c r="AF193" s="98"/>
      <c r="AG193" s="98"/>
    </row>
    <row r="194" spans="1:33" ht="30" customHeight="1" x14ac:dyDescent="0.2">
      <c r="A194" s="99" t="s">
        <v>77</v>
      </c>
      <c r="B194" s="100" t="s">
        <v>253</v>
      </c>
      <c r="C194" s="165" t="s">
        <v>254</v>
      </c>
      <c r="D194" s="102"/>
      <c r="E194" s="103"/>
      <c r="F194" s="104"/>
      <c r="G194" s="105">
        <f t="shared" ref="G194:G196" si="229">E194*F194</f>
        <v>0</v>
      </c>
      <c r="H194" s="103"/>
      <c r="I194" s="104"/>
      <c r="J194" s="105">
        <f t="shared" ref="J194:J196" si="230">H194*I194</f>
        <v>0</v>
      </c>
      <c r="K194" s="103"/>
      <c r="L194" s="104"/>
      <c r="M194" s="105">
        <f t="shared" ref="M194:M196" si="231">K194*L194</f>
        <v>0</v>
      </c>
      <c r="N194" s="103"/>
      <c r="O194" s="104"/>
      <c r="P194" s="105">
        <f t="shared" ref="P194:P196" si="232">N194*O194</f>
        <v>0</v>
      </c>
      <c r="Q194" s="103"/>
      <c r="R194" s="104"/>
      <c r="S194" s="105">
        <f t="shared" ref="S194:S196" si="233">Q194*R194</f>
        <v>0</v>
      </c>
      <c r="T194" s="103"/>
      <c r="U194" s="104"/>
      <c r="V194" s="106">
        <f t="shared" ref="V194:V196" si="234">T194*U194</f>
        <v>0</v>
      </c>
      <c r="W194" s="107">
        <f t="shared" si="213"/>
        <v>0</v>
      </c>
      <c r="X194" s="164">
        <f t="shared" si="214"/>
        <v>0</v>
      </c>
      <c r="Y194" s="164">
        <f t="shared" si="215"/>
        <v>0</v>
      </c>
      <c r="Z194" s="109" t="e">
        <f t="shared" si="216"/>
        <v>#DIV/0!</v>
      </c>
      <c r="AA194" s="110"/>
      <c r="AB194" s="112"/>
      <c r="AC194" s="112"/>
      <c r="AD194" s="112"/>
      <c r="AE194" s="112"/>
      <c r="AF194" s="112"/>
      <c r="AG194" s="112"/>
    </row>
    <row r="195" spans="1:33" ht="30" customHeight="1" x14ac:dyDescent="0.2">
      <c r="A195" s="99" t="s">
        <v>77</v>
      </c>
      <c r="B195" s="100" t="s">
        <v>255</v>
      </c>
      <c r="C195" s="165" t="s">
        <v>254</v>
      </c>
      <c r="D195" s="102"/>
      <c r="E195" s="103"/>
      <c r="F195" s="104"/>
      <c r="G195" s="105">
        <f t="shared" si="229"/>
        <v>0</v>
      </c>
      <c r="H195" s="103"/>
      <c r="I195" s="104"/>
      <c r="J195" s="105">
        <f t="shared" si="230"/>
        <v>0</v>
      </c>
      <c r="K195" s="103"/>
      <c r="L195" s="104"/>
      <c r="M195" s="105">
        <f t="shared" si="231"/>
        <v>0</v>
      </c>
      <c r="N195" s="103"/>
      <c r="O195" s="104"/>
      <c r="P195" s="105">
        <f t="shared" si="232"/>
        <v>0</v>
      </c>
      <c r="Q195" s="103"/>
      <c r="R195" s="104"/>
      <c r="S195" s="105">
        <f t="shared" si="233"/>
        <v>0</v>
      </c>
      <c r="T195" s="103"/>
      <c r="U195" s="104"/>
      <c r="V195" s="106">
        <f t="shared" si="234"/>
        <v>0</v>
      </c>
      <c r="W195" s="107">
        <f t="shared" si="213"/>
        <v>0</v>
      </c>
      <c r="X195" s="164">
        <f t="shared" si="214"/>
        <v>0</v>
      </c>
      <c r="Y195" s="164">
        <f t="shared" si="215"/>
        <v>0</v>
      </c>
      <c r="Z195" s="109" t="e">
        <f t="shared" si="216"/>
        <v>#DIV/0!</v>
      </c>
      <c r="AA195" s="110"/>
      <c r="AB195" s="112"/>
      <c r="AC195" s="112"/>
      <c r="AD195" s="112"/>
      <c r="AE195" s="112"/>
      <c r="AF195" s="112"/>
      <c r="AG195" s="112"/>
    </row>
    <row r="196" spans="1:33" ht="30" customHeight="1" x14ac:dyDescent="0.2">
      <c r="A196" s="125" t="s">
        <v>77</v>
      </c>
      <c r="B196" s="124" t="s">
        <v>256</v>
      </c>
      <c r="C196" s="137" t="s">
        <v>254</v>
      </c>
      <c r="D196" s="138"/>
      <c r="E196" s="126"/>
      <c r="F196" s="127"/>
      <c r="G196" s="128">
        <f t="shared" si="229"/>
        <v>0</v>
      </c>
      <c r="H196" s="126"/>
      <c r="I196" s="127"/>
      <c r="J196" s="128">
        <f t="shared" si="230"/>
        <v>0</v>
      </c>
      <c r="K196" s="126"/>
      <c r="L196" s="127"/>
      <c r="M196" s="128">
        <f t="shared" si="231"/>
        <v>0</v>
      </c>
      <c r="N196" s="126"/>
      <c r="O196" s="127"/>
      <c r="P196" s="128">
        <f t="shared" si="232"/>
        <v>0</v>
      </c>
      <c r="Q196" s="126"/>
      <c r="R196" s="127"/>
      <c r="S196" s="128">
        <f t="shared" si="233"/>
        <v>0</v>
      </c>
      <c r="T196" s="126"/>
      <c r="U196" s="127"/>
      <c r="V196" s="139">
        <f t="shared" si="234"/>
        <v>0</v>
      </c>
      <c r="W196" s="141">
        <f t="shared" si="213"/>
        <v>0</v>
      </c>
      <c r="X196" s="166">
        <f t="shared" si="214"/>
        <v>0</v>
      </c>
      <c r="Y196" s="166">
        <f t="shared" si="215"/>
        <v>0</v>
      </c>
      <c r="Z196" s="207" t="e">
        <f t="shared" si="216"/>
        <v>#DIV/0!</v>
      </c>
      <c r="AA196" s="140"/>
      <c r="AB196" s="112"/>
      <c r="AC196" s="112"/>
      <c r="AD196" s="112"/>
      <c r="AE196" s="112"/>
      <c r="AF196" s="112"/>
      <c r="AG196" s="112"/>
    </row>
    <row r="197" spans="1:33" ht="30" customHeight="1" x14ac:dyDescent="0.2">
      <c r="A197" s="86" t="s">
        <v>74</v>
      </c>
      <c r="B197" s="176" t="s">
        <v>257</v>
      </c>
      <c r="C197" s="274" t="s">
        <v>235</v>
      </c>
      <c r="D197" s="89"/>
      <c r="E197" s="90"/>
      <c r="F197" s="91"/>
      <c r="G197" s="92">
        <f>SUM(G198:G205)</f>
        <v>57900</v>
      </c>
      <c r="H197" s="90"/>
      <c r="I197" s="91"/>
      <c r="J197" s="92">
        <f>SUM(J198:J205)</f>
        <v>57443.19</v>
      </c>
      <c r="K197" s="90"/>
      <c r="L197" s="91"/>
      <c r="M197" s="92">
        <f>SUM(M198:M205)</f>
        <v>0</v>
      </c>
      <c r="N197" s="90"/>
      <c r="O197" s="91"/>
      <c r="P197" s="92">
        <f>SUM(P198:P205)</f>
        <v>0</v>
      </c>
      <c r="Q197" s="90"/>
      <c r="R197" s="91"/>
      <c r="S197" s="92">
        <f>SUM(S198:S205)</f>
        <v>0</v>
      </c>
      <c r="T197" s="90"/>
      <c r="U197" s="91"/>
      <c r="V197" s="93">
        <f>SUM(V198:V205)</f>
        <v>0</v>
      </c>
      <c r="W197" s="94">
        <f t="shared" si="213"/>
        <v>57900</v>
      </c>
      <c r="X197" s="183">
        <f t="shared" si="214"/>
        <v>57443.19</v>
      </c>
      <c r="Y197" s="183">
        <f t="shared" si="215"/>
        <v>456.80999999999767</v>
      </c>
      <c r="Z197" s="96">
        <f t="shared" si="216"/>
        <v>7.8896373056994411E-3</v>
      </c>
      <c r="AA197" s="97"/>
      <c r="AB197" s="98"/>
      <c r="AC197" s="98"/>
      <c r="AD197" s="98"/>
      <c r="AE197" s="98"/>
      <c r="AF197" s="98"/>
      <c r="AG197" s="98"/>
    </row>
    <row r="198" spans="1:33" ht="45" customHeight="1" x14ac:dyDescent="0.2">
      <c r="A198" s="99" t="s">
        <v>77</v>
      </c>
      <c r="B198" s="333" t="s">
        <v>258</v>
      </c>
      <c r="C198" s="377" t="s">
        <v>260</v>
      </c>
      <c r="D198" s="347" t="s">
        <v>79</v>
      </c>
      <c r="E198" s="336">
        <v>10</v>
      </c>
      <c r="F198" s="332">
        <v>300</v>
      </c>
      <c r="G198" s="105">
        <f t="shared" ref="G198:G204" si="235">E198*F198</f>
        <v>3000</v>
      </c>
      <c r="H198" s="103">
        <v>1</v>
      </c>
      <c r="I198" s="104">
        <v>212.8</v>
      </c>
      <c r="J198" s="105">
        <f t="shared" ref="J198:J204" si="236">H198*I198</f>
        <v>212.8</v>
      </c>
      <c r="K198" s="103"/>
      <c r="L198" s="104"/>
      <c r="M198" s="105">
        <f t="shared" ref="M198:M205" si="237">K198*L198</f>
        <v>0</v>
      </c>
      <c r="N198" s="103"/>
      <c r="O198" s="104"/>
      <c r="P198" s="105">
        <f t="shared" ref="P198:P205" si="238">N198*O198</f>
        <v>0</v>
      </c>
      <c r="Q198" s="103"/>
      <c r="R198" s="104"/>
      <c r="S198" s="105">
        <f t="shared" ref="S198:S205" si="239">Q198*R198</f>
        <v>0</v>
      </c>
      <c r="T198" s="103"/>
      <c r="U198" s="104"/>
      <c r="V198" s="106">
        <f t="shared" ref="V198:V205" si="240">T198*U198</f>
        <v>0</v>
      </c>
      <c r="W198" s="107">
        <f t="shared" si="213"/>
        <v>3000</v>
      </c>
      <c r="X198" s="164">
        <f t="shared" si="214"/>
        <v>212.8</v>
      </c>
      <c r="Y198" s="164">
        <f t="shared" si="215"/>
        <v>2787.2</v>
      </c>
      <c r="Z198" s="109">
        <f t="shared" si="216"/>
        <v>0.9290666666666666</v>
      </c>
      <c r="AA198" s="110"/>
      <c r="AB198" s="112"/>
      <c r="AC198" s="112"/>
      <c r="AD198" s="112"/>
      <c r="AE198" s="112"/>
      <c r="AF198" s="112"/>
      <c r="AG198" s="112"/>
    </row>
    <row r="199" spans="1:33" s="329" customFormat="1" ht="45" customHeight="1" x14ac:dyDescent="0.2">
      <c r="A199" s="99"/>
      <c r="B199" s="333"/>
      <c r="C199" s="165"/>
      <c r="D199" s="347"/>
      <c r="E199" s="336"/>
      <c r="F199" s="332"/>
      <c r="G199" s="105">
        <f t="shared" si="235"/>
        <v>0</v>
      </c>
      <c r="H199" s="103">
        <v>2</v>
      </c>
      <c r="I199" s="104">
        <v>255.37</v>
      </c>
      <c r="J199" s="105">
        <f t="shared" si="236"/>
        <v>510.74</v>
      </c>
      <c r="K199" s="103"/>
      <c r="L199" s="104"/>
      <c r="M199" s="105">
        <f t="shared" si="237"/>
        <v>0</v>
      </c>
      <c r="N199" s="103"/>
      <c r="O199" s="104"/>
      <c r="P199" s="105">
        <f t="shared" si="238"/>
        <v>0</v>
      </c>
      <c r="Q199" s="103"/>
      <c r="R199" s="104"/>
      <c r="S199" s="105">
        <f t="shared" si="239"/>
        <v>0</v>
      </c>
      <c r="T199" s="103"/>
      <c r="U199" s="104"/>
      <c r="V199" s="106">
        <f t="shared" si="240"/>
        <v>0</v>
      </c>
      <c r="W199" s="107">
        <f t="shared" si="213"/>
        <v>0</v>
      </c>
      <c r="X199" s="164">
        <f t="shared" si="214"/>
        <v>510.74</v>
      </c>
      <c r="Y199" s="164">
        <f t="shared" si="215"/>
        <v>-510.74</v>
      </c>
      <c r="Z199" s="109" t="e">
        <f t="shared" si="216"/>
        <v>#DIV/0!</v>
      </c>
      <c r="AA199" s="110"/>
      <c r="AB199" s="112"/>
      <c r="AC199" s="112"/>
      <c r="AD199" s="112"/>
      <c r="AE199" s="112"/>
      <c r="AF199" s="112"/>
      <c r="AG199" s="112"/>
    </row>
    <row r="200" spans="1:33" s="329" customFormat="1" ht="45" customHeight="1" x14ac:dyDescent="0.2">
      <c r="A200" s="99"/>
      <c r="B200" s="333"/>
      <c r="C200" s="165"/>
      <c r="D200" s="347"/>
      <c r="E200" s="336"/>
      <c r="F200" s="332"/>
      <c r="G200" s="105">
        <f t="shared" si="235"/>
        <v>0</v>
      </c>
      <c r="H200" s="103">
        <v>2</v>
      </c>
      <c r="I200" s="104">
        <v>286.52999999999997</v>
      </c>
      <c r="J200" s="105">
        <f t="shared" si="236"/>
        <v>573.05999999999995</v>
      </c>
      <c r="K200" s="103"/>
      <c r="L200" s="104"/>
      <c r="M200" s="105">
        <f t="shared" si="237"/>
        <v>0</v>
      </c>
      <c r="N200" s="103"/>
      <c r="O200" s="104"/>
      <c r="P200" s="105">
        <f t="shared" si="238"/>
        <v>0</v>
      </c>
      <c r="Q200" s="103"/>
      <c r="R200" s="104"/>
      <c r="S200" s="105">
        <f t="shared" si="239"/>
        <v>0</v>
      </c>
      <c r="T200" s="103"/>
      <c r="U200" s="104"/>
      <c r="V200" s="106">
        <f t="shared" si="240"/>
        <v>0</v>
      </c>
      <c r="W200" s="107">
        <f t="shared" si="213"/>
        <v>0</v>
      </c>
      <c r="X200" s="164">
        <f t="shared" si="214"/>
        <v>573.05999999999995</v>
      </c>
      <c r="Y200" s="164">
        <f t="shared" si="215"/>
        <v>-573.05999999999995</v>
      </c>
      <c r="Z200" s="109" t="e">
        <f t="shared" si="216"/>
        <v>#DIV/0!</v>
      </c>
      <c r="AA200" s="110"/>
      <c r="AB200" s="112"/>
      <c r="AC200" s="112"/>
      <c r="AD200" s="112"/>
      <c r="AE200" s="112"/>
      <c r="AF200" s="112"/>
      <c r="AG200" s="112"/>
    </row>
    <row r="201" spans="1:33" s="329" customFormat="1" ht="45" customHeight="1" x14ac:dyDescent="0.2">
      <c r="A201" s="99"/>
      <c r="B201" s="333"/>
      <c r="C201" s="165"/>
      <c r="D201" s="347"/>
      <c r="E201" s="336"/>
      <c r="F201" s="332"/>
      <c r="G201" s="105">
        <f t="shared" si="235"/>
        <v>0</v>
      </c>
      <c r="H201" s="103">
        <v>2</v>
      </c>
      <c r="I201" s="104">
        <v>286.52</v>
      </c>
      <c r="J201" s="105">
        <f t="shared" si="236"/>
        <v>573.04</v>
      </c>
      <c r="K201" s="103"/>
      <c r="L201" s="104"/>
      <c r="M201" s="105">
        <f t="shared" si="237"/>
        <v>0</v>
      </c>
      <c r="N201" s="103"/>
      <c r="O201" s="104"/>
      <c r="P201" s="105">
        <f t="shared" si="238"/>
        <v>0</v>
      </c>
      <c r="Q201" s="103"/>
      <c r="R201" s="104"/>
      <c r="S201" s="105">
        <f t="shared" si="239"/>
        <v>0</v>
      </c>
      <c r="T201" s="103"/>
      <c r="U201" s="104"/>
      <c r="V201" s="106">
        <f t="shared" si="240"/>
        <v>0</v>
      </c>
      <c r="W201" s="107">
        <f t="shared" si="213"/>
        <v>0</v>
      </c>
      <c r="X201" s="164">
        <f t="shared" si="214"/>
        <v>573.04</v>
      </c>
      <c r="Y201" s="164">
        <f t="shared" si="215"/>
        <v>-573.04</v>
      </c>
      <c r="Z201" s="109" t="e">
        <f t="shared" si="216"/>
        <v>#DIV/0!</v>
      </c>
      <c r="AA201" s="110"/>
      <c r="AB201" s="112"/>
      <c r="AC201" s="112"/>
      <c r="AD201" s="112"/>
      <c r="AE201" s="112"/>
      <c r="AF201" s="112"/>
      <c r="AG201" s="112"/>
    </row>
    <row r="202" spans="1:33" s="329" customFormat="1" ht="45" customHeight="1" x14ac:dyDescent="0.2">
      <c r="A202" s="99"/>
      <c r="B202" s="333"/>
      <c r="C202" s="165"/>
      <c r="D202" s="347"/>
      <c r="E202" s="336"/>
      <c r="F202" s="332"/>
      <c r="G202" s="105">
        <f t="shared" si="235"/>
        <v>0</v>
      </c>
      <c r="H202" s="103">
        <v>1</v>
      </c>
      <c r="I202" s="104">
        <v>328.92</v>
      </c>
      <c r="J202" s="105">
        <f t="shared" si="236"/>
        <v>328.92</v>
      </c>
      <c r="K202" s="103"/>
      <c r="L202" s="104"/>
      <c r="M202" s="105">
        <f t="shared" si="237"/>
        <v>0</v>
      </c>
      <c r="N202" s="103"/>
      <c r="O202" s="104"/>
      <c r="P202" s="105">
        <f t="shared" si="238"/>
        <v>0</v>
      </c>
      <c r="Q202" s="103"/>
      <c r="R202" s="104"/>
      <c r="S202" s="105">
        <f t="shared" si="239"/>
        <v>0</v>
      </c>
      <c r="T202" s="103"/>
      <c r="U202" s="104"/>
      <c r="V202" s="106">
        <f t="shared" si="240"/>
        <v>0</v>
      </c>
      <c r="W202" s="107">
        <f t="shared" si="213"/>
        <v>0</v>
      </c>
      <c r="X202" s="164">
        <f t="shared" si="214"/>
        <v>328.92</v>
      </c>
      <c r="Y202" s="164">
        <f t="shared" si="215"/>
        <v>-328.92</v>
      </c>
      <c r="Z202" s="109" t="e">
        <f t="shared" si="216"/>
        <v>#DIV/0!</v>
      </c>
      <c r="AA202" s="110"/>
      <c r="AB202" s="112"/>
      <c r="AC202" s="112"/>
      <c r="AD202" s="112"/>
      <c r="AE202" s="112"/>
      <c r="AF202" s="112"/>
      <c r="AG202" s="112"/>
    </row>
    <row r="203" spans="1:33" s="329" customFormat="1" ht="45" customHeight="1" x14ac:dyDescent="0.2">
      <c r="A203" s="99"/>
      <c r="B203" s="333"/>
      <c r="C203" s="165"/>
      <c r="D203" s="347"/>
      <c r="E203" s="336"/>
      <c r="F203" s="332"/>
      <c r="G203" s="105">
        <f t="shared" si="235"/>
        <v>0</v>
      </c>
      <c r="H203" s="378">
        <v>1</v>
      </c>
      <c r="I203" s="383">
        <v>344.63</v>
      </c>
      <c r="J203" s="105">
        <f t="shared" si="236"/>
        <v>344.63</v>
      </c>
      <c r="K203" s="103"/>
      <c r="L203" s="104"/>
      <c r="M203" s="105">
        <f t="shared" si="237"/>
        <v>0</v>
      </c>
      <c r="N203" s="103"/>
      <c r="O203" s="104"/>
      <c r="P203" s="105">
        <f t="shared" si="238"/>
        <v>0</v>
      </c>
      <c r="Q203" s="103"/>
      <c r="R203" s="104"/>
      <c r="S203" s="105">
        <f t="shared" si="239"/>
        <v>0</v>
      </c>
      <c r="T203" s="103"/>
      <c r="U203" s="104"/>
      <c r="V203" s="106">
        <f t="shared" si="240"/>
        <v>0</v>
      </c>
      <c r="W203" s="107">
        <f t="shared" si="213"/>
        <v>0</v>
      </c>
      <c r="X203" s="164">
        <f t="shared" si="214"/>
        <v>344.63</v>
      </c>
      <c r="Y203" s="164">
        <f t="shared" si="215"/>
        <v>-344.63</v>
      </c>
      <c r="Z203" s="109" t="e">
        <f t="shared" si="216"/>
        <v>#DIV/0!</v>
      </c>
      <c r="AA203" s="110"/>
      <c r="AB203" s="112"/>
      <c r="AC203" s="112"/>
      <c r="AD203" s="112"/>
      <c r="AE203" s="112"/>
      <c r="AF203" s="112"/>
      <c r="AG203" s="112"/>
    </row>
    <row r="204" spans="1:33" ht="30" customHeight="1" x14ac:dyDescent="0.2">
      <c r="A204" s="99" t="s">
        <v>77</v>
      </c>
      <c r="B204" s="333" t="s">
        <v>259</v>
      </c>
      <c r="C204" s="377" t="s">
        <v>381</v>
      </c>
      <c r="D204" s="347" t="s">
        <v>131</v>
      </c>
      <c r="E204" s="103">
        <v>9</v>
      </c>
      <c r="F204" s="104">
        <v>5000</v>
      </c>
      <c r="G204" s="105">
        <f t="shared" si="235"/>
        <v>45000</v>
      </c>
      <c r="H204" s="378">
        <v>9</v>
      </c>
      <c r="I204" s="104">
        <v>5000</v>
      </c>
      <c r="J204" s="105">
        <f t="shared" si="236"/>
        <v>45000</v>
      </c>
      <c r="K204" s="103"/>
      <c r="L204" s="104"/>
      <c r="M204" s="105">
        <f t="shared" si="237"/>
        <v>0</v>
      </c>
      <c r="N204" s="103"/>
      <c r="O204" s="104"/>
      <c r="P204" s="105">
        <f t="shared" si="238"/>
        <v>0</v>
      </c>
      <c r="Q204" s="103"/>
      <c r="R204" s="104"/>
      <c r="S204" s="105">
        <f t="shared" si="239"/>
        <v>0</v>
      </c>
      <c r="T204" s="103"/>
      <c r="U204" s="104"/>
      <c r="V204" s="106">
        <f t="shared" si="240"/>
        <v>0</v>
      </c>
      <c r="W204" s="107">
        <f t="shared" si="213"/>
        <v>45000</v>
      </c>
      <c r="X204" s="164">
        <f t="shared" si="214"/>
        <v>45000</v>
      </c>
      <c r="Y204" s="164">
        <f t="shared" si="215"/>
        <v>0</v>
      </c>
      <c r="Z204" s="109">
        <f t="shared" si="216"/>
        <v>0</v>
      </c>
      <c r="AA204" s="110"/>
      <c r="AB204" s="112"/>
      <c r="AC204" s="112"/>
      <c r="AD204" s="112"/>
      <c r="AE204" s="112"/>
      <c r="AF204" s="112"/>
      <c r="AG204" s="112"/>
    </row>
    <row r="205" spans="1:33" ht="30" customHeight="1" thickBot="1" x14ac:dyDescent="0.25">
      <c r="A205" s="125" t="s">
        <v>77</v>
      </c>
      <c r="B205" s="114" t="s">
        <v>261</v>
      </c>
      <c r="C205" s="393" t="s">
        <v>262</v>
      </c>
      <c r="D205" s="116"/>
      <c r="E205" s="126">
        <v>45000</v>
      </c>
      <c r="F205" s="127">
        <v>0.22</v>
      </c>
      <c r="G205" s="128">
        <f t="shared" ref="G205" si="241">E205*F205</f>
        <v>9900</v>
      </c>
      <c r="H205" s="384">
        <v>45000</v>
      </c>
      <c r="I205" s="127">
        <v>0.22</v>
      </c>
      <c r="J205" s="128">
        <f t="shared" ref="J205" si="242">H205*I205</f>
        <v>9900</v>
      </c>
      <c r="K205" s="126"/>
      <c r="L205" s="127">
        <v>0.22</v>
      </c>
      <c r="M205" s="128">
        <f t="shared" si="237"/>
        <v>0</v>
      </c>
      <c r="N205" s="126"/>
      <c r="O205" s="127">
        <v>0.22</v>
      </c>
      <c r="P205" s="128">
        <f t="shared" si="238"/>
        <v>0</v>
      </c>
      <c r="Q205" s="126"/>
      <c r="R205" s="127">
        <v>0.22</v>
      </c>
      <c r="S205" s="128">
        <f t="shared" si="239"/>
        <v>0</v>
      </c>
      <c r="T205" s="126"/>
      <c r="U205" s="127">
        <v>0.22</v>
      </c>
      <c r="V205" s="139">
        <f t="shared" si="240"/>
        <v>0</v>
      </c>
      <c r="W205" s="121">
        <f t="shared" si="213"/>
        <v>9900</v>
      </c>
      <c r="X205" s="185">
        <f t="shared" si="214"/>
        <v>9900</v>
      </c>
      <c r="Y205" s="185">
        <f t="shared" si="215"/>
        <v>0</v>
      </c>
      <c r="Z205" s="275">
        <f t="shared" si="216"/>
        <v>0</v>
      </c>
      <c r="AA205" s="123"/>
      <c r="AB205" s="54"/>
      <c r="AC205" s="54"/>
      <c r="AD205" s="54"/>
      <c r="AE205" s="54"/>
      <c r="AF205" s="54"/>
      <c r="AG205" s="54"/>
    </row>
    <row r="206" spans="1:33" ht="30" customHeight="1" x14ac:dyDescent="0.2">
      <c r="A206" s="276" t="s">
        <v>263</v>
      </c>
      <c r="B206" s="277"/>
      <c r="C206" s="278"/>
      <c r="D206" s="279"/>
      <c r="E206" s="233"/>
      <c r="F206" s="234"/>
      <c r="G206" s="280">
        <f>G197+G193+G190+G185</f>
        <v>122900</v>
      </c>
      <c r="H206" s="233"/>
      <c r="I206" s="234"/>
      <c r="J206" s="280">
        <f>J197+J193+J190+J185</f>
        <v>122443.19</v>
      </c>
      <c r="K206" s="233"/>
      <c r="L206" s="234"/>
      <c r="M206" s="280">
        <f>M197+M193+M190+M185</f>
        <v>0</v>
      </c>
      <c r="N206" s="233"/>
      <c r="O206" s="234"/>
      <c r="P206" s="280">
        <f>P197+P193+P190+P185</f>
        <v>0</v>
      </c>
      <c r="Q206" s="233"/>
      <c r="R206" s="234"/>
      <c r="S206" s="280">
        <f>S197+S193+S190+S185</f>
        <v>0</v>
      </c>
      <c r="T206" s="203"/>
      <c r="U206" s="148"/>
      <c r="V206" s="281">
        <f>V197+V193+V190+V185</f>
        <v>0</v>
      </c>
      <c r="W206" s="153">
        <f>W185+W190+W193+W197</f>
        <v>122900</v>
      </c>
      <c r="X206" s="153">
        <f>X185+X190+X193+X197</f>
        <v>122443.19</v>
      </c>
      <c r="Y206" s="280">
        <f t="shared" si="215"/>
        <v>456.80999999999767</v>
      </c>
      <c r="Z206" s="282">
        <f t="shared" si="216"/>
        <v>3.7169243287225196E-3</v>
      </c>
      <c r="AA206" s="283"/>
      <c r="AB206" s="54"/>
      <c r="AC206" s="54"/>
      <c r="AD206" s="54"/>
      <c r="AE206" s="54"/>
      <c r="AF206" s="54"/>
      <c r="AG206" s="54"/>
    </row>
    <row r="207" spans="1:33" ht="30" customHeight="1" x14ac:dyDescent="0.2">
      <c r="A207" s="284" t="s">
        <v>264</v>
      </c>
      <c r="B207" s="285"/>
      <c r="C207" s="286"/>
      <c r="D207" s="72"/>
      <c r="E207" s="287"/>
      <c r="F207" s="288"/>
      <c r="G207" s="288">
        <f>G69+G77+G87+G118+G134+G148+G154+G162+G166+G173+G177+G183+G206</f>
        <v>1381416.87</v>
      </c>
      <c r="H207" s="287"/>
      <c r="I207" s="288"/>
      <c r="J207" s="288">
        <f>J69+J77+J87+J118+J134+J148+J154+J162+J166+J173+J177+J183+J206</f>
        <v>1381416.87</v>
      </c>
      <c r="K207" s="287"/>
      <c r="L207" s="288"/>
      <c r="M207" s="288">
        <f>M69+M77+M87+M118+M134+M148+M154+M162+M166+M173+M177+M183+M206</f>
        <v>0</v>
      </c>
      <c r="N207" s="287"/>
      <c r="O207" s="288"/>
      <c r="P207" s="288">
        <f>P69+P77+P87+P118+P134+P148+P154+P162+P166+P173+P177+P183+P206</f>
        <v>0</v>
      </c>
      <c r="Q207" s="287"/>
      <c r="R207" s="288"/>
      <c r="S207" s="288">
        <f>S69+S77+S87+S118+S134+S148+S154+S162+S166+S173+S177+S183+S206</f>
        <v>0</v>
      </c>
      <c r="T207" s="289"/>
      <c r="U207" s="290"/>
      <c r="V207" s="288">
        <f>V69+V77+V87+V118+V134+V148+V154+V162+V166+V173+V177+V183+V206</f>
        <v>0</v>
      </c>
      <c r="W207" s="288">
        <f>W69+W77+W87+W118+W134+W148+W154+W162+W166+W173+W177+W183+W206</f>
        <v>1381416.87</v>
      </c>
      <c r="X207" s="288">
        <f>X69+X77+X87+X118+X134+X148+X154+X162+X166+X173+X177+X183+X206</f>
        <v>1381416.87</v>
      </c>
      <c r="Y207" s="288">
        <f t="shared" si="215"/>
        <v>0</v>
      </c>
      <c r="Z207" s="291">
        <f t="shared" si="216"/>
        <v>0</v>
      </c>
      <c r="AA207" s="292"/>
      <c r="AB207" s="54"/>
      <c r="AC207" s="54"/>
      <c r="AD207" s="54"/>
      <c r="AE207" s="54"/>
      <c r="AF207" s="54"/>
      <c r="AG207" s="54"/>
    </row>
    <row r="208" spans="1:33" ht="15" customHeight="1" x14ac:dyDescent="0.2">
      <c r="A208" s="534"/>
      <c r="B208" s="506"/>
      <c r="C208" s="506"/>
      <c r="D208" s="51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293"/>
      <c r="X208" s="293"/>
      <c r="Y208" s="293"/>
      <c r="Z208" s="294"/>
      <c r="AA208" s="61"/>
      <c r="AB208" s="54"/>
      <c r="AC208" s="54"/>
      <c r="AD208" s="54"/>
      <c r="AE208" s="54"/>
      <c r="AF208" s="54"/>
      <c r="AG208" s="54"/>
    </row>
    <row r="209" spans="1:33" ht="30" customHeight="1" x14ac:dyDescent="0.2">
      <c r="A209" s="535" t="s">
        <v>265</v>
      </c>
      <c r="B209" s="524"/>
      <c r="C209" s="525"/>
      <c r="D209" s="295"/>
      <c r="E209" s="289"/>
      <c r="F209" s="290"/>
      <c r="G209" s="296">
        <f>Фінансування!C22-Витрати!G207</f>
        <v>0</v>
      </c>
      <c r="H209" s="289"/>
      <c r="I209" s="290"/>
      <c r="J209" s="296">
        <f>Фінансування!C23-Витрати!J207</f>
        <v>0</v>
      </c>
      <c r="K209" s="289"/>
      <c r="L209" s="290"/>
      <c r="M209" s="296">
        <f>Фінансування!J22-Витрати!M207</f>
        <v>0</v>
      </c>
      <c r="N209" s="289"/>
      <c r="O209" s="290"/>
      <c r="P209" s="296">
        <f>Фінансування!J23-Витрати!P207</f>
        <v>0</v>
      </c>
      <c r="Q209" s="289"/>
      <c r="R209" s="290"/>
      <c r="S209" s="296">
        <f>Фінансування!L22-Витрати!S207</f>
        <v>0</v>
      </c>
      <c r="T209" s="289"/>
      <c r="U209" s="290"/>
      <c r="V209" s="296">
        <f>Фінансування!L23-Витрати!V207</f>
        <v>0</v>
      </c>
      <c r="W209" s="297">
        <f>Фінансування!N22-Витрати!W207</f>
        <v>0</v>
      </c>
      <c r="X209" s="297">
        <f>Фінансування!N23-Витрати!X207</f>
        <v>0</v>
      </c>
      <c r="Y209" s="297">
        <f>W209-X209</f>
        <v>0</v>
      </c>
      <c r="Z209" s="298"/>
      <c r="AA209" s="299"/>
      <c r="AB209" s="54"/>
      <c r="AC209" s="54"/>
      <c r="AD209" s="54"/>
      <c r="AE209" s="54"/>
      <c r="AF209" s="54"/>
      <c r="AG209" s="54"/>
    </row>
    <row r="210" spans="1:33" ht="15.75" customHeight="1" x14ac:dyDescent="0.2">
      <c r="A210" s="13"/>
      <c r="B210" s="14"/>
      <c r="C210" s="300"/>
      <c r="D210" s="301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02"/>
      <c r="W210" s="303"/>
      <c r="X210" s="303"/>
      <c r="Y210" s="303"/>
      <c r="Z210" s="304"/>
      <c r="AA210" s="300"/>
      <c r="AB210" s="13"/>
      <c r="AC210" s="13"/>
      <c r="AD210" s="13"/>
      <c r="AE210" s="13"/>
      <c r="AF210" s="13"/>
      <c r="AG210" s="13"/>
    </row>
    <row r="211" spans="1:33" ht="15.75" customHeight="1" x14ac:dyDescent="0.2">
      <c r="A211" s="13"/>
      <c r="B211" s="14"/>
      <c r="C211" s="300"/>
      <c r="D211" s="301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302"/>
      <c r="W211" s="303"/>
      <c r="X211" s="303"/>
      <c r="Y211" s="303"/>
      <c r="Z211" s="304"/>
      <c r="AA211" s="300"/>
      <c r="AB211" s="13"/>
      <c r="AC211" s="13"/>
      <c r="AD211" s="13"/>
      <c r="AE211" s="13"/>
      <c r="AF211" s="13"/>
      <c r="AG211" s="13"/>
    </row>
    <row r="212" spans="1:33" ht="15.75" customHeight="1" x14ac:dyDescent="0.2">
      <c r="A212" s="13"/>
      <c r="B212" s="14"/>
      <c r="C212" s="300"/>
      <c r="D212" s="301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3"/>
      <c r="X212" s="303"/>
      <c r="Y212" s="303"/>
      <c r="Z212" s="304"/>
      <c r="AA212" s="300"/>
      <c r="AB212" s="13"/>
      <c r="AC212" s="13"/>
      <c r="AD212" s="13"/>
      <c r="AE212" s="13"/>
      <c r="AF212" s="13"/>
      <c r="AG212" s="13"/>
    </row>
    <row r="213" spans="1:33" ht="15.75" customHeight="1" x14ac:dyDescent="0.2">
      <c r="A213" s="300" t="s">
        <v>40</v>
      </c>
      <c r="B213" s="521" t="s">
        <v>423</v>
      </c>
      <c r="C213" s="521"/>
      <c r="D213" s="521"/>
      <c r="E213" s="522" t="s">
        <v>424</v>
      </c>
      <c r="F213" s="522"/>
      <c r="G213" s="522"/>
      <c r="H213" s="302"/>
      <c r="I213" s="302"/>
      <c r="J213" s="302"/>
      <c r="K213" s="305"/>
      <c r="L213" s="300"/>
      <c r="M213" s="302"/>
      <c r="N213" s="305"/>
      <c r="O213" s="300"/>
      <c r="P213" s="302"/>
      <c r="Q213" s="302"/>
      <c r="R213" s="302"/>
      <c r="S213" s="302"/>
      <c r="T213" s="302"/>
      <c r="U213" s="302"/>
      <c r="V213" s="302"/>
      <c r="W213" s="303"/>
      <c r="X213" s="303"/>
      <c r="Y213" s="303"/>
      <c r="Z213" s="304"/>
      <c r="AA213" s="300"/>
      <c r="AB213" s="13"/>
      <c r="AC213" s="300"/>
      <c r="AD213" s="13"/>
      <c r="AE213" s="13"/>
      <c r="AF213" s="13"/>
      <c r="AG213" s="13"/>
    </row>
    <row r="214" spans="1:33" ht="15.75" customHeight="1" x14ac:dyDescent="0.2">
      <c r="A214" s="306"/>
      <c r="B214" s="307"/>
      <c r="C214" s="308" t="s">
        <v>266</v>
      </c>
      <c r="D214" s="309"/>
      <c r="E214" s="310"/>
      <c r="F214" s="311"/>
      <c r="G214" s="310"/>
      <c r="H214" s="310"/>
      <c r="I214" s="311"/>
      <c r="J214" s="310"/>
      <c r="K214" s="312"/>
      <c r="L214" s="313"/>
      <c r="M214" s="310"/>
      <c r="N214" s="312"/>
      <c r="O214" s="313"/>
      <c r="P214" s="310"/>
      <c r="Q214" s="310"/>
      <c r="R214" s="310"/>
      <c r="S214" s="310"/>
      <c r="T214" s="310"/>
      <c r="U214" s="310"/>
      <c r="V214" s="310"/>
      <c r="W214" s="314"/>
      <c r="X214" s="314"/>
      <c r="Y214" s="314"/>
      <c r="Z214" s="315"/>
      <c r="AA214" s="316"/>
      <c r="AB214" s="317"/>
      <c r="AC214" s="316"/>
      <c r="AD214" s="317"/>
      <c r="AE214" s="317"/>
      <c r="AF214" s="317"/>
      <c r="AG214" s="317"/>
    </row>
    <row r="215" spans="1:33" ht="15.75" customHeight="1" x14ac:dyDescent="0.2">
      <c r="A215" s="13"/>
      <c r="B215" s="14"/>
      <c r="C215" s="300"/>
      <c r="D215" s="301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  <c r="S215" s="302"/>
      <c r="T215" s="302"/>
      <c r="U215" s="302"/>
      <c r="V215" s="302"/>
      <c r="W215" s="303"/>
      <c r="X215" s="303"/>
      <c r="Y215" s="303"/>
      <c r="Z215" s="304"/>
      <c r="AA215" s="300"/>
      <c r="AB215" s="13"/>
      <c r="AC215" s="13"/>
      <c r="AD215" s="13"/>
      <c r="AE215" s="13"/>
      <c r="AF215" s="13"/>
      <c r="AG215" s="13"/>
    </row>
    <row r="216" spans="1:33" ht="15.75" customHeight="1" x14ac:dyDescent="0.2">
      <c r="A216" s="13"/>
      <c r="B216" s="14"/>
      <c r="C216" s="300"/>
      <c r="D216" s="301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2"/>
      <c r="R216" s="302"/>
      <c r="S216" s="302"/>
      <c r="T216" s="302"/>
      <c r="U216" s="302"/>
      <c r="V216" s="302"/>
      <c r="W216" s="303"/>
      <c r="X216" s="303"/>
      <c r="Y216" s="303"/>
      <c r="Z216" s="304"/>
      <c r="AA216" s="300"/>
      <c r="AB216" s="13"/>
      <c r="AC216" s="13"/>
      <c r="AD216" s="13"/>
      <c r="AE216" s="13"/>
      <c r="AF216" s="13"/>
      <c r="AG216" s="13"/>
    </row>
    <row r="217" spans="1:33" ht="15.75" customHeight="1" x14ac:dyDescent="0.2">
      <c r="A217" s="13"/>
      <c r="B217" s="14"/>
      <c r="C217" s="300"/>
      <c r="D217" s="301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302"/>
      <c r="T217" s="302"/>
      <c r="U217" s="302"/>
      <c r="V217" s="302"/>
      <c r="W217" s="303"/>
      <c r="X217" s="303"/>
      <c r="Y217" s="303"/>
      <c r="Z217" s="304"/>
      <c r="AA217" s="300"/>
      <c r="AB217" s="13"/>
      <c r="AC217" s="13"/>
      <c r="AD217" s="13"/>
      <c r="AE217" s="13"/>
      <c r="AF217" s="13"/>
      <c r="AG217" s="13"/>
    </row>
    <row r="218" spans="1:33" ht="15.75" customHeight="1" x14ac:dyDescent="0.2">
      <c r="A218" s="13"/>
      <c r="B218" s="14"/>
      <c r="C218" s="300"/>
      <c r="D218" s="301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302"/>
      <c r="W218" s="318"/>
      <c r="X218" s="318"/>
      <c r="Y218" s="318"/>
      <c r="Z218" s="319"/>
      <c r="AA218" s="300"/>
      <c r="AB218" s="13"/>
      <c r="AC218" s="13"/>
      <c r="AD218" s="13"/>
      <c r="AE218" s="13"/>
      <c r="AF218" s="13"/>
      <c r="AG218" s="13"/>
    </row>
    <row r="219" spans="1:33" ht="15.75" customHeight="1" x14ac:dyDescent="0.2">
      <c r="A219" s="13"/>
      <c r="B219" s="14"/>
      <c r="C219" s="300"/>
      <c r="D219" s="301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302"/>
      <c r="T219" s="302"/>
      <c r="U219" s="302"/>
      <c r="V219" s="302"/>
      <c r="W219" s="318"/>
      <c r="X219" s="318"/>
      <c r="Y219" s="318"/>
      <c r="Z219" s="319"/>
      <c r="AA219" s="300"/>
      <c r="AB219" s="13"/>
      <c r="AC219" s="13"/>
      <c r="AD219" s="13"/>
      <c r="AE219" s="13"/>
      <c r="AF219" s="13"/>
      <c r="AG219" s="13"/>
    </row>
    <row r="220" spans="1:33" ht="15.75" customHeight="1" x14ac:dyDescent="0.2">
      <c r="A220" s="13"/>
      <c r="B220" s="14"/>
      <c r="C220" s="300"/>
      <c r="D220" s="301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2"/>
      <c r="R220" s="302"/>
      <c r="S220" s="302"/>
      <c r="T220" s="302"/>
      <c r="U220" s="302"/>
      <c r="V220" s="302"/>
      <c r="W220" s="318"/>
      <c r="X220" s="318"/>
      <c r="Y220" s="318"/>
      <c r="Z220" s="319"/>
      <c r="AA220" s="300"/>
      <c r="AB220" s="13"/>
      <c r="AC220" s="13"/>
      <c r="AD220" s="13"/>
      <c r="AE220" s="13"/>
      <c r="AF220" s="13"/>
      <c r="AG220" s="13"/>
    </row>
    <row r="221" spans="1:33" ht="15.75" customHeight="1" x14ac:dyDescent="0.2">
      <c r="A221" s="13"/>
      <c r="B221" s="14"/>
      <c r="C221" s="300"/>
      <c r="D221" s="301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  <c r="V221" s="302"/>
      <c r="W221" s="318"/>
      <c r="X221" s="318"/>
      <c r="Y221" s="318"/>
      <c r="Z221" s="319"/>
      <c r="AA221" s="300"/>
      <c r="AB221" s="13"/>
      <c r="AC221" s="13"/>
      <c r="AD221" s="13"/>
      <c r="AE221" s="13"/>
      <c r="AF221" s="13"/>
      <c r="AG221" s="13"/>
    </row>
    <row r="222" spans="1:33" ht="15.75" customHeight="1" x14ac:dyDescent="0.2">
      <c r="A222" s="13"/>
      <c r="B222" s="14"/>
      <c r="C222" s="300"/>
      <c r="D222" s="301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02"/>
      <c r="W222" s="318"/>
      <c r="X222" s="318"/>
      <c r="Y222" s="318"/>
      <c r="Z222" s="319"/>
      <c r="AA222" s="300"/>
      <c r="AB222" s="13"/>
      <c r="AC222" s="13"/>
      <c r="AD222" s="13"/>
      <c r="AE222" s="13"/>
      <c r="AF222" s="13"/>
      <c r="AG222" s="13"/>
    </row>
    <row r="223" spans="1:33" ht="15.75" customHeight="1" x14ac:dyDescent="0.2">
      <c r="A223" s="13"/>
      <c r="B223" s="14"/>
      <c r="C223" s="300"/>
      <c r="D223" s="301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18"/>
      <c r="X223" s="318"/>
      <c r="Y223" s="318"/>
      <c r="Z223" s="319"/>
      <c r="AA223" s="300"/>
      <c r="AB223" s="13"/>
      <c r="AC223" s="13"/>
      <c r="AD223" s="13"/>
      <c r="AE223" s="13"/>
      <c r="AF223" s="13"/>
      <c r="AG223" s="13"/>
    </row>
    <row r="224" spans="1:33" ht="15.75" customHeight="1" x14ac:dyDescent="0.2">
      <c r="A224" s="13"/>
      <c r="B224" s="14"/>
      <c r="C224" s="300"/>
      <c r="D224" s="301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302"/>
      <c r="T224" s="302"/>
      <c r="U224" s="302"/>
      <c r="V224" s="302"/>
      <c r="W224" s="318"/>
      <c r="X224" s="318"/>
      <c r="Y224" s="318"/>
      <c r="Z224" s="319"/>
      <c r="AA224" s="300"/>
      <c r="AB224" s="13"/>
      <c r="AC224" s="13"/>
      <c r="AD224" s="13"/>
      <c r="AE224" s="13"/>
      <c r="AF224" s="13"/>
      <c r="AG224" s="13"/>
    </row>
    <row r="225" spans="1:33" ht="15.75" customHeight="1" x14ac:dyDescent="0.2">
      <c r="A225" s="13"/>
      <c r="B225" s="14"/>
      <c r="C225" s="300"/>
      <c r="D225" s="301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302"/>
      <c r="T225" s="302"/>
      <c r="U225" s="302"/>
      <c r="V225" s="302"/>
      <c r="W225" s="318"/>
      <c r="X225" s="318"/>
      <c r="Y225" s="318"/>
      <c r="Z225" s="319"/>
      <c r="AA225" s="300"/>
      <c r="AB225" s="13"/>
      <c r="AC225" s="13"/>
      <c r="AD225" s="13"/>
      <c r="AE225" s="13"/>
      <c r="AF225" s="13"/>
      <c r="AG225" s="13"/>
    </row>
    <row r="226" spans="1:33" ht="15.75" customHeight="1" x14ac:dyDescent="0.2">
      <c r="A226" s="13"/>
      <c r="B226" s="14"/>
      <c r="C226" s="300"/>
      <c r="D226" s="301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302"/>
      <c r="T226" s="302"/>
      <c r="U226" s="302"/>
      <c r="V226" s="302"/>
      <c r="W226" s="318"/>
      <c r="X226" s="318"/>
      <c r="Y226" s="318"/>
      <c r="Z226" s="319"/>
      <c r="AA226" s="300"/>
      <c r="AB226" s="13"/>
      <c r="AC226" s="13"/>
      <c r="AD226" s="13"/>
      <c r="AE226" s="13"/>
      <c r="AF226" s="13"/>
      <c r="AG226" s="13"/>
    </row>
    <row r="227" spans="1:33" ht="15.75" customHeight="1" x14ac:dyDescent="0.2">
      <c r="A227" s="13"/>
      <c r="B227" s="14"/>
      <c r="C227" s="300"/>
      <c r="D227" s="301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302"/>
      <c r="T227" s="302"/>
      <c r="U227" s="302"/>
      <c r="V227" s="302"/>
      <c r="W227" s="318"/>
      <c r="X227" s="318"/>
      <c r="Y227" s="318"/>
      <c r="Z227" s="319"/>
      <c r="AA227" s="300"/>
      <c r="AB227" s="13"/>
      <c r="AC227" s="13"/>
      <c r="AD227" s="13"/>
      <c r="AE227" s="13"/>
      <c r="AF227" s="13"/>
      <c r="AG227" s="13"/>
    </row>
    <row r="228" spans="1:33" ht="15.75" customHeight="1" x14ac:dyDescent="0.2">
      <c r="A228" s="13"/>
      <c r="B228" s="14"/>
      <c r="C228" s="300"/>
      <c r="D228" s="301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302"/>
      <c r="T228" s="302"/>
      <c r="U228" s="302"/>
      <c r="V228" s="302"/>
      <c r="W228" s="318"/>
      <c r="X228" s="318"/>
      <c r="Y228" s="318"/>
      <c r="Z228" s="319"/>
      <c r="AA228" s="300"/>
      <c r="AB228" s="13"/>
      <c r="AC228" s="13"/>
      <c r="AD228" s="13"/>
      <c r="AE228" s="13"/>
      <c r="AF228" s="13"/>
      <c r="AG228" s="13"/>
    </row>
    <row r="229" spans="1:33" ht="15.75" customHeight="1" x14ac:dyDescent="0.2">
      <c r="A229" s="13"/>
      <c r="B229" s="14"/>
      <c r="C229" s="300"/>
      <c r="D229" s="301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18"/>
      <c r="X229" s="318"/>
      <c r="Y229" s="318"/>
      <c r="Z229" s="319"/>
      <c r="AA229" s="300"/>
      <c r="AB229" s="13"/>
      <c r="AC229" s="13"/>
      <c r="AD229" s="13"/>
      <c r="AE229" s="13"/>
      <c r="AF229" s="13"/>
      <c r="AG229" s="13"/>
    </row>
    <row r="230" spans="1:33" ht="15.75" customHeight="1" x14ac:dyDescent="0.2">
      <c r="A230" s="13"/>
      <c r="B230" s="14"/>
      <c r="C230" s="300"/>
      <c r="D230" s="301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302"/>
      <c r="W230" s="318"/>
      <c r="X230" s="318"/>
      <c r="Y230" s="318"/>
      <c r="Z230" s="319"/>
      <c r="AA230" s="300"/>
      <c r="AB230" s="13"/>
      <c r="AC230" s="13"/>
      <c r="AD230" s="13"/>
      <c r="AE230" s="13"/>
      <c r="AF230" s="13"/>
      <c r="AG230" s="13"/>
    </row>
    <row r="231" spans="1:33" ht="15.75" customHeight="1" x14ac:dyDescent="0.2">
      <c r="A231" s="13"/>
      <c r="B231" s="14"/>
      <c r="C231" s="300"/>
      <c r="D231" s="301"/>
      <c r="E231" s="302"/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302"/>
      <c r="T231" s="302"/>
      <c r="U231" s="302"/>
      <c r="V231" s="302"/>
      <c r="W231" s="318"/>
      <c r="X231" s="318"/>
      <c r="Y231" s="318"/>
      <c r="Z231" s="319"/>
      <c r="AA231" s="300"/>
      <c r="AB231" s="13"/>
      <c r="AC231" s="13"/>
      <c r="AD231" s="13"/>
      <c r="AE231" s="13"/>
      <c r="AF231" s="13"/>
      <c r="AG231" s="13"/>
    </row>
    <row r="232" spans="1:33" ht="15.75" customHeight="1" x14ac:dyDescent="0.2">
      <c r="A232" s="13"/>
      <c r="B232" s="14"/>
      <c r="C232" s="300"/>
      <c r="D232" s="301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302"/>
      <c r="W232" s="318"/>
      <c r="X232" s="318"/>
      <c r="Y232" s="318"/>
      <c r="Z232" s="319"/>
      <c r="AA232" s="300"/>
      <c r="AB232" s="13"/>
      <c r="AC232" s="13"/>
      <c r="AD232" s="13"/>
      <c r="AE232" s="13"/>
      <c r="AF232" s="13"/>
      <c r="AG232" s="13"/>
    </row>
    <row r="233" spans="1:33" ht="15.75" customHeight="1" x14ac:dyDescent="0.2">
      <c r="A233" s="13"/>
      <c r="B233" s="14"/>
      <c r="C233" s="300"/>
      <c r="D233" s="301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02"/>
      <c r="W233" s="318"/>
      <c r="X233" s="318"/>
      <c r="Y233" s="318"/>
      <c r="Z233" s="319"/>
      <c r="AA233" s="300"/>
      <c r="AB233" s="13"/>
      <c r="AC233" s="13"/>
      <c r="AD233" s="13"/>
      <c r="AE233" s="13"/>
      <c r="AF233" s="13"/>
      <c r="AG233" s="13"/>
    </row>
    <row r="234" spans="1:33" ht="15.75" customHeight="1" x14ac:dyDescent="0.2">
      <c r="A234" s="13"/>
      <c r="B234" s="14"/>
      <c r="C234" s="300"/>
      <c r="D234" s="301"/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302"/>
      <c r="W234" s="318"/>
      <c r="X234" s="318"/>
      <c r="Y234" s="318"/>
      <c r="Z234" s="319"/>
      <c r="AA234" s="300"/>
      <c r="AB234" s="13"/>
      <c r="AC234" s="13"/>
      <c r="AD234" s="13"/>
      <c r="AE234" s="13"/>
      <c r="AF234" s="13"/>
      <c r="AG234" s="13"/>
    </row>
    <row r="235" spans="1:33" ht="15.75" customHeight="1" x14ac:dyDescent="0.2">
      <c r="A235" s="13"/>
      <c r="B235" s="14"/>
      <c r="C235" s="300"/>
      <c r="D235" s="301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302"/>
      <c r="W235" s="318"/>
      <c r="X235" s="318"/>
      <c r="Y235" s="318"/>
      <c r="Z235" s="319"/>
      <c r="AA235" s="300"/>
      <c r="AB235" s="13"/>
      <c r="AC235" s="13"/>
      <c r="AD235" s="13"/>
      <c r="AE235" s="13"/>
      <c r="AF235" s="13"/>
      <c r="AG235" s="13"/>
    </row>
    <row r="236" spans="1:33" ht="15.75" customHeight="1" x14ac:dyDescent="0.2">
      <c r="A236" s="13"/>
      <c r="B236" s="14"/>
      <c r="C236" s="300"/>
      <c r="D236" s="301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  <c r="S236" s="302"/>
      <c r="T236" s="302"/>
      <c r="U236" s="302"/>
      <c r="V236" s="302"/>
      <c r="W236" s="318"/>
      <c r="X236" s="318"/>
      <c r="Y236" s="318"/>
      <c r="Z236" s="319"/>
      <c r="AA236" s="300"/>
      <c r="AB236" s="13"/>
      <c r="AC236" s="13"/>
      <c r="AD236" s="13"/>
      <c r="AE236" s="13"/>
      <c r="AF236" s="13"/>
      <c r="AG236" s="13"/>
    </row>
    <row r="237" spans="1:33" ht="15.75" customHeight="1" x14ac:dyDescent="0.2">
      <c r="A237" s="13"/>
      <c r="B237" s="14"/>
      <c r="C237" s="300"/>
      <c r="D237" s="301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302"/>
      <c r="T237" s="302"/>
      <c r="U237" s="302"/>
      <c r="V237" s="302"/>
      <c r="W237" s="318"/>
      <c r="X237" s="318"/>
      <c r="Y237" s="318"/>
      <c r="Z237" s="319"/>
      <c r="AA237" s="300"/>
      <c r="AB237" s="13"/>
      <c r="AC237" s="13"/>
      <c r="AD237" s="13"/>
      <c r="AE237" s="13"/>
      <c r="AF237" s="13"/>
      <c r="AG237" s="13"/>
    </row>
    <row r="238" spans="1:33" ht="15.75" customHeight="1" x14ac:dyDescent="0.2">
      <c r="A238" s="13"/>
      <c r="B238" s="14"/>
      <c r="C238" s="300"/>
      <c r="D238" s="301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02"/>
      <c r="W238" s="318"/>
      <c r="X238" s="318"/>
      <c r="Y238" s="318"/>
      <c r="Z238" s="319"/>
      <c r="AA238" s="300"/>
      <c r="AB238" s="13"/>
      <c r="AC238" s="13"/>
      <c r="AD238" s="13"/>
      <c r="AE238" s="13"/>
      <c r="AF238" s="13"/>
      <c r="AG238" s="13"/>
    </row>
    <row r="239" spans="1:33" ht="15.75" customHeight="1" x14ac:dyDescent="0.2">
      <c r="A239" s="13"/>
      <c r="B239" s="14"/>
      <c r="C239" s="300"/>
      <c r="D239" s="301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02"/>
      <c r="W239" s="318"/>
      <c r="X239" s="318"/>
      <c r="Y239" s="318"/>
      <c r="Z239" s="319"/>
      <c r="AA239" s="300"/>
      <c r="AB239" s="13"/>
      <c r="AC239" s="13"/>
      <c r="AD239" s="13"/>
      <c r="AE239" s="13"/>
      <c r="AF239" s="13"/>
      <c r="AG239" s="13"/>
    </row>
    <row r="240" spans="1:33" ht="15.75" customHeight="1" x14ac:dyDescent="0.2">
      <c r="A240" s="13"/>
      <c r="B240" s="14"/>
      <c r="C240" s="300"/>
      <c r="D240" s="301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2"/>
      <c r="V240" s="302"/>
      <c r="W240" s="318"/>
      <c r="X240" s="318"/>
      <c r="Y240" s="318"/>
      <c r="Z240" s="319"/>
      <c r="AA240" s="300"/>
      <c r="AB240" s="13"/>
      <c r="AC240" s="13"/>
      <c r="AD240" s="13"/>
      <c r="AE240" s="13"/>
      <c r="AF240" s="13"/>
      <c r="AG240" s="13"/>
    </row>
    <row r="241" spans="1:33" ht="15.75" customHeight="1" x14ac:dyDescent="0.2">
      <c r="A241" s="13"/>
      <c r="B241" s="14"/>
      <c r="C241" s="300"/>
      <c r="D241" s="301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302"/>
      <c r="W241" s="318"/>
      <c r="X241" s="318"/>
      <c r="Y241" s="318"/>
      <c r="Z241" s="319"/>
      <c r="AA241" s="300"/>
      <c r="AB241" s="13"/>
      <c r="AC241" s="13"/>
      <c r="AD241" s="13"/>
      <c r="AE241" s="13"/>
      <c r="AF241" s="13"/>
      <c r="AG241" s="13"/>
    </row>
    <row r="242" spans="1:33" ht="15.75" customHeight="1" x14ac:dyDescent="0.2">
      <c r="A242" s="13"/>
      <c r="B242" s="14"/>
      <c r="C242" s="300"/>
      <c r="D242" s="301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18"/>
      <c r="X242" s="318"/>
      <c r="Y242" s="318"/>
      <c r="Z242" s="319"/>
      <c r="AA242" s="300"/>
      <c r="AB242" s="13"/>
      <c r="AC242" s="13"/>
      <c r="AD242" s="13"/>
      <c r="AE242" s="13"/>
      <c r="AF242" s="13"/>
      <c r="AG242" s="13"/>
    </row>
    <row r="243" spans="1:33" ht="15.75" customHeight="1" x14ac:dyDescent="0.2">
      <c r="A243" s="13"/>
      <c r="B243" s="14"/>
      <c r="C243" s="300"/>
      <c r="D243" s="301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02"/>
      <c r="W243" s="318"/>
      <c r="X243" s="318"/>
      <c r="Y243" s="318"/>
      <c r="Z243" s="319"/>
      <c r="AA243" s="300"/>
      <c r="AB243" s="13"/>
      <c r="AC243" s="13"/>
      <c r="AD243" s="13"/>
      <c r="AE243" s="13"/>
      <c r="AF243" s="13"/>
      <c r="AG243" s="13"/>
    </row>
    <row r="244" spans="1:33" ht="15.75" customHeight="1" x14ac:dyDescent="0.2">
      <c r="A244" s="13"/>
      <c r="B244" s="14"/>
      <c r="C244" s="300"/>
      <c r="D244" s="301"/>
      <c r="E244" s="302"/>
      <c r="F244" s="302"/>
      <c r="G244" s="302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302"/>
      <c r="T244" s="302"/>
      <c r="U244" s="302"/>
      <c r="V244" s="302"/>
      <c r="W244" s="318"/>
      <c r="X244" s="318"/>
      <c r="Y244" s="318"/>
      <c r="Z244" s="319"/>
      <c r="AA244" s="300"/>
      <c r="AB244" s="13"/>
      <c r="AC244" s="13"/>
      <c r="AD244" s="13"/>
      <c r="AE244" s="13"/>
      <c r="AF244" s="13"/>
      <c r="AG244" s="13"/>
    </row>
    <row r="245" spans="1:33" ht="15.75" customHeight="1" x14ac:dyDescent="0.2">
      <c r="A245" s="13"/>
      <c r="B245" s="14"/>
      <c r="C245" s="300"/>
      <c r="D245" s="301"/>
      <c r="E245" s="302"/>
      <c r="F245" s="302"/>
      <c r="G245" s="302"/>
      <c r="H245" s="302"/>
      <c r="I245" s="302"/>
      <c r="J245" s="302"/>
      <c r="K245" s="302"/>
      <c r="L245" s="302"/>
      <c r="M245" s="302"/>
      <c r="N245" s="302"/>
      <c r="O245" s="302"/>
      <c r="P245" s="302"/>
      <c r="Q245" s="302"/>
      <c r="R245" s="302"/>
      <c r="S245" s="302"/>
      <c r="T245" s="302"/>
      <c r="U245" s="302"/>
      <c r="V245" s="302"/>
      <c r="W245" s="318"/>
      <c r="X245" s="318"/>
      <c r="Y245" s="318"/>
      <c r="Z245" s="319"/>
      <c r="AA245" s="300"/>
      <c r="AB245" s="13"/>
      <c r="AC245" s="13"/>
      <c r="AD245" s="13"/>
      <c r="AE245" s="13"/>
      <c r="AF245" s="13"/>
      <c r="AG245" s="13"/>
    </row>
    <row r="246" spans="1:33" ht="15.75" customHeight="1" x14ac:dyDescent="0.2">
      <c r="A246" s="13"/>
      <c r="B246" s="14"/>
      <c r="C246" s="300"/>
      <c r="D246" s="301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302"/>
      <c r="T246" s="302"/>
      <c r="U246" s="302"/>
      <c r="V246" s="302"/>
      <c r="W246" s="318"/>
      <c r="X246" s="318"/>
      <c r="Y246" s="318"/>
      <c r="Z246" s="319"/>
      <c r="AA246" s="300"/>
      <c r="AB246" s="13"/>
      <c r="AC246" s="13"/>
      <c r="AD246" s="13"/>
      <c r="AE246" s="13"/>
      <c r="AF246" s="13"/>
      <c r="AG246" s="13"/>
    </row>
    <row r="247" spans="1:33" ht="15.75" customHeight="1" x14ac:dyDescent="0.2">
      <c r="A247" s="13"/>
      <c r="B247" s="14"/>
      <c r="C247" s="300"/>
      <c r="D247" s="301"/>
      <c r="E247" s="302"/>
      <c r="F247" s="302"/>
      <c r="G247" s="302"/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302"/>
      <c r="T247" s="302"/>
      <c r="U247" s="302"/>
      <c r="V247" s="302"/>
      <c r="W247" s="318"/>
      <c r="X247" s="318"/>
      <c r="Y247" s="318"/>
      <c r="Z247" s="319"/>
      <c r="AA247" s="300"/>
      <c r="AB247" s="13"/>
      <c r="AC247" s="13"/>
      <c r="AD247" s="13"/>
      <c r="AE247" s="13"/>
      <c r="AF247" s="13"/>
      <c r="AG247" s="13"/>
    </row>
    <row r="248" spans="1:33" ht="15.75" customHeight="1" x14ac:dyDescent="0.2">
      <c r="A248" s="13"/>
      <c r="B248" s="14"/>
      <c r="C248" s="300"/>
      <c r="D248" s="301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302"/>
      <c r="T248" s="302"/>
      <c r="U248" s="302"/>
      <c r="V248" s="302"/>
      <c r="W248" s="318"/>
      <c r="X248" s="318"/>
      <c r="Y248" s="318"/>
      <c r="Z248" s="319"/>
      <c r="AA248" s="300"/>
      <c r="AB248" s="13"/>
      <c r="AC248" s="13"/>
      <c r="AD248" s="13"/>
      <c r="AE248" s="13"/>
      <c r="AF248" s="13"/>
      <c r="AG248" s="13"/>
    </row>
    <row r="249" spans="1:33" ht="15.75" customHeight="1" x14ac:dyDescent="0.2">
      <c r="A249" s="13"/>
      <c r="B249" s="14"/>
      <c r="C249" s="300"/>
      <c r="D249" s="301"/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02"/>
      <c r="W249" s="318"/>
      <c r="X249" s="318"/>
      <c r="Y249" s="318"/>
      <c r="Z249" s="319"/>
      <c r="AA249" s="300"/>
      <c r="AB249" s="13"/>
      <c r="AC249" s="13"/>
      <c r="AD249" s="13"/>
      <c r="AE249" s="13"/>
      <c r="AF249" s="13"/>
      <c r="AG249" s="13"/>
    </row>
    <row r="250" spans="1:33" ht="15.75" customHeight="1" x14ac:dyDescent="0.2">
      <c r="A250" s="13"/>
      <c r="B250" s="14"/>
      <c r="C250" s="300"/>
      <c r="D250" s="301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302"/>
      <c r="W250" s="318"/>
      <c r="X250" s="318"/>
      <c r="Y250" s="318"/>
      <c r="Z250" s="319"/>
      <c r="AA250" s="300"/>
      <c r="AB250" s="13"/>
      <c r="AC250" s="13"/>
      <c r="AD250" s="13"/>
      <c r="AE250" s="13"/>
      <c r="AF250" s="13"/>
      <c r="AG250" s="13"/>
    </row>
    <row r="251" spans="1:33" ht="15.75" customHeight="1" x14ac:dyDescent="0.2">
      <c r="A251" s="13"/>
      <c r="B251" s="14"/>
      <c r="C251" s="300"/>
      <c r="D251" s="301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302"/>
      <c r="T251" s="302"/>
      <c r="U251" s="302"/>
      <c r="V251" s="302"/>
      <c r="W251" s="318"/>
      <c r="X251" s="318"/>
      <c r="Y251" s="318"/>
      <c r="Z251" s="319"/>
      <c r="AA251" s="300"/>
      <c r="AB251" s="13"/>
      <c r="AC251" s="13"/>
      <c r="AD251" s="13"/>
      <c r="AE251" s="13"/>
      <c r="AF251" s="13"/>
      <c r="AG251" s="13"/>
    </row>
    <row r="252" spans="1:33" ht="15.75" customHeight="1" x14ac:dyDescent="0.2">
      <c r="A252" s="13"/>
      <c r="B252" s="14"/>
      <c r="C252" s="300"/>
      <c r="D252" s="301"/>
      <c r="E252" s="302"/>
      <c r="F252" s="302"/>
      <c r="G252" s="302"/>
      <c r="H252" s="302"/>
      <c r="I252" s="302"/>
      <c r="J252" s="302"/>
      <c r="K252" s="302"/>
      <c r="L252" s="302"/>
      <c r="M252" s="302"/>
      <c r="N252" s="302"/>
      <c r="O252" s="302"/>
      <c r="P252" s="302"/>
      <c r="Q252" s="302"/>
      <c r="R252" s="302"/>
      <c r="S252" s="302"/>
      <c r="T252" s="302"/>
      <c r="U252" s="302"/>
      <c r="V252" s="302"/>
      <c r="W252" s="318"/>
      <c r="X252" s="318"/>
      <c r="Y252" s="318"/>
      <c r="Z252" s="319"/>
      <c r="AA252" s="300"/>
      <c r="AB252" s="13"/>
      <c r="AC252" s="13"/>
      <c r="AD252" s="13"/>
      <c r="AE252" s="13"/>
      <c r="AF252" s="13"/>
      <c r="AG252" s="13"/>
    </row>
    <row r="253" spans="1:33" ht="15.75" customHeight="1" x14ac:dyDescent="0.2">
      <c r="A253" s="13"/>
      <c r="B253" s="14"/>
      <c r="C253" s="300"/>
      <c r="D253" s="301"/>
      <c r="E253" s="302"/>
      <c r="F253" s="302"/>
      <c r="G253" s="302"/>
      <c r="H253" s="302"/>
      <c r="I253" s="302"/>
      <c r="J253" s="302"/>
      <c r="K253" s="302"/>
      <c r="L253" s="302"/>
      <c r="M253" s="302"/>
      <c r="N253" s="302"/>
      <c r="O253" s="302"/>
      <c r="P253" s="302"/>
      <c r="Q253" s="302"/>
      <c r="R253" s="302"/>
      <c r="S253" s="302"/>
      <c r="T253" s="302"/>
      <c r="U253" s="302"/>
      <c r="V253" s="302"/>
      <c r="W253" s="318"/>
      <c r="X253" s="318"/>
      <c r="Y253" s="318"/>
      <c r="Z253" s="319"/>
      <c r="AA253" s="300"/>
      <c r="AB253" s="13"/>
      <c r="AC253" s="13"/>
      <c r="AD253" s="13"/>
      <c r="AE253" s="13"/>
      <c r="AF253" s="13"/>
      <c r="AG253" s="13"/>
    </row>
    <row r="254" spans="1:33" ht="15.75" customHeight="1" x14ac:dyDescent="0.2">
      <c r="A254" s="13"/>
      <c r="B254" s="14"/>
      <c r="C254" s="300"/>
      <c r="D254" s="301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02"/>
      <c r="U254" s="302"/>
      <c r="V254" s="302"/>
      <c r="W254" s="318"/>
      <c r="X254" s="318"/>
      <c r="Y254" s="318"/>
      <c r="Z254" s="319"/>
      <c r="AA254" s="300"/>
      <c r="AB254" s="13"/>
      <c r="AC254" s="13"/>
      <c r="AD254" s="13"/>
      <c r="AE254" s="13"/>
      <c r="AF254" s="13"/>
      <c r="AG254" s="13"/>
    </row>
    <row r="255" spans="1:33" ht="15.75" customHeight="1" x14ac:dyDescent="0.2">
      <c r="A255" s="13"/>
      <c r="B255" s="14"/>
      <c r="C255" s="300"/>
      <c r="D255" s="301"/>
      <c r="E255" s="302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18"/>
      <c r="X255" s="318"/>
      <c r="Y255" s="318"/>
      <c r="Z255" s="319"/>
      <c r="AA255" s="300"/>
      <c r="AB255" s="13"/>
      <c r="AC255" s="13"/>
      <c r="AD255" s="13"/>
      <c r="AE255" s="13"/>
      <c r="AF255" s="13"/>
      <c r="AG255" s="13"/>
    </row>
    <row r="256" spans="1:33" ht="15.75" customHeight="1" x14ac:dyDescent="0.2">
      <c r="A256" s="13"/>
      <c r="B256" s="14"/>
      <c r="C256" s="300"/>
      <c r="D256" s="301"/>
      <c r="E256" s="302"/>
      <c r="F256" s="302"/>
      <c r="G256" s="302"/>
      <c r="H256" s="302"/>
      <c r="I256" s="302"/>
      <c r="J256" s="302"/>
      <c r="K256" s="302"/>
      <c r="L256" s="302"/>
      <c r="M256" s="302"/>
      <c r="N256" s="302"/>
      <c r="O256" s="302"/>
      <c r="P256" s="302"/>
      <c r="Q256" s="302"/>
      <c r="R256" s="302"/>
      <c r="S256" s="302"/>
      <c r="T256" s="302"/>
      <c r="U256" s="302"/>
      <c r="V256" s="302"/>
      <c r="W256" s="318"/>
      <c r="X256" s="318"/>
      <c r="Y256" s="318"/>
      <c r="Z256" s="319"/>
      <c r="AA256" s="300"/>
      <c r="AB256" s="13"/>
      <c r="AC256" s="13"/>
      <c r="AD256" s="13"/>
      <c r="AE256" s="13"/>
      <c r="AF256" s="13"/>
      <c r="AG256" s="13"/>
    </row>
    <row r="257" spans="1:33" ht="15.75" customHeight="1" x14ac:dyDescent="0.2">
      <c r="A257" s="13"/>
      <c r="B257" s="14"/>
      <c r="C257" s="300"/>
      <c r="D257" s="301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18"/>
      <c r="X257" s="318"/>
      <c r="Y257" s="318"/>
      <c r="Z257" s="319"/>
      <c r="AA257" s="300"/>
      <c r="AB257" s="13"/>
      <c r="AC257" s="13"/>
      <c r="AD257" s="13"/>
      <c r="AE257" s="13"/>
      <c r="AF257" s="13"/>
      <c r="AG257" s="13"/>
    </row>
    <row r="258" spans="1:33" ht="15.75" customHeight="1" x14ac:dyDescent="0.2">
      <c r="A258" s="13"/>
      <c r="B258" s="14"/>
      <c r="C258" s="300"/>
      <c r="D258" s="301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18"/>
      <c r="X258" s="318"/>
      <c r="Y258" s="318"/>
      <c r="Z258" s="319"/>
      <c r="AA258" s="300"/>
      <c r="AB258" s="13"/>
      <c r="AC258" s="13"/>
      <c r="AD258" s="13"/>
      <c r="AE258" s="13"/>
      <c r="AF258" s="13"/>
      <c r="AG258" s="13"/>
    </row>
    <row r="259" spans="1:33" ht="15.75" customHeight="1" x14ac:dyDescent="0.2">
      <c r="A259" s="13"/>
      <c r="B259" s="14"/>
      <c r="C259" s="300"/>
      <c r="D259" s="301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302"/>
      <c r="T259" s="302"/>
      <c r="U259" s="302"/>
      <c r="V259" s="302"/>
      <c r="W259" s="318"/>
      <c r="X259" s="318"/>
      <c r="Y259" s="318"/>
      <c r="Z259" s="319"/>
      <c r="AA259" s="300"/>
      <c r="AB259" s="13"/>
      <c r="AC259" s="13"/>
      <c r="AD259" s="13"/>
      <c r="AE259" s="13"/>
      <c r="AF259" s="13"/>
      <c r="AG259" s="13"/>
    </row>
    <row r="260" spans="1:33" ht="15.75" customHeight="1" x14ac:dyDescent="0.2">
      <c r="A260" s="13"/>
      <c r="B260" s="14"/>
      <c r="C260" s="300"/>
      <c r="D260" s="301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18"/>
      <c r="X260" s="318"/>
      <c r="Y260" s="318"/>
      <c r="Z260" s="319"/>
      <c r="AA260" s="300"/>
      <c r="AB260" s="13"/>
      <c r="AC260" s="13"/>
      <c r="AD260" s="13"/>
      <c r="AE260" s="13"/>
      <c r="AF260" s="13"/>
      <c r="AG260" s="13"/>
    </row>
    <row r="261" spans="1:33" ht="15.75" customHeight="1" x14ac:dyDescent="0.2">
      <c r="A261" s="13"/>
      <c r="B261" s="14"/>
      <c r="C261" s="300"/>
      <c r="D261" s="301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18"/>
      <c r="X261" s="318"/>
      <c r="Y261" s="318"/>
      <c r="Z261" s="319"/>
      <c r="AA261" s="300"/>
      <c r="AB261" s="13"/>
      <c r="AC261" s="13"/>
      <c r="AD261" s="13"/>
      <c r="AE261" s="13"/>
      <c r="AF261" s="13"/>
      <c r="AG261" s="13"/>
    </row>
    <row r="262" spans="1:33" ht="15.75" customHeight="1" x14ac:dyDescent="0.2">
      <c r="A262" s="13"/>
      <c r="B262" s="14"/>
      <c r="C262" s="300"/>
      <c r="D262" s="301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302"/>
      <c r="W262" s="318"/>
      <c r="X262" s="318"/>
      <c r="Y262" s="318"/>
      <c r="Z262" s="319"/>
      <c r="AA262" s="300"/>
      <c r="AB262" s="13"/>
      <c r="AC262" s="13"/>
      <c r="AD262" s="13"/>
      <c r="AE262" s="13"/>
      <c r="AF262" s="13"/>
      <c r="AG262" s="13"/>
    </row>
    <row r="263" spans="1:33" ht="15.75" customHeight="1" x14ac:dyDescent="0.2">
      <c r="A263" s="13"/>
      <c r="B263" s="14"/>
      <c r="C263" s="300"/>
      <c r="D263" s="301"/>
      <c r="E263" s="302"/>
      <c r="F263" s="302"/>
      <c r="G263" s="302"/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2"/>
      <c r="V263" s="302"/>
      <c r="W263" s="318"/>
      <c r="X263" s="318"/>
      <c r="Y263" s="318"/>
      <c r="Z263" s="319"/>
      <c r="AA263" s="300"/>
      <c r="AB263" s="13"/>
      <c r="AC263" s="13"/>
      <c r="AD263" s="13"/>
      <c r="AE263" s="13"/>
      <c r="AF263" s="13"/>
      <c r="AG263" s="13"/>
    </row>
    <row r="264" spans="1:33" ht="15.75" customHeight="1" x14ac:dyDescent="0.2">
      <c r="A264" s="13"/>
      <c r="B264" s="14"/>
      <c r="C264" s="300"/>
      <c r="D264" s="301"/>
      <c r="E264" s="302"/>
      <c r="F264" s="302"/>
      <c r="G264" s="302"/>
      <c r="H264" s="302"/>
      <c r="I264" s="302"/>
      <c r="J264" s="302"/>
      <c r="K264" s="302"/>
      <c r="L264" s="302"/>
      <c r="M264" s="302"/>
      <c r="N264" s="302"/>
      <c r="O264" s="302"/>
      <c r="P264" s="302"/>
      <c r="Q264" s="302"/>
      <c r="R264" s="302"/>
      <c r="S264" s="302"/>
      <c r="T264" s="302"/>
      <c r="U264" s="302"/>
      <c r="V264" s="302"/>
      <c r="W264" s="318"/>
      <c r="X264" s="318"/>
      <c r="Y264" s="318"/>
      <c r="Z264" s="319"/>
      <c r="AA264" s="300"/>
      <c r="AB264" s="13"/>
      <c r="AC264" s="13"/>
      <c r="AD264" s="13"/>
      <c r="AE264" s="13"/>
      <c r="AF264" s="13"/>
      <c r="AG264" s="13"/>
    </row>
    <row r="265" spans="1:33" ht="15.75" customHeight="1" x14ac:dyDescent="0.2">
      <c r="A265" s="13"/>
      <c r="B265" s="14"/>
      <c r="C265" s="300"/>
      <c r="D265" s="301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18"/>
      <c r="X265" s="318"/>
      <c r="Y265" s="318"/>
      <c r="Z265" s="319"/>
      <c r="AA265" s="300"/>
      <c r="AB265" s="13"/>
      <c r="AC265" s="13"/>
      <c r="AD265" s="13"/>
      <c r="AE265" s="13"/>
      <c r="AF265" s="13"/>
      <c r="AG265" s="13"/>
    </row>
    <row r="266" spans="1:33" ht="15.75" customHeight="1" x14ac:dyDescent="0.2">
      <c r="A266" s="13"/>
      <c r="B266" s="14"/>
      <c r="C266" s="300"/>
      <c r="D266" s="301"/>
      <c r="E266" s="302"/>
      <c r="F266" s="302"/>
      <c r="G266" s="302"/>
      <c r="H266" s="302"/>
      <c r="I266" s="302"/>
      <c r="J266" s="302"/>
      <c r="K266" s="302"/>
      <c r="L266" s="302"/>
      <c r="M266" s="302"/>
      <c r="N266" s="302"/>
      <c r="O266" s="302"/>
      <c r="P266" s="302"/>
      <c r="Q266" s="302"/>
      <c r="R266" s="302"/>
      <c r="S266" s="302"/>
      <c r="T266" s="302"/>
      <c r="U266" s="302"/>
      <c r="V266" s="302"/>
      <c r="W266" s="318"/>
      <c r="X266" s="318"/>
      <c r="Y266" s="318"/>
      <c r="Z266" s="319"/>
      <c r="AA266" s="300"/>
      <c r="AB266" s="13"/>
      <c r="AC266" s="13"/>
      <c r="AD266" s="13"/>
      <c r="AE266" s="13"/>
      <c r="AF266" s="13"/>
      <c r="AG266" s="13"/>
    </row>
    <row r="267" spans="1:33" ht="15.75" customHeight="1" x14ac:dyDescent="0.2">
      <c r="A267" s="13"/>
      <c r="B267" s="14"/>
      <c r="C267" s="300"/>
      <c r="D267" s="301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02"/>
      <c r="W267" s="318"/>
      <c r="X267" s="318"/>
      <c r="Y267" s="318"/>
      <c r="Z267" s="319"/>
      <c r="AA267" s="300"/>
      <c r="AB267" s="13"/>
      <c r="AC267" s="13"/>
      <c r="AD267" s="13"/>
      <c r="AE267" s="13"/>
      <c r="AF267" s="13"/>
      <c r="AG267" s="13"/>
    </row>
    <row r="268" spans="1:33" ht="15.75" customHeight="1" x14ac:dyDescent="0.2">
      <c r="A268" s="13"/>
      <c r="B268" s="14"/>
      <c r="C268" s="300"/>
      <c r="D268" s="301"/>
      <c r="E268" s="302"/>
      <c r="F268" s="302"/>
      <c r="G268" s="302"/>
      <c r="H268" s="302"/>
      <c r="I268" s="302"/>
      <c r="J268" s="302"/>
      <c r="K268" s="302"/>
      <c r="L268" s="302"/>
      <c r="M268" s="302"/>
      <c r="N268" s="302"/>
      <c r="O268" s="302"/>
      <c r="P268" s="302"/>
      <c r="Q268" s="302"/>
      <c r="R268" s="302"/>
      <c r="S268" s="302"/>
      <c r="T268" s="302"/>
      <c r="U268" s="302"/>
      <c r="V268" s="302"/>
      <c r="W268" s="318"/>
      <c r="X268" s="318"/>
      <c r="Y268" s="318"/>
      <c r="Z268" s="319"/>
      <c r="AA268" s="300"/>
      <c r="AB268" s="13"/>
      <c r="AC268" s="13"/>
      <c r="AD268" s="13"/>
      <c r="AE268" s="13"/>
      <c r="AF268" s="13"/>
      <c r="AG268" s="13"/>
    </row>
    <row r="269" spans="1:33" ht="15.75" customHeight="1" x14ac:dyDescent="0.2">
      <c r="A269" s="13"/>
      <c r="B269" s="14"/>
      <c r="C269" s="300"/>
      <c r="D269" s="301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18"/>
      <c r="X269" s="318"/>
      <c r="Y269" s="318"/>
      <c r="Z269" s="319"/>
      <c r="AA269" s="300"/>
      <c r="AB269" s="13"/>
      <c r="AC269" s="13"/>
      <c r="AD269" s="13"/>
      <c r="AE269" s="13"/>
      <c r="AF269" s="13"/>
      <c r="AG269" s="13"/>
    </row>
    <row r="270" spans="1:33" ht="15.75" customHeight="1" x14ac:dyDescent="0.2">
      <c r="A270" s="13"/>
      <c r="B270" s="14"/>
      <c r="C270" s="300"/>
      <c r="D270" s="301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2"/>
      <c r="V270" s="302"/>
      <c r="W270" s="318"/>
      <c r="X270" s="318"/>
      <c r="Y270" s="318"/>
      <c r="Z270" s="319"/>
      <c r="AA270" s="300"/>
      <c r="AB270" s="13"/>
      <c r="AC270" s="13"/>
      <c r="AD270" s="13"/>
      <c r="AE270" s="13"/>
      <c r="AF270" s="13"/>
      <c r="AG270" s="13"/>
    </row>
    <row r="271" spans="1:33" ht="15.75" customHeight="1" x14ac:dyDescent="0.2">
      <c r="A271" s="13"/>
      <c r="B271" s="14"/>
      <c r="C271" s="300"/>
      <c r="D271" s="301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2"/>
      <c r="V271" s="302"/>
      <c r="W271" s="318"/>
      <c r="X271" s="318"/>
      <c r="Y271" s="318"/>
      <c r="Z271" s="319"/>
      <c r="AA271" s="300"/>
      <c r="AB271" s="13"/>
      <c r="AC271" s="13"/>
      <c r="AD271" s="13"/>
      <c r="AE271" s="13"/>
      <c r="AF271" s="13"/>
      <c r="AG271" s="13"/>
    </row>
    <row r="272" spans="1:33" ht="15.75" customHeight="1" x14ac:dyDescent="0.2">
      <c r="A272" s="13"/>
      <c r="B272" s="14"/>
      <c r="C272" s="300"/>
      <c r="D272" s="301"/>
      <c r="E272" s="302"/>
      <c r="F272" s="302"/>
      <c r="G272" s="302"/>
      <c r="H272" s="302"/>
      <c r="I272" s="302"/>
      <c r="J272" s="302"/>
      <c r="K272" s="302"/>
      <c r="L272" s="302"/>
      <c r="M272" s="302"/>
      <c r="N272" s="302"/>
      <c r="O272" s="302"/>
      <c r="P272" s="302"/>
      <c r="Q272" s="302"/>
      <c r="R272" s="302"/>
      <c r="S272" s="302"/>
      <c r="T272" s="302"/>
      <c r="U272" s="302"/>
      <c r="V272" s="302"/>
      <c r="W272" s="318"/>
      <c r="X272" s="318"/>
      <c r="Y272" s="318"/>
      <c r="Z272" s="319"/>
      <c r="AA272" s="300"/>
      <c r="AB272" s="13"/>
      <c r="AC272" s="13"/>
      <c r="AD272" s="13"/>
      <c r="AE272" s="13"/>
      <c r="AF272" s="13"/>
      <c r="AG272" s="13"/>
    </row>
    <row r="273" spans="1:33" ht="15.75" customHeight="1" x14ac:dyDescent="0.2">
      <c r="A273" s="13"/>
      <c r="B273" s="14"/>
      <c r="C273" s="300"/>
      <c r="D273" s="301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18"/>
      <c r="X273" s="318"/>
      <c r="Y273" s="318"/>
      <c r="Z273" s="319"/>
      <c r="AA273" s="300"/>
      <c r="AB273" s="13"/>
      <c r="AC273" s="13"/>
      <c r="AD273" s="13"/>
      <c r="AE273" s="13"/>
      <c r="AF273" s="13"/>
      <c r="AG273" s="13"/>
    </row>
    <row r="274" spans="1:33" ht="15.75" customHeight="1" x14ac:dyDescent="0.2">
      <c r="A274" s="13"/>
      <c r="B274" s="14"/>
      <c r="C274" s="300"/>
      <c r="D274" s="301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302"/>
      <c r="T274" s="302"/>
      <c r="U274" s="302"/>
      <c r="V274" s="302"/>
      <c r="W274" s="318"/>
      <c r="X274" s="318"/>
      <c r="Y274" s="318"/>
      <c r="Z274" s="319"/>
      <c r="AA274" s="300"/>
      <c r="AB274" s="13"/>
      <c r="AC274" s="13"/>
      <c r="AD274" s="13"/>
      <c r="AE274" s="13"/>
      <c r="AF274" s="13"/>
      <c r="AG274" s="13"/>
    </row>
    <row r="275" spans="1:33" ht="15.75" customHeight="1" x14ac:dyDescent="0.2">
      <c r="A275" s="13"/>
      <c r="B275" s="14"/>
      <c r="C275" s="300"/>
      <c r="D275" s="301"/>
      <c r="E275" s="302"/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302"/>
      <c r="T275" s="302"/>
      <c r="U275" s="302"/>
      <c r="V275" s="302"/>
      <c r="W275" s="318"/>
      <c r="X275" s="318"/>
      <c r="Y275" s="318"/>
      <c r="Z275" s="319"/>
      <c r="AA275" s="300"/>
      <c r="AB275" s="13"/>
      <c r="AC275" s="13"/>
      <c r="AD275" s="13"/>
      <c r="AE275" s="13"/>
      <c r="AF275" s="13"/>
      <c r="AG275" s="13"/>
    </row>
    <row r="276" spans="1:33" ht="15.75" customHeight="1" x14ac:dyDescent="0.2">
      <c r="A276" s="13"/>
      <c r="B276" s="14"/>
      <c r="C276" s="300"/>
      <c r="D276" s="301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302"/>
      <c r="T276" s="302"/>
      <c r="U276" s="302"/>
      <c r="V276" s="302"/>
      <c r="W276" s="318"/>
      <c r="X276" s="318"/>
      <c r="Y276" s="318"/>
      <c r="Z276" s="319"/>
      <c r="AA276" s="300"/>
      <c r="AB276" s="13"/>
      <c r="AC276" s="13"/>
      <c r="AD276" s="13"/>
      <c r="AE276" s="13"/>
      <c r="AF276" s="13"/>
      <c r="AG276" s="13"/>
    </row>
    <row r="277" spans="1:33" ht="15.75" customHeight="1" x14ac:dyDescent="0.2">
      <c r="A277" s="13"/>
      <c r="B277" s="14"/>
      <c r="C277" s="300"/>
      <c r="D277" s="301"/>
      <c r="E277" s="302"/>
      <c r="F277" s="302"/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2"/>
      <c r="U277" s="302"/>
      <c r="V277" s="302"/>
      <c r="W277" s="318"/>
      <c r="X277" s="318"/>
      <c r="Y277" s="318"/>
      <c r="Z277" s="319"/>
      <c r="AA277" s="300"/>
      <c r="AB277" s="13"/>
      <c r="AC277" s="13"/>
      <c r="AD277" s="13"/>
      <c r="AE277" s="13"/>
      <c r="AF277" s="13"/>
      <c r="AG277" s="13"/>
    </row>
    <row r="278" spans="1:33" ht="15.75" customHeight="1" x14ac:dyDescent="0.2">
      <c r="A278" s="13"/>
      <c r="B278" s="14"/>
      <c r="C278" s="300"/>
      <c r="D278" s="301"/>
      <c r="E278" s="302"/>
      <c r="F278" s="302"/>
      <c r="G278" s="302"/>
      <c r="H278" s="302"/>
      <c r="I278" s="302"/>
      <c r="J278" s="302"/>
      <c r="K278" s="302"/>
      <c r="L278" s="302"/>
      <c r="M278" s="302"/>
      <c r="N278" s="302"/>
      <c r="O278" s="302"/>
      <c r="P278" s="302"/>
      <c r="Q278" s="302"/>
      <c r="R278" s="302"/>
      <c r="S278" s="302"/>
      <c r="T278" s="302"/>
      <c r="U278" s="302"/>
      <c r="V278" s="302"/>
      <c r="W278" s="318"/>
      <c r="X278" s="318"/>
      <c r="Y278" s="318"/>
      <c r="Z278" s="319"/>
      <c r="AA278" s="300"/>
      <c r="AB278" s="13"/>
      <c r="AC278" s="13"/>
      <c r="AD278" s="13"/>
      <c r="AE278" s="13"/>
      <c r="AF278" s="13"/>
      <c r="AG278" s="13"/>
    </row>
    <row r="279" spans="1:33" ht="15.75" customHeight="1" x14ac:dyDescent="0.2">
      <c r="A279" s="13"/>
      <c r="B279" s="14"/>
      <c r="C279" s="300"/>
      <c r="D279" s="301"/>
      <c r="E279" s="302"/>
      <c r="F279" s="302"/>
      <c r="G279" s="302"/>
      <c r="H279" s="302"/>
      <c r="I279" s="302"/>
      <c r="J279" s="302"/>
      <c r="K279" s="302"/>
      <c r="L279" s="302"/>
      <c r="M279" s="302"/>
      <c r="N279" s="302"/>
      <c r="O279" s="302"/>
      <c r="P279" s="302"/>
      <c r="Q279" s="302"/>
      <c r="R279" s="302"/>
      <c r="S279" s="302"/>
      <c r="T279" s="302"/>
      <c r="U279" s="302"/>
      <c r="V279" s="302"/>
      <c r="W279" s="318"/>
      <c r="X279" s="318"/>
      <c r="Y279" s="318"/>
      <c r="Z279" s="319"/>
      <c r="AA279" s="300"/>
      <c r="AB279" s="13"/>
      <c r="AC279" s="13"/>
      <c r="AD279" s="13"/>
      <c r="AE279" s="13"/>
      <c r="AF279" s="13"/>
      <c r="AG279" s="13"/>
    </row>
    <row r="280" spans="1:33" ht="15.75" customHeight="1" x14ac:dyDescent="0.2">
      <c r="A280" s="13"/>
      <c r="B280" s="14"/>
      <c r="C280" s="300"/>
      <c r="D280" s="301"/>
      <c r="E280" s="302"/>
      <c r="F280" s="302"/>
      <c r="G280" s="302"/>
      <c r="H280" s="302"/>
      <c r="I280" s="302"/>
      <c r="J280" s="302"/>
      <c r="K280" s="302"/>
      <c r="L280" s="302"/>
      <c r="M280" s="302"/>
      <c r="N280" s="302"/>
      <c r="O280" s="302"/>
      <c r="P280" s="302"/>
      <c r="Q280" s="302"/>
      <c r="R280" s="302"/>
      <c r="S280" s="302"/>
      <c r="T280" s="302"/>
      <c r="U280" s="302"/>
      <c r="V280" s="302"/>
      <c r="W280" s="318"/>
      <c r="X280" s="318"/>
      <c r="Y280" s="318"/>
      <c r="Z280" s="319"/>
      <c r="AA280" s="300"/>
      <c r="AB280" s="13"/>
      <c r="AC280" s="13"/>
      <c r="AD280" s="13"/>
      <c r="AE280" s="13"/>
      <c r="AF280" s="13"/>
      <c r="AG280" s="13"/>
    </row>
    <row r="281" spans="1:33" ht="15.75" customHeight="1" x14ac:dyDescent="0.2">
      <c r="A281" s="13"/>
      <c r="B281" s="14"/>
      <c r="C281" s="300"/>
      <c r="D281" s="301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302"/>
      <c r="T281" s="302"/>
      <c r="U281" s="302"/>
      <c r="V281" s="302"/>
      <c r="W281" s="318"/>
      <c r="X281" s="318"/>
      <c r="Y281" s="318"/>
      <c r="Z281" s="319"/>
      <c r="AA281" s="300"/>
      <c r="AB281" s="13"/>
      <c r="AC281" s="13"/>
      <c r="AD281" s="13"/>
      <c r="AE281" s="13"/>
      <c r="AF281" s="13"/>
      <c r="AG281" s="13"/>
    </row>
    <row r="282" spans="1:33" ht="15.75" customHeight="1" x14ac:dyDescent="0.2">
      <c r="A282" s="13"/>
      <c r="B282" s="14"/>
      <c r="C282" s="300"/>
      <c r="D282" s="301"/>
      <c r="E282" s="302"/>
      <c r="F282" s="302"/>
      <c r="G282" s="302"/>
      <c r="H282" s="302"/>
      <c r="I282" s="302"/>
      <c r="J282" s="302"/>
      <c r="K282" s="302"/>
      <c r="L282" s="302"/>
      <c r="M282" s="302"/>
      <c r="N282" s="302"/>
      <c r="O282" s="302"/>
      <c r="P282" s="302"/>
      <c r="Q282" s="302"/>
      <c r="R282" s="302"/>
      <c r="S282" s="302"/>
      <c r="T282" s="302"/>
      <c r="U282" s="302"/>
      <c r="V282" s="302"/>
      <c r="W282" s="318"/>
      <c r="X282" s="318"/>
      <c r="Y282" s="318"/>
      <c r="Z282" s="319"/>
      <c r="AA282" s="300"/>
      <c r="AB282" s="13"/>
      <c r="AC282" s="13"/>
      <c r="AD282" s="13"/>
      <c r="AE282" s="13"/>
      <c r="AF282" s="13"/>
      <c r="AG282" s="13"/>
    </row>
    <row r="283" spans="1:33" ht="15.75" customHeight="1" x14ac:dyDescent="0.2">
      <c r="A283" s="13"/>
      <c r="B283" s="14"/>
      <c r="C283" s="300"/>
      <c r="D283" s="301"/>
      <c r="E283" s="302"/>
      <c r="F283" s="302"/>
      <c r="G283" s="302"/>
      <c r="H283" s="302"/>
      <c r="I283" s="302"/>
      <c r="J283" s="302"/>
      <c r="K283" s="302"/>
      <c r="L283" s="302"/>
      <c r="M283" s="302"/>
      <c r="N283" s="302"/>
      <c r="O283" s="302"/>
      <c r="P283" s="302"/>
      <c r="Q283" s="302"/>
      <c r="R283" s="302"/>
      <c r="S283" s="302"/>
      <c r="T283" s="302"/>
      <c r="U283" s="302"/>
      <c r="V283" s="302"/>
      <c r="W283" s="318"/>
      <c r="X283" s="318"/>
      <c r="Y283" s="318"/>
      <c r="Z283" s="319"/>
      <c r="AA283" s="300"/>
      <c r="AB283" s="13"/>
      <c r="AC283" s="13"/>
      <c r="AD283" s="13"/>
      <c r="AE283" s="13"/>
      <c r="AF283" s="13"/>
      <c r="AG283" s="13"/>
    </row>
    <row r="284" spans="1:33" ht="15.75" customHeight="1" x14ac:dyDescent="0.2">
      <c r="A284" s="13"/>
      <c r="B284" s="14"/>
      <c r="C284" s="300"/>
      <c r="D284" s="301"/>
      <c r="E284" s="302"/>
      <c r="F284" s="302"/>
      <c r="G284" s="302"/>
      <c r="H284" s="302"/>
      <c r="I284" s="302"/>
      <c r="J284" s="302"/>
      <c r="K284" s="302"/>
      <c r="L284" s="302"/>
      <c r="M284" s="302"/>
      <c r="N284" s="302"/>
      <c r="O284" s="302"/>
      <c r="P284" s="302"/>
      <c r="Q284" s="302"/>
      <c r="R284" s="302"/>
      <c r="S284" s="302"/>
      <c r="T284" s="302"/>
      <c r="U284" s="302"/>
      <c r="V284" s="302"/>
      <c r="W284" s="318"/>
      <c r="X284" s="318"/>
      <c r="Y284" s="318"/>
      <c r="Z284" s="319"/>
      <c r="AA284" s="300"/>
      <c r="AB284" s="13"/>
      <c r="AC284" s="13"/>
      <c r="AD284" s="13"/>
      <c r="AE284" s="13"/>
      <c r="AF284" s="13"/>
      <c r="AG284" s="13"/>
    </row>
    <row r="285" spans="1:33" ht="15.75" customHeight="1" x14ac:dyDescent="0.2">
      <c r="A285" s="13"/>
      <c r="B285" s="14"/>
      <c r="C285" s="300"/>
      <c r="D285" s="301"/>
      <c r="E285" s="302"/>
      <c r="F285" s="302"/>
      <c r="G285" s="302"/>
      <c r="H285" s="302"/>
      <c r="I285" s="302"/>
      <c r="J285" s="302"/>
      <c r="K285" s="302"/>
      <c r="L285" s="302"/>
      <c r="M285" s="302"/>
      <c r="N285" s="302"/>
      <c r="O285" s="302"/>
      <c r="P285" s="302"/>
      <c r="Q285" s="302"/>
      <c r="R285" s="302"/>
      <c r="S285" s="302"/>
      <c r="T285" s="302"/>
      <c r="U285" s="302"/>
      <c r="V285" s="302"/>
      <c r="W285" s="318"/>
      <c r="X285" s="318"/>
      <c r="Y285" s="318"/>
      <c r="Z285" s="319"/>
      <c r="AA285" s="300"/>
      <c r="AB285" s="13"/>
      <c r="AC285" s="13"/>
      <c r="AD285" s="13"/>
      <c r="AE285" s="13"/>
      <c r="AF285" s="13"/>
      <c r="AG285" s="13"/>
    </row>
    <row r="286" spans="1:33" ht="15.75" customHeight="1" x14ac:dyDescent="0.2">
      <c r="A286" s="13"/>
      <c r="B286" s="14"/>
      <c r="C286" s="300"/>
      <c r="D286" s="301"/>
      <c r="E286" s="302"/>
      <c r="F286" s="302"/>
      <c r="G286" s="302"/>
      <c r="H286" s="302"/>
      <c r="I286" s="302"/>
      <c r="J286" s="302"/>
      <c r="K286" s="302"/>
      <c r="L286" s="302"/>
      <c r="M286" s="302"/>
      <c r="N286" s="302"/>
      <c r="O286" s="302"/>
      <c r="P286" s="302"/>
      <c r="Q286" s="302"/>
      <c r="R286" s="302"/>
      <c r="S286" s="302"/>
      <c r="T286" s="302"/>
      <c r="U286" s="302"/>
      <c r="V286" s="302"/>
      <c r="W286" s="318"/>
      <c r="X286" s="318"/>
      <c r="Y286" s="318"/>
      <c r="Z286" s="319"/>
      <c r="AA286" s="300"/>
      <c r="AB286" s="13"/>
      <c r="AC286" s="13"/>
      <c r="AD286" s="13"/>
      <c r="AE286" s="13"/>
      <c r="AF286" s="13"/>
      <c r="AG286" s="13"/>
    </row>
    <row r="287" spans="1:33" ht="15.75" customHeight="1" x14ac:dyDescent="0.2">
      <c r="A287" s="13"/>
      <c r="B287" s="14"/>
      <c r="C287" s="300"/>
      <c r="D287" s="301"/>
      <c r="E287" s="302"/>
      <c r="F287" s="302"/>
      <c r="G287" s="302"/>
      <c r="H287" s="302"/>
      <c r="I287" s="302"/>
      <c r="J287" s="302"/>
      <c r="K287" s="302"/>
      <c r="L287" s="302"/>
      <c r="M287" s="302"/>
      <c r="N287" s="302"/>
      <c r="O287" s="302"/>
      <c r="P287" s="302"/>
      <c r="Q287" s="302"/>
      <c r="R287" s="302"/>
      <c r="S287" s="302"/>
      <c r="T287" s="302"/>
      <c r="U287" s="302"/>
      <c r="V287" s="302"/>
      <c r="W287" s="318"/>
      <c r="X287" s="318"/>
      <c r="Y287" s="318"/>
      <c r="Z287" s="319"/>
      <c r="AA287" s="300"/>
      <c r="AB287" s="13"/>
      <c r="AC287" s="13"/>
      <c r="AD287" s="13"/>
      <c r="AE287" s="13"/>
      <c r="AF287" s="13"/>
      <c r="AG287" s="13"/>
    </row>
    <row r="288" spans="1:33" ht="15.75" customHeight="1" x14ac:dyDescent="0.2">
      <c r="A288" s="13"/>
      <c r="B288" s="14"/>
      <c r="C288" s="300"/>
      <c r="D288" s="301"/>
      <c r="E288" s="302"/>
      <c r="F288" s="302"/>
      <c r="G288" s="302"/>
      <c r="H288" s="302"/>
      <c r="I288" s="302"/>
      <c r="J288" s="302"/>
      <c r="K288" s="302"/>
      <c r="L288" s="302"/>
      <c r="M288" s="302"/>
      <c r="N288" s="302"/>
      <c r="O288" s="302"/>
      <c r="P288" s="302"/>
      <c r="Q288" s="302"/>
      <c r="R288" s="302"/>
      <c r="S288" s="302"/>
      <c r="T288" s="302"/>
      <c r="U288" s="302"/>
      <c r="V288" s="302"/>
      <c r="W288" s="318"/>
      <c r="X288" s="318"/>
      <c r="Y288" s="318"/>
      <c r="Z288" s="319"/>
      <c r="AA288" s="300"/>
      <c r="AB288" s="13"/>
      <c r="AC288" s="13"/>
      <c r="AD288" s="13"/>
      <c r="AE288" s="13"/>
      <c r="AF288" s="13"/>
      <c r="AG288" s="13"/>
    </row>
    <row r="289" spans="1:33" ht="15.75" customHeight="1" x14ac:dyDescent="0.2">
      <c r="A289" s="13"/>
      <c r="B289" s="14"/>
      <c r="C289" s="300"/>
      <c r="D289" s="301"/>
      <c r="E289" s="302"/>
      <c r="F289" s="302"/>
      <c r="G289" s="302"/>
      <c r="H289" s="302"/>
      <c r="I289" s="302"/>
      <c r="J289" s="302"/>
      <c r="K289" s="302"/>
      <c r="L289" s="302"/>
      <c r="M289" s="302"/>
      <c r="N289" s="302"/>
      <c r="O289" s="302"/>
      <c r="P289" s="302"/>
      <c r="Q289" s="302"/>
      <c r="R289" s="302"/>
      <c r="S289" s="302"/>
      <c r="T289" s="302"/>
      <c r="U289" s="302"/>
      <c r="V289" s="302"/>
      <c r="W289" s="318"/>
      <c r="X289" s="318"/>
      <c r="Y289" s="318"/>
      <c r="Z289" s="319"/>
      <c r="AA289" s="300"/>
      <c r="AB289" s="13"/>
      <c r="AC289" s="13"/>
      <c r="AD289" s="13"/>
      <c r="AE289" s="13"/>
      <c r="AF289" s="13"/>
      <c r="AG289" s="13"/>
    </row>
    <row r="290" spans="1:33" ht="15.75" customHeight="1" x14ac:dyDescent="0.2">
      <c r="A290" s="13"/>
      <c r="B290" s="14"/>
      <c r="C290" s="300"/>
      <c r="D290" s="301"/>
      <c r="E290" s="302"/>
      <c r="F290" s="302"/>
      <c r="G290" s="302"/>
      <c r="H290" s="302"/>
      <c r="I290" s="302"/>
      <c r="J290" s="302"/>
      <c r="K290" s="302"/>
      <c r="L290" s="302"/>
      <c r="M290" s="302"/>
      <c r="N290" s="302"/>
      <c r="O290" s="302"/>
      <c r="P290" s="302"/>
      <c r="Q290" s="302"/>
      <c r="R290" s="302"/>
      <c r="S290" s="302"/>
      <c r="T290" s="302"/>
      <c r="U290" s="302"/>
      <c r="V290" s="302"/>
      <c r="W290" s="318"/>
      <c r="X290" s="318"/>
      <c r="Y290" s="318"/>
      <c r="Z290" s="319"/>
      <c r="AA290" s="300"/>
      <c r="AB290" s="13"/>
      <c r="AC290" s="13"/>
      <c r="AD290" s="13"/>
      <c r="AE290" s="13"/>
      <c r="AF290" s="13"/>
      <c r="AG290" s="13"/>
    </row>
    <row r="291" spans="1:33" ht="15.75" customHeight="1" x14ac:dyDescent="0.2">
      <c r="A291" s="13"/>
      <c r="B291" s="14"/>
      <c r="C291" s="300"/>
      <c r="D291" s="301"/>
      <c r="E291" s="302"/>
      <c r="F291" s="302"/>
      <c r="G291" s="302"/>
      <c r="H291" s="302"/>
      <c r="I291" s="302"/>
      <c r="J291" s="302"/>
      <c r="K291" s="302"/>
      <c r="L291" s="302"/>
      <c r="M291" s="302"/>
      <c r="N291" s="302"/>
      <c r="O291" s="302"/>
      <c r="P291" s="302"/>
      <c r="Q291" s="302"/>
      <c r="R291" s="302"/>
      <c r="S291" s="302"/>
      <c r="T291" s="302"/>
      <c r="U291" s="302"/>
      <c r="V291" s="302"/>
      <c r="W291" s="318"/>
      <c r="X291" s="318"/>
      <c r="Y291" s="318"/>
      <c r="Z291" s="319"/>
      <c r="AA291" s="300"/>
      <c r="AB291" s="13"/>
      <c r="AC291" s="13"/>
      <c r="AD291" s="13"/>
      <c r="AE291" s="13"/>
      <c r="AF291" s="13"/>
      <c r="AG291" s="13"/>
    </row>
    <row r="292" spans="1:33" ht="15.75" customHeight="1" x14ac:dyDescent="0.2">
      <c r="A292" s="13"/>
      <c r="B292" s="14"/>
      <c r="C292" s="300"/>
      <c r="D292" s="301"/>
      <c r="E292" s="302"/>
      <c r="F292" s="302"/>
      <c r="G292" s="302"/>
      <c r="H292" s="302"/>
      <c r="I292" s="302"/>
      <c r="J292" s="302"/>
      <c r="K292" s="302"/>
      <c r="L292" s="302"/>
      <c r="M292" s="302"/>
      <c r="N292" s="302"/>
      <c r="O292" s="302"/>
      <c r="P292" s="302"/>
      <c r="Q292" s="302"/>
      <c r="R292" s="302"/>
      <c r="S292" s="302"/>
      <c r="T292" s="302"/>
      <c r="U292" s="302"/>
      <c r="V292" s="302"/>
      <c r="W292" s="318"/>
      <c r="X292" s="318"/>
      <c r="Y292" s="318"/>
      <c r="Z292" s="319"/>
      <c r="AA292" s="300"/>
      <c r="AB292" s="13"/>
      <c r="AC292" s="13"/>
      <c r="AD292" s="13"/>
      <c r="AE292" s="13"/>
      <c r="AF292" s="13"/>
      <c r="AG292" s="13"/>
    </row>
    <row r="293" spans="1:33" ht="15.75" customHeight="1" x14ac:dyDescent="0.2">
      <c r="A293" s="13"/>
      <c r="B293" s="14"/>
      <c r="C293" s="300"/>
      <c r="D293" s="301"/>
      <c r="E293" s="302"/>
      <c r="F293" s="302"/>
      <c r="G293" s="302"/>
      <c r="H293" s="302"/>
      <c r="I293" s="302"/>
      <c r="J293" s="302"/>
      <c r="K293" s="302"/>
      <c r="L293" s="302"/>
      <c r="M293" s="302"/>
      <c r="N293" s="302"/>
      <c r="O293" s="302"/>
      <c r="P293" s="302"/>
      <c r="Q293" s="302"/>
      <c r="R293" s="302"/>
      <c r="S293" s="302"/>
      <c r="T293" s="302"/>
      <c r="U293" s="302"/>
      <c r="V293" s="302"/>
      <c r="W293" s="318"/>
      <c r="X293" s="318"/>
      <c r="Y293" s="318"/>
      <c r="Z293" s="319"/>
      <c r="AA293" s="300"/>
      <c r="AB293" s="13"/>
      <c r="AC293" s="13"/>
      <c r="AD293" s="13"/>
      <c r="AE293" s="13"/>
      <c r="AF293" s="13"/>
      <c r="AG293" s="13"/>
    </row>
    <row r="294" spans="1:33" ht="15.75" customHeight="1" x14ac:dyDescent="0.2">
      <c r="A294" s="13"/>
      <c r="B294" s="14"/>
      <c r="C294" s="300"/>
      <c r="D294" s="301"/>
      <c r="E294" s="302"/>
      <c r="F294" s="302"/>
      <c r="G294" s="302"/>
      <c r="H294" s="302"/>
      <c r="I294" s="302"/>
      <c r="J294" s="302"/>
      <c r="K294" s="302"/>
      <c r="L294" s="302"/>
      <c r="M294" s="302"/>
      <c r="N294" s="302"/>
      <c r="O294" s="302"/>
      <c r="P294" s="302"/>
      <c r="Q294" s="302"/>
      <c r="R294" s="302"/>
      <c r="S294" s="302"/>
      <c r="T294" s="302"/>
      <c r="U294" s="302"/>
      <c r="V294" s="302"/>
      <c r="W294" s="318"/>
      <c r="X294" s="318"/>
      <c r="Y294" s="318"/>
      <c r="Z294" s="319"/>
      <c r="AA294" s="300"/>
      <c r="AB294" s="13"/>
      <c r="AC294" s="13"/>
      <c r="AD294" s="13"/>
      <c r="AE294" s="13"/>
      <c r="AF294" s="13"/>
      <c r="AG294" s="13"/>
    </row>
    <row r="295" spans="1:33" ht="15.75" customHeight="1" x14ac:dyDescent="0.2">
      <c r="A295" s="13"/>
      <c r="B295" s="14"/>
      <c r="C295" s="300"/>
      <c r="D295" s="301"/>
      <c r="E295" s="302"/>
      <c r="F295" s="302"/>
      <c r="G295" s="302"/>
      <c r="H295" s="302"/>
      <c r="I295" s="302"/>
      <c r="J295" s="302"/>
      <c r="K295" s="302"/>
      <c r="L295" s="302"/>
      <c r="M295" s="302"/>
      <c r="N295" s="302"/>
      <c r="O295" s="302"/>
      <c r="P295" s="302"/>
      <c r="Q295" s="302"/>
      <c r="R295" s="302"/>
      <c r="S295" s="302"/>
      <c r="T295" s="302"/>
      <c r="U295" s="302"/>
      <c r="V295" s="302"/>
      <c r="W295" s="318"/>
      <c r="X295" s="318"/>
      <c r="Y295" s="318"/>
      <c r="Z295" s="319"/>
      <c r="AA295" s="300"/>
      <c r="AB295" s="13"/>
      <c r="AC295" s="13"/>
      <c r="AD295" s="13"/>
      <c r="AE295" s="13"/>
      <c r="AF295" s="13"/>
      <c r="AG295" s="13"/>
    </row>
    <row r="296" spans="1:33" ht="15.75" customHeight="1" x14ac:dyDescent="0.2">
      <c r="A296" s="13"/>
      <c r="B296" s="14"/>
      <c r="C296" s="300"/>
      <c r="D296" s="301"/>
      <c r="E296" s="302"/>
      <c r="F296" s="302"/>
      <c r="G296" s="302"/>
      <c r="H296" s="302"/>
      <c r="I296" s="302"/>
      <c r="J296" s="302"/>
      <c r="K296" s="302"/>
      <c r="L296" s="302"/>
      <c r="M296" s="302"/>
      <c r="N296" s="302"/>
      <c r="O296" s="302"/>
      <c r="P296" s="302"/>
      <c r="Q296" s="302"/>
      <c r="R296" s="302"/>
      <c r="S296" s="302"/>
      <c r="T296" s="302"/>
      <c r="U296" s="302"/>
      <c r="V296" s="302"/>
      <c r="W296" s="318"/>
      <c r="X296" s="318"/>
      <c r="Y296" s="318"/>
      <c r="Z296" s="319"/>
      <c r="AA296" s="300"/>
      <c r="AB296" s="13"/>
      <c r="AC296" s="13"/>
      <c r="AD296" s="13"/>
      <c r="AE296" s="13"/>
      <c r="AF296" s="13"/>
      <c r="AG296" s="13"/>
    </row>
    <row r="297" spans="1:33" ht="15.75" customHeight="1" x14ac:dyDescent="0.2">
      <c r="A297" s="13"/>
      <c r="B297" s="14"/>
      <c r="C297" s="300"/>
      <c r="D297" s="301"/>
      <c r="E297" s="302"/>
      <c r="F297" s="302"/>
      <c r="G297" s="302"/>
      <c r="H297" s="302"/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2"/>
      <c r="V297" s="302"/>
      <c r="W297" s="318"/>
      <c r="X297" s="318"/>
      <c r="Y297" s="318"/>
      <c r="Z297" s="319"/>
      <c r="AA297" s="300"/>
      <c r="AB297" s="13"/>
      <c r="AC297" s="13"/>
      <c r="AD297" s="13"/>
      <c r="AE297" s="13"/>
      <c r="AF297" s="13"/>
      <c r="AG297" s="13"/>
    </row>
    <row r="298" spans="1:33" ht="15.75" customHeight="1" x14ac:dyDescent="0.2">
      <c r="A298" s="13"/>
      <c r="B298" s="14"/>
      <c r="C298" s="300"/>
      <c r="D298" s="301"/>
      <c r="E298" s="302"/>
      <c r="F298" s="302"/>
      <c r="G298" s="302"/>
      <c r="H298" s="302"/>
      <c r="I298" s="302"/>
      <c r="J298" s="302"/>
      <c r="K298" s="302"/>
      <c r="L298" s="302"/>
      <c r="M298" s="302"/>
      <c r="N298" s="302"/>
      <c r="O298" s="302"/>
      <c r="P298" s="302"/>
      <c r="Q298" s="302"/>
      <c r="R298" s="302"/>
      <c r="S298" s="302"/>
      <c r="T298" s="302"/>
      <c r="U298" s="302"/>
      <c r="V298" s="302"/>
      <c r="W298" s="318"/>
      <c r="X298" s="318"/>
      <c r="Y298" s="318"/>
      <c r="Z298" s="319"/>
      <c r="AA298" s="300"/>
      <c r="AB298" s="13"/>
      <c r="AC298" s="13"/>
      <c r="AD298" s="13"/>
      <c r="AE298" s="13"/>
      <c r="AF298" s="13"/>
      <c r="AG298" s="13"/>
    </row>
    <row r="299" spans="1:33" ht="15.75" customHeight="1" x14ac:dyDescent="0.2">
      <c r="A299" s="13"/>
      <c r="B299" s="14"/>
      <c r="C299" s="300"/>
      <c r="D299" s="301"/>
      <c r="E299" s="302"/>
      <c r="F299" s="302"/>
      <c r="G299" s="302"/>
      <c r="H299" s="302"/>
      <c r="I299" s="302"/>
      <c r="J299" s="302"/>
      <c r="K299" s="302"/>
      <c r="L299" s="302"/>
      <c r="M299" s="302"/>
      <c r="N299" s="302"/>
      <c r="O299" s="302"/>
      <c r="P299" s="302"/>
      <c r="Q299" s="302"/>
      <c r="R299" s="302"/>
      <c r="S299" s="302"/>
      <c r="T299" s="302"/>
      <c r="U299" s="302"/>
      <c r="V299" s="302"/>
      <c r="W299" s="318"/>
      <c r="X299" s="318"/>
      <c r="Y299" s="318"/>
      <c r="Z299" s="319"/>
      <c r="AA299" s="300"/>
      <c r="AB299" s="13"/>
      <c r="AC299" s="13"/>
      <c r="AD299" s="13"/>
      <c r="AE299" s="13"/>
      <c r="AF299" s="13"/>
      <c r="AG299" s="13"/>
    </row>
    <row r="300" spans="1:33" ht="15.75" customHeight="1" x14ac:dyDescent="0.2">
      <c r="A300" s="13"/>
      <c r="B300" s="14"/>
      <c r="C300" s="300"/>
      <c r="D300" s="301"/>
      <c r="E300" s="302"/>
      <c r="F300" s="302"/>
      <c r="G300" s="302"/>
      <c r="H300" s="302"/>
      <c r="I300" s="302"/>
      <c r="J300" s="302"/>
      <c r="K300" s="302"/>
      <c r="L300" s="302"/>
      <c r="M300" s="302"/>
      <c r="N300" s="302"/>
      <c r="O300" s="302"/>
      <c r="P300" s="302"/>
      <c r="Q300" s="302"/>
      <c r="R300" s="302"/>
      <c r="S300" s="302"/>
      <c r="T300" s="302"/>
      <c r="U300" s="302"/>
      <c r="V300" s="302"/>
      <c r="W300" s="318"/>
      <c r="X300" s="318"/>
      <c r="Y300" s="318"/>
      <c r="Z300" s="319"/>
      <c r="AA300" s="300"/>
      <c r="AB300" s="13"/>
      <c r="AC300" s="13"/>
      <c r="AD300" s="13"/>
      <c r="AE300" s="13"/>
      <c r="AF300" s="13"/>
      <c r="AG300" s="13"/>
    </row>
    <row r="301" spans="1:33" ht="15.75" customHeight="1" x14ac:dyDescent="0.2">
      <c r="A301" s="13"/>
      <c r="B301" s="14"/>
      <c r="C301" s="300"/>
      <c r="D301" s="301"/>
      <c r="E301" s="302"/>
      <c r="F301" s="302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302"/>
      <c r="T301" s="302"/>
      <c r="U301" s="302"/>
      <c r="V301" s="302"/>
      <c r="W301" s="318"/>
      <c r="X301" s="318"/>
      <c r="Y301" s="318"/>
      <c r="Z301" s="319"/>
      <c r="AA301" s="300"/>
      <c r="AB301" s="13"/>
      <c r="AC301" s="13"/>
      <c r="AD301" s="13"/>
      <c r="AE301" s="13"/>
      <c r="AF301" s="13"/>
      <c r="AG301" s="13"/>
    </row>
    <row r="302" spans="1:33" ht="15.75" customHeight="1" x14ac:dyDescent="0.2">
      <c r="A302" s="13"/>
      <c r="B302" s="14"/>
      <c r="C302" s="300"/>
      <c r="D302" s="301"/>
      <c r="E302" s="302"/>
      <c r="F302" s="302"/>
      <c r="G302" s="302"/>
      <c r="H302" s="302"/>
      <c r="I302" s="302"/>
      <c r="J302" s="302"/>
      <c r="K302" s="302"/>
      <c r="L302" s="302"/>
      <c r="M302" s="302"/>
      <c r="N302" s="302"/>
      <c r="O302" s="302"/>
      <c r="P302" s="302"/>
      <c r="Q302" s="302"/>
      <c r="R302" s="302"/>
      <c r="S302" s="302"/>
      <c r="T302" s="302"/>
      <c r="U302" s="302"/>
      <c r="V302" s="302"/>
      <c r="W302" s="318"/>
      <c r="X302" s="318"/>
      <c r="Y302" s="318"/>
      <c r="Z302" s="319"/>
      <c r="AA302" s="300"/>
      <c r="AB302" s="13"/>
      <c r="AC302" s="13"/>
      <c r="AD302" s="13"/>
      <c r="AE302" s="13"/>
      <c r="AF302" s="13"/>
      <c r="AG302" s="13"/>
    </row>
    <row r="303" spans="1:33" ht="15.75" customHeight="1" x14ac:dyDescent="0.2">
      <c r="A303" s="13"/>
      <c r="B303" s="14"/>
      <c r="C303" s="300"/>
      <c r="D303" s="301"/>
      <c r="E303" s="302"/>
      <c r="F303" s="302"/>
      <c r="G303" s="302"/>
      <c r="H303" s="302"/>
      <c r="I303" s="302"/>
      <c r="J303" s="302"/>
      <c r="K303" s="302"/>
      <c r="L303" s="302"/>
      <c r="M303" s="302"/>
      <c r="N303" s="302"/>
      <c r="O303" s="302"/>
      <c r="P303" s="302"/>
      <c r="Q303" s="302"/>
      <c r="R303" s="302"/>
      <c r="S303" s="302"/>
      <c r="T303" s="302"/>
      <c r="U303" s="302"/>
      <c r="V303" s="302"/>
      <c r="W303" s="318"/>
      <c r="X303" s="318"/>
      <c r="Y303" s="318"/>
      <c r="Z303" s="319"/>
      <c r="AA303" s="300"/>
      <c r="AB303" s="13"/>
      <c r="AC303" s="13"/>
      <c r="AD303" s="13"/>
      <c r="AE303" s="13"/>
      <c r="AF303" s="13"/>
      <c r="AG303" s="13"/>
    </row>
    <row r="304" spans="1:33" ht="15.75" customHeight="1" x14ac:dyDescent="0.2">
      <c r="A304" s="13"/>
      <c r="B304" s="14"/>
      <c r="C304" s="300"/>
      <c r="D304" s="301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2"/>
      <c r="P304" s="302"/>
      <c r="Q304" s="302"/>
      <c r="R304" s="302"/>
      <c r="S304" s="302"/>
      <c r="T304" s="302"/>
      <c r="U304" s="302"/>
      <c r="V304" s="302"/>
      <c r="W304" s="318"/>
      <c r="X304" s="318"/>
      <c r="Y304" s="318"/>
      <c r="Z304" s="319"/>
      <c r="AA304" s="300"/>
      <c r="AB304" s="13"/>
      <c r="AC304" s="13"/>
      <c r="AD304" s="13"/>
      <c r="AE304" s="13"/>
      <c r="AF304" s="13"/>
      <c r="AG304" s="13"/>
    </row>
    <row r="305" spans="1:33" ht="15.75" customHeight="1" x14ac:dyDescent="0.2">
      <c r="A305" s="13"/>
      <c r="B305" s="14"/>
      <c r="C305" s="300"/>
      <c r="D305" s="301"/>
      <c r="E305" s="302"/>
      <c r="F305" s="302"/>
      <c r="G305" s="302"/>
      <c r="H305" s="302"/>
      <c r="I305" s="302"/>
      <c r="J305" s="302"/>
      <c r="K305" s="302"/>
      <c r="L305" s="302"/>
      <c r="M305" s="302"/>
      <c r="N305" s="302"/>
      <c r="O305" s="302"/>
      <c r="P305" s="302"/>
      <c r="Q305" s="302"/>
      <c r="R305" s="302"/>
      <c r="S305" s="302"/>
      <c r="T305" s="302"/>
      <c r="U305" s="302"/>
      <c r="V305" s="302"/>
      <c r="W305" s="318"/>
      <c r="X305" s="318"/>
      <c r="Y305" s="318"/>
      <c r="Z305" s="319"/>
      <c r="AA305" s="300"/>
      <c r="AB305" s="13"/>
      <c r="AC305" s="13"/>
      <c r="AD305" s="13"/>
      <c r="AE305" s="13"/>
      <c r="AF305" s="13"/>
      <c r="AG305" s="13"/>
    </row>
    <row r="306" spans="1:33" ht="15.75" customHeight="1" x14ac:dyDescent="0.2">
      <c r="A306" s="13"/>
      <c r="B306" s="14"/>
      <c r="C306" s="300"/>
      <c r="D306" s="301"/>
      <c r="E306" s="302"/>
      <c r="F306" s="302"/>
      <c r="G306" s="302"/>
      <c r="H306" s="302"/>
      <c r="I306" s="302"/>
      <c r="J306" s="302"/>
      <c r="K306" s="302"/>
      <c r="L306" s="302"/>
      <c r="M306" s="302"/>
      <c r="N306" s="302"/>
      <c r="O306" s="302"/>
      <c r="P306" s="302"/>
      <c r="Q306" s="302"/>
      <c r="R306" s="302"/>
      <c r="S306" s="302"/>
      <c r="T306" s="302"/>
      <c r="U306" s="302"/>
      <c r="V306" s="302"/>
      <c r="W306" s="318"/>
      <c r="X306" s="318"/>
      <c r="Y306" s="318"/>
      <c r="Z306" s="319"/>
      <c r="AA306" s="300"/>
      <c r="AB306" s="13"/>
      <c r="AC306" s="13"/>
      <c r="AD306" s="13"/>
      <c r="AE306" s="13"/>
      <c r="AF306" s="13"/>
      <c r="AG306" s="13"/>
    </row>
    <row r="307" spans="1:33" ht="15.75" customHeight="1" x14ac:dyDescent="0.2">
      <c r="A307" s="13"/>
      <c r="B307" s="14"/>
      <c r="C307" s="300"/>
      <c r="D307" s="301"/>
      <c r="E307" s="302"/>
      <c r="F307" s="302"/>
      <c r="G307" s="302"/>
      <c r="H307" s="302"/>
      <c r="I307" s="302"/>
      <c r="J307" s="302"/>
      <c r="K307" s="302"/>
      <c r="L307" s="302"/>
      <c r="M307" s="302"/>
      <c r="N307" s="302"/>
      <c r="O307" s="302"/>
      <c r="P307" s="302"/>
      <c r="Q307" s="302"/>
      <c r="R307" s="302"/>
      <c r="S307" s="302"/>
      <c r="T307" s="302"/>
      <c r="U307" s="302"/>
      <c r="V307" s="302"/>
      <c r="W307" s="318"/>
      <c r="X307" s="318"/>
      <c r="Y307" s="318"/>
      <c r="Z307" s="319"/>
      <c r="AA307" s="300"/>
      <c r="AB307" s="13"/>
      <c r="AC307" s="13"/>
      <c r="AD307" s="13"/>
      <c r="AE307" s="13"/>
      <c r="AF307" s="13"/>
      <c r="AG307" s="13"/>
    </row>
    <row r="308" spans="1:33" ht="15.75" customHeight="1" x14ac:dyDescent="0.2">
      <c r="A308" s="13"/>
      <c r="B308" s="14"/>
      <c r="C308" s="300"/>
      <c r="D308" s="301"/>
      <c r="E308" s="302"/>
      <c r="F308" s="302"/>
      <c r="G308" s="302"/>
      <c r="H308" s="302"/>
      <c r="I308" s="302"/>
      <c r="J308" s="302"/>
      <c r="K308" s="302"/>
      <c r="L308" s="302"/>
      <c r="M308" s="302"/>
      <c r="N308" s="302"/>
      <c r="O308" s="302"/>
      <c r="P308" s="302"/>
      <c r="Q308" s="302"/>
      <c r="R308" s="302"/>
      <c r="S308" s="302"/>
      <c r="T308" s="302"/>
      <c r="U308" s="302"/>
      <c r="V308" s="302"/>
      <c r="W308" s="318"/>
      <c r="X308" s="318"/>
      <c r="Y308" s="318"/>
      <c r="Z308" s="319"/>
      <c r="AA308" s="300"/>
      <c r="AB308" s="13"/>
      <c r="AC308" s="13"/>
      <c r="AD308" s="13"/>
      <c r="AE308" s="13"/>
      <c r="AF308" s="13"/>
      <c r="AG308" s="13"/>
    </row>
    <row r="309" spans="1:33" ht="15.75" customHeight="1" x14ac:dyDescent="0.2">
      <c r="A309" s="13"/>
      <c r="B309" s="14"/>
      <c r="C309" s="300"/>
      <c r="D309" s="301"/>
      <c r="E309" s="302"/>
      <c r="F309" s="302"/>
      <c r="G309" s="302"/>
      <c r="H309" s="302"/>
      <c r="I309" s="302"/>
      <c r="J309" s="302"/>
      <c r="K309" s="302"/>
      <c r="L309" s="302"/>
      <c r="M309" s="302"/>
      <c r="N309" s="302"/>
      <c r="O309" s="302"/>
      <c r="P309" s="302"/>
      <c r="Q309" s="302"/>
      <c r="R309" s="302"/>
      <c r="S309" s="302"/>
      <c r="T309" s="302"/>
      <c r="U309" s="302"/>
      <c r="V309" s="302"/>
      <c r="W309" s="318"/>
      <c r="X309" s="318"/>
      <c r="Y309" s="318"/>
      <c r="Z309" s="319"/>
      <c r="AA309" s="300"/>
      <c r="AB309" s="13"/>
      <c r="AC309" s="13"/>
      <c r="AD309" s="13"/>
      <c r="AE309" s="13"/>
      <c r="AF309" s="13"/>
      <c r="AG309" s="13"/>
    </row>
    <row r="310" spans="1:33" ht="15.75" customHeight="1" x14ac:dyDescent="0.2">
      <c r="A310" s="13"/>
      <c r="B310" s="14"/>
      <c r="C310" s="300"/>
      <c r="D310" s="301"/>
      <c r="E310" s="302"/>
      <c r="F310" s="302"/>
      <c r="G310" s="302"/>
      <c r="H310" s="302"/>
      <c r="I310" s="302"/>
      <c r="J310" s="302"/>
      <c r="K310" s="302"/>
      <c r="L310" s="302"/>
      <c r="M310" s="302"/>
      <c r="N310" s="302"/>
      <c r="O310" s="302"/>
      <c r="P310" s="302"/>
      <c r="Q310" s="302"/>
      <c r="R310" s="302"/>
      <c r="S310" s="302"/>
      <c r="T310" s="302"/>
      <c r="U310" s="302"/>
      <c r="V310" s="302"/>
      <c r="W310" s="318"/>
      <c r="X310" s="318"/>
      <c r="Y310" s="318"/>
      <c r="Z310" s="319"/>
      <c r="AA310" s="300"/>
      <c r="AB310" s="13"/>
      <c r="AC310" s="13"/>
      <c r="AD310" s="13"/>
      <c r="AE310" s="13"/>
      <c r="AF310" s="13"/>
      <c r="AG310" s="13"/>
    </row>
    <row r="311" spans="1:33" ht="15.75" customHeight="1" x14ac:dyDescent="0.2">
      <c r="A311" s="13"/>
      <c r="B311" s="14"/>
      <c r="C311" s="300"/>
      <c r="D311" s="301"/>
      <c r="E311" s="302"/>
      <c r="F311" s="302"/>
      <c r="G311" s="302"/>
      <c r="H311" s="302"/>
      <c r="I311" s="302"/>
      <c r="J311" s="302"/>
      <c r="K311" s="302"/>
      <c r="L311" s="302"/>
      <c r="M311" s="302"/>
      <c r="N311" s="302"/>
      <c r="O311" s="302"/>
      <c r="P311" s="302"/>
      <c r="Q311" s="302"/>
      <c r="R311" s="302"/>
      <c r="S311" s="302"/>
      <c r="T311" s="302"/>
      <c r="U311" s="302"/>
      <c r="V311" s="302"/>
      <c r="W311" s="318"/>
      <c r="X311" s="318"/>
      <c r="Y311" s="318"/>
      <c r="Z311" s="319"/>
      <c r="AA311" s="300"/>
      <c r="AB311" s="13"/>
      <c r="AC311" s="13"/>
      <c r="AD311" s="13"/>
      <c r="AE311" s="13"/>
      <c r="AF311" s="13"/>
      <c r="AG311" s="13"/>
    </row>
    <row r="312" spans="1:33" ht="15.75" customHeight="1" x14ac:dyDescent="0.2">
      <c r="A312" s="13"/>
      <c r="B312" s="14"/>
      <c r="C312" s="300"/>
      <c r="D312" s="301"/>
      <c r="E312" s="302"/>
      <c r="F312" s="302"/>
      <c r="G312" s="302"/>
      <c r="H312" s="302"/>
      <c r="I312" s="302"/>
      <c r="J312" s="302"/>
      <c r="K312" s="302"/>
      <c r="L312" s="302"/>
      <c r="M312" s="302"/>
      <c r="N312" s="302"/>
      <c r="O312" s="302"/>
      <c r="P312" s="302"/>
      <c r="Q312" s="302"/>
      <c r="R312" s="302"/>
      <c r="S312" s="302"/>
      <c r="T312" s="302"/>
      <c r="U312" s="302"/>
      <c r="V312" s="302"/>
      <c r="W312" s="318"/>
      <c r="X312" s="318"/>
      <c r="Y312" s="318"/>
      <c r="Z312" s="319"/>
      <c r="AA312" s="300"/>
      <c r="AB312" s="13"/>
      <c r="AC312" s="13"/>
      <c r="AD312" s="13"/>
      <c r="AE312" s="13"/>
      <c r="AF312" s="13"/>
      <c r="AG312" s="13"/>
    </row>
    <row r="313" spans="1:33" ht="15.75" customHeight="1" x14ac:dyDescent="0.2">
      <c r="A313" s="13"/>
      <c r="B313" s="14"/>
      <c r="C313" s="300"/>
      <c r="D313" s="301"/>
      <c r="E313" s="302"/>
      <c r="F313" s="302"/>
      <c r="G313" s="302"/>
      <c r="H313" s="302"/>
      <c r="I313" s="302"/>
      <c r="J313" s="302"/>
      <c r="K313" s="302"/>
      <c r="L313" s="302"/>
      <c r="M313" s="302"/>
      <c r="N313" s="302"/>
      <c r="O313" s="302"/>
      <c r="P313" s="302"/>
      <c r="Q313" s="302"/>
      <c r="R313" s="302"/>
      <c r="S313" s="302"/>
      <c r="T313" s="302"/>
      <c r="U313" s="302"/>
      <c r="V313" s="302"/>
      <c r="W313" s="318"/>
      <c r="X313" s="318"/>
      <c r="Y313" s="318"/>
      <c r="Z313" s="319"/>
      <c r="AA313" s="300"/>
      <c r="AB313" s="13"/>
      <c r="AC313" s="13"/>
      <c r="AD313" s="13"/>
      <c r="AE313" s="13"/>
      <c r="AF313" s="13"/>
      <c r="AG313" s="13"/>
    </row>
    <row r="314" spans="1:33" ht="15.75" customHeight="1" x14ac:dyDescent="0.2">
      <c r="A314" s="13"/>
      <c r="B314" s="14"/>
      <c r="C314" s="300"/>
      <c r="D314" s="301"/>
      <c r="E314" s="302"/>
      <c r="F314" s="302"/>
      <c r="G314" s="302"/>
      <c r="H314" s="302"/>
      <c r="I314" s="302"/>
      <c r="J314" s="302"/>
      <c r="K314" s="302"/>
      <c r="L314" s="302"/>
      <c r="M314" s="302"/>
      <c r="N314" s="302"/>
      <c r="O314" s="302"/>
      <c r="P314" s="302"/>
      <c r="Q314" s="302"/>
      <c r="R314" s="302"/>
      <c r="S314" s="302"/>
      <c r="T314" s="302"/>
      <c r="U314" s="302"/>
      <c r="V314" s="302"/>
      <c r="W314" s="318"/>
      <c r="X314" s="318"/>
      <c r="Y314" s="318"/>
      <c r="Z314" s="319"/>
      <c r="AA314" s="300"/>
      <c r="AB314" s="13"/>
      <c r="AC314" s="13"/>
      <c r="AD314" s="13"/>
      <c r="AE314" s="13"/>
      <c r="AF314" s="13"/>
      <c r="AG314" s="13"/>
    </row>
    <row r="315" spans="1:33" ht="15.75" customHeight="1" x14ac:dyDescent="0.2">
      <c r="A315" s="13"/>
      <c r="B315" s="14"/>
      <c r="C315" s="300"/>
      <c r="D315" s="301"/>
      <c r="E315" s="302"/>
      <c r="F315" s="302"/>
      <c r="G315" s="302"/>
      <c r="H315" s="302"/>
      <c r="I315" s="302"/>
      <c r="J315" s="302"/>
      <c r="K315" s="302"/>
      <c r="L315" s="302"/>
      <c r="M315" s="302"/>
      <c r="N315" s="302"/>
      <c r="O315" s="302"/>
      <c r="P315" s="302"/>
      <c r="Q315" s="302"/>
      <c r="R315" s="302"/>
      <c r="S315" s="302"/>
      <c r="T315" s="302"/>
      <c r="U315" s="302"/>
      <c r="V315" s="302"/>
      <c r="W315" s="318"/>
      <c r="X315" s="318"/>
      <c r="Y315" s="318"/>
      <c r="Z315" s="319"/>
      <c r="AA315" s="300"/>
      <c r="AB315" s="13"/>
      <c r="AC315" s="13"/>
      <c r="AD315" s="13"/>
      <c r="AE315" s="13"/>
      <c r="AF315" s="13"/>
      <c r="AG315" s="13"/>
    </row>
    <row r="316" spans="1:33" ht="15.75" customHeight="1" x14ac:dyDescent="0.2">
      <c r="A316" s="13"/>
      <c r="B316" s="14"/>
      <c r="C316" s="300"/>
      <c r="D316" s="301"/>
      <c r="E316" s="302"/>
      <c r="F316" s="302"/>
      <c r="G316" s="302"/>
      <c r="H316" s="302"/>
      <c r="I316" s="302"/>
      <c r="J316" s="302"/>
      <c r="K316" s="302"/>
      <c r="L316" s="302"/>
      <c r="M316" s="302"/>
      <c r="N316" s="302"/>
      <c r="O316" s="302"/>
      <c r="P316" s="302"/>
      <c r="Q316" s="302"/>
      <c r="R316" s="302"/>
      <c r="S316" s="302"/>
      <c r="T316" s="302"/>
      <c r="U316" s="302"/>
      <c r="V316" s="302"/>
      <c r="W316" s="318"/>
      <c r="X316" s="318"/>
      <c r="Y316" s="318"/>
      <c r="Z316" s="319"/>
      <c r="AA316" s="300"/>
      <c r="AB316" s="13"/>
      <c r="AC316" s="13"/>
      <c r="AD316" s="13"/>
      <c r="AE316" s="13"/>
      <c r="AF316" s="13"/>
      <c r="AG316" s="13"/>
    </row>
    <row r="317" spans="1:33" ht="15.75" customHeight="1" x14ac:dyDescent="0.2">
      <c r="A317" s="13"/>
      <c r="B317" s="14"/>
      <c r="C317" s="300"/>
      <c r="D317" s="301"/>
      <c r="E317" s="302"/>
      <c r="F317" s="302"/>
      <c r="G317" s="302"/>
      <c r="H317" s="302"/>
      <c r="I317" s="302"/>
      <c r="J317" s="302"/>
      <c r="K317" s="302"/>
      <c r="L317" s="302"/>
      <c r="M317" s="302"/>
      <c r="N317" s="302"/>
      <c r="O317" s="302"/>
      <c r="P317" s="302"/>
      <c r="Q317" s="302"/>
      <c r="R317" s="302"/>
      <c r="S317" s="302"/>
      <c r="T317" s="302"/>
      <c r="U317" s="302"/>
      <c r="V317" s="302"/>
      <c r="W317" s="318"/>
      <c r="X317" s="318"/>
      <c r="Y317" s="318"/>
      <c r="Z317" s="319"/>
      <c r="AA317" s="300"/>
      <c r="AB317" s="13"/>
      <c r="AC317" s="13"/>
      <c r="AD317" s="13"/>
      <c r="AE317" s="13"/>
      <c r="AF317" s="13"/>
      <c r="AG317" s="13"/>
    </row>
    <row r="318" spans="1:33" ht="15.75" customHeight="1" x14ac:dyDescent="0.2">
      <c r="A318" s="13"/>
      <c r="B318" s="14"/>
      <c r="C318" s="300"/>
      <c r="D318" s="301"/>
      <c r="E318" s="302"/>
      <c r="F318" s="302"/>
      <c r="G318" s="302"/>
      <c r="H318" s="302"/>
      <c r="I318" s="302"/>
      <c r="J318" s="302"/>
      <c r="K318" s="302"/>
      <c r="L318" s="302"/>
      <c r="M318" s="302"/>
      <c r="N318" s="302"/>
      <c r="O318" s="302"/>
      <c r="P318" s="302"/>
      <c r="Q318" s="302"/>
      <c r="R318" s="302"/>
      <c r="S318" s="302"/>
      <c r="T318" s="302"/>
      <c r="U318" s="302"/>
      <c r="V318" s="302"/>
      <c r="W318" s="318"/>
      <c r="X318" s="318"/>
      <c r="Y318" s="318"/>
      <c r="Z318" s="319"/>
      <c r="AA318" s="300"/>
      <c r="AB318" s="13"/>
      <c r="AC318" s="13"/>
      <c r="AD318" s="13"/>
      <c r="AE318" s="13"/>
      <c r="AF318" s="13"/>
      <c r="AG318" s="13"/>
    </row>
    <row r="319" spans="1:33" ht="15.75" customHeight="1" x14ac:dyDescent="0.2">
      <c r="A319" s="13"/>
      <c r="B319" s="14"/>
      <c r="C319" s="300"/>
      <c r="D319" s="301"/>
      <c r="E319" s="302"/>
      <c r="F319" s="302"/>
      <c r="G319" s="302"/>
      <c r="H319" s="302"/>
      <c r="I319" s="302"/>
      <c r="J319" s="302"/>
      <c r="K319" s="302"/>
      <c r="L319" s="302"/>
      <c r="M319" s="302"/>
      <c r="N319" s="302"/>
      <c r="O319" s="302"/>
      <c r="P319" s="302"/>
      <c r="Q319" s="302"/>
      <c r="R319" s="302"/>
      <c r="S319" s="302"/>
      <c r="T319" s="302"/>
      <c r="U319" s="302"/>
      <c r="V319" s="302"/>
      <c r="W319" s="318"/>
      <c r="X319" s="318"/>
      <c r="Y319" s="318"/>
      <c r="Z319" s="319"/>
      <c r="AA319" s="300"/>
      <c r="AB319" s="13"/>
      <c r="AC319" s="13"/>
      <c r="AD319" s="13"/>
      <c r="AE319" s="13"/>
      <c r="AF319" s="13"/>
      <c r="AG319" s="13"/>
    </row>
    <row r="320" spans="1:33" ht="15.75" customHeight="1" x14ac:dyDescent="0.2">
      <c r="A320" s="13"/>
      <c r="B320" s="14"/>
      <c r="C320" s="300"/>
      <c r="D320" s="301"/>
      <c r="E320" s="302"/>
      <c r="F320" s="302"/>
      <c r="G320" s="302"/>
      <c r="H320" s="302"/>
      <c r="I320" s="302"/>
      <c r="J320" s="302"/>
      <c r="K320" s="302"/>
      <c r="L320" s="302"/>
      <c r="M320" s="302"/>
      <c r="N320" s="302"/>
      <c r="O320" s="302"/>
      <c r="P320" s="302"/>
      <c r="Q320" s="302"/>
      <c r="R320" s="302"/>
      <c r="S320" s="302"/>
      <c r="T320" s="302"/>
      <c r="U320" s="302"/>
      <c r="V320" s="302"/>
      <c r="W320" s="318"/>
      <c r="X320" s="318"/>
      <c r="Y320" s="318"/>
      <c r="Z320" s="319"/>
      <c r="AA320" s="300"/>
      <c r="AB320" s="13"/>
      <c r="AC320" s="13"/>
      <c r="AD320" s="13"/>
      <c r="AE320" s="13"/>
      <c r="AF320" s="13"/>
      <c r="AG320" s="13"/>
    </row>
    <row r="321" spans="1:33" ht="15.75" customHeight="1" x14ac:dyDescent="0.2">
      <c r="A321" s="13"/>
      <c r="B321" s="14"/>
      <c r="C321" s="300"/>
      <c r="D321" s="301"/>
      <c r="E321" s="302"/>
      <c r="F321" s="302"/>
      <c r="G321" s="302"/>
      <c r="H321" s="302"/>
      <c r="I321" s="302"/>
      <c r="J321" s="302"/>
      <c r="K321" s="302"/>
      <c r="L321" s="302"/>
      <c r="M321" s="302"/>
      <c r="N321" s="302"/>
      <c r="O321" s="302"/>
      <c r="P321" s="302"/>
      <c r="Q321" s="302"/>
      <c r="R321" s="302"/>
      <c r="S321" s="302"/>
      <c r="T321" s="302"/>
      <c r="U321" s="302"/>
      <c r="V321" s="302"/>
      <c r="W321" s="318"/>
      <c r="X321" s="318"/>
      <c r="Y321" s="318"/>
      <c r="Z321" s="319"/>
      <c r="AA321" s="300"/>
      <c r="AB321" s="13"/>
      <c r="AC321" s="13"/>
      <c r="AD321" s="13"/>
      <c r="AE321" s="13"/>
      <c r="AF321" s="13"/>
      <c r="AG321" s="13"/>
    </row>
    <row r="322" spans="1:33" ht="15.75" customHeight="1" x14ac:dyDescent="0.2">
      <c r="A322" s="13"/>
      <c r="B322" s="14"/>
      <c r="C322" s="300"/>
      <c r="D322" s="301"/>
      <c r="E322" s="302"/>
      <c r="F322" s="302"/>
      <c r="G322" s="302"/>
      <c r="H322" s="302"/>
      <c r="I322" s="302"/>
      <c r="J322" s="302"/>
      <c r="K322" s="302"/>
      <c r="L322" s="302"/>
      <c r="M322" s="302"/>
      <c r="N322" s="302"/>
      <c r="O322" s="302"/>
      <c r="P322" s="302"/>
      <c r="Q322" s="302"/>
      <c r="R322" s="302"/>
      <c r="S322" s="302"/>
      <c r="T322" s="302"/>
      <c r="U322" s="302"/>
      <c r="V322" s="302"/>
      <c r="W322" s="318"/>
      <c r="X322" s="318"/>
      <c r="Y322" s="318"/>
      <c r="Z322" s="319"/>
      <c r="AA322" s="300"/>
      <c r="AB322" s="13"/>
      <c r="AC322" s="13"/>
      <c r="AD322" s="13"/>
      <c r="AE322" s="13"/>
      <c r="AF322" s="13"/>
      <c r="AG322" s="13"/>
    </row>
    <row r="323" spans="1:33" ht="15.75" customHeight="1" x14ac:dyDescent="0.2">
      <c r="A323" s="13"/>
      <c r="B323" s="14"/>
      <c r="C323" s="300"/>
      <c r="D323" s="301"/>
      <c r="E323" s="302"/>
      <c r="F323" s="302"/>
      <c r="G323" s="302"/>
      <c r="H323" s="302"/>
      <c r="I323" s="302"/>
      <c r="J323" s="302"/>
      <c r="K323" s="302"/>
      <c r="L323" s="302"/>
      <c r="M323" s="302"/>
      <c r="N323" s="302"/>
      <c r="O323" s="302"/>
      <c r="P323" s="302"/>
      <c r="Q323" s="302"/>
      <c r="R323" s="302"/>
      <c r="S323" s="302"/>
      <c r="T323" s="302"/>
      <c r="U323" s="302"/>
      <c r="V323" s="302"/>
      <c r="W323" s="318"/>
      <c r="X323" s="318"/>
      <c r="Y323" s="318"/>
      <c r="Z323" s="319"/>
      <c r="AA323" s="300"/>
      <c r="AB323" s="13"/>
      <c r="AC323" s="13"/>
      <c r="AD323" s="13"/>
      <c r="AE323" s="13"/>
      <c r="AF323" s="13"/>
      <c r="AG323" s="13"/>
    </row>
    <row r="324" spans="1:33" ht="15.75" customHeight="1" x14ac:dyDescent="0.2">
      <c r="A324" s="13"/>
      <c r="B324" s="14"/>
      <c r="C324" s="300"/>
      <c r="D324" s="301"/>
      <c r="E324" s="302"/>
      <c r="F324" s="302"/>
      <c r="G324" s="302"/>
      <c r="H324" s="302"/>
      <c r="I324" s="302"/>
      <c r="J324" s="302"/>
      <c r="K324" s="302"/>
      <c r="L324" s="302"/>
      <c r="M324" s="302"/>
      <c r="N324" s="302"/>
      <c r="O324" s="302"/>
      <c r="P324" s="302"/>
      <c r="Q324" s="302"/>
      <c r="R324" s="302"/>
      <c r="S324" s="302"/>
      <c r="T324" s="302"/>
      <c r="U324" s="302"/>
      <c r="V324" s="302"/>
      <c r="W324" s="318"/>
      <c r="X324" s="318"/>
      <c r="Y324" s="318"/>
      <c r="Z324" s="319"/>
      <c r="AA324" s="300"/>
      <c r="AB324" s="13"/>
      <c r="AC324" s="13"/>
      <c r="AD324" s="13"/>
      <c r="AE324" s="13"/>
      <c r="AF324" s="13"/>
      <c r="AG324" s="13"/>
    </row>
    <row r="325" spans="1:33" ht="15.75" customHeight="1" x14ac:dyDescent="0.2">
      <c r="A325" s="13"/>
      <c r="B325" s="14"/>
      <c r="C325" s="300"/>
      <c r="D325" s="301"/>
      <c r="E325" s="302"/>
      <c r="F325" s="302"/>
      <c r="G325" s="302"/>
      <c r="H325" s="302"/>
      <c r="I325" s="302"/>
      <c r="J325" s="302"/>
      <c r="K325" s="302"/>
      <c r="L325" s="302"/>
      <c r="M325" s="302"/>
      <c r="N325" s="302"/>
      <c r="O325" s="302"/>
      <c r="P325" s="302"/>
      <c r="Q325" s="302"/>
      <c r="R325" s="302"/>
      <c r="S325" s="302"/>
      <c r="T325" s="302"/>
      <c r="U325" s="302"/>
      <c r="V325" s="302"/>
      <c r="W325" s="318"/>
      <c r="X325" s="318"/>
      <c r="Y325" s="318"/>
      <c r="Z325" s="319"/>
      <c r="AA325" s="300"/>
      <c r="AB325" s="13"/>
      <c r="AC325" s="13"/>
      <c r="AD325" s="13"/>
      <c r="AE325" s="13"/>
      <c r="AF325" s="13"/>
      <c r="AG325" s="13"/>
    </row>
    <row r="326" spans="1:33" ht="15.75" customHeight="1" x14ac:dyDescent="0.2">
      <c r="A326" s="13"/>
      <c r="B326" s="14"/>
      <c r="C326" s="300"/>
      <c r="D326" s="301"/>
      <c r="E326" s="302"/>
      <c r="F326" s="302"/>
      <c r="G326" s="302"/>
      <c r="H326" s="302"/>
      <c r="I326" s="302"/>
      <c r="J326" s="302"/>
      <c r="K326" s="302"/>
      <c r="L326" s="302"/>
      <c r="M326" s="302"/>
      <c r="N326" s="302"/>
      <c r="O326" s="302"/>
      <c r="P326" s="302"/>
      <c r="Q326" s="302"/>
      <c r="R326" s="302"/>
      <c r="S326" s="302"/>
      <c r="T326" s="302"/>
      <c r="U326" s="302"/>
      <c r="V326" s="302"/>
      <c r="W326" s="318"/>
      <c r="X326" s="318"/>
      <c r="Y326" s="318"/>
      <c r="Z326" s="319"/>
      <c r="AA326" s="300"/>
      <c r="AB326" s="13"/>
      <c r="AC326" s="13"/>
      <c r="AD326" s="13"/>
      <c r="AE326" s="13"/>
      <c r="AF326" s="13"/>
      <c r="AG326" s="13"/>
    </row>
    <row r="327" spans="1:33" ht="15.75" customHeight="1" x14ac:dyDescent="0.2">
      <c r="A327" s="13"/>
      <c r="B327" s="14"/>
      <c r="C327" s="300"/>
      <c r="D327" s="301"/>
      <c r="E327" s="302"/>
      <c r="F327" s="302"/>
      <c r="G327" s="302"/>
      <c r="H327" s="302"/>
      <c r="I327" s="302"/>
      <c r="J327" s="302"/>
      <c r="K327" s="302"/>
      <c r="L327" s="302"/>
      <c r="M327" s="302"/>
      <c r="N327" s="302"/>
      <c r="O327" s="302"/>
      <c r="P327" s="302"/>
      <c r="Q327" s="302"/>
      <c r="R327" s="302"/>
      <c r="S327" s="302"/>
      <c r="T327" s="302"/>
      <c r="U327" s="302"/>
      <c r="V327" s="302"/>
      <c r="W327" s="318"/>
      <c r="X327" s="318"/>
      <c r="Y327" s="318"/>
      <c r="Z327" s="319"/>
      <c r="AA327" s="300"/>
      <c r="AB327" s="13"/>
      <c r="AC327" s="13"/>
      <c r="AD327" s="13"/>
      <c r="AE327" s="13"/>
      <c r="AF327" s="13"/>
      <c r="AG327" s="13"/>
    </row>
    <row r="328" spans="1:33" ht="15.75" customHeight="1" x14ac:dyDescent="0.2">
      <c r="A328" s="13"/>
      <c r="B328" s="14"/>
      <c r="C328" s="300"/>
      <c r="D328" s="301"/>
      <c r="E328" s="302"/>
      <c r="F328" s="302"/>
      <c r="G328" s="302"/>
      <c r="H328" s="302"/>
      <c r="I328" s="302"/>
      <c r="J328" s="302"/>
      <c r="K328" s="302"/>
      <c r="L328" s="302"/>
      <c r="M328" s="302"/>
      <c r="N328" s="302"/>
      <c r="O328" s="302"/>
      <c r="P328" s="302"/>
      <c r="Q328" s="302"/>
      <c r="R328" s="302"/>
      <c r="S328" s="302"/>
      <c r="T328" s="302"/>
      <c r="U328" s="302"/>
      <c r="V328" s="302"/>
      <c r="W328" s="318"/>
      <c r="X328" s="318"/>
      <c r="Y328" s="318"/>
      <c r="Z328" s="319"/>
      <c r="AA328" s="300"/>
      <c r="AB328" s="13"/>
      <c r="AC328" s="13"/>
      <c r="AD328" s="13"/>
      <c r="AE328" s="13"/>
      <c r="AF328" s="13"/>
      <c r="AG328" s="13"/>
    </row>
    <row r="329" spans="1:33" ht="15.75" customHeight="1" x14ac:dyDescent="0.2">
      <c r="A329" s="13"/>
      <c r="B329" s="14"/>
      <c r="C329" s="300"/>
      <c r="D329" s="301"/>
      <c r="E329" s="302"/>
      <c r="F329" s="302"/>
      <c r="G329" s="302"/>
      <c r="H329" s="302"/>
      <c r="I329" s="302"/>
      <c r="J329" s="302"/>
      <c r="K329" s="302"/>
      <c r="L329" s="302"/>
      <c r="M329" s="302"/>
      <c r="N329" s="302"/>
      <c r="O329" s="302"/>
      <c r="P329" s="302"/>
      <c r="Q329" s="302"/>
      <c r="R329" s="302"/>
      <c r="S329" s="302"/>
      <c r="T329" s="302"/>
      <c r="U329" s="302"/>
      <c r="V329" s="302"/>
      <c r="W329" s="318"/>
      <c r="X329" s="318"/>
      <c r="Y329" s="318"/>
      <c r="Z329" s="319"/>
      <c r="AA329" s="300"/>
      <c r="AB329" s="13"/>
      <c r="AC329" s="13"/>
      <c r="AD329" s="13"/>
      <c r="AE329" s="13"/>
      <c r="AF329" s="13"/>
      <c r="AG329" s="13"/>
    </row>
    <row r="330" spans="1:33" ht="15.75" customHeight="1" x14ac:dyDescent="0.2">
      <c r="A330" s="13"/>
      <c r="B330" s="14"/>
      <c r="C330" s="300"/>
      <c r="D330" s="301"/>
      <c r="E330" s="302"/>
      <c r="F330" s="302"/>
      <c r="G330" s="302"/>
      <c r="H330" s="302"/>
      <c r="I330" s="302"/>
      <c r="J330" s="302"/>
      <c r="K330" s="302"/>
      <c r="L330" s="302"/>
      <c r="M330" s="302"/>
      <c r="N330" s="302"/>
      <c r="O330" s="302"/>
      <c r="P330" s="302"/>
      <c r="Q330" s="302"/>
      <c r="R330" s="302"/>
      <c r="S330" s="302"/>
      <c r="T330" s="302"/>
      <c r="U330" s="302"/>
      <c r="V330" s="302"/>
      <c r="W330" s="318"/>
      <c r="X330" s="318"/>
      <c r="Y330" s="318"/>
      <c r="Z330" s="319"/>
      <c r="AA330" s="300"/>
      <c r="AB330" s="13"/>
      <c r="AC330" s="13"/>
      <c r="AD330" s="13"/>
      <c r="AE330" s="13"/>
      <c r="AF330" s="13"/>
      <c r="AG330" s="13"/>
    </row>
    <row r="331" spans="1:33" ht="15.75" customHeight="1" x14ac:dyDescent="0.2">
      <c r="A331" s="13"/>
      <c r="B331" s="14"/>
      <c r="C331" s="300"/>
      <c r="D331" s="301"/>
      <c r="E331" s="302"/>
      <c r="F331" s="302"/>
      <c r="G331" s="302"/>
      <c r="H331" s="302"/>
      <c r="I331" s="302"/>
      <c r="J331" s="302"/>
      <c r="K331" s="302"/>
      <c r="L331" s="302"/>
      <c r="M331" s="302"/>
      <c r="N331" s="302"/>
      <c r="O331" s="302"/>
      <c r="P331" s="302"/>
      <c r="Q331" s="302"/>
      <c r="R331" s="302"/>
      <c r="S331" s="302"/>
      <c r="T331" s="302"/>
      <c r="U331" s="302"/>
      <c r="V331" s="302"/>
      <c r="W331" s="318"/>
      <c r="X331" s="318"/>
      <c r="Y331" s="318"/>
      <c r="Z331" s="319"/>
      <c r="AA331" s="300"/>
      <c r="AB331" s="13"/>
      <c r="AC331" s="13"/>
      <c r="AD331" s="13"/>
      <c r="AE331" s="13"/>
      <c r="AF331" s="13"/>
      <c r="AG331" s="13"/>
    </row>
    <row r="332" spans="1:33" ht="15.75" customHeight="1" x14ac:dyDescent="0.2">
      <c r="A332" s="13"/>
      <c r="B332" s="14"/>
      <c r="C332" s="300"/>
      <c r="D332" s="301"/>
      <c r="E332" s="302"/>
      <c r="F332" s="302"/>
      <c r="G332" s="302"/>
      <c r="H332" s="302"/>
      <c r="I332" s="302"/>
      <c r="J332" s="302"/>
      <c r="K332" s="302"/>
      <c r="L332" s="302"/>
      <c r="M332" s="302"/>
      <c r="N332" s="302"/>
      <c r="O332" s="302"/>
      <c r="P332" s="302"/>
      <c r="Q332" s="302"/>
      <c r="R332" s="302"/>
      <c r="S332" s="302"/>
      <c r="T332" s="302"/>
      <c r="U332" s="302"/>
      <c r="V332" s="302"/>
      <c r="W332" s="318"/>
      <c r="X332" s="318"/>
      <c r="Y332" s="318"/>
      <c r="Z332" s="319"/>
      <c r="AA332" s="300"/>
      <c r="AB332" s="13"/>
      <c r="AC332" s="13"/>
      <c r="AD332" s="13"/>
      <c r="AE332" s="13"/>
      <c r="AF332" s="13"/>
      <c r="AG332" s="13"/>
    </row>
    <row r="333" spans="1:33" ht="15.75" customHeight="1" x14ac:dyDescent="0.2">
      <c r="A333" s="13"/>
      <c r="B333" s="14"/>
      <c r="C333" s="300"/>
      <c r="D333" s="301"/>
      <c r="E333" s="302"/>
      <c r="F333" s="302"/>
      <c r="G333" s="302"/>
      <c r="H333" s="302"/>
      <c r="I333" s="302"/>
      <c r="J333" s="302"/>
      <c r="K333" s="302"/>
      <c r="L333" s="302"/>
      <c r="M333" s="302"/>
      <c r="N333" s="302"/>
      <c r="O333" s="302"/>
      <c r="P333" s="302"/>
      <c r="Q333" s="302"/>
      <c r="R333" s="302"/>
      <c r="S333" s="302"/>
      <c r="T333" s="302"/>
      <c r="U333" s="302"/>
      <c r="V333" s="302"/>
      <c r="W333" s="318"/>
      <c r="X333" s="318"/>
      <c r="Y333" s="318"/>
      <c r="Z333" s="319"/>
      <c r="AA333" s="300"/>
      <c r="AB333" s="13"/>
      <c r="AC333" s="13"/>
      <c r="AD333" s="13"/>
      <c r="AE333" s="13"/>
      <c r="AF333" s="13"/>
      <c r="AG333" s="13"/>
    </row>
    <row r="334" spans="1:33" ht="15.75" customHeight="1" x14ac:dyDescent="0.2">
      <c r="A334" s="13"/>
      <c r="B334" s="14"/>
      <c r="C334" s="300"/>
      <c r="D334" s="301"/>
      <c r="E334" s="302"/>
      <c r="F334" s="302"/>
      <c r="G334" s="302"/>
      <c r="H334" s="302"/>
      <c r="I334" s="302"/>
      <c r="J334" s="302"/>
      <c r="K334" s="302"/>
      <c r="L334" s="302"/>
      <c r="M334" s="302"/>
      <c r="N334" s="302"/>
      <c r="O334" s="302"/>
      <c r="P334" s="302"/>
      <c r="Q334" s="302"/>
      <c r="R334" s="302"/>
      <c r="S334" s="302"/>
      <c r="T334" s="302"/>
      <c r="U334" s="302"/>
      <c r="V334" s="302"/>
      <c r="W334" s="318"/>
      <c r="X334" s="318"/>
      <c r="Y334" s="318"/>
      <c r="Z334" s="319"/>
      <c r="AA334" s="300"/>
      <c r="AB334" s="13"/>
      <c r="AC334" s="13"/>
      <c r="AD334" s="13"/>
      <c r="AE334" s="13"/>
      <c r="AF334" s="13"/>
      <c r="AG334" s="13"/>
    </row>
    <row r="335" spans="1:33" ht="15.75" customHeight="1" x14ac:dyDescent="0.2">
      <c r="A335" s="13"/>
      <c r="B335" s="14"/>
      <c r="C335" s="300"/>
      <c r="D335" s="301"/>
      <c r="E335" s="302"/>
      <c r="F335" s="302"/>
      <c r="G335" s="302"/>
      <c r="H335" s="302"/>
      <c r="I335" s="302"/>
      <c r="J335" s="302"/>
      <c r="K335" s="302"/>
      <c r="L335" s="302"/>
      <c r="M335" s="302"/>
      <c r="N335" s="302"/>
      <c r="O335" s="302"/>
      <c r="P335" s="302"/>
      <c r="Q335" s="302"/>
      <c r="R335" s="302"/>
      <c r="S335" s="302"/>
      <c r="T335" s="302"/>
      <c r="U335" s="302"/>
      <c r="V335" s="302"/>
      <c r="W335" s="318"/>
      <c r="X335" s="318"/>
      <c r="Y335" s="318"/>
      <c r="Z335" s="319"/>
      <c r="AA335" s="300"/>
      <c r="AB335" s="13"/>
      <c r="AC335" s="13"/>
      <c r="AD335" s="13"/>
      <c r="AE335" s="13"/>
      <c r="AF335" s="13"/>
      <c r="AG335" s="13"/>
    </row>
    <row r="336" spans="1:33" ht="15.75" customHeight="1" x14ac:dyDescent="0.2">
      <c r="A336" s="13"/>
      <c r="B336" s="14"/>
      <c r="C336" s="300"/>
      <c r="D336" s="301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02"/>
      <c r="W336" s="318"/>
      <c r="X336" s="318"/>
      <c r="Y336" s="318"/>
      <c r="Z336" s="319"/>
      <c r="AA336" s="300"/>
      <c r="AB336" s="13"/>
      <c r="AC336" s="13"/>
      <c r="AD336" s="13"/>
      <c r="AE336" s="13"/>
      <c r="AF336" s="13"/>
      <c r="AG336" s="13"/>
    </row>
    <row r="337" spans="1:33" ht="15.75" customHeight="1" x14ac:dyDescent="0.2">
      <c r="A337" s="13"/>
      <c r="B337" s="14"/>
      <c r="C337" s="300"/>
      <c r="D337" s="301"/>
      <c r="E337" s="302"/>
      <c r="F337" s="302"/>
      <c r="G337" s="302"/>
      <c r="H337" s="302"/>
      <c r="I337" s="302"/>
      <c r="J337" s="302"/>
      <c r="K337" s="302"/>
      <c r="L337" s="302"/>
      <c r="M337" s="302"/>
      <c r="N337" s="302"/>
      <c r="O337" s="302"/>
      <c r="P337" s="302"/>
      <c r="Q337" s="302"/>
      <c r="R337" s="302"/>
      <c r="S337" s="302"/>
      <c r="T337" s="302"/>
      <c r="U337" s="302"/>
      <c r="V337" s="302"/>
      <c r="W337" s="318"/>
      <c r="X337" s="318"/>
      <c r="Y337" s="318"/>
      <c r="Z337" s="319"/>
      <c r="AA337" s="300"/>
      <c r="AB337" s="13"/>
      <c r="AC337" s="13"/>
      <c r="AD337" s="13"/>
      <c r="AE337" s="13"/>
      <c r="AF337" s="13"/>
      <c r="AG337" s="13"/>
    </row>
    <row r="338" spans="1:33" ht="15.75" customHeight="1" x14ac:dyDescent="0.2">
      <c r="A338" s="13"/>
      <c r="B338" s="14"/>
      <c r="C338" s="300"/>
      <c r="D338" s="301"/>
      <c r="E338" s="302"/>
      <c r="F338" s="302"/>
      <c r="G338" s="302"/>
      <c r="H338" s="302"/>
      <c r="I338" s="302"/>
      <c r="J338" s="302"/>
      <c r="K338" s="302"/>
      <c r="L338" s="302"/>
      <c r="M338" s="302"/>
      <c r="N338" s="302"/>
      <c r="O338" s="302"/>
      <c r="P338" s="302"/>
      <c r="Q338" s="302"/>
      <c r="R338" s="302"/>
      <c r="S338" s="302"/>
      <c r="T338" s="302"/>
      <c r="U338" s="302"/>
      <c r="V338" s="302"/>
      <c r="W338" s="318"/>
      <c r="X338" s="318"/>
      <c r="Y338" s="318"/>
      <c r="Z338" s="319"/>
      <c r="AA338" s="300"/>
      <c r="AB338" s="13"/>
      <c r="AC338" s="13"/>
      <c r="AD338" s="13"/>
      <c r="AE338" s="13"/>
      <c r="AF338" s="13"/>
      <c r="AG338" s="13"/>
    </row>
    <row r="339" spans="1:33" ht="15.75" customHeight="1" x14ac:dyDescent="0.2">
      <c r="A339" s="13"/>
      <c r="B339" s="14"/>
      <c r="C339" s="300"/>
      <c r="D339" s="301"/>
      <c r="E339" s="302"/>
      <c r="F339" s="302"/>
      <c r="G339" s="302"/>
      <c r="H339" s="302"/>
      <c r="I339" s="302"/>
      <c r="J339" s="302"/>
      <c r="K339" s="302"/>
      <c r="L339" s="302"/>
      <c r="M339" s="302"/>
      <c r="N339" s="302"/>
      <c r="O339" s="302"/>
      <c r="P339" s="302"/>
      <c r="Q339" s="302"/>
      <c r="R339" s="302"/>
      <c r="S339" s="302"/>
      <c r="T339" s="302"/>
      <c r="U339" s="302"/>
      <c r="V339" s="302"/>
      <c r="W339" s="318"/>
      <c r="X339" s="318"/>
      <c r="Y339" s="318"/>
      <c r="Z339" s="319"/>
      <c r="AA339" s="300"/>
      <c r="AB339" s="13"/>
      <c r="AC339" s="13"/>
      <c r="AD339" s="13"/>
      <c r="AE339" s="13"/>
      <c r="AF339" s="13"/>
      <c r="AG339" s="13"/>
    </row>
    <row r="340" spans="1:33" ht="15.75" customHeight="1" x14ac:dyDescent="0.2">
      <c r="A340" s="13"/>
      <c r="B340" s="14"/>
      <c r="C340" s="300"/>
      <c r="D340" s="301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2"/>
      <c r="P340" s="302"/>
      <c r="Q340" s="302"/>
      <c r="R340" s="302"/>
      <c r="S340" s="302"/>
      <c r="T340" s="302"/>
      <c r="U340" s="302"/>
      <c r="V340" s="302"/>
      <c r="W340" s="318"/>
      <c r="X340" s="318"/>
      <c r="Y340" s="318"/>
      <c r="Z340" s="319"/>
      <c r="AA340" s="300"/>
      <c r="AB340" s="13"/>
      <c r="AC340" s="13"/>
      <c r="AD340" s="13"/>
      <c r="AE340" s="13"/>
      <c r="AF340" s="13"/>
      <c r="AG340" s="13"/>
    </row>
    <row r="341" spans="1:33" ht="15.75" customHeight="1" x14ac:dyDescent="0.2">
      <c r="A341" s="13"/>
      <c r="B341" s="14"/>
      <c r="C341" s="300"/>
      <c r="D341" s="301"/>
      <c r="E341" s="302"/>
      <c r="F341" s="302"/>
      <c r="G341" s="302"/>
      <c r="H341" s="302"/>
      <c r="I341" s="302"/>
      <c r="J341" s="302"/>
      <c r="K341" s="302"/>
      <c r="L341" s="302"/>
      <c r="M341" s="302"/>
      <c r="N341" s="302"/>
      <c r="O341" s="302"/>
      <c r="P341" s="302"/>
      <c r="Q341" s="302"/>
      <c r="R341" s="302"/>
      <c r="S341" s="302"/>
      <c r="T341" s="302"/>
      <c r="U341" s="302"/>
      <c r="V341" s="302"/>
      <c r="W341" s="318"/>
      <c r="X341" s="318"/>
      <c r="Y341" s="318"/>
      <c r="Z341" s="319"/>
      <c r="AA341" s="300"/>
      <c r="AB341" s="13"/>
      <c r="AC341" s="13"/>
      <c r="AD341" s="13"/>
      <c r="AE341" s="13"/>
      <c r="AF341" s="13"/>
      <c r="AG341" s="13"/>
    </row>
    <row r="342" spans="1:33" ht="15.75" customHeight="1" x14ac:dyDescent="0.2">
      <c r="A342" s="13"/>
      <c r="B342" s="14"/>
      <c r="C342" s="300"/>
      <c r="D342" s="301"/>
      <c r="E342" s="302"/>
      <c r="F342" s="302"/>
      <c r="G342" s="302"/>
      <c r="H342" s="302"/>
      <c r="I342" s="302"/>
      <c r="J342" s="302"/>
      <c r="K342" s="302"/>
      <c r="L342" s="302"/>
      <c r="M342" s="302"/>
      <c r="N342" s="302"/>
      <c r="O342" s="302"/>
      <c r="P342" s="302"/>
      <c r="Q342" s="302"/>
      <c r="R342" s="302"/>
      <c r="S342" s="302"/>
      <c r="T342" s="302"/>
      <c r="U342" s="302"/>
      <c r="V342" s="302"/>
      <c r="W342" s="318"/>
      <c r="X342" s="318"/>
      <c r="Y342" s="318"/>
      <c r="Z342" s="319"/>
      <c r="AA342" s="300"/>
      <c r="AB342" s="13"/>
      <c r="AC342" s="13"/>
      <c r="AD342" s="13"/>
      <c r="AE342" s="13"/>
      <c r="AF342" s="13"/>
      <c r="AG342" s="13"/>
    </row>
    <row r="343" spans="1:33" ht="15.75" customHeight="1" x14ac:dyDescent="0.2">
      <c r="A343" s="13"/>
      <c r="B343" s="14"/>
      <c r="C343" s="300"/>
      <c r="D343" s="301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  <c r="P343" s="302"/>
      <c r="Q343" s="302"/>
      <c r="R343" s="302"/>
      <c r="S343" s="302"/>
      <c r="T343" s="302"/>
      <c r="U343" s="302"/>
      <c r="V343" s="302"/>
      <c r="W343" s="318"/>
      <c r="X343" s="318"/>
      <c r="Y343" s="318"/>
      <c r="Z343" s="319"/>
      <c r="AA343" s="300"/>
      <c r="AB343" s="13"/>
      <c r="AC343" s="13"/>
      <c r="AD343" s="13"/>
      <c r="AE343" s="13"/>
      <c r="AF343" s="13"/>
      <c r="AG343" s="13"/>
    </row>
    <row r="344" spans="1:33" ht="15.75" customHeight="1" x14ac:dyDescent="0.2">
      <c r="A344" s="13"/>
      <c r="B344" s="14"/>
      <c r="C344" s="300"/>
      <c r="D344" s="301"/>
      <c r="E344" s="302"/>
      <c r="F344" s="302"/>
      <c r="G344" s="302"/>
      <c r="H344" s="302"/>
      <c r="I344" s="302"/>
      <c r="J344" s="302"/>
      <c r="K344" s="302"/>
      <c r="L344" s="302"/>
      <c r="M344" s="302"/>
      <c r="N344" s="302"/>
      <c r="O344" s="302"/>
      <c r="P344" s="302"/>
      <c r="Q344" s="302"/>
      <c r="R344" s="302"/>
      <c r="S344" s="302"/>
      <c r="T344" s="302"/>
      <c r="U344" s="302"/>
      <c r="V344" s="302"/>
      <c r="W344" s="318"/>
      <c r="X344" s="318"/>
      <c r="Y344" s="318"/>
      <c r="Z344" s="319"/>
      <c r="AA344" s="300"/>
      <c r="AB344" s="13"/>
      <c r="AC344" s="13"/>
      <c r="AD344" s="13"/>
      <c r="AE344" s="13"/>
      <c r="AF344" s="13"/>
      <c r="AG344" s="13"/>
    </row>
    <row r="345" spans="1:33" ht="15.75" customHeight="1" x14ac:dyDescent="0.2">
      <c r="A345" s="13"/>
      <c r="B345" s="14"/>
      <c r="C345" s="300"/>
      <c r="D345" s="301"/>
      <c r="E345" s="302"/>
      <c r="F345" s="302"/>
      <c r="G345" s="302"/>
      <c r="H345" s="302"/>
      <c r="I345" s="302"/>
      <c r="J345" s="302"/>
      <c r="K345" s="302"/>
      <c r="L345" s="302"/>
      <c r="M345" s="302"/>
      <c r="N345" s="302"/>
      <c r="O345" s="302"/>
      <c r="P345" s="302"/>
      <c r="Q345" s="302"/>
      <c r="R345" s="302"/>
      <c r="S345" s="302"/>
      <c r="T345" s="302"/>
      <c r="U345" s="302"/>
      <c r="V345" s="302"/>
      <c r="W345" s="318"/>
      <c r="X345" s="318"/>
      <c r="Y345" s="318"/>
      <c r="Z345" s="319"/>
      <c r="AA345" s="300"/>
      <c r="AB345" s="13"/>
      <c r="AC345" s="13"/>
      <c r="AD345" s="13"/>
      <c r="AE345" s="13"/>
      <c r="AF345" s="13"/>
      <c r="AG345" s="13"/>
    </row>
    <row r="346" spans="1:33" ht="15.75" customHeight="1" x14ac:dyDescent="0.2">
      <c r="A346" s="13"/>
      <c r="B346" s="14"/>
      <c r="C346" s="300"/>
      <c r="D346" s="301"/>
      <c r="E346" s="302"/>
      <c r="F346" s="302"/>
      <c r="G346" s="302"/>
      <c r="H346" s="302"/>
      <c r="I346" s="302"/>
      <c r="J346" s="302"/>
      <c r="K346" s="302"/>
      <c r="L346" s="302"/>
      <c r="M346" s="302"/>
      <c r="N346" s="302"/>
      <c r="O346" s="302"/>
      <c r="P346" s="302"/>
      <c r="Q346" s="302"/>
      <c r="R346" s="302"/>
      <c r="S346" s="302"/>
      <c r="T346" s="302"/>
      <c r="U346" s="302"/>
      <c r="V346" s="302"/>
      <c r="W346" s="318"/>
      <c r="X346" s="318"/>
      <c r="Y346" s="318"/>
      <c r="Z346" s="319"/>
      <c r="AA346" s="300"/>
      <c r="AB346" s="13"/>
      <c r="AC346" s="13"/>
      <c r="AD346" s="13"/>
      <c r="AE346" s="13"/>
      <c r="AF346" s="13"/>
      <c r="AG346" s="13"/>
    </row>
    <row r="347" spans="1:33" ht="15.75" customHeight="1" x14ac:dyDescent="0.2">
      <c r="A347" s="13"/>
      <c r="B347" s="14"/>
      <c r="C347" s="300"/>
      <c r="D347" s="301"/>
      <c r="E347" s="302"/>
      <c r="F347" s="302"/>
      <c r="G347" s="302"/>
      <c r="H347" s="302"/>
      <c r="I347" s="302"/>
      <c r="J347" s="302"/>
      <c r="K347" s="302"/>
      <c r="L347" s="302"/>
      <c r="M347" s="302"/>
      <c r="N347" s="302"/>
      <c r="O347" s="302"/>
      <c r="P347" s="302"/>
      <c r="Q347" s="302"/>
      <c r="R347" s="302"/>
      <c r="S347" s="302"/>
      <c r="T347" s="302"/>
      <c r="U347" s="302"/>
      <c r="V347" s="302"/>
      <c r="W347" s="318"/>
      <c r="X347" s="318"/>
      <c r="Y347" s="318"/>
      <c r="Z347" s="319"/>
      <c r="AA347" s="300"/>
      <c r="AB347" s="13"/>
      <c r="AC347" s="13"/>
      <c r="AD347" s="13"/>
      <c r="AE347" s="13"/>
      <c r="AF347" s="13"/>
      <c r="AG347" s="13"/>
    </row>
    <row r="348" spans="1:33" ht="15.75" customHeight="1" x14ac:dyDescent="0.2">
      <c r="A348" s="13"/>
      <c r="B348" s="14"/>
      <c r="C348" s="300"/>
      <c r="D348" s="301"/>
      <c r="E348" s="302"/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02"/>
      <c r="R348" s="302"/>
      <c r="S348" s="302"/>
      <c r="T348" s="302"/>
      <c r="U348" s="302"/>
      <c r="V348" s="302"/>
      <c r="W348" s="318"/>
      <c r="X348" s="318"/>
      <c r="Y348" s="318"/>
      <c r="Z348" s="319"/>
      <c r="AA348" s="300"/>
      <c r="AB348" s="13"/>
      <c r="AC348" s="13"/>
      <c r="AD348" s="13"/>
      <c r="AE348" s="13"/>
      <c r="AF348" s="13"/>
      <c r="AG348" s="13"/>
    </row>
    <row r="349" spans="1:33" ht="15.75" customHeight="1" x14ac:dyDescent="0.2">
      <c r="A349" s="13"/>
      <c r="B349" s="14"/>
      <c r="C349" s="300"/>
      <c r="D349" s="301"/>
      <c r="E349" s="302"/>
      <c r="F349" s="302"/>
      <c r="G349" s="302"/>
      <c r="H349" s="302"/>
      <c r="I349" s="302"/>
      <c r="J349" s="302"/>
      <c r="K349" s="302"/>
      <c r="L349" s="302"/>
      <c r="M349" s="302"/>
      <c r="N349" s="302"/>
      <c r="O349" s="302"/>
      <c r="P349" s="302"/>
      <c r="Q349" s="302"/>
      <c r="R349" s="302"/>
      <c r="S349" s="302"/>
      <c r="T349" s="302"/>
      <c r="U349" s="302"/>
      <c r="V349" s="302"/>
      <c r="W349" s="318"/>
      <c r="X349" s="318"/>
      <c r="Y349" s="318"/>
      <c r="Z349" s="319"/>
      <c r="AA349" s="300"/>
      <c r="AB349" s="13"/>
      <c r="AC349" s="13"/>
      <c r="AD349" s="13"/>
      <c r="AE349" s="13"/>
      <c r="AF349" s="13"/>
      <c r="AG349" s="13"/>
    </row>
    <row r="350" spans="1:33" ht="15.75" customHeight="1" x14ac:dyDescent="0.2">
      <c r="A350" s="13"/>
      <c r="B350" s="14"/>
      <c r="C350" s="300"/>
      <c r="D350" s="301"/>
      <c r="E350" s="302"/>
      <c r="F350" s="302"/>
      <c r="G350" s="302"/>
      <c r="H350" s="302"/>
      <c r="I350" s="302"/>
      <c r="J350" s="302"/>
      <c r="K350" s="302"/>
      <c r="L350" s="302"/>
      <c r="M350" s="302"/>
      <c r="N350" s="302"/>
      <c r="O350" s="302"/>
      <c r="P350" s="302"/>
      <c r="Q350" s="302"/>
      <c r="R350" s="302"/>
      <c r="S350" s="302"/>
      <c r="T350" s="302"/>
      <c r="U350" s="302"/>
      <c r="V350" s="302"/>
      <c r="W350" s="318"/>
      <c r="X350" s="318"/>
      <c r="Y350" s="318"/>
      <c r="Z350" s="319"/>
      <c r="AA350" s="300"/>
      <c r="AB350" s="13"/>
      <c r="AC350" s="13"/>
      <c r="AD350" s="13"/>
      <c r="AE350" s="13"/>
      <c r="AF350" s="13"/>
      <c r="AG350" s="13"/>
    </row>
    <row r="351" spans="1:33" ht="15.75" customHeight="1" x14ac:dyDescent="0.2">
      <c r="A351" s="13"/>
      <c r="B351" s="14"/>
      <c r="C351" s="300"/>
      <c r="D351" s="301"/>
      <c r="E351" s="302"/>
      <c r="F351" s="302"/>
      <c r="G351" s="302"/>
      <c r="H351" s="302"/>
      <c r="I351" s="302"/>
      <c r="J351" s="302"/>
      <c r="K351" s="302"/>
      <c r="L351" s="302"/>
      <c r="M351" s="302"/>
      <c r="N351" s="302"/>
      <c r="O351" s="302"/>
      <c r="P351" s="302"/>
      <c r="Q351" s="302"/>
      <c r="R351" s="302"/>
      <c r="S351" s="302"/>
      <c r="T351" s="302"/>
      <c r="U351" s="302"/>
      <c r="V351" s="302"/>
      <c r="W351" s="318"/>
      <c r="X351" s="318"/>
      <c r="Y351" s="318"/>
      <c r="Z351" s="319"/>
      <c r="AA351" s="300"/>
      <c r="AB351" s="13"/>
      <c r="AC351" s="13"/>
      <c r="AD351" s="13"/>
      <c r="AE351" s="13"/>
      <c r="AF351" s="13"/>
      <c r="AG351" s="13"/>
    </row>
    <row r="352" spans="1:33" ht="15.75" customHeight="1" x14ac:dyDescent="0.2">
      <c r="A352" s="13"/>
      <c r="B352" s="14"/>
      <c r="C352" s="300"/>
      <c r="D352" s="301"/>
      <c r="E352" s="302"/>
      <c r="F352" s="302"/>
      <c r="G352" s="302"/>
      <c r="H352" s="302"/>
      <c r="I352" s="302"/>
      <c r="J352" s="302"/>
      <c r="K352" s="302"/>
      <c r="L352" s="302"/>
      <c r="M352" s="302"/>
      <c r="N352" s="302"/>
      <c r="O352" s="302"/>
      <c r="P352" s="302"/>
      <c r="Q352" s="302"/>
      <c r="R352" s="302"/>
      <c r="S352" s="302"/>
      <c r="T352" s="302"/>
      <c r="U352" s="302"/>
      <c r="V352" s="302"/>
      <c r="W352" s="318"/>
      <c r="X352" s="318"/>
      <c r="Y352" s="318"/>
      <c r="Z352" s="319"/>
      <c r="AA352" s="300"/>
      <c r="AB352" s="13"/>
      <c r="AC352" s="13"/>
      <c r="AD352" s="13"/>
      <c r="AE352" s="13"/>
      <c r="AF352" s="13"/>
      <c r="AG352" s="13"/>
    </row>
    <row r="353" spans="1:33" ht="15.75" customHeight="1" x14ac:dyDescent="0.2">
      <c r="A353" s="13"/>
      <c r="B353" s="14"/>
      <c r="C353" s="300"/>
      <c r="D353" s="301"/>
      <c r="E353" s="302"/>
      <c r="F353" s="302"/>
      <c r="G353" s="302"/>
      <c r="H353" s="302"/>
      <c r="I353" s="302"/>
      <c r="J353" s="302"/>
      <c r="K353" s="302"/>
      <c r="L353" s="302"/>
      <c r="M353" s="302"/>
      <c r="N353" s="302"/>
      <c r="O353" s="302"/>
      <c r="P353" s="302"/>
      <c r="Q353" s="302"/>
      <c r="R353" s="302"/>
      <c r="S353" s="302"/>
      <c r="T353" s="302"/>
      <c r="U353" s="302"/>
      <c r="V353" s="302"/>
      <c r="W353" s="318"/>
      <c r="X353" s="318"/>
      <c r="Y353" s="318"/>
      <c r="Z353" s="319"/>
      <c r="AA353" s="300"/>
      <c r="AB353" s="13"/>
      <c r="AC353" s="13"/>
      <c r="AD353" s="13"/>
      <c r="AE353" s="13"/>
      <c r="AF353" s="13"/>
      <c r="AG353" s="13"/>
    </row>
    <row r="354" spans="1:33" ht="15.75" customHeight="1" x14ac:dyDescent="0.2">
      <c r="A354" s="13"/>
      <c r="B354" s="14"/>
      <c r="C354" s="300"/>
      <c r="D354" s="301"/>
      <c r="E354" s="302"/>
      <c r="F354" s="302"/>
      <c r="G354" s="302"/>
      <c r="H354" s="302"/>
      <c r="I354" s="302"/>
      <c r="J354" s="302"/>
      <c r="K354" s="302"/>
      <c r="L354" s="302"/>
      <c r="M354" s="302"/>
      <c r="N354" s="302"/>
      <c r="O354" s="302"/>
      <c r="P354" s="302"/>
      <c r="Q354" s="302"/>
      <c r="R354" s="302"/>
      <c r="S354" s="302"/>
      <c r="T354" s="302"/>
      <c r="U354" s="302"/>
      <c r="V354" s="302"/>
      <c r="W354" s="318"/>
      <c r="X354" s="318"/>
      <c r="Y354" s="318"/>
      <c r="Z354" s="319"/>
      <c r="AA354" s="300"/>
      <c r="AB354" s="13"/>
      <c r="AC354" s="13"/>
      <c r="AD354" s="13"/>
      <c r="AE354" s="13"/>
      <c r="AF354" s="13"/>
      <c r="AG354" s="13"/>
    </row>
    <row r="355" spans="1:33" ht="15.75" customHeight="1" x14ac:dyDescent="0.2">
      <c r="A355" s="13"/>
      <c r="B355" s="14"/>
      <c r="C355" s="300"/>
      <c r="D355" s="301"/>
      <c r="E355" s="302"/>
      <c r="F355" s="302"/>
      <c r="G355" s="302"/>
      <c r="H355" s="302"/>
      <c r="I355" s="302"/>
      <c r="J355" s="302"/>
      <c r="K355" s="302"/>
      <c r="L355" s="302"/>
      <c r="M355" s="302"/>
      <c r="N355" s="302"/>
      <c r="O355" s="302"/>
      <c r="P355" s="302"/>
      <c r="Q355" s="302"/>
      <c r="R355" s="302"/>
      <c r="S355" s="302"/>
      <c r="T355" s="302"/>
      <c r="U355" s="302"/>
      <c r="V355" s="302"/>
      <c r="W355" s="318"/>
      <c r="X355" s="318"/>
      <c r="Y355" s="318"/>
      <c r="Z355" s="319"/>
      <c r="AA355" s="300"/>
      <c r="AB355" s="13"/>
      <c r="AC355" s="13"/>
      <c r="AD355" s="13"/>
      <c r="AE355" s="13"/>
      <c r="AF355" s="13"/>
      <c r="AG355" s="13"/>
    </row>
    <row r="356" spans="1:33" ht="15.75" customHeight="1" x14ac:dyDescent="0.2">
      <c r="A356" s="13"/>
      <c r="B356" s="14"/>
      <c r="C356" s="300"/>
      <c r="D356" s="301"/>
      <c r="E356" s="302"/>
      <c r="F356" s="302"/>
      <c r="G356" s="302"/>
      <c r="H356" s="302"/>
      <c r="I356" s="302"/>
      <c r="J356" s="302"/>
      <c r="K356" s="302"/>
      <c r="L356" s="302"/>
      <c r="M356" s="302"/>
      <c r="N356" s="302"/>
      <c r="O356" s="302"/>
      <c r="P356" s="302"/>
      <c r="Q356" s="302"/>
      <c r="R356" s="302"/>
      <c r="S356" s="302"/>
      <c r="T356" s="302"/>
      <c r="U356" s="302"/>
      <c r="V356" s="302"/>
      <c r="W356" s="318"/>
      <c r="X356" s="318"/>
      <c r="Y356" s="318"/>
      <c r="Z356" s="319"/>
      <c r="AA356" s="300"/>
      <c r="AB356" s="13"/>
      <c r="AC356" s="13"/>
      <c r="AD356" s="13"/>
      <c r="AE356" s="13"/>
      <c r="AF356" s="13"/>
      <c r="AG356" s="13"/>
    </row>
    <row r="357" spans="1:33" ht="15.75" customHeight="1" x14ac:dyDescent="0.2">
      <c r="A357" s="13"/>
      <c r="B357" s="14"/>
      <c r="C357" s="300"/>
      <c r="D357" s="301"/>
      <c r="E357" s="302"/>
      <c r="F357" s="302"/>
      <c r="G357" s="302"/>
      <c r="H357" s="302"/>
      <c r="I357" s="302"/>
      <c r="J357" s="302"/>
      <c r="K357" s="302"/>
      <c r="L357" s="302"/>
      <c r="M357" s="302"/>
      <c r="N357" s="302"/>
      <c r="O357" s="302"/>
      <c r="P357" s="302"/>
      <c r="Q357" s="302"/>
      <c r="R357" s="302"/>
      <c r="S357" s="302"/>
      <c r="T357" s="302"/>
      <c r="U357" s="302"/>
      <c r="V357" s="302"/>
      <c r="W357" s="318"/>
      <c r="X357" s="318"/>
      <c r="Y357" s="318"/>
      <c r="Z357" s="319"/>
      <c r="AA357" s="300"/>
      <c r="AB357" s="13"/>
      <c r="AC357" s="13"/>
      <c r="AD357" s="13"/>
      <c r="AE357" s="13"/>
      <c r="AF357" s="13"/>
      <c r="AG357" s="13"/>
    </row>
    <row r="358" spans="1:33" ht="15.75" customHeight="1" x14ac:dyDescent="0.2">
      <c r="A358" s="13"/>
      <c r="B358" s="14"/>
      <c r="C358" s="300"/>
      <c r="D358" s="301"/>
      <c r="E358" s="302"/>
      <c r="F358" s="302"/>
      <c r="G358" s="302"/>
      <c r="H358" s="302"/>
      <c r="I358" s="302"/>
      <c r="J358" s="302"/>
      <c r="K358" s="302"/>
      <c r="L358" s="302"/>
      <c r="M358" s="302"/>
      <c r="N358" s="302"/>
      <c r="O358" s="302"/>
      <c r="P358" s="302"/>
      <c r="Q358" s="302"/>
      <c r="R358" s="302"/>
      <c r="S358" s="302"/>
      <c r="T358" s="302"/>
      <c r="U358" s="302"/>
      <c r="V358" s="302"/>
      <c r="W358" s="318"/>
      <c r="X358" s="318"/>
      <c r="Y358" s="318"/>
      <c r="Z358" s="319"/>
      <c r="AA358" s="300"/>
      <c r="AB358" s="13"/>
      <c r="AC358" s="13"/>
      <c r="AD358" s="13"/>
      <c r="AE358" s="13"/>
      <c r="AF358" s="13"/>
      <c r="AG358" s="13"/>
    </row>
    <row r="359" spans="1:33" ht="15.75" customHeight="1" x14ac:dyDescent="0.2">
      <c r="A359" s="13"/>
      <c r="B359" s="14"/>
      <c r="C359" s="300"/>
      <c r="D359" s="301"/>
      <c r="E359" s="302"/>
      <c r="F359" s="302"/>
      <c r="G359" s="302"/>
      <c r="H359" s="302"/>
      <c r="I359" s="302"/>
      <c r="J359" s="302"/>
      <c r="K359" s="302"/>
      <c r="L359" s="302"/>
      <c r="M359" s="302"/>
      <c r="N359" s="302"/>
      <c r="O359" s="302"/>
      <c r="P359" s="302"/>
      <c r="Q359" s="302"/>
      <c r="R359" s="302"/>
      <c r="S359" s="302"/>
      <c r="T359" s="302"/>
      <c r="U359" s="302"/>
      <c r="V359" s="302"/>
      <c r="W359" s="318"/>
      <c r="X359" s="318"/>
      <c r="Y359" s="318"/>
      <c r="Z359" s="319"/>
      <c r="AA359" s="300"/>
      <c r="AB359" s="13"/>
      <c r="AC359" s="13"/>
      <c r="AD359" s="13"/>
      <c r="AE359" s="13"/>
      <c r="AF359" s="13"/>
      <c r="AG359" s="13"/>
    </row>
    <row r="360" spans="1:33" ht="15.75" customHeight="1" x14ac:dyDescent="0.2">
      <c r="A360" s="13"/>
      <c r="B360" s="14"/>
      <c r="C360" s="300"/>
      <c r="D360" s="301"/>
      <c r="E360" s="302"/>
      <c r="F360" s="302"/>
      <c r="G360" s="302"/>
      <c r="H360" s="302"/>
      <c r="I360" s="302"/>
      <c r="J360" s="302"/>
      <c r="K360" s="302"/>
      <c r="L360" s="302"/>
      <c r="M360" s="302"/>
      <c r="N360" s="302"/>
      <c r="O360" s="302"/>
      <c r="P360" s="302"/>
      <c r="Q360" s="302"/>
      <c r="R360" s="302"/>
      <c r="S360" s="302"/>
      <c r="T360" s="302"/>
      <c r="U360" s="302"/>
      <c r="V360" s="302"/>
      <c r="W360" s="318"/>
      <c r="X360" s="318"/>
      <c r="Y360" s="318"/>
      <c r="Z360" s="319"/>
      <c r="AA360" s="300"/>
      <c r="AB360" s="13"/>
      <c r="AC360" s="13"/>
      <c r="AD360" s="13"/>
      <c r="AE360" s="13"/>
      <c r="AF360" s="13"/>
      <c r="AG360" s="13"/>
    </row>
    <row r="361" spans="1:33" ht="15.75" customHeight="1" x14ac:dyDescent="0.2">
      <c r="A361" s="13"/>
      <c r="B361" s="14"/>
      <c r="C361" s="300"/>
      <c r="D361" s="301"/>
      <c r="E361" s="302"/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2"/>
      <c r="R361" s="302"/>
      <c r="S361" s="302"/>
      <c r="T361" s="302"/>
      <c r="U361" s="302"/>
      <c r="V361" s="302"/>
      <c r="W361" s="318"/>
      <c r="X361" s="318"/>
      <c r="Y361" s="318"/>
      <c r="Z361" s="319"/>
      <c r="AA361" s="300"/>
      <c r="AB361" s="13"/>
      <c r="AC361" s="13"/>
      <c r="AD361" s="13"/>
      <c r="AE361" s="13"/>
      <c r="AF361" s="13"/>
      <c r="AG361" s="13"/>
    </row>
    <row r="362" spans="1:33" ht="15.75" customHeight="1" x14ac:dyDescent="0.2">
      <c r="A362" s="13"/>
      <c r="B362" s="14"/>
      <c r="C362" s="300"/>
      <c r="D362" s="301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02"/>
      <c r="R362" s="302"/>
      <c r="S362" s="302"/>
      <c r="T362" s="302"/>
      <c r="U362" s="302"/>
      <c r="V362" s="302"/>
      <c r="W362" s="318"/>
      <c r="X362" s="318"/>
      <c r="Y362" s="318"/>
      <c r="Z362" s="319"/>
      <c r="AA362" s="300"/>
      <c r="AB362" s="13"/>
      <c r="AC362" s="13"/>
      <c r="AD362" s="13"/>
      <c r="AE362" s="13"/>
      <c r="AF362" s="13"/>
      <c r="AG362" s="13"/>
    </row>
    <row r="363" spans="1:33" ht="15.75" customHeight="1" x14ac:dyDescent="0.2">
      <c r="A363" s="13"/>
      <c r="B363" s="14"/>
      <c r="C363" s="300"/>
      <c r="D363" s="301"/>
      <c r="E363" s="302"/>
      <c r="F363" s="302"/>
      <c r="G363" s="302"/>
      <c r="H363" s="302"/>
      <c r="I363" s="302"/>
      <c r="J363" s="302"/>
      <c r="K363" s="302"/>
      <c r="L363" s="302"/>
      <c r="M363" s="302"/>
      <c r="N363" s="302"/>
      <c r="O363" s="302"/>
      <c r="P363" s="302"/>
      <c r="Q363" s="302"/>
      <c r="R363" s="302"/>
      <c r="S363" s="302"/>
      <c r="T363" s="302"/>
      <c r="U363" s="302"/>
      <c r="V363" s="302"/>
      <c r="W363" s="318"/>
      <c r="X363" s="318"/>
      <c r="Y363" s="318"/>
      <c r="Z363" s="319"/>
      <c r="AA363" s="300"/>
      <c r="AB363" s="13"/>
      <c r="AC363" s="13"/>
      <c r="AD363" s="13"/>
      <c r="AE363" s="13"/>
      <c r="AF363" s="13"/>
      <c r="AG363" s="13"/>
    </row>
    <row r="364" spans="1:33" ht="15.75" customHeight="1" x14ac:dyDescent="0.2">
      <c r="A364" s="13"/>
      <c r="B364" s="14"/>
      <c r="C364" s="300"/>
      <c r="D364" s="301"/>
      <c r="E364" s="302"/>
      <c r="F364" s="302"/>
      <c r="G364" s="302"/>
      <c r="H364" s="302"/>
      <c r="I364" s="302"/>
      <c r="J364" s="302"/>
      <c r="K364" s="302"/>
      <c r="L364" s="302"/>
      <c r="M364" s="302"/>
      <c r="N364" s="302"/>
      <c r="O364" s="302"/>
      <c r="P364" s="302"/>
      <c r="Q364" s="302"/>
      <c r="R364" s="302"/>
      <c r="S364" s="302"/>
      <c r="T364" s="302"/>
      <c r="U364" s="302"/>
      <c r="V364" s="302"/>
      <c r="W364" s="318"/>
      <c r="X364" s="318"/>
      <c r="Y364" s="318"/>
      <c r="Z364" s="319"/>
      <c r="AA364" s="300"/>
      <c r="AB364" s="13"/>
      <c r="AC364" s="13"/>
      <c r="AD364" s="13"/>
      <c r="AE364" s="13"/>
      <c r="AF364" s="13"/>
      <c r="AG364" s="13"/>
    </row>
    <row r="365" spans="1:33" ht="15.75" customHeight="1" x14ac:dyDescent="0.2">
      <c r="A365" s="13"/>
      <c r="B365" s="14"/>
      <c r="C365" s="300"/>
      <c r="D365" s="301"/>
      <c r="E365" s="302"/>
      <c r="F365" s="302"/>
      <c r="G365" s="302"/>
      <c r="H365" s="302"/>
      <c r="I365" s="302"/>
      <c r="J365" s="302"/>
      <c r="K365" s="302"/>
      <c r="L365" s="302"/>
      <c r="M365" s="302"/>
      <c r="N365" s="302"/>
      <c r="O365" s="302"/>
      <c r="P365" s="302"/>
      <c r="Q365" s="302"/>
      <c r="R365" s="302"/>
      <c r="S365" s="302"/>
      <c r="T365" s="302"/>
      <c r="U365" s="302"/>
      <c r="V365" s="302"/>
      <c r="W365" s="318"/>
      <c r="X365" s="318"/>
      <c r="Y365" s="318"/>
      <c r="Z365" s="319"/>
      <c r="AA365" s="300"/>
      <c r="AB365" s="13"/>
      <c r="AC365" s="13"/>
      <c r="AD365" s="13"/>
      <c r="AE365" s="13"/>
      <c r="AF365" s="13"/>
      <c r="AG365" s="13"/>
    </row>
    <row r="366" spans="1:33" ht="15.75" customHeight="1" x14ac:dyDescent="0.2">
      <c r="A366" s="13"/>
      <c r="B366" s="14"/>
      <c r="C366" s="300"/>
      <c r="D366" s="301"/>
      <c r="E366" s="302"/>
      <c r="F366" s="302"/>
      <c r="G366" s="302"/>
      <c r="H366" s="302"/>
      <c r="I366" s="302"/>
      <c r="J366" s="302"/>
      <c r="K366" s="302"/>
      <c r="L366" s="302"/>
      <c r="M366" s="302"/>
      <c r="N366" s="302"/>
      <c r="O366" s="302"/>
      <c r="P366" s="302"/>
      <c r="Q366" s="302"/>
      <c r="R366" s="302"/>
      <c r="S366" s="302"/>
      <c r="T366" s="302"/>
      <c r="U366" s="302"/>
      <c r="V366" s="302"/>
      <c r="W366" s="318"/>
      <c r="X366" s="318"/>
      <c r="Y366" s="318"/>
      <c r="Z366" s="319"/>
      <c r="AA366" s="300"/>
      <c r="AB366" s="13"/>
      <c r="AC366" s="13"/>
      <c r="AD366" s="13"/>
      <c r="AE366" s="13"/>
      <c r="AF366" s="13"/>
      <c r="AG366" s="13"/>
    </row>
    <row r="367" spans="1:33" ht="15.75" customHeight="1" x14ac:dyDescent="0.2">
      <c r="A367" s="13"/>
      <c r="B367" s="14"/>
      <c r="C367" s="300"/>
      <c r="D367" s="301"/>
      <c r="E367" s="302"/>
      <c r="F367" s="302"/>
      <c r="G367" s="302"/>
      <c r="H367" s="302"/>
      <c r="I367" s="302"/>
      <c r="J367" s="302"/>
      <c r="K367" s="302"/>
      <c r="L367" s="302"/>
      <c r="M367" s="302"/>
      <c r="N367" s="302"/>
      <c r="O367" s="302"/>
      <c r="P367" s="302"/>
      <c r="Q367" s="302"/>
      <c r="R367" s="302"/>
      <c r="S367" s="302"/>
      <c r="T367" s="302"/>
      <c r="U367" s="302"/>
      <c r="V367" s="302"/>
      <c r="W367" s="318"/>
      <c r="X367" s="318"/>
      <c r="Y367" s="318"/>
      <c r="Z367" s="319"/>
      <c r="AA367" s="300"/>
      <c r="AB367" s="13"/>
      <c r="AC367" s="13"/>
      <c r="AD367" s="13"/>
      <c r="AE367" s="13"/>
      <c r="AF367" s="13"/>
      <c r="AG367" s="13"/>
    </row>
    <row r="368" spans="1:33" ht="15.75" customHeight="1" x14ac:dyDescent="0.2">
      <c r="A368" s="13"/>
      <c r="B368" s="14"/>
      <c r="C368" s="300"/>
      <c r="D368" s="301"/>
      <c r="E368" s="302"/>
      <c r="F368" s="302"/>
      <c r="G368" s="302"/>
      <c r="H368" s="302"/>
      <c r="I368" s="302"/>
      <c r="J368" s="302"/>
      <c r="K368" s="302"/>
      <c r="L368" s="302"/>
      <c r="M368" s="302"/>
      <c r="N368" s="302"/>
      <c r="O368" s="302"/>
      <c r="P368" s="302"/>
      <c r="Q368" s="302"/>
      <c r="R368" s="302"/>
      <c r="S368" s="302"/>
      <c r="T368" s="302"/>
      <c r="U368" s="302"/>
      <c r="V368" s="302"/>
      <c r="W368" s="318"/>
      <c r="X368" s="318"/>
      <c r="Y368" s="318"/>
      <c r="Z368" s="319"/>
      <c r="AA368" s="300"/>
      <c r="AB368" s="13"/>
      <c r="AC368" s="13"/>
      <c r="AD368" s="13"/>
      <c r="AE368" s="13"/>
      <c r="AF368" s="13"/>
      <c r="AG368" s="13"/>
    </row>
    <row r="369" spans="1:33" ht="15.75" customHeight="1" x14ac:dyDescent="0.2">
      <c r="A369" s="13"/>
      <c r="B369" s="14"/>
      <c r="C369" s="300"/>
      <c r="D369" s="301"/>
      <c r="E369" s="302"/>
      <c r="F369" s="302"/>
      <c r="G369" s="302"/>
      <c r="H369" s="302"/>
      <c r="I369" s="302"/>
      <c r="J369" s="302"/>
      <c r="K369" s="302"/>
      <c r="L369" s="302"/>
      <c r="M369" s="302"/>
      <c r="N369" s="302"/>
      <c r="O369" s="302"/>
      <c r="P369" s="302"/>
      <c r="Q369" s="302"/>
      <c r="R369" s="302"/>
      <c r="S369" s="302"/>
      <c r="T369" s="302"/>
      <c r="U369" s="302"/>
      <c r="V369" s="302"/>
      <c r="W369" s="318"/>
      <c r="X369" s="318"/>
      <c r="Y369" s="318"/>
      <c r="Z369" s="319"/>
      <c r="AA369" s="300"/>
      <c r="AB369" s="13"/>
      <c r="AC369" s="13"/>
      <c r="AD369" s="13"/>
      <c r="AE369" s="13"/>
      <c r="AF369" s="13"/>
      <c r="AG369" s="13"/>
    </row>
    <row r="370" spans="1:33" ht="15.75" customHeight="1" x14ac:dyDescent="0.2">
      <c r="A370" s="13"/>
      <c r="B370" s="14"/>
      <c r="C370" s="300"/>
      <c r="D370" s="301"/>
      <c r="E370" s="302"/>
      <c r="F370" s="302"/>
      <c r="G370" s="302"/>
      <c r="H370" s="302"/>
      <c r="I370" s="302"/>
      <c r="J370" s="302"/>
      <c r="K370" s="302"/>
      <c r="L370" s="302"/>
      <c r="M370" s="302"/>
      <c r="N370" s="302"/>
      <c r="O370" s="302"/>
      <c r="P370" s="302"/>
      <c r="Q370" s="302"/>
      <c r="R370" s="302"/>
      <c r="S370" s="302"/>
      <c r="T370" s="302"/>
      <c r="U370" s="302"/>
      <c r="V370" s="302"/>
      <c r="W370" s="318"/>
      <c r="X370" s="318"/>
      <c r="Y370" s="318"/>
      <c r="Z370" s="319"/>
      <c r="AA370" s="300"/>
      <c r="AB370" s="13"/>
      <c r="AC370" s="13"/>
      <c r="AD370" s="13"/>
      <c r="AE370" s="13"/>
      <c r="AF370" s="13"/>
      <c r="AG370" s="13"/>
    </row>
    <row r="371" spans="1:33" ht="15.75" customHeight="1" x14ac:dyDescent="0.2">
      <c r="A371" s="13"/>
      <c r="B371" s="14"/>
      <c r="C371" s="300"/>
      <c r="D371" s="301"/>
      <c r="E371" s="302"/>
      <c r="F371" s="302"/>
      <c r="G371" s="302"/>
      <c r="H371" s="302"/>
      <c r="I371" s="302"/>
      <c r="J371" s="302"/>
      <c r="K371" s="302"/>
      <c r="L371" s="302"/>
      <c r="M371" s="302"/>
      <c r="N371" s="302"/>
      <c r="O371" s="302"/>
      <c r="P371" s="302"/>
      <c r="Q371" s="302"/>
      <c r="R371" s="302"/>
      <c r="S371" s="302"/>
      <c r="T371" s="302"/>
      <c r="U371" s="302"/>
      <c r="V371" s="302"/>
      <c r="W371" s="318"/>
      <c r="X371" s="318"/>
      <c r="Y371" s="318"/>
      <c r="Z371" s="319"/>
      <c r="AA371" s="300"/>
      <c r="AB371" s="13"/>
      <c r="AC371" s="13"/>
      <c r="AD371" s="13"/>
      <c r="AE371" s="13"/>
      <c r="AF371" s="13"/>
      <c r="AG371" s="13"/>
    </row>
    <row r="372" spans="1:33" ht="15.75" customHeight="1" x14ac:dyDescent="0.2">
      <c r="A372" s="13"/>
      <c r="B372" s="14"/>
      <c r="C372" s="300"/>
      <c r="D372" s="301"/>
      <c r="E372" s="302"/>
      <c r="F372" s="302"/>
      <c r="G372" s="302"/>
      <c r="H372" s="302"/>
      <c r="I372" s="302"/>
      <c r="J372" s="302"/>
      <c r="K372" s="302"/>
      <c r="L372" s="302"/>
      <c r="M372" s="302"/>
      <c r="N372" s="302"/>
      <c r="O372" s="302"/>
      <c r="P372" s="302"/>
      <c r="Q372" s="302"/>
      <c r="R372" s="302"/>
      <c r="S372" s="302"/>
      <c r="T372" s="302"/>
      <c r="U372" s="302"/>
      <c r="V372" s="302"/>
      <c r="W372" s="318"/>
      <c r="X372" s="318"/>
      <c r="Y372" s="318"/>
      <c r="Z372" s="319"/>
      <c r="AA372" s="300"/>
      <c r="AB372" s="13"/>
      <c r="AC372" s="13"/>
      <c r="AD372" s="13"/>
      <c r="AE372" s="13"/>
      <c r="AF372" s="13"/>
      <c r="AG372" s="13"/>
    </row>
    <row r="373" spans="1:33" ht="15.75" customHeight="1" x14ac:dyDescent="0.2">
      <c r="A373" s="13"/>
      <c r="B373" s="14"/>
      <c r="C373" s="300"/>
      <c r="D373" s="301"/>
      <c r="E373" s="302"/>
      <c r="F373" s="302"/>
      <c r="G373" s="302"/>
      <c r="H373" s="302"/>
      <c r="I373" s="302"/>
      <c r="J373" s="302"/>
      <c r="K373" s="302"/>
      <c r="L373" s="302"/>
      <c r="M373" s="302"/>
      <c r="N373" s="302"/>
      <c r="O373" s="302"/>
      <c r="P373" s="302"/>
      <c r="Q373" s="302"/>
      <c r="R373" s="302"/>
      <c r="S373" s="302"/>
      <c r="T373" s="302"/>
      <c r="U373" s="302"/>
      <c r="V373" s="302"/>
      <c r="W373" s="318"/>
      <c r="X373" s="318"/>
      <c r="Y373" s="318"/>
      <c r="Z373" s="319"/>
      <c r="AA373" s="300"/>
      <c r="AB373" s="13"/>
      <c r="AC373" s="13"/>
      <c r="AD373" s="13"/>
      <c r="AE373" s="13"/>
      <c r="AF373" s="13"/>
      <c r="AG373" s="13"/>
    </row>
    <row r="374" spans="1:33" ht="15.75" customHeight="1" x14ac:dyDescent="0.2">
      <c r="A374" s="13"/>
      <c r="B374" s="14"/>
      <c r="C374" s="300"/>
      <c r="D374" s="301"/>
      <c r="E374" s="302"/>
      <c r="F374" s="302"/>
      <c r="G374" s="302"/>
      <c r="H374" s="302"/>
      <c r="I374" s="302"/>
      <c r="J374" s="302"/>
      <c r="K374" s="302"/>
      <c r="L374" s="302"/>
      <c r="M374" s="302"/>
      <c r="N374" s="302"/>
      <c r="O374" s="302"/>
      <c r="P374" s="302"/>
      <c r="Q374" s="302"/>
      <c r="R374" s="302"/>
      <c r="S374" s="302"/>
      <c r="T374" s="302"/>
      <c r="U374" s="302"/>
      <c r="V374" s="302"/>
      <c r="W374" s="318"/>
      <c r="X374" s="318"/>
      <c r="Y374" s="318"/>
      <c r="Z374" s="319"/>
      <c r="AA374" s="300"/>
      <c r="AB374" s="13"/>
      <c r="AC374" s="13"/>
      <c r="AD374" s="13"/>
      <c r="AE374" s="13"/>
      <c r="AF374" s="13"/>
      <c r="AG374" s="13"/>
    </row>
    <row r="375" spans="1:33" ht="15.75" customHeight="1" x14ac:dyDescent="0.2">
      <c r="A375" s="13"/>
      <c r="B375" s="14"/>
      <c r="C375" s="300"/>
      <c r="D375" s="301"/>
      <c r="E375" s="302"/>
      <c r="F375" s="302"/>
      <c r="G375" s="302"/>
      <c r="H375" s="302"/>
      <c r="I375" s="302"/>
      <c r="J375" s="302"/>
      <c r="K375" s="302"/>
      <c r="L375" s="302"/>
      <c r="M375" s="302"/>
      <c r="N375" s="302"/>
      <c r="O375" s="302"/>
      <c r="P375" s="302"/>
      <c r="Q375" s="302"/>
      <c r="R375" s="302"/>
      <c r="S375" s="302"/>
      <c r="T375" s="302"/>
      <c r="U375" s="302"/>
      <c r="V375" s="302"/>
      <c r="W375" s="318"/>
      <c r="X375" s="318"/>
      <c r="Y375" s="318"/>
      <c r="Z375" s="319"/>
      <c r="AA375" s="300"/>
      <c r="AB375" s="13"/>
      <c r="AC375" s="13"/>
      <c r="AD375" s="13"/>
      <c r="AE375" s="13"/>
      <c r="AF375" s="13"/>
      <c r="AG375" s="13"/>
    </row>
    <row r="376" spans="1:33" ht="15.75" customHeight="1" x14ac:dyDescent="0.2">
      <c r="A376" s="13"/>
      <c r="B376" s="14"/>
      <c r="C376" s="300"/>
      <c r="D376" s="301"/>
      <c r="E376" s="302"/>
      <c r="F376" s="302"/>
      <c r="G376" s="302"/>
      <c r="H376" s="302"/>
      <c r="I376" s="302"/>
      <c r="J376" s="302"/>
      <c r="K376" s="302"/>
      <c r="L376" s="302"/>
      <c r="M376" s="302"/>
      <c r="N376" s="302"/>
      <c r="O376" s="302"/>
      <c r="P376" s="302"/>
      <c r="Q376" s="302"/>
      <c r="R376" s="302"/>
      <c r="S376" s="302"/>
      <c r="T376" s="302"/>
      <c r="U376" s="302"/>
      <c r="V376" s="302"/>
      <c r="W376" s="318"/>
      <c r="X376" s="318"/>
      <c r="Y376" s="318"/>
      <c r="Z376" s="319"/>
      <c r="AA376" s="300"/>
      <c r="AB376" s="13"/>
      <c r="AC376" s="13"/>
      <c r="AD376" s="13"/>
      <c r="AE376" s="13"/>
      <c r="AF376" s="13"/>
      <c r="AG376" s="13"/>
    </row>
    <row r="377" spans="1:33" ht="15.75" customHeight="1" x14ac:dyDescent="0.2">
      <c r="A377" s="13"/>
      <c r="B377" s="14"/>
      <c r="C377" s="300"/>
      <c r="D377" s="301"/>
      <c r="E377" s="302"/>
      <c r="F377" s="302"/>
      <c r="G377" s="302"/>
      <c r="H377" s="302"/>
      <c r="I377" s="302"/>
      <c r="J377" s="302"/>
      <c r="K377" s="302"/>
      <c r="L377" s="302"/>
      <c r="M377" s="302"/>
      <c r="N377" s="302"/>
      <c r="O377" s="302"/>
      <c r="P377" s="302"/>
      <c r="Q377" s="302"/>
      <c r="R377" s="302"/>
      <c r="S377" s="302"/>
      <c r="T377" s="302"/>
      <c r="U377" s="302"/>
      <c r="V377" s="302"/>
      <c r="W377" s="318"/>
      <c r="X377" s="318"/>
      <c r="Y377" s="318"/>
      <c r="Z377" s="319"/>
      <c r="AA377" s="300"/>
      <c r="AB377" s="13"/>
      <c r="AC377" s="13"/>
      <c r="AD377" s="13"/>
      <c r="AE377" s="13"/>
      <c r="AF377" s="13"/>
      <c r="AG377" s="13"/>
    </row>
    <row r="378" spans="1:33" ht="15.75" customHeight="1" x14ac:dyDescent="0.2">
      <c r="A378" s="13"/>
      <c r="B378" s="14"/>
      <c r="C378" s="300"/>
      <c r="D378" s="301"/>
      <c r="E378" s="302"/>
      <c r="F378" s="302"/>
      <c r="G378" s="302"/>
      <c r="H378" s="302"/>
      <c r="I378" s="302"/>
      <c r="J378" s="302"/>
      <c r="K378" s="302"/>
      <c r="L378" s="302"/>
      <c r="M378" s="302"/>
      <c r="N378" s="302"/>
      <c r="O378" s="302"/>
      <c r="P378" s="302"/>
      <c r="Q378" s="302"/>
      <c r="R378" s="302"/>
      <c r="S378" s="302"/>
      <c r="T378" s="302"/>
      <c r="U378" s="302"/>
      <c r="V378" s="302"/>
      <c r="W378" s="318"/>
      <c r="X378" s="318"/>
      <c r="Y378" s="318"/>
      <c r="Z378" s="319"/>
      <c r="AA378" s="300"/>
      <c r="AB378" s="13"/>
      <c r="AC378" s="13"/>
      <c r="AD378" s="13"/>
      <c r="AE378" s="13"/>
      <c r="AF378" s="13"/>
      <c r="AG378" s="13"/>
    </row>
    <row r="379" spans="1:33" ht="15.75" customHeight="1" x14ac:dyDescent="0.2">
      <c r="A379" s="13"/>
      <c r="B379" s="14"/>
      <c r="C379" s="300"/>
      <c r="D379" s="301"/>
      <c r="E379" s="302"/>
      <c r="F379" s="302"/>
      <c r="G379" s="302"/>
      <c r="H379" s="302"/>
      <c r="I379" s="302"/>
      <c r="J379" s="302"/>
      <c r="K379" s="302"/>
      <c r="L379" s="302"/>
      <c r="M379" s="302"/>
      <c r="N379" s="302"/>
      <c r="O379" s="302"/>
      <c r="P379" s="302"/>
      <c r="Q379" s="302"/>
      <c r="R379" s="302"/>
      <c r="S379" s="302"/>
      <c r="T379" s="302"/>
      <c r="U379" s="302"/>
      <c r="V379" s="302"/>
      <c r="W379" s="318"/>
      <c r="X379" s="318"/>
      <c r="Y379" s="318"/>
      <c r="Z379" s="319"/>
      <c r="AA379" s="300"/>
      <c r="AB379" s="13"/>
      <c r="AC379" s="13"/>
      <c r="AD379" s="13"/>
      <c r="AE379" s="13"/>
      <c r="AF379" s="13"/>
      <c r="AG379" s="13"/>
    </row>
    <row r="380" spans="1:33" ht="15.75" customHeight="1" x14ac:dyDescent="0.2">
      <c r="A380" s="13"/>
      <c r="B380" s="14"/>
      <c r="C380" s="300"/>
      <c r="D380" s="301"/>
      <c r="E380" s="302"/>
      <c r="F380" s="302"/>
      <c r="G380" s="302"/>
      <c r="H380" s="302"/>
      <c r="I380" s="302"/>
      <c r="J380" s="302"/>
      <c r="K380" s="302"/>
      <c r="L380" s="302"/>
      <c r="M380" s="302"/>
      <c r="N380" s="302"/>
      <c r="O380" s="302"/>
      <c r="P380" s="302"/>
      <c r="Q380" s="302"/>
      <c r="R380" s="302"/>
      <c r="S380" s="302"/>
      <c r="T380" s="302"/>
      <c r="U380" s="302"/>
      <c r="V380" s="302"/>
      <c r="W380" s="318"/>
      <c r="X380" s="318"/>
      <c r="Y380" s="318"/>
      <c r="Z380" s="319"/>
      <c r="AA380" s="300"/>
      <c r="AB380" s="13"/>
      <c r="AC380" s="13"/>
      <c r="AD380" s="13"/>
      <c r="AE380" s="13"/>
      <c r="AF380" s="13"/>
      <c r="AG380" s="13"/>
    </row>
    <row r="381" spans="1:33" ht="15.75" customHeight="1" x14ac:dyDescent="0.2">
      <c r="A381" s="13"/>
      <c r="B381" s="14"/>
      <c r="C381" s="300"/>
      <c r="D381" s="301"/>
      <c r="E381" s="302"/>
      <c r="F381" s="302"/>
      <c r="G381" s="302"/>
      <c r="H381" s="302"/>
      <c r="I381" s="302"/>
      <c r="J381" s="302"/>
      <c r="K381" s="302"/>
      <c r="L381" s="302"/>
      <c r="M381" s="302"/>
      <c r="N381" s="302"/>
      <c r="O381" s="302"/>
      <c r="P381" s="302"/>
      <c r="Q381" s="302"/>
      <c r="R381" s="302"/>
      <c r="S381" s="302"/>
      <c r="T381" s="302"/>
      <c r="U381" s="302"/>
      <c r="V381" s="302"/>
      <c r="W381" s="318"/>
      <c r="X381" s="318"/>
      <c r="Y381" s="318"/>
      <c r="Z381" s="319"/>
      <c r="AA381" s="300"/>
      <c r="AB381" s="13"/>
      <c r="AC381" s="13"/>
      <c r="AD381" s="13"/>
      <c r="AE381" s="13"/>
      <c r="AF381" s="13"/>
      <c r="AG381" s="13"/>
    </row>
    <row r="382" spans="1:33" ht="15.75" customHeight="1" x14ac:dyDescent="0.2">
      <c r="A382" s="13"/>
      <c r="B382" s="14"/>
      <c r="C382" s="300"/>
      <c r="D382" s="301"/>
      <c r="E382" s="302"/>
      <c r="F382" s="302"/>
      <c r="G382" s="302"/>
      <c r="H382" s="302"/>
      <c r="I382" s="302"/>
      <c r="J382" s="302"/>
      <c r="K382" s="302"/>
      <c r="L382" s="302"/>
      <c r="M382" s="302"/>
      <c r="N382" s="302"/>
      <c r="O382" s="302"/>
      <c r="P382" s="302"/>
      <c r="Q382" s="302"/>
      <c r="R382" s="302"/>
      <c r="S382" s="302"/>
      <c r="T382" s="302"/>
      <c r="U382" s="302"/>
      <c r="V382" s="302"/>
      <c r="W382" s="318"/>
      <c r="X382" s="318"/>
      <c r="Y382" s="318"/>
      <c r="Z382" s="319"/>
      <c r="AA382" s="300"/>
      <c r="AB382" s="13"/>
      <c r="AC382" s="13"/>
      <c r="AD382" s="13"/>
      <c r="AE382" s="13"/>
      <c r="AF382" s="13"/>
      <c r="AG382" s="13"/>
    </row>
    <row r="383" spans="1:33" ht="15.75" customHeight="1" x14ac:dyDescent="0.2">
      <c r="A383" s="13"/>
      <c r="B383" s="14"/>
      <c r="C383" s="300"/>
      <c r="D383" s="301"/>
      <c r="E383" s="302"/>
      <c r="F383" s="302"/>
      <c r="G383" s="302"/>
      <c r="H383" s="302"/>
      <c r="I383" s="302"/>
      <c r="J383" s="302"/>
      <c r="K383" s="302"/>
      <c r="L383" s="302"/>
      <c r="M383" s="302"/>
      <c r="N383" s="302"/>
      <c r="O383" s="302"/>
      <c r="P383" s="302"/>
      <c r="Q383" s="302"/>
      <c r="R383" s="302"/>
      <c r="S383" s="302"/>
      <c r="T383" s="302"/>
      <c r="U383" s="302"/>
      <c r="V383" s="302"/>
      <c r="W383" s="318"/>
      <c r="X383" s="318"/>
      <c r="Y383" s="318"/>
      <c r="Z383" s="319"/>
      <c r="AA383" s="300"/>
      <c r="AB383" s="13"/>
      <c r="AC383" s="13"/>
      <c r="AD383" s="13"/>
      <c r="AE383" s="13"/>
      <c r="AF383" s="13"/>
      <c r="AG383" s="13"/>
    </row>
    <row r="384" spans="1:33" ht="15.75" customHeight="1" x14ac:dyDescent="0.2">
      <c r="A384" s="13"/>
      <c r="B384" s="14"/>
      <c r="C384" s="300"/>
      <c r="D384" s="301"/>
      <c r="E384" s="302"/>
      <c r="F384" s="302"/>
      <c r="G384" s="302"/>
      <c r="H384" s="302"/>
      <c r="I384" s="302"/>
      <c r="J384" s="302"/>
      <c r="K384" s="302"/>
      <c r="L384" s="302"/>
      <c r="M384" s="302"/>
      <c r="N384" s="302"/>
      <c r="O384" s="302"/>
      <c r="P384" s="302"/>
      <c r="Q384" s="302"/>
      <c r="R384" s="302"/>
      <c r="S384" s="302"/>
      <c r="T384" s="302"/>
      <c r="U384" s="302"/>
      <c r="V384" s="302"/>
      <c r="W384" s="318"/>
      <c r="X384" s="318"/>
      <c r="Y384" s="318"/>
      <c r="Z384" s="319"/>
      <c r="AA384" s="300"/>
      <c r="AB384" s="13"/>
      <c r="AC384" s="13"/>
      <c r="AD384" s="13"/>
      <c r="AE384" s="13"/>
      <c r="AF384" s="13"/>
      <c r="AG384" s="13"/>
    </row>
    <row r="385" spans="1:33" ht="15.75" customHeight="1" x14ac:dyDescent="0.2">
      <c r="A385" s="13"/>
      <c r="B385" s="14"/>
      <c r="C385" s="300"/>
      <c r="D385" s="301"/>
      <c r="E385" s="302"/>
      <c r="F385" s="302"/>
      <c r="G385" s="302"/>
      <c r="H385" s="302"/>
      <c r="I385" s="302"/>
      <c r="J385" s="302"/>
      <c r="K385" s="302"/>
      <c r="L385" s="302"/>
      <c r="M385" s="302"/>
      <c r="N385" s="302"/>
      <c r="O385" s="302"/>
      <c r="P385" s="302"/>
      <c r="Q385" s="302"/>
      <c r="R385" s="302"/>
      <c r="S385" s="302"/>
      <c r="T385" s="302"/>
      <c r="U385" s="302"/>
      <c r="V385" s="302"/>
      <c r="W385" s="318"/>
      <c r="X385" s="318"/>
      <c r="Y385" s="318"/>
      <c r="Z385" s="319"/>
      <c r="AA385" s="300"/>
      <c r="AB385" s="13"/>
      <c r="AC385" s="13"/>
      <c r="AD385" s="13"/>
      <c r="AE385" s="13"/>
      <c r="AF385" s="13"/>
      <c r="AG385" s="13"/>
    </row>
    <row r="386" spans="1:33" ht="15.75" customHeight="1" x14ac:dyDescent="0.2">
      <c r="A386" s="13"/>
      <c r="B386" s="14"/>
      <c r="C386" s="300"/>
      <c r="D386" s="301"/>
      <c r="E386" s="302"/>
      <c r="F386" s="302"/>
      <c r="G386" s="302"/>
      <c r="H386" s="302"/>
      <c r="I386" s="302"/>
      <c r="J386" s="302"/>
      <c r="K386" s="302"/>
      <c r="L386" s="302"/>
      <c r="M386" s="302"/>
      <c r="N386" s="302"/>
      <c r="O386" s="302"/>
      <c r="P386" s="302"/>
      <c r="Q386" s="302"/>
      <c r="R386" s="302"/>
      <c r="S386" s="302"/>
      <c r="T386" s="302"/>
      <c r="U386" s="302"/>
      <c r="V386" s="302"/>
      <c r="W386" s="318"/>
      <c r="X386" s="318"/>
      <c r="Y386" s="318"/>
      <c r="Z386" s="319"/>
      <c r="AA386" s="300"/>
      <c r="AB386" s="13"/>
      <c r="AC386" s="13"/>
      <c r="AD386" s="13"/>
      <c r="AE386" s="13"/>
      <c r="AF386" s="13"/>
      <c r="AG386" s="13"/>
    </row>
    <row r="387" spans="1:33" ht="15.75" customHeight="1" x14ac:dyDescent="0.2">
      <c r="A387" s="13"/>
      <c r="B387" s="14"/>
      <c r="C387" s="300"/>
      <c r="D387" s="301"/>
      <c r="E387" s="302"/>
      <c r="F387" s="302"/>
      <c r="G387" s="302"/>
      <c r="H387" s="302"/>
      <c r="I387" s="302"/>
      <c r="J387" s="302"/>
      <c r="K387" s="302"/>
      <c r="L387" s="302"/>
      <c r="M387" s="302"/>
      <c r="N387" s="302"/>
      <c r="O387" s="302"/>
      <c r="P387" s="302"/>
      <c r="Q387" s="302"/>
      <c r="R387" s="302"/>
      <c r="S387" s="302"/>
      <c r="T387" s="302"/>
      <c r="U387" s="302"/>
      <c r="V387" s="302"/>
      <c r="W387" s="318"/>
      <c r="X387" s="318"/>
      <c r="Y387" s="318"/>
      <c r="Z387" s="319"/>
      <c r="AA387" s="300"/>
      <c r="AB387" s="13"/>
      <c r="AC387" s="13"/>
      <c r="AD387" s="13"/>
      <c r="AE387" s="13"/>
      <c r="AF387" s="13"/>
      <c r="AG387" s="13"/>
    </row>
    <row r="388" spans="1:33" ht="15.75" customHeight="1" x14ac:dyDescent="0.2">
      <c r="A388" s="13"/>
      <c r="B388" s="14"/>
      <c r="C388" s="300"/>
      <c r="D388" s="301"/>
      <c r="E388" s="302"/>
      <c r="F388" s="302"/>
      <c r="G388" s="302"/>
      <c r="H388" s="302"/>
      <c r="I388" s="302"/>
      <c r="J388" s="302"/>
      <c r="K388" s="302"/>
      <c r="L388" s="302"/>
      <c r="M388" s="302"/>
      <c r="N388" s="302"/>
      <c r="O388" s="302"/>
      <c r="P388" s="302"/>
      <c r="Q388" s="302"/>
      <c r="R388" s="302"/>
      <c r="S388" s="302"/>
      <c r="T388" s="302"/>
      <c r="U388" s="302"/>
      <c r="V388" s="302"/>
      <c r="W388" s="318"/>
      <c r="X388" s="318"/>
      <c r="Y388" s="318"/>
      <c r="Z388" s="319"/>
      <c r="AA388" s="300"/>
      <c r="AB388" s="13"/>
      <c r="AC388" s="13"/>
      <c r="AD388" s="13"/>
      <c r="AE388" s="13"/>
      <c r="AF388" s="13"/>
      <c r="AG388" s="13"/>
    </row>
    <row r="389" spans="1:33" ht="15.75" customHeight="1" x14ac:dyDescent="0.2">
      <c r="A389" s="13"/>
      <c r="B389" s="14"/>
      <c r="C389" s="300"/>
      <c r="D389" s="301"/>
      <c r="E389" s="302"/>
      <c r="F389" s="302"/>
      <c r="G389" s="302"/>
      <c r="H389" s="302"/>
      <c r="I389" s="302"/>
      <c r="J389" s="302"/>
      <c r="K389" s="302"/>
      <c r="L389" s="302"/>
      <c r="M389" s="302"/>
      <c r="N389" s="302"/>
      <c r="O389" s="302"/>
      <c r="P389" s="302"/>
      <c r="Q389" s="302"/>
      <c r="R389" s="302"/>
      <c r="S389" s="302"/>
      <c r="T389" s="302"/>
      <c r="U389" s="302"/>
      <c r="V389" s="302"/>
      <c r="W389" s="318"/>
      <c r="X389" s="318"/>
      <c r="Y389" s="318"/>
      <c r="Z389" s="319"/>
      <c r="AA389" s="300"/>
      <c r="AB389" s="13"/>
      <c r="AC389" s="13"/>
      <c r="AD389" s="13"/>
      <c r="AE389" s="13"/>
      <c r="AF389" s="13"/>
      <c r="AG389" s="13"/>
    </row>
    <row r="390" spans="1:33" ht="15.75" customHeight="1" x14ac:dyDescent="0.2">
      <c r="A390" s="13"/>
      <c r="B390" s="14"/>
      <c r="C390" s="300"/>
      <c r="D390" s="301"/>
      <c r="E390" s="302"/>
      <c r="F390" s="302"/>
      <c r="G390" s="302"/>
      <c r="H390" s="302"/>
      <c r="I390" s="302"/>
      <c r="J390" s="302"/>
      <c r="K390" s="302"/>
      <c r="L390" s="302"/>
      <c r="M390" s="302"/>
      <c r="N390" s="302"/>
      <c r="O390" s="302"/>
      <c r="P390" s="302"/>
      <c r="Q390" s="302"/>
      <c r="R390" s="302"/>
      <c r="S390" s="302"/>
      <c r="T390" s="302"/>
      <c r="U390" s="302"/>
      <c r="V390" s="302"/>
      <c r="W390" s="318"/>
      <c r="X390" s="318"/>
      <c r="Y390" s="318"/>
      <c r="Z390" s="319"/>
      <c r="AA390" s="300"/>
      <c r="AB390" s="13"/>
      <c r="AC390" s="13"/>
      <c r="AD390" s="13"/>
      <c r="AE390" s="13"/>
      <c r="AF390" s="13"/>
      <c r="AG390" s="13"/>
    </row>
    <row r="391" spans="1:33" ht="15.75" customHeight="1" x14ac:dyDescent="0.2">
      <c r="A391" s="13"/>
      <c r="B391" s="14"/>
      <c r="C391" s="300"/>
      <c r="D391" s="301"/>
      <c r="E391" s="302"/>
      <c r="F391" s="302"/>
      <c r="G391" s="302"/>
      <c r="H391" s="302"/>
      <c r="I391" s="302"/>
      <c r="J391" s="302"/>
      <c r="K391" s="302"/>
      <c r="L391" s="302"/>
      <c r="M391" s="302"/>
      <c r="N391" s="302"/>
      <c r="O391" s="302"/>
      <c r="P391" s="302"/>
      <c r="Q391" s="302"/>
      <c r="R391" s="302"/>
      <c r="S391" s="302"/>
      <c r="T391" s="302"/>
      <c r="U391" s="302"/>
      <c r="V391" s="302"/>
      <c r="W391" s="318"/>
      <c r="X391" s="318"/>
      <c r="Y391" s="318"/>
      <c r="Z391" s="319"/>
      <c r="AA391" s="300"/>
      <c r="AB391" s="13"/>
      <c r="AC391" s="13"/>
      <c r="AD391" s="13"/>
      <c r="AE391" s="13"/>
      <c r="AF391" s="13"/>
      <c r="AG391" s="13"/>
    </row>
    <row r="392" spans="1:33" ht="15.75" customHeight="1" x14ac:dyDescent="0.2">
      <c r="A392" s="13"/>
      <c r="B392" s="14"/>
      <c r="C392" s="300"/>
      <c r="D392" s="301"/>
      <c r="E392" s="302"/>
      <c r="F392" s="302"/>
      <c r="G392" s="302"/>
      <c r="H392" s="302"/>
      <c r="I392" s="302"/>
      <c r="J392" s="302"/>
      <c r="K392" s="302"/>
      <c r="L392" s="302"/>
      <c r="M392" s="302"/>
      <c r="N392" s="302"/>
      <c r="O392" s="302"/>
      <c r="P392" s="302"/>
      <c r="Q392" s="302"/>
      <c r="R392" s="302"/>
      <c r="S392" s="302"/>
      <c r="T392" s="302"/>
      <c r="U392" s="302"/>
      <c r="V392" s="302"/>
      <c r="W392" s="318"/>
      <c r="X392" s="318"/>
      <c r="Y392" s="318"/>
      <c r="Z392" s="319"/>
      <c r="AA392" s="300"/>
      <c r="AB392" s="13"/>
      <c r="AC392" s="13"/>
      <c r="AD392" s="13"/>
      <c r="AE392" s="13"/>
      <c r="AF392" s="13"/>
      <c r="AG392" s="13"/>
    </row>
    <row r="393" spans="1:33" ht="15.75" customHeight="1" x14ac:dyDescent="0.2">
      <c r="A393" s="13"/>
      <c r="B393" s="14"/>
      <c r="C393" s="300"/>
      <c r="D393" s="301"/>
      <c r="E393" s="302"/>
      <c r="F393" s="302"/>
      <c r="G393" s="302"/>
      <c r="H393" s="302"/>
      <c r="I393" s="302"/>
      <c r="J393" s="302"/>
      <c r="K393" s="302"/>
      <c r="L393" s="302"/>
      <c r="M393" s="302"/>
      <c r="N393" s="302"/>
      <c r="O393" s="302"/>
      <c r="P393" s="302"/>
      <c r="Q393" s="302"/>
      <c r="R393" s="302"/>
      <c r="S393" s="302"/>
      <c r="T393" s="302"/>
      <c r="U393" s="302"/>
      <c r="V393" s="302"/>
      <c r="W393" s="318"/>
      <c r="X393" s="318"/>
      <c r="Y393" s="318"/>
      <c r="Z393" s="319"/>
      <c r="AA393" s="300"/>
      <c r="AB393" s="13"/>
      <c r="AC393" s="13"/>
      <c r="AD393" s="13"/>
      <c r="AE393" s="13"/>
      <c r="AF393" s="13"/>
      <c r="AG393" s="13"/>
    </row>
    <row r="394" spans="1:33" ht="15.75" customHeight="1" x14ac:dyDescent="0.2">
      <c r="A394" s="13"/>
      <c r="B394" s="14"/>
      <c r="C394" s="300"/>
      <c r="D394" s="301"/>
      <c r="E394" s="302"/>
      <c r="F394" s="302"/>
      <c r="G394" s="302"/>
      <c r="H394" s="302"/>
      <c r="I394" s="302"/>
      <c r="J394" s="302"/>
      <c r="K394" s="302"/>
      <c r="L394" s="302"/>
      <c r="M394" s="302"/>
      <c r="N394" s="302"/>
      <c r="O394" s="302"/>
      <c r="P394" s="302"/>
      <c r="Q394" s="302"/>
      <c r="R394" s="302"/>
      <c r="S394" s="302"/>
      <c r="T394" s="302"/>
      <c r="U394" s="302"/>
      <c r="V394" s="302"/>
      <c r="W394" s="318"/>
      <c r="X394" s="318"/>
      <c r="Y394" s="318"/>
      <c r="Z394" s="319"/>
      <c r="AA394" s="300"/>
      <c r="AB394" s="13"/>
      <c r="AC394" s="13"/>
      <c r="AD394" s="13"/>
      <c r="AE394" s="13"/>
      <c r="AF394" s="13"/>
      <c r="AG394" s="13"/>
    </row>
    <row r="395" spans="1:33" ht="15.75" customHeight="1" x14ac:dyDescent="0.2">
      <c r="A395" s="13"/>
      <c r="B395" s="14"/>
      <c r="C395" s="300"/>
      <c r="D395" s="301"/>
      <c r="E395" s="302"/>
      <c r="F395" s="302"/>
      <c r="G395" s="302"/>
      <c r="H395" s="302"/>
      <c r="I395" s="302"/>
      <c r="J395" s="302"/>
      <c r="K395" s="302"/>
      <c r="L395" s="302"/>
      <c r="M395" s="302"/>
      <c r="N395" s="302"/>
      <c r="O395" s="302"/>
      <c r="P395" s="302"/>
      <c r="Q395" s="302"/>
      <c r="R395" s="302"/>
      <c r="S395" s="302"/>
      <c r="T395" s="302"/>
      <c r="U395" s="302"/>
      <c r="V395" s="302"/>
      <c r="W395" s="318"/>
      <c r="X395" s="318"/>
      <c r="Y395" s="318"/>
      <c r="Z395" s="319"/>
      <c r="AA395" s="300"/>
      <c r="AB395" s="13"/>
      <c r="AC395" s="13"/>
      <c r="AD395" s="13"/>
      <c r="AE395" s="13"/>
      <c r="AF395" s="13"/>
      <c r="AG395" s="13"/>
    </row>
    <row r="396" spans="1:33" ht="15.75" customHeight="1" x14ac:dyDescent="0.2">
      <c r="A396" s="13"/>
      <c r="B396" s="14"/>
      <c r="C396" s="300"/>
      <c r="D396" s="301"/>
      <c r="E396" s="302"/>
      <c r="F396" s="302"/>
      <c r="G396" s="302"/>
      <c r="H396" s="302"/>
      <c r="I396" s="302"/>
      <c r="J396" s="302"/>
      <c r="K396" s="302"/>
      <c r="L396" s="302"/>
      <c r="M396" s="302"/>
      <c r="N396" s="302"/>
      <c r="O396" s="302"/>
      <c r="P396" s="302"/>
      <c r="Q396" s="302"/>
      <c r="R396" s="302"/>
      <c r="S396" s="302"/>
      <c r="T396" s="302"/>
      <c r="U396" s="302"/>
      <c r="V396" s="302"/>
      <c r="W396" s="318"/>
      <c r="X396" s="318"/>
      <c r="Y396" s="318"/>
      <c r="Z396" s="319"/>
      <c r="AA396" s="300"/>
      <c r="AB396" s="13"/>
      <c r="AC396" s="13"/>
      <c r="AD396" s="13"/>
      <c r="AE396" s="13"/>
      <c r="AF396" s="13"/>
      <c r="AG396" s="13"/>
    </row>
    <row r="397" spans="1:33" ht="15.75" customHeight="1" x14ac:dyDescent="0.2">
      <c r="A397" s="13"/>
      <c r="B397" s="14"/>
      <c r="C397" s="300"/>
      <c r="D397" s="301"/>
      <c r="E397" s="302"/>
      <c r="F397" s="302"/>
      <c r="G397" s="302"/>
      <c r="H397" s="302"/>
      <c r="I397" s="302"/>
      <c r="J397" s="302"/>
      <c r="K397" s="302"/>
      <c r="L397" s="302"/>
      <c r="M397" s="302"/>
      <c r="N397" s="302"/>
      <c r="O397" s="302"/>
      <c r="P397" s="302"/>
      <c r="Q397" s="302"/>
      <c r="R397" s="302"/>
      <c r="S397" s="302"/>
      <c r="T397" s="302"/>
      <c r="U397" s="302"/>
      <c r="V397" s="302"/>
      <c r="W397" s="318"/>
      <c r="X397" s="318"/>
      <c r="Y397" s="318"/>
      <c r="Z397" s="319"/>
      <c r="AA397" s="300"/>
      <c r="AB397" s="13"/>
      <c r="AC397" s="13"/>
      <c r="AD397" s="13"/>
      <c r="AE397" s="13"/>
      <c r="AF397" s="13"/>
      <c r="AG397" s="13"/>
    </row>
    <row r="398" spans="1:33" ht="15.75" customHeight="1" x14ac:dyDescent="0.2">
      <c r="A398" s="13"/>
      <c r="B398" s="14"/>
      <c r="C398" s="300"/>
      <c r="D398" s="301"/>
      <c r="E398" s="302"/>
      <c r="F398" s="302"/>
      <c r="G398" s="302"/>
      <c r="H398" s="302"/>
      <c r="I398" s="302"/>
      <c r="J398" s="302"/>
      <c r="K398" s="302"/>
      <c r="L398" s="302"/>
      <c r="M398" s="302"/>
      <c r="N398" s="302"/>
      <c r="O398" s="302"/>
      <c r="P398" s="302"/>
      <c r="Q398" s="302"/>
      <c r="R398" s="302"/>
      <c r="S398" s="302"/>
      <c r="T398" s="302"/>
      <c r="U398" s="302"/>
      <c r="V398" s="302"/>
      <c r="W398" s="318"/>
      <c r="X398" s="318"/>
      <c r="Y398" s="318"/>
      <c r="Z398" s="319"/>
      <c r="AA398" s="300"/>
      <c r="AB398" s="13"/>
      <c r="AC398" s="13"/>
      <c r="AD398" s="13"/>
      <c r="AE398" s="13"/>
      <c r="AF398" s="13"/>
      <c r="AG398" s="13"/>
    </row>
    <row r="399" spans="1:33" ht="15.75" customHeight="1" x14ac:dyDescent="0.2">
      <c r="A399" s="13"/>
      <c r="B399" s="14"/>
      <c r="C399" s="300"/>
      <c r="D399" s="301"/>
      <c r="E399" s="302"/>
      <c r="F399" s="302"/>
      <c r="G399" s="302"/>
      <c r="H399" s="302"/>
      <c r="I399" s="302"/>
      <c r="J399" s="302"/>
      <c r="K399" s="302"/>
      <c r="L399" s="302"/>
      <c r="M399" s="302"/>
      <c r="N399" s="302"/>
      <c r="O399" s="302"/>
      <c r="P399" s="302"/>
      <c r="Q399" s="302"/>
      <c r="R399" s="302"/>
      <c r="S399" s="302"/>
      <c r="T399" s="302"/>
      <c r="U399" s="302"/>
      <c r="V399" s="302"/>
      <c r="W399" s="318"/>
      <c r="X399" s="318"/>
      <c r="Y399" s="318"/>
      <c r="Z399" s="319"/>
      <c r="AA399" s="300"/>
      <c r="AB399" s="13"/>
      <c r="AC399" s="13"/>
      <c r="AD399" s="13"/>
      <c r="AE399" s="13"/>
      <c r="AF399" s="13"/>
      <c r="AG399" s="13"/>
    </row>
    <row r="400" spans="1:33" ht="15.75" customHeight="1" x14ac:dyDescent="0.2">
      <c r="A400" s="13"/>
      <c r="B400" s="14"/>
      <c r="C400" s="300"/>
      <c r="D400" s="301"/>
      <c r="E400" s="302"/>
      <c r="F400" s="302"/>
      <c r="G400" s="302"/>
      <c r="H400" s="302"/>
      <c r="I400" s="302"/>
      <c r="J400" s="302"/>
      <c r="K400" s="302"/>
      <c r="L400" s="302"/>
      <c r="M400" s="302"/>
      <c r="N400" s="302"/>
      <c r="O400" s="302"/>
      <c r="P400" s="302"/>
      <c r="Q400" s="302"/>
      <c r="R400" s="302"/>
      <c r="S400" s="302"/>
      <c r="T400" s="302"/>
      <c r="U400" s="302"/>
      <c r="V400" s="302"/>
      <c r="W400" s="318"/>
      <c r="X400" s="318"/>
      <c r="Y400" s="318"/>
      <c r="Z400" s="319"/>
      <c r="AA400" s="300"/>
      <c r="AB400" s="13"/>
      <c r="AC400" s="13"/>
      <c r="AD400" s="13"/>
      <c r="AE400" s="13"/>
      <c r="AF400" s="13"/>
      <c r="AG400" s="13"/>
    </row>
    <row r="401" spans="1:33" ht="15.75" customHeight="1" x14ac:dyDescent="0.2">
      <c r="A401" s="13"/>
      <c r="B401" s="14"/>
      <c r="C401" s="300"/>
      <c r="D401" s="301"/>
      <c r="E401" s="302"/>
      <c r="F401" s="302"/>
      <c r="G401" s="302"/>
      <c r="H401" s="302"/>
      <c r="I401" s="302"/>
      <c r="J401" s="302"/>
      <c r="K401" s="302"/>
      <c r="L401" s="302"/>
      <c r="M401" s="302"/>
      <c r="N401" s="302"/>
      <c r="O401" s="302"/>
      <c r="P401" s="302"/>
      <c r="Q401" s="302"/>
      <c r="R401" s="302"/>
      <c r="S401" s="302"/>
      <c r="T401" s="302"/>
      <c r="U401" s="302"/>
      <c r="V401" s="302"/>
      <c r="W401" s="318"/>
      <c r="X401" s="318"/>
      <c r="Y401" s="318"/>
      <c r="Z401" s="319"/>
      <c r="AA401" s="300"/>
      <c r="AB401" s="13"/>
      <c r="AC401" s="13"/>
      <c r="AD401" s="13"/>
      <c r="AE401" s="13"/>
      <c r="AF401" s="13"/>
      <c r="AG401" s="13"/>
    </row>
    <row r="402" spans="1:33" ht="15.75" customHeight="1" x14ac:dyDescent="0.2">
      <c r="A402" s="13"/>
      <c r="B402" s="14"/>
      <c r="C402" s="300"/>
      <c r="D402" s="301"/>
      <c r="E402" s="302"/>
      <c r="F402" s="302"/>
      <c r="G402" s="302"/>
      <c r="H402" s="302"/>
      <c r="I402" s="302"/>
      <c r="J402" s="302"/>
      <c r="K402" s="302"/>
      <c r="L402" s="302"/>
      <c r="M402" s="302"/>
      <c r="N402" s="302"/>
      <c r="O402" s="302"/>
      <c r="P402" s="302"/>
      <c r="Q402" s="302"/>
      <c r="R402" s="302"/>
      <c r="S402" s="302"/>
      <c r="T402" s="302"/>
      <c r="U402" s="302"/>
      <c r="V402" s="302"/>
      <c r="W402" s="318"/>
      <c r="X402" s="318"/>
      <c r="Y402" s="318"/>
      <c r="Z402" s="319"/>
      <c r="AA402" s="300"/>
      <c r="AB402" s="13"/>
      <c r="AC402" s="13"/>
      <c r="AD402" s="13"/>
      <c r="AE402" s="13"/>
      <c r="AF402" s="13"/>
      <c r="AG402" s="13"/>
    </row>
    <row r="403" spans="1:33" ht="15.75" customHeight="1" x14ac:dyDescent="0.2">
      <c r="A403" s="13"/>
      <c r="B403" s="14"/>
      <c r="C403" s="300"/>
      <c r="D403" s="301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302"/>
      <c r="T403" s="302"/>
      <c r="U403" s="302"/>
      <c r="V403" s="302"/>
      <c r="W403" s="318"/>
      <c r="X403" s="318"/>
      <c r="Y403" s="318"/>
      <c r="Z403" s="319"/>
      <c r="AA403" s="300"/>
      <c r="AB403" s="13"/>
      <c r="AC403" s="13"/>
      <c r="AD403" s="13"/>
      <c r="AE403" s="13"/>
      <c r="AF403" s="13"/>
      <c r="AG403" s="13"/>
    </row>
    <row r="404" spans="1:33" ht="15.75" customHeight="1" x14ac:dyDescent="0.2">
      <c r="A404" s="13"/>
      <c r="B404" s="14"/>
      <c r="C404" s="300"/>
      <c r="D404" s="301"/>
      <c r="E404" s="302"/>
      <c r="F404" s="302"/>
      <c r="G404" s="302"/>
      <c r="H404" s="302"/>
      <c r="I404" s="302"/>
      <c r="J404" s="302"/>
      <c r="K404" s="302"/>
      <c r="L404" s="302"/>
      <c r="M404" s="302"/>
      <c r="N404" s="302"/>
      <c r="O404" s="302"/>
      <c r="P404" s="302"/>
      <c r="Q404" s="302"/>
      <c r="R404" s="302"/>
      <c r="S404" s="302"/>
      <c r="T404" s="302"/>
      <c r="U404" s="302"/>
      <c r="V404" s="302"/>
      <c r="W404" s="318"/>
      <c r="X404" s="318"/>
      <c r="Y404" s="318"/>
      <c r="Z404" s="319"/>
      <c r="AA404" s="300"/>
      <c r="AB404" s="13"/>
      <c r="AC404" s="13"/>
      <c r="AD404" s="13"/>
      <c r="AE404" s="13"/>
      <c r="AF404" s="13"/>
      <c r="AG404" s="13"/>
    </row>
    <row r="405" spans="1:33" ht="15.75" customHeight="1" x14ac:dyDescent="0.2">
      <c r="A405" s="13"/>
      <c r="B405" s="14"/>
      <c r="C405" s="300"/>
      <c r="D405" s="301"/>
      <c r="E405" s="302"/>
      <c r="F405" s="302"/>
      <c r="G405" s="302"/>
      <c r="H405" s="302"/>
      <c r="I405" s="302"/>
      <c r="J405" s="302"/>
      <c r="K405" s="302"/>
      <c r="L405" s="302"/>
      <c r="M405" s="302"/>
      <c r="N405" s="302"/>
      <c r="O405" s="302"/>
      <c r="P405" s="302"/>
      <c r="Q405" s="302"/>
      <c r="R405" s="302"/>
      <c r="S405" s="302"/>
      <c r="T405" s="302"/>
      <c r="U405" s="302"/>
      <c r="V405" s="302"/>
      <c r="W405" s="318"/>
      <c r="X405" s="318"/>
      <c r="Y405" s="318"/>
      <c r="Z405" s="319"/>
      <c r="AA405" s="300"/>
      <c r="AB405" s="13"/>
      <c r="AC405" s="13"/>
      <c r="AD405" s="13"/>
      <c r="AE405" s="13"/>
      <c r="AF405" s="13"/>
      <c r="AG405" s="13"/>
    </row>
    <row r="406" spans="1:33" ht="15.75" customHeight="1" x14ac:dyDescent="0.2">
      <c r="A406" s="13"/>
      <c r="B406" s="14"/>
      <c r="C406" s="300"/>
      <c r="D406" s="301"/>
      <c r="E406" s="302"/>
      <c r="F406" s="302"/>
      <c r="G406" s="302"/>
      <c r="H406" s="302"/>
      <c r="I406" s="302"/>
      <c r="J406" s="302"/>
      <c r="K406" s="302"/>
      <c r="L406" s="302"/>
      <c r="M406" s="302"/>
      <c r="N406" s="302"/>
      <c r="O406" s="302"/>
      <c r="P406" s="302"/>
      <c r="Q406" s="302"/>
      <c r="R406" s="302"/>
      <c r="S406" s="302"/>
      <c r="T406" s="302"/>
      <c r="U406" s="302"/>
      <c r="V406" s="302"/>
      <c r="W406" s="318"/>
      <c r="X406" s="318"/>
      <c r="Y406" s="318"/>
      <c r="Z406" s="319"/>
      <c r="AA406" s="300"/>
      <c r="AB406" s="13"/>
      <c r="AC406" s="13"/>
      <c r="AD406" s="13"/>
      <c r="AE406" s="13"/>
      <c r="AF406" s="13"/>
      <c r="AG406" s="13"/>
    </row>
    <row r="407" spans="1:33" ht="15.75" customHeight="1" x14ac:dyDescent="0.2">
      <c r="A407" s="13"/>
      <c r="B407" s="14"/>
      <c r="C407" s="300"/>
      <c r="D407" s="301"/>
      <c r="E407" s="302"/>
      <c r="F407" s="302"/>
      <c r="G407" s="302"/>
      <c r="H407" s="302"/>
      <c r="I407" s="302"/>
      <c r="J407" s="302"/>
      <c r="K407" s="302"/>
      <c r="L407" s="302"/>
      <c r="M407" s="302"/>
      <c r="N407" s="302"/>
      <c r="O407" s="302"/>
      <c r="P407" s="302"/>
      <c r="Q407" s="302"/>
      <c r="R407" s="302"/>
      <c r="S407" s="302"/>
      <c r="T407" s="302"/>
      <c r="U407" s="302"/>
      <c r="V407" s="302"/>
      <c r="W407" s="318"/>
      <c r="X407" s="318"/>
      <c r="Y407" s="318"/>
      <c r="Z407" s="319"/>
      <c r="AA407" s="300"/>
      <c r="AB407" s="13"/>
      <c r="AC407" s="13"/>
      <c r="AD407" s="13"/>
      <c r="AE407" s="13"/>
      <c r="AF407" s="13"/>
      <c r="AG407" s="13"/>
    </row>
    <row r="408" spans="1:33" ht="15.75" customHeight="1" x14ac:dyDescent="0.2">
      <c r="A408" s="13"/>
      <c r="B408" s="14"/>
      <c r="C408" s="300"/>
      <c r="D408" s="301"/>
      <c r="E408" s="302"/>
      <c r="F408" s="302"/>
      <c r="G408" s="302"/>
      <c r="H408" s="302"/>
      <c r="I408" s="302"/>
      <c r="J408" s="302"/>
      <c r="K408" s="302"/>
      <c r="L408" s="302"/>
      <c r="M408" s="302"/>
      <c r="N408" s="302"/>
      <c r="O408" s="302"/>
      <c r="P408" s="302"/>
      <c r="Q408" s="302"/>
      <c r="R408" s="302"/>
      <c r="S408" s="302"/>
      <c r="T408" s="302"/>
      <c r="U408" s="302"/>
      <c r="V408" s="302"/>
      <c r="W408" s="318"/>
      <c r="X408" s="318"/>
      <c r="Y408" s="318"/>
      <c r="Z408" s="319"/>
      <c r="AA408" s="300"/>
      <c r="AB408" s="13"/>
      <c r="AC408" s="13"/>
      <c r="AD408" s="13"/>
      <c r="AE408" s="13"/>
      <c r="AF408" s="13"/>
      <c r="AG408" s="13"/>
    </row>
    <row r="409" spans="1:33" ht="15.75" customHeight="1" x14ac:dyDescent="0.2">
      <c r="A409" s="13"/>
      <c r="B409" s="14"/>
      <c r="C409" s="300"/>
      <c r="D409" s="301"/>
      <c r="E409" s="302"/>
      <c r="F409" s="302"/>
      <c r="G409" s="302"/>
      <c r="H409" s="302"/>
      <c r="I409" s="302"/>
      <c r="J409" s="302"/>
      <c r="K409" s="302"/>
      <c r="L409" s="302"/>
      <c r="M409" s="302"/>
      <c r="N409" s="302"/>
      <c r="O409" s="302"/>
      <c r="P409" s="302"/>
      <c r="Q409" s="302"/>
      <c r="R409" s="302"/>
      <c r="S409" s="302"/>
      <c r="T409" s="302"/>
      <c r="U409" s="302"/>
      <c r="V409" s="302"/>
      <c r="W409" s="318"/>
      <c r="X409" s="318"/>
      <c r="Y409" s="318"/>
      <c r="Z409" s="319"/>
      <c r="AA409" s="300"/>
      <c r="AB409" s="13"/>
      <c r="AC409" s="13"/>
      <c r="AD409" s="13"/>
      <c r="AE409" s="13"/>
      <c r="AF409" s="13"/>
      <c r="AG409" s="13"/>
    </row>
    <row r="410" spans="1:33" ht="15.75" customHeight="1" x14ac:dyDescent="0.2">
      <c r="A410" s="13"/>
      <c r="B410" s="13"/>
      <c r="C410" s="300"/>
      <c r="D410" s="301"/>
      <c r="E410" s="302"/>
      <c r="F410" s="302"/>
      <c r="G410" s="302"/>
      <c r="H410" s="302"/>
      <c r="I410" s="302"/>
      <c r="J410" s="302"/>
      <c r="K410" s="302"/>
      <c r="L410" s="302"/>
      <c r="M410" s="302"/>
      <c r="N410" s="302"/>
      <c r="O410" s="302"/>
      <c r="P410" s="302"/>
      <c r="Q410" s="302"/>
      <c r="R410" s="302"/>
      <c r="S410" s="302"/>
      <c r="T410" s="302"/>
      <c r="U410" s="302"/>
      <c r="V410" s="302"/>
      <c r="W410" s="318"/>
      <c r="X410" s="318"/>
      <c r="Y410" s="318"/>
      <c r="Z410" s="319"/>
      <c r="AA410" s="300"/>
      <c r="AB410" s="13"/>
      <c r="AC410" s="13"/>
      <c r="AD410" s="13"/>
      <c r="AE410" s="13"/>
      <c r="AF410" s="13"/>
      <c r="AG410" s="13"/>
    </row>
    <row r="411" spans="1:33" ht="15.75" customHeight="1" x14ac:dyDescent="0.2">
      <c r="A411" s="13"/>
      <c r="B411" s="13"/>
      <c r="C411" s="300"/>
      <c r="D411" s="301"/>
      <c r="E411" s="302"/>
      <c r="F411" s="302"/>
      <c r="G411" s="302"/>
      <c r="H411" s="302"/>
      <c r="I411" s="302"/>
      <c r="J411" s="302"/>
      <c r="K411" s="302"/>
      <c r="L411" s="302"/>
      <c r="M411" s="302"/>
      <c r="N411" s="302"/>
      <c r="O411" s="302"/>
      <c r="P411" s="302"/>
      <c r="Q411" s="302"/>
      <c r="R411" s="302"/>
      <c r="S411" s="302"/>
      <c r="T411" s="302"/>
      <c r="U411" s="302"/>
      <c r="V411" s="302"/>
      <c r="W411" s="318"/>
      <c r="X411" s="318"/>
      <c r="Y411" s="318"/>
      <c r="Z411" s="319"/>
      <c r="AA411" s="300"/>
      <c r="AB411" s="13"/>
      <c r="AC411" s="13"/>
      <c r="AD411" s="13"/>
      <c r="AE411" s="13"/>
      <c r="AF411" s="13"/>
      <c r="AG411" s="13"/>
    </row>
    <row r="412" spans="1:33" ht="15.75" customHeight="1" x14ac:dyDescent="0.2">
      <c r="A412" s="13"/>
      <c r="B412" s="13"/>
      <c r="C412" s="300"/>
      <c r="D412" s="301"/>
      <c r="E412" s="302"/>
      <c r="F412" s="302"/>
      <c r="G412" s="302"/>
      <c r="H412" s="302"/>
      <c r="I412" s="302"/>
      <c r="J412" s="302"/>
      <c r="K412" s="302"/>
      <c r="L412" s="302"/>
      <c r="M412" s="302"/>
      <c r="N412" s="302"/>
      <c r="O412" s="302"/>
      <c r="P412" s="302"/>
      <c r="Q412" s="302"/>
      <c r="R412" s="302"/>
      <c r="S412" s="302"/>
      <c r="T412" s="302"/>
      <c r="U412" s="302"/>
      <c r="V412" s="302"/>
      <c r="W412" s="318"/>
      <c r="X412" s="318"/>
      <c r="Y412" s="318"/>
      <c r="Z412" s="319"/>
      <c r="AA412" s="300"/>
      <c r="AB412" s="13"/>
      <c r="AC412" s="13"/>
      <c r="AD412" s="13"/>
      <c r="AE412" s="13"/>
      <c r="AF412" s="13"/>
      <c r="AG412" s="13"/>
    </row>
    <row r="413" spans="1:33" ht="15.75" customHeight="1" x14ac:dyDescent="0.2">
      <c r="A413" s="13"/>
      <c r="B413" s="13"/>
      <c r="C413" s="300"/>
      <c r="D413" s="301"/>
      <c r="E413" s="302"/>
      <c r="F413" s="302"/>
      <c r="G413" s="302"/>
      <c r="H413" s="302"/>
      <c r="I413" s="302"/>
      <c r="J413" s="302"/>
      <c r="K413" s="302"/>
      <c r="L413" s="302"/>
      <c r="M413" s="302"/>
      <c r="N413" s="302"/>
      <c r="O413" s="302"/>
      <c r="P413" s="302"/>
      <c r="Q413" s="302"/>
      <c r="R413" s="302"/>
      <c r="S413" s="302"/>
      <c r="T413" s="302"/>
      <c r="U413" s="302"/>
      <c r="V413" s="302"/>
      <c r="W413" s="318"/>
      <c r="X413" s="318"/>
      <c r="Y413" s="318"/>
      <c r="Z413" s="319"/>
      <c r="AA413" s="300"/>
      <c r="AB413" s="13"/>
      <c r="AC413" s="13"/>
      <c r="AD413" s="13"/>
      <c r="AE413" s="13"/>
      <c r="AF413" s="13"/>
      <c r="AG413" s="13"/>
    </row>
    <row r="414" spans="1:33" ht="15.75" customHeight="1" x14ac:dyDescent="0.2">
      <c r="A414" s="13"/>
      <c r="B414" s="13"/>
      <c r="C414" s="300"/>
      <c r="D414" s="301"/>
      <c r="E414" s="302"/>
      <c r="F414" s="302"/>
      <c r="G414" s="302"/>
      <c r="H414" s="302"/>
      <c r="I414" s="302"/>
      <c r="J414" s="302"/>
      <c r="K414" s="302"/>
      <c r="L414" s="302"/>
      <c r="M414" s="302"/>
      <c r="N414" s="302"/>
      <c r="O414" s="302"/>
      <c r="P414" s="302"/>
      <c r="Q414" s="302"/>
      <c r="R414" s="302"/>
      <c r="S414" s="302"/>
      <c r="T414" s="302"/>
      <c r="U414" s="302"/>
      <c r="V414" s="302"/>
      <c r="W414" s="318"/>
      <c r="X414" s="318"/>
      <c r="Y414" s="318"/>
      <c r="Z414" s="319"/>
      <c r="AA414" s="300"/>
      <c r="AB414" s="13"/>
      <c r="AC414" s="13"/>
      <c r="AD414" s="13"/>
      <c r="AE414" s="13"/>
      <c r="AF414" s="13"/>
      <c r="AG414" s="13"/>
    </row>
    <row r="415" spans="1:33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5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ht="15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ht="15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ht="15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ht="15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spans="1:33" ht="15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spans="1:33" ht="15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spans="1:33" ht="15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spans="1:33" ht="15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spans="1:33" ht="15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1:33" ht="15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spans="1:33" ht="15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spans="1:33" ht="15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spans="1:33" ht="15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spans="1:33" ht="15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spans="1:33" ht="15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spans="1:33" ht="15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  <row r="1001" spans="1:33" ht="15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</row>
    <row r="1002" spans="1:33" ht="15.7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</row>
    <row r="1003" spans="1:33" ht="15.75" customHeight="1" x14ac:dyDescent="0.2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</row>
    <row r="1004" spans="1:33" ht="15.75" customHeight="1" x14ac:dyDescent="0.2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</row>
    <row r="1005" spans="1:33" ht="15.75" customHeight="1" x14ac:dyDescent="0.2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</row>
    <row r="1006" spans="1:33" ht="15.75" customHeight="1" x14ac:dyDescent="0.2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</row>
    <row r="1007" spans="1:33" ht="15.75" customHeight="1" x14ac:dyDescent="0.2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</row>
    <row r="1008" spans="1:33" ht="15.75" customHeight="1" x14ac:dyDescent="0.2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</row>
    <row r="1009" spans="1:33" ht="15.75" customHeight="1" x14ac:dyDescent="0.2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</row>
    <row r="1010" spans="1:33" ht="15.75" customHeight="1" x14ac:dyDescent="0.2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</row>
    <row r="1011" spans="1:33" ht="15.75" customHeight="1" x14ac:dyDescent="0.2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</row>
    <row r="1012" spans="1:33" ht="15.75" customHeight="1" x14ac:dyDescent="0.2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</row>
    <row r="1013" spans="1:33" ht="15.75" customHeight="1" x14ac:dyDescent="0.2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</row>
    <row r="1014" spans="1:33" ht="15.75" customHeight="1" x14ac:dyDescent="0.2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</row>
    <row r="1015" spans="1:33" ht="15.75" customHeight="1" x14ac:dyDescent="0.2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</row>
    <row r="1016" spans="1:33" ht="15.75" customHeight="1" x14ac:dyDescent="0.2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</row>
    <row r="1017" spans="1:33" ht="15.75" customHeight="1" x14ac:dyDescent="0.2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</row>
    <row r="1018" spans="1:33" ht="15.75" customHeight="1" x14ac:dyDescent="0.2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</row>
    <row r="1019" spans="1:33" ht="15.75" customHeight="1" x14ac:dyDescent="0.2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</row>
    <row r="1020" spans="1:33" ht="15.75" customHeight="1" x14ac:dyDescent="0.2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</row>
    <row r="1021" spans="1:33" ht="15.75" customHeight="1" x14ac:dyDescent="0.2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</row>
    <row r="1022" spans="1:33" ht="15.75" customHeight="1" x14ac:dyDescent="0.2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</row>
    <row r="1023" spans="1:33" ht="15.75" customHeight="1" x14ac:dyDescent="0.2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</row>
    <row r="1024" spans="1:33" ht="15.75" customHeight="1" x14ac:dyDescent="0.2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</row>
    <row r="1025" spans="1:33" ht="15.75" customHeight="1" x14ac:dyDescent="0.2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</row>
    <row r="1026" spans="1:33" ht="15.75" customHeight="1" x14ac:dyDescent="0.2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</row>
    <row r="1027" spans="1:33" ht="15.75" customHeight="1" x14ac:dyDescent="0.2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</row>
    <row r="1028" spans="1:33" ht="15.75" customHeight="1" x14ac:dyDescent="0.2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</row>
  </sheetData>
  <mergeCells count="27">
    <mergeCell ref="AA14:AA53"/>
    <mergeCell ref="A134:C134"/>
    <mergeCell ref="Q8:S8"/>
    <mergeCell ref="T8:V8"/>
    <mergeCell ref="A7:A9"/>
    <mergeCell ref="B7:B9"/>
    <mergeCell ref="C7:C9"/>
    <mergeCell ref="D7:D9"/>
    <mergeCell ref="E7:J7"/>
    <mergeCell ref="K7:P7"/>
    <mergeCell ref="Q7:V7"/>
    <mergeCell ref="B213:D213"/>
    <mergeCell ref="E213:G213"/>
    <mergeCell ref="W7:Z7"/>
    <mergeCell ref="AA7:AA9"/>
    <mergeCell ref="W8:W9"/>
    <mergeCell ref="X8:X9"/>
    <mergeCell ref="Y8:Z8"/>
    <mergeCell ref="A177:D177"/>
    <mergeCell ref="A208:C208"/>
    <mergeCell ref="A209:C209"/>
    <mergeCell ref="K8:M8"/>
    <mergeCell ref="N8:P8"/>
    <mergeCell ref="E8:G8"/>
    <mergeCell ref="H8:J8"/>
    <mergeCell ref="E84:G86"/>
    <mergeCell ref="H84:J86"/>
  </mergeCells>
  <pageMargins left="0" right="0" top="0.35433070866141736" bottom="0.35433070866141736" header="0" footer="0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22"/>
  <sheetViews>
    <sheetView topLeftCell="B170" zoomScale="90" zoomScaleNormal="90" workbookViewId="0">
      <selection activeCell="F219" sqref="F219:F228"/>
    </sheetView>
  </sheetViews>
  <sheetFormatPr defaultColWidth="12.625" defaultRowHeight="15" customHeight="1" x14ac:dyDescent="0.2"/>
  <cols>
    <col min="1" max="1" width="14.75" hidden="1" customWidth="1"/>
    <col min="2" max="2" width="6.5" customWidth="1"/>
    <col min="3" max="3" width="24.5" customWidth="1"/>
    <col min="4" max="4" width="11.875" customWidth="1"/>
    <col min="5" max="5" width="18" customWidth="1"/>
    <col min="6" max="6" width="11.375" customWidth="1"/>
    <col min="7" max="7" width="22.125" customWidth="1"/>
    <col min="8" max="8" width="17.5" customWidth="1"/>
    <col min="9" max="9" width="12" customWidth="1"/>
    <col min="10" max="10" width="36" customWidth="1"/>
    <col min="11" max="26" width="7.875" customWidth="1"/>
  </cols>
  <sheetData>
    <row r="1" spans="1:26" ht="13.5" customHeight="1" x14ac:dyDescent="0.25">
      <c r="A1" s="320"/>
      <c r="B1" s="320"/>
      <c r="C1" s="320"/>
      <c r="D1" s="4"/>
      <c r="E1" s="320"/>
      <c r="F1" s="4"/>
      <c r="G1" s="320"/>
      <c r="H1" s="320"/>
      <c r="I1" s="1"/>
      <c r="J1" s="321" t="s">
        <v>267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4" customHeight="1" x14ac:dyDescent="0.25">
      <c r="A2" s="320"/>
      <c r="B2" s="320"/>
      <c r="C2" s="320"/>
      <c r="D2" s="4"/>
      <c r="E2" s="320"/>
      <c r="F2" s="4"/>
      <c r="G2" s="320"/>
      <c r="H2" s="606" t="s">
        <v>268</v>
      </c>
      <c r="I2" s="506"/>
      <c r="J2" s="50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320"/>
      <c r="B3" s="320"/>
      <c r="C3" s="320"/>
      <c r="D3" s="4"/>
      <c r="E3" s="320"/>
      <c r="F3" s="4"/>
      <c r="G3" s="320"/>
      <c r="H3" s="3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320"/>
      <c r="B4" s="607" t="s">
        <v>269</v>
      </c>
      <c r="C4" s="506"/>
      <c r="D4" s="506"/>
      <c r="E4" s="506"/>
      <c r="F4" s="506"/>
      <c r="G4" s="506"/>
      <c r="H4" s="506"/>
      <c r="I4" s="506"/>
      <c r="J4" s="50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320"/>
      <c r="B5" s="607" t="s">
        <v>390</v>
      </c>
      <c r="C5" s="506"/>
      <c r="D5" s="506"/>
      <c r="E5" s="506"/>
      <c r="F5" s="506"/>
      <c r="G5" s="506"/>
      <c r="H5" s="506"/>
      <c r="I5" s="506"/>
      <c r="J5" s="50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320"/>
      <c r="B6" s="608" t="s">
        <v>270</v>
      </c>
      <c r="C6" s="506"/>
      <c r="D6" s="506"/>
      <c r="E6" s="506"/>
      <c r="F6" s="506"/>
      <c r="G6" s="506"/>
      <c r="H6" s="506"/>
      <c r="I6" s="506"/>
      <c r="J6" s="50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320"/>
      <c r="B7" s="609" t="s">
        <v>403</v>
      </c>
      <c r="C7" s="506"/>
      <c r="D7" s="506"/>
      <c r="E7" s="506"/>
      <c r="F7" s="506"/>
      <c r="G7" s="506"/>
      <c r="H7" s="506"/>
      <c r="I7" s="506"/>
      <c r="J7" s="50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thickBot="1" x14ac:dyDescent="0.25">
      <c r="A8" s="320"/>
      <c r="B8" s="320"/>
      <c r="C8" s="320"/>
      <c r="D8" s="4"/>
      <c r="E8" s="320"/>
      <c r="F8" s="4"/>
      <c r="G8" s="320"/>
      <c r="H8" s="3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413"/>
      <c r="B9" s="610" t="s">
        <v>271</v>
      </c>
      <c r="C9" s="611"/>
      <c r="D9" s="612"/>
      <c r="E9" s="613" t="s">
        <v>272</v>
      </c>
      <c r="F9" s="611"/>
      <c r="G9" s="611"/>
      <c r="H9" s="611"/>
      <c r="I9" s="611"/>
      <c r="J9" s="614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</row>
    <row r="10" spans="1:26" ht="89.25" customHeight="1" thickBot="1" x14ac:dyDescent="0.25">
      <c r="A10" s="414" t="s">
        <v>273</v>
      </c>
      <c r="B10" s="415" t="s">
        <v>274</v>
      </c>
      <c r="C10" s="416" t="s">
        <v>47</v>
      </c>
      <c r="D10" s="417" t="s">
        <v>275</v>
      </c>
      <c r="E10" s="416" t="s">
        <v>276</v>
      </c>
      <c r="F10" s="417" t="s">
        <v>275</v>
      </c>
      <c r="G10" s="416" t="s">
        <v>277</v>
      </c>
      <c r="H10" s="416" t="s">
        <v>278</v>
      </c>
      <c r="I10" s="416" t="s">
        <v>279</v>
      </c>
      <c r="J10" s="418" t="s">
        <v>280</v>
      </c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</row>
    <row r="11" spans="1:26" ht="39.75" customHeight="1" x14ac:dyDescent="0.2">
      <c r="A11" s="398"/>
      <c r="B11" s="402" t="s">
        <v>78</v>
      </c>
      <c r="C11" s="403" t="s">
        <v>283</v>
      </c>
      <c r="D11" s="404">
        <v>8010</v>
      </c>
      <c r="E11" s="566" t="s">
        <v>391</v>
      </c>
      <c r="F11" s="620">
        <v>63815.5</v>
      </c>
      <c r="G11" s="403" t="s">
        <v>392</v>
      </c>
      <c r="H11" s="405"/>
      <c r="I11" s="404">
        <v>5340</v>
      </c>
      <c r="J11" s="406" t="s">
        <v>404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2" customHeight="1" x14ac:dyDescent="0.2">
      <c r="A12" s="398"/>
      <c r="B12" s="407" t="s">
        <v>80</v>
      </c>
      <c r="C12" s="380" t="s">
        <v>283</v>
      </c>
      <c r="D12" s="324">
        <v>38448</v>
      </c>
      <c r="E12" s="567"/>
      <c r="F12" s="621"/>
      <c r="G12" s="380" t="s">
        <v>393</v>
      </c>
      <c r="H12" s="323"/>
      <c r="I12" s="324">
        <v>6408</v>
      </c>
      <c r="J12" s="408" t="s">
        <v>405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 customHeight="1" x14ac:dyDescent="0.2">
      <c r="A13" s="398"/>
      <c r="B13" s="615" t="s">
        <v>81</v>
      </c>
      <c r="C13" s="618" t="s">
        <v>283</v>
      </c>
      <c r="D13" s="619">
        <v>17357.5</v>
      </c>
      <c r="E13" s="567"/>
      <c r="F13" s="621"/>
      <c r="G13" s="379" t="s">
        <v>394</v>
      </c>
      <c r="H13" s="323"/>
      <c r="I13" s="324">
        <v>6408</v>
      </c>
      <c r="J13" s="408" t="s">
        <v>406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31" customFormat="1" ht="44.25" customHeight="1" x14ac:dyDescent="0.2">
      <c r="A14" s="398"/>
      <c r="B14" s="616"/>
      <c r="C14" s="573"/>
      <c r="D14" s="564"/>
      <c r="E14" s="567"/>
      <c r="F14" s="621"/>
      <c r="G14" s="379" t="s">
        <v>395</v>
      </c>
      <c r="H14" s="323"/>
      <c r="I14" s="324">
        <v>7209</v>
      </c>
      <c r="J14" s="408" t="s">
        <v>407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331" customFormat="1" ht="45.75" customHeight="1" x14ac:dyDescent="0.2">
      <c r="A15" s="398"/>
      <c r="B15" s="616"/>
      <c r="C15" s="573"/>
      <c r="D15" s="564"/>
      <c r="E15" s="567"/>
      <c r="F15" s="621"/>
      <c r="G15" s="379" t="s">
        <v>396</v>
      </c>
      <c r="H15" s="323"/>
      <c r="I15" s="324">
        <v>7209</v>
      </c>
      <c r="J15" s="408" t="s">
        <v>408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31" customFormat="1" ht="42" customHeight="1" x14ac:dyDescent="0.2">
      <c r="A16" s="398"/>
      <c r="B16" s="616"/>
      <c r="C16" s="573"/>
      <c r="D16" s="564"/>
      <c r="E16" s="567"/>
      <c r="F16" s="621"/>
      <c r="G16" s="380" t="s">
        <v>397</v>
      </c>
      <c r="H16" s="323"/>
      <c r="I16" s="324">
        <v>7209</v>
      </c>
      <c r="J16" s="408" t="s">
        <v>409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1.25" customHeight="1" x14ac:dyDescent="0.2">
      <c r="A17" s="398"/>
      <c r="B17" s="616"/>
      <c r="C17" s="573"/>
      <c r="D17" s="564"/>
      <c r="E17" s="567"/>
      <c r="F17" s="621"/>
      <c r="G17" s="380" t="s">
        <v>398</v>
      </c>
      <c r="H17" s="323"/>
      <c r="I17" s="324">
        <v>7209</v>
      </c>
      <c r="J17" s="408" t="s">
        <v>410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31" customFormat="1" ht="41.25" customHeight="1" x14ac:dyDescent="0.2">
      <c r="A18" s="398"/>
      <c r="B18" s="616"/>
      <c r="C18" s="573"/>
      <c r="D18" s="564"/>
      <c r="E18" s="567"/>
      <c r="F18" s="621"/>
      <c r="G18" s="380" t="s">
        <v>399</v>
      </c>
      <c r="H18" s="323"/>
      <c r="I18" s="324">
        <v>8245</v>
      </c>
      <c r="J18" s="408" t="s">
        <v>411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331" customFormat="1" ht="41.25" customHeight="1" thickBot="1" x14ac:dyDescent="0.25">
      <c r="A19" s="398"/>
      <c r="B19" s="617"/>
      <c r="C19" s="574"/>
      <c r="D19" s="565"/>
      <c r="E19" s="568"/>
      <c r="F19" s="622"/>
      <c r="G19" s="409" t="s">
        <v>400</v>
      </c>
      <c r="H19" s="410"/>
      <c r="I19" s="411">
        <v>8578.5</v>
      </c>
      <c r="J19" s="412" t="s">
        <v>412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382" customFormat="1" ht="46.5" customHeight="1" x14ac:dyDescent="0.2">
      <c r="A20" s="398"/>
      <c r="B20" s="420" t="s">
        <v>284</v>
      </c>
      <c r="C20" s="421" t="s">
        <v>285</v>
      </c>
      <c r="D20" s="422">
        <v>8569.5</v>
      </c>
      <c r="E20" s="578" t="s">
        <v>413</v>
      </c>
      <c r="F20" s="620">
        <v>68278</v>
      </c>
      <c r="G20" s="403" t="s">
        <v>392</v>
      </c>
      <c r="H20" s="405"/>
      <c r="I20" s="404">
        <v>5713</v>
      </c>
      <c r="J20" s="406" t="s">
        <v>404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382" customFormat="1" ht="47.25" customHeight="1" x14ac:dyDescent="0.2">
      <c r="A21" s="398"/>
      <c r="B21" s="423" t="s">
        <v>286</v>
      </c>
      <c r="C21" s="397" t="s">
        <v>285</v>
      </c>
      <c r="D21" s="396">
        <v>41136</v>
      </c>
      <c r="E21" s="567"/>
      <c r="F21" s="621"/>
      <c r="G21" s="380" t="s">
        <v>393</v>
      </c>
      <c r="H21" s="323"/>
      <c r="I21" s="401">
        <v>6856</v>
      </c>
      <c r="J21" s="408" t="s">
        <v>405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382" customFormat="1" ht="42.75" customHeight="1" x14ac:dyDescent="0.2">
      <c r="A22" s="398"/>
      <c r="B22" s="615" t="s">
        <v>287</v>
      </c>
      <c r="C22" s="618" t="s">
        <v>285</v>
      </c>
      <c r="D22" s="619">
        <v>18572.5</v>
      </c>
      <c r="E22" s="567"/>
      <c r="F22" s="621"/>
      <c r="G22" s="379" t="s">
        <v>394</v>
      </c>
      <c r="H22" s="323"/>
      <c r="I22" s="401">
        <v>6856</v>
      </c>
      <c r="J22" s="408" t="s">
        <v>406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82" customFormat="1" ht="40.5" customHeight="1" x14ac:dyDescent="0.2">
      <c r="A23" s="398"/>
      <c r="B23" s="616"/>
      <c r="C23" s="573"/>
      <c r="D23" s="564"/>
      <c r="E23" s="567"/>
      <c r="F23" s="621"/>
      <c r="G23" s="379" t="s">
        <v>395</v>
      </c>
      <c r="H23" s="323"/>
      <c r="I23" s="324">
        <v>7713</v>
      </c>
      <c r="J23" s="408" t="s">
        <v>407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82" customFormat="1" ht="42.75" customHeight="1" x14ac:dyDescent="0.2">
      <c r="A24" s="398"/>
      <c r="B24" s="616"/>
      <c r="C24" s="573"/>
      <c r="D24" s="564"/>
      <c r="E24" s="567"/>
      <c r="F24" s="621"/>
      <c r="G24" s="379" t="s">
        <v>396</v>
      </c>
      <c r="H24" s="323"/>
      <c r="I24" s="324">
        <v>7713</v>
      </c>
      <c r="J24" s="408" t="s">
        <v>408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382" customFormat="1" ht="45" customHeight="1" x14ac:dyDescent="0.2">
      <c r="A25" s="398"/>
      <c r="B25" s="616"/>
      <c r="C25" s="573"/>
      <c r="D25" s="564"/>
      <c r="E25" s="567"/>
      <c r="F25" s="621"/>
      <c r="G25" s="380" t="s">
        <v>397</v>
      </c>
      <c r="H25" s="323"/>
      <c r="I25" s="324">
        <v>7713</v>
      </c>
      <c r="J25" s="408" t="s">
        <v>409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382" customFormat="1" ht="45.75" customHeight="1" x14ac:dyDescent="0.2">
      <c r="A26" s="398"/>
      <c r="B26" s="616"/>
      <c r="C26" s="573"/>
      <c r="D26" s="564"/>
      <c r="E26" s="567"/>
      <c r="F26" s="621"/>
      <c r="G26" s="380" t="s">
        <v>398</v>
      </c>
      <c r="H26" s="323"/>
      <c r="I26" s="324">
        <v>7713</v>
      </c>
      <c r="J26" s="408" t="s">
        <v>410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382" customFormat="1" ht="46.5" customHeight="1" x14ac:dyDescent="0.2">
      <c r="A27" s="398"/>
      <c r="B27" s="616"/>
      <c r="C27" s="573"/>
      <c r="D27" s="564"/>
      <c r="E27" s="567"/>
      <c r="F27" s="621"/>
      <c r="G27" s="380" t="s">
        <v>399</v>
      </c>
      <c r="H27" s="323"/>
      <c r="I27" s="324">
        <v>8821</v>
      </c>
      <c r="J27" s="408" t="s">
        <v>411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382" customFormat="1" ht="42.75" customHeight="1" thickBot="1" x14ac:dyDescent="0.25">
      <c r="A28" s="398"/>
      <c r="B28" s="617"/>
      <c r="C28" s="574"/>
      <c r="D28" s="565"/>
      <c r="E28" s="568"/>
      <c r="F28" s="622"/>
      <c r="G28" s="409" t="s">
        <v>400</v>
      </c>
      <c r="H28" s="410"/>
      <c r="I28" s="411">
        <v>9180</v>
      </c>
      <c r="J28" s="412" t="s">
        <v>412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82" customFormat="1" ht="40.5" customHeight="1" x14ac:dyDescent="0.2">
      <c r="A29" s="398"/>
      <c r="B29" s="436" t="s">
        <v>288</v>
      </c>
      <c r="C29" s="421" t="s">
        <v>289</v>
      </c>
      <c r="D29" s="422">
        <v>5305.5</v>
      </c>
      <c r="E29" s="578" t="s">
        <v>415</v>
      </c>
      <c r="F29" s="620">
        <v>7782</v>
      </c>
      <c r="G29" s="403" t="s">
        <v>392</v>
      </c>
      <c r="H29" s="405"/>
      <c r="I29" s="404">
        <v>3537</v>
      </c>
      <c r="J29" s="406" t="s">
        <v>404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82" customFormat="1" ht="41.25" customHeight="1" x14ac:dyDescent="0.2">
      <c r="A30" s="398"/>
      <c r="B30" s="437" t="s">
        <v>290</v>
      </c>
      <c r="C30" s="397" t="s">
        <v>289</v>
      </c>
      <c r="D30" s="432">
        <v>25470</v>
      </c>
      <c r="E30" s="627"/>
      <c r="F30" s="628"/>
      <c r="G30" s="380" t="s">
        <v>393</v>
      </c>
      <c r="H30" s="323"/>
      <c r="I30" s="324">
        <v>4245</v>
      </c>
      <c r="J30" s="408" t="s">
        <v>405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382" customFormat="1" ht="42.75" customHeight="1" x14ac:dyDescent="0.2">
      <c r="A31" s="398"/>
      <c r="B31" s="626" t="s">
        <v>291</v>
      </c>
      <c r="C31" s="618" t="s">
        <v>289</v>
      </c>
      <c r="D31" s="619">
        <v>11497.5</v>
      </c>
      <c r="E31" s="629" t="s">
        <v>416</v>
      </c>
      <c r="F31" s="630">
        <v>34491</v>
      </c>
      <c r="G31" s="379" t="s">
        <v>394</v>
      </c>
      <c r="H31" s="323"/>
      <c r="I31" s="324">
        <v>4245</v>
      </c>
      <c r="J31" s="408" t="s">
        <v>406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82" customFormat="1" ht="41.25" customHeight="1" x14ac:dyDescent="0.2">
      <c r="A32" s="398"/>
      <c r="B32" s="576"/>
      <c r="C32" s="573"/>
      <c r="D32" s="564"/>
      <c r="E32" s="567"/>
      <c r="F32" s="621"/>
      <c r="G32" s="379" t="s">
        <v>395</v>
      </c>
      <c r="H32" s="323"/>
      <c r="I32" s="324">
        <v>4811</v>
      </c>
      <c r="J32" s="408" t="s">
        <v>407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382" customFormat="1" ht="39.75" customHeight="1" x14ac:dyDescent="0.2">
      <c r="A33" s="398"/>
      <c r="B33" s="576"/>
      <c r="C33" s="573"/>
      <c r="D33" s="564"/>
      <c r="E33" s="567"/>
      <c r="F33" s="621"/>
      <c r="G33" s="379" t="s">
        <v>396</v>
      </c>
      <c r="H33" s="323"/>
      <c r="I33" s="324">
        <v>4811</v>
      </c>
      <c r="J33" s="408" t="s">
        <v>408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382" customFormat="1" ht="43.5" customHeight="1" x14ac:dyDescent="0.2">
      <c r="A34" s="398"/>
      <c r="B34" s="576"/>
      <c r="C34" s="573"/>
      <c r="D34" s="564"/>
      <c r="E34" s="567"/>
      <c r="F34" s="621"/>
      <c r="G34" s="380" t="s">
        <v>397</v>
      </c>
      <c r="H34" s="323"/>
      <c r="I34" s="324">
        <v>4811</v>
      </c>
      <c r="J34" s="408" t="s">
        <v>409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82" customFormat="1" ht="40.5" customHeight="1" x14ac:dyDescent="0.2">
      <c r="A35" s="398"/>
      <c r="B35" s="576"/>
      <c r="C35" s="573"/>
      <c r="D35" s="564"/>
      <c r="E35" s="567"/>
      <c r="F35" s="621"/>
      <c r="G35" s="380" t="s">
        <v>398</v>
      </c>
      <c r="H35" s="323"/>
      <c r="I35" s="324">
        <v>4811</v>
      </c>
      <c r="J35" s="408" t="s">
        <v>410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382" customFormat="1" ht="43.5" customHeight="1" x14ac:dyDescent="0.2">
      <c r="A36" s="398"/>
      <c r="B36" s="576"/>
      <c r="C36" s="573"/>
      <c r="D36" s="564"/>
      <c r="E36" s="567"/>
      <c r="F36" s="621"/>
      <c r="G36" s="380" t="s">
        <v>399</v>
      </c>
      <c r="H36" s="323"/>
      <c r="I36" s="324">
        <v>5484</v>
      </c>
      <c r="J36" s="408" t="s">
        <v>411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382" customFormat="1" ht="45" customHeight="1" thickBot="1" x14ac:dyDescent="0.25">
      <c r="A37" s="438"/>
      <c r="B37" s="576"/>
      <c r="C37" s="574"/>
      <c r="D37" s="564"/>
      <c r="E37" s="567"/>
      <c r="F37" s="621"/>
      <c r="G37" s="426" t="s">
        <v>400</v>
      </c>
      <c r="H37" s="427"/>
      <c r="I37" s="428">
        <v>5518</v>
      </c>
      <c r="J37" s="429" t="s">
        <v>412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382" customFormat="1" ht="47.25" customHeight="1" x14ac:dyDescent="0.2">
      <c r="A38" s="442"/>
      <c r="B38" s="436" t="s">
        <v>292</v>
      </c>
      <c r="C38" s="421" t="s">
        <v>293</v>
      </c>
      <c r="D38" s="422">
        <v>8569.5</v>
      </c>
      <c r="E38" s="578" t="s">
        <v>417</v>
      </c>
      <c r="F38" s="620">
        <v>68278</v>
      </c>
      <c r="G38" s="403" t="s">
        <v>392</v>
      </c>
      <c r="H38" s="405"/>
      <c r="I38" s="404">
        <v>5713</v>
      </c>
      <c r="J38" s="406" t="s">
        <v>404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382" customFormat="1" ht="43.5" customHeight="1" x14ac:dyDescent="0.2">
      <c r="A39" s="443"/>
      <c r="B39" s="437" t="s">
        <v>294</v>
      </c>
      <c r="C39" s="431" t="s">
        <v>293</v>
      </c>
      <c r="D39" s="396">
        <v>41136</v>
      </c>
      <c r="E39" s="567"/>
      <c r="F39" s="621"/>
      <c r="G39" s="380" t="s">
        <v>393</v>
      </c>
      <c r="H39" s="323"/>
      <c r="I39" s="401">
        <v>6856</v>
      </c>
      <c r="J39" s="408" t="s">
        <v>405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382" customFormat="1" ht="43.5" customHeight="1" x14ac:dyDescent="0.2">
      <c r="A40" s="443"/>
      <c r="B40" s="626" t="s">
        <v>295</v>
      </c>
      <c r="C40" s="618" t="s">
        <v>293</v>
      </c>
      <c r="D40" s="619">
        <v>18572.5</v>
      </c>
      <c r="E40" s="567"/>
      <c r="F40" s="621"/>
      <c r="G40" s="379" t="s">
        <v>394</v>
      </c>
      <c r="H40" s="323"/>
      <c r="I40" s="401">
        <v>6856</v>
      </c>
      <c r="J40" s="408" t="s">
        <v>406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382" customFormat="1" ht="41.25" customHeight="1" x14ac:dyDescent="0.2">
      <c r="A41" s="443"/>
      <c r="B41" s="576"/>
      <c r="C41" s="573"/>
      <c r="D41" s="564"/>
      <c r="E41" s="567"/>
      <c r="F41" s="621"/>
      <c r="G41" s="379" t="s">
        <v>395</v>
      </c>
      <c r="H41" s="323"/>
      <c r="I41" s="324">
        <v>7713</v>
      </c>
      <c r="J41" s="408" t="s">
        <v>407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382" customFormat="1" ht="41.25" customHeight="1" x14ac:dyDescent="0.2">
      <c r="A42" s="443"/>
      <c r="B42" s="576"/>
      <c r="C42" s="573"/>
      <c r="D42" s="564"/>
      <c r="E42" s="567"/>
      <c r="F42" s="621"/>
      <c r="G42" s="379" t="s">
        <v>396</v>
      </c>
      <c r="H42" s="323"/>
      <c r="I42" s="324">
        <v>7713</v>
      </c>
      <c r="J42" s="408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382" customFormat="1" ht="41.25" customHeight="1" x14ac:dyDescent="0.2">
      <c r="A43" s="443"/>
      <c r="B43" s="576"/>
      <c r="C43" s="573"/>
      <c r="D43" s="564"/>
      <c r="E43" s="567"/>
      <c r="F43" s="621"/>
      <c r="G43" s="380" t="s">
        <v>397</v>
      </c>
      <c r="H43" s="323"/>
      <c r="I43" s="324">
        <v>7713</v>
      </c>
      <c r="J43" s="408" t="s">
        <v>409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382" customFormat="1" ht="42" customHeight="1" x14ac:dyDescent="0.2">
      <c r="A44" s="443"/>
      <c r="B44" s="576"/>
      <c r="C44" s="573"/>
      <c r="D44" s="564"/>
      <c r="E44" s="567"/>
      <c r="F44" s="621"/>
      <c r="G44" s="380" t="s">
        <v>398</v>
      </c>
      <c r="H44" s="323"/>
      <c r="I44" s="324">
        <v>7713</v>
      </c>
      <c r="J44" s="408" t="s">
        <v>410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382" customFormat="1" ht="42" customHeight="1" x14ac:dyDescent="0.2">
      <c r="A45" s="443"/>
      <c r="B45" s="576"/>
      <c r="C45" s="573"/>
      <c r="D45" s="564"/>
      <c r="E45" s="567"/>
      <c r="F45" s="621"/>
      <c r="G45" s="380" t="s">
        <v>399</v>
      </c>
      <c r="H45" s="323"/>
      <c r="I45" s="324">
        <v>8821</v>
      </c>
      <c r="J45" s="408" t="s">
        <v>411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382" customFormat="1" ht="43.5" customHeight="1" thickBot="1" x14ac:dyDescent="0.25">
      <c r="A46" s="444"/>
      <c r="B46" s="577"/>
      <c r="C46" s="574"/>
      <c r="D46" s="565"/>
      <c r="E46" s="568"/>
      <c r="F46" s="622"/>
      <c r="G46" s="409" t="s">
        <v>400</v>
      </c>
      <c r="H46" s="410"/>
      <c r="I46" s="411">
        <v>9180</v>
      </c>
      <c r="J46" s="412" t="s">
        <v>412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382" customFormat="1" ht="40.5" customHeight="1" x14ac:dyDescent="0.2">
      <c r="A47" s="402"/>
      <c r="B47" s="449" t="s">
        <v>296</v>
      </c>
      <c r="C47" s="445" t="s">
        <v>297</v>
      </c>
      <c r="D47" s="422">
        <v>5305.5</v>
      </c>
      <c r="E47" s="598" t="s">
        <v>418</v>
      </c>
      <c r="F47" s="631">
        <v>42273</v>
      </c>
      <c r="G47" s="403" t="s">
        <v>392</v>
      </c>
      <c r="H47" s="405"/>
      <c r="I47" s="404">
        <v>3537</v>
      </c>
      <c r="J47" s="406" t="s">
        <v>404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382" customFormat="1" ht="40.5" customHeight="1" x14ac:dyDescent="0.2">
      <c r="A48" s="407"/>
      <c r="B48" s="430" t="s">
        <v>298</v>
      </c>
      <c r="C48" s="450" t="s">
        <v>297</v>
      </c>
      <c r="D48" s="432">
        <v>25470</v>
      </c>
      <c r="E48" s="636"/>
      <c r="F48" s="632"/>
      <c r="G48" s="380" t="s">
        <v>393</v>
      </c>
      <c r="H48" s="323"/>
      <c r="I48" s="324">
        <v>4245</v>
      </c>
      <c r="J48" s="408" t="s">
        <v>405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382" customFormat="1" ht="41.25" customHeight="1" x14ac:dyDescent="0.2">
      <c r="A49" s="407"/>
      <c r="B49" s="634" t="s">
        <v>299</v>
      </c>
      <c r="C49" s="587" t="s">
        <v>297</v>
      </c>
      <c r="D49" s="596">
        <v>11497.5</v>
      </c>
      <c r="E49" s="636"/>
      <c r="F49" s="632"/>
      <c r="G49" s="379" t="s">
        <v>394</v>
      </c>
      <c r="H49" s="323"/>
      <c r="I49" s="324">
        <v>4245</v>
      </c>
      <c r="J49" s="408" t="s">
        <v>406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82" customFormat="1" ht="42" customHeight="1" x14ac:dyDescent="0.2">
      <c r="A50" s="407"/>
      <c r="B50" s="634"/>
      <c r="C50" s="587"/>
      <c r="D50" s="596"/>
      <c r="E50" s="636"/>
      <c r="F50" s="632"/>
      <c r="G50" s="379" t="s">
        <v>395</v>
      </c>
      <c r="H50" s="323"/>
      <c r="I50" s="324">
        <v>4811</v>
      </c>
      <c r="J50" s="408" t="s">
        <v>407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382" customFormat="1" ht="41.25" customHeight="1" x14ac:dyDescent="0.2">
      <c r="A51" s="407"/>
      <c r="B51" s="634"/>
      <c r="C51" s="587"/>
      <c r="D51" s="596"/>
      <c r="E51" s="636"/>
      <c r="F51" s="632"/>
      <c r="G51" s="379" t="s">
        <v>396</v>
      </c>
      <c r="H51" s="323"/>
      <c r="I51" s="324">
        <v>4811</v>
      </c>
      <c r="J51" s="408" t="s">
        <v>408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382" customFormat="1" ht="40.5" customHeight="1" x14ac:dyDescent="0.2">
      <c r="A52" s="407"/>
      <c r="B52" s="634"/>
      <c r="C52" s="587"/>
      <c r="D52" s="596"/>
      <c r="E52" s="636"/>
      <c r="F52" s="632"/>
      <c r="G52" s="380" t="s">
        <v>397</v>
      </c>
      <c r="H52" s="323"/>
      <c r="I52" s="324">
        <v>4811</v>
      </c>
      <c r="J52" s="408" t="s">
        <v>409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382" customFormat="1" ht="39.75" customHeight="1" x14ac:dyDescent="0.2">
      <c r="A53" s="407"/>
      <c r="B53" s="634"/>
      <c r="C53" s="587"/>
      <c r="D53" s="596"/>
      <c r="E53" s="636"/>
      <c r="F53" s="632"/>
      <c r="G53" s="380" t="s">
        <v>398</v>
      </c>
      <c r="H53" s="323"/>
      <c r="I53" s="324">
        <v>4811</v>
      </c>
      <c r="J53" s="408" t="s">
        <v>410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82" customFormat="1" ht="44.25" customHeight="1" x14ac:dyDescent="0.2">
      <c r="A54" s="407"/>
      <c r="B54" s="634"/>
      <c r="C54" s="587"/>
      <c r="D54" s="596"/>
      <c r="E54" s="636"/>
      <c r="F54" s="632"/>
      <c r="G54" s="380" t="s">
        <v>399</v>
      </c>
      <c r="H54" s="323"/>
      <c r="I54" s="324">
        <v>5484</v>
      </c>
      <c r="J54" s="408" t="s">
        <v>411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382" customFormat="1" ht="43.5" customHeight="1" thickBot="1" x14ac:dyDescent="0.25">
      <c r="A55" s="441"/>
      <c r="B55" s="635"/>
      <c r="C55" s="588"/>
      <c r="D55" s="597"/>
      <c r="E55" s="637"/>
      <c r="F55" s="633"/>
      <c r="G55" s="409" t="s">
        <v>400</v>
      </c>
      <c r="H55" s="410"/>
      <c r="I55" s="411">
        <v>5518</v>
      </c>
      <c r="J55" s="412" t="s">
        <v>412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382" customFormat="1" ht="39" customHeight="1" x14ac:dyDescent="0.2">
      <c r="A56" s="439"/>
      <c r="B56" s="436" t="s">
        <v>300</v>
      </c>
      <c r="C56" s="445" t="s">
        <v>301</v>
      </c>
      <c r="D56" s="446">
        <v>7509</v>
      </c>
      <c r="E56" s="578" t="s">
        <v>419</v>
      </c>
      <c r="F56" s="620">
        <v>59823.5</v>
      </c>
      <c r="G56" s="403" t="s">
        <v>392</v>
      </c>
      <c r="H56" s="405"/>
      <c r="I56" s="404">
        <v>5006</v>
      </c>
      <c r="J56" s="406" t="s">
        <v>404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382" customFormat="1" ht="41.25" customHeight="1" x14ac:dyDescent="0.2">
      <c r="A57" s="439"/>
      <c r="B57" s="451" t="s">
        <v>302</v>
      </c>
      <c r="C57" s="434" t="s">
        <v>301</v>
      </c>
      <c r="D57" s="435">
        <v>36042</v>
      </c>
      <c r="E57" s="567"/>
      <c r="F57" s="621"/>
      <c r="G57" s="380" t="s">
        <v>393</v>
      </c>
      <c r="H57" s="400"/>
      <c r="I57" s="401">
        <v>6007</v>
      </c>
      <c r="J57" s="408" t="s">
        <v>405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382" customFormat="1" ht="42.75" customHeight="1" x14ac:dyDescent="0.2">
      <c r="A58" s="439"/>
      <c r="B58" s="626" t="s">
        <v>303</v>
      </c>
      <c r="C58" s="618" t="s">
        <v>301</v>
      </c>
      <c r="D58" s="619">
        <v>16272.5</v>
      </c>
      <c r="E58" s="567"/>
      <c r="F58" s="621"/>
      <c r="G58" s="379" t="s">
        <v>394</v>
      </c>
      <c r="H58" s="400"/>
      <c r="I58" s="401">
        <v>6007</v>
      </c>
      <c r="J58" s="408" t="s">
        <v>406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382" customFormat="1" ht="42" customHeight="1" x14ac:dyDescent="0.2">
      <c r="A59" s="439"/>
      <c r="B59" s="576"/>
      <c r="C59" s="573"/>
      <c r="D59" s="564"/>
      <c r="E59" s="567"/>
      <c r="F59" s="621"/>
      <c r="G59" s="379" t="s">
        <v>395</v>
      </c>
      <c r="H59" s="400"/>
      <c r="I59" s="401">
        <v>6808</v>
      </c>
      <c r="J59" s="408" t="s">
        <v>407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382" customFormat="1" ht="42.75" customHeight="1" x14ac:dyDescent="0.2">
      <c r="A60" s="439"/>
      <c r="B60" s="576"/>
      <c r="C60" s="573"/>
      <c r="D60" s="564"/>
      <c r="E60" s="567"/>
      <c r="F60" s="621"/>
      <c r="G60" s="379" t="s">
        <v>396</v>
      </c>
      <c r="H60" s="400"/>
      <c r="I60" s="401">
        <v>6808</v>
      </c>
      <c r="J60" s="408" t="s">
        <v>408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382" customFormat="1" ht="42.75" customHeight="1" x14ac:dyDescent="0.2">
      <c r="A61" s="439"/>
      <c r="B61" s="576"/>
      <c r="C61" s="573"/>
      <c r="D61" s="564"/>
      <c r="E61" s="567"/>
      <c r="F61" s="621"/>
      <c r="G61" s="380" t="s">
        <v>397</v>
      </c>
      <c r="H61" s="400"/>
      <c r="I61" s="401">
        <v>6808</v>
      </c>
      <c r="J61" s="408" t="s">
        <v>409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382" customFormat="1" ht="42.75" customHeight="1" x14ac:dyDescent="0.2">
      <c r="A62" s="439"/>
      <c r="B62" s="576"/>
      <c r="C62" s="573"/>
      <c r="D62" s="564"/>
      <c r="E62" s="567"/>
      <c r="F62" s="621"/>
      <c r="G62" s="380" t="s">
        <v>398</v>
      </c>
      <c r="H62" s="400"/>
      <c r="I62" s="401">
        <v>6808</v>
      </c>
      <c r="J62" s="408" t="s">
        <v>410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382" customFormat="1" ht="41.25" customHeight="1" x14ac:dyDescent="0.2">
      <c r="A63" s="439"/>
      <c r="B63" s="576"/>
      <c r="C63" s="573"/>
      <c r="D63" s="564"/>
      <c r="E63" s="567"/>
      <c r="F63" s="621"/>
      <c r="G63" s="380" t="s">
        <v>399</v>
      </c>
      <c r="H63" s="400"/>
      <c r="I63" s="401">
        <v>7760.5</v>
      </c>
      <c r="J63" s="408" t="s">
        <v>411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382" customFormat="1" ht="41.25" customHeight="1" thickBot="1" x14ac:dyDescent="0.25">
      <c r="A64" s="452"/>
      <c r="B64" s="576"/>
      <c r="C64" s="573"/>
      <c r="D64" s="564"/>
      <c r="E64" s="567"/>
      <c r="F64" s="621"/>
      <c r="G64" s="426" t="s">
        <v>400</v>
      </c>
      <c r="H64" s="424"/>
      <c r="I64" s="425">
        <v>7811</v>
      </c>
      <c r="J64" s="429" t="s">
        <v>412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382" customFormat="1" ht="42" customHeight="1" x14ac:dyDescent="0.2">
      <c r="A65" s="442"/>
      <c r="B65" s="440" t="s">
        <v>304</v>
      </c>
      <c r="C65" s="445" t="s">
        <v>305</v>
      </c>
      <c r="D65" s="446">
        <v>4245</v>
      </c>
      <c r="E65" s="578" t="s">
        <v>420</v>
      </c>
      <c r="F65" s="620">
        <v>33818.5</v>
      </c>
      <c r="G65" s="403" t="s">
        <v>392</v>
      </c>
      <c r="H65" s="405"/>
      <c r="I65" s="404">
        <v>2830</v>
      </c>
      <c r="J65" s="406" t="s">
        <v>404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382" customFormat="1" ht="39.75" customHeight="1" x14ac:dyDescent="0.2">
      <c r="A66" s="453"/>
      <c r="B66" s="433" t="s">
        <v>306</v>
      </c>
      <c r="C66" s="434" t="s">
        <v>305</v>
      </c>
      <c r="D66" s="435">
        <v>20376</v>
      </c>
      <c r="E66" s="567"/>
      <c r="F66" s="621"/>
      <c r="G66" s="380" t="s">
        <v>393</v>
      </c>
      <c r="H66" s="400"/>
      <c r="I66" s="401">
        <v>3396</v>
      </c>
      <c r="J66" s="408" t="s">
        <v>405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382" customFormat="1" ht="39.75" customHeight="1" x14ac:dyDescent="0.2">
      <c r="A67" s="453"/>
      <c r="B67" s="638" t="s">
        <v>307</v>
      </c>
      <c r="C67" s="618" t="s">
        <v>305</v>
      </c>
      <c r="D67" s="619">
        <v>9197.5</v>
      </c>
      <c r="E67" s="567"/>
      <c r="F67" s="621"/>
      <c r="G67" s="379" t="s">
        <v>394</v>
      </c>
      <c r="H67" s="400"/>
      <c r="I67" s="401">
        <v>3396</v>
      </c>
      <c r="J67" s="408" t="s">
        <v>406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382" customFormat="1" ht="41.25" customHeight="1" x14ac:dyDescent="0.2">
      <c r="A68" s="453"/>
      <c r="B68" s="639"/>
      <c r="C68" s="573"/>
      <c r="D68" s="564"/>
      <c r="E68" s="567"/>
      <c r="F68" s="621"/>
      <c r="G68" s="379" t="s">
        <v>395</v>
      </c>
      <c r="H68" s="400"/>
      <c r="I68" s="401">
        <v>3679</v>
      </c>
      <c r="J68" s="408" t="s">
        <v>407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382" customFormat="1" ht="42" customHeight="1" x14ac:dyDescent="0.2">
      <c r="A69" s="453"/>
      <c r="B69" s="639"/>
      <c r="C69" s="573"/>
      <c r="D69" s="564"/>
      <c r="E69" s="567"/>
      <c r="F69" s="621"/>
      <c r="G69" s="379" t="s">
        <v>396</v>
      </c>
      <c r="H69" s="400"/>
      <c r="I69" s="401">
        <v>3679</v>
      </c>
      <c r="J69" s="408" t="s">
        <v>408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382" customFormat="1" ht="40.5" customHeight="1" x14ac:dyDescent="0.2">
      <c r="A70" s="453"/>
      <c r="B70" s="639"/>
      <c r="C70" s="573"/>
      <c r="D70" s="564"/>
      <c r="E70" s="567"/>
      <c r="F70" s="621"/>
      <c r="G70" s="380" t="s">
        <v>397</v>
      </c>
      <c r="H70" s="400"/>
      <c r="I70" s="401">
        <v>3679</v>
      </c>
      <c r="J70" s="408" t="s">
        <v>409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382" customFormat="1" ht="43.5" customHeight="1" x14ac:dyDescent="0.2">
      <c r="A71" s="453"/>
      <c r="B71" s="639"/>
      <c r="C71" s="573"/>
      <c r="D71" s="564"/>
      <c r="E71" s="567"/>
      <c r="F71" s="621"/>
      <c r="G71" s="380" t="s">
        <v>398</v>
      </c>
      <c r="H71" s="400"/>
      <c r="I71" s="401">
        <v>3679</v>
      </c>
      <c r="J71" s="408" t="s">
        <v>410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382" customFormat="1" ht="42.75" customHeight="1" x14ac:dyDescent="0.2">
      <c r="A72" s="453"/>
      <c r="B72" s="639"/>
      <c r="C72" s="573"/>
      <c r="D72" s="564"/>
      <c r="E72" s="567"/>
      <c r="F72" s="621"/>
      <c r="G72" s="380" t="s">
        <v>399</v>
      </c>
      <c r="H72" s="400"/>
      <c r="I72" s="401">
        <v>4292</v>
      </c>
      <c r="J72" s="408" t="s">
        <v>411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382" customFormat="1" ht="42.75" customHeight="1" thickBot="1" x14ac:dyDescent="0.25">
      <c r="A73" s="454"/>
      <c r="B73" s="640"/>
      <c r="C73" s="574"/>
      <c r="D73" s="565"/>
      <c r="E73" s="568"/>
      <c r="F73" s="622"/>
      <c r="G73" s="409" t="s">
        <v>400</v>
      </c>
      <c r="H73" s="447"/>
      <c r="I73" s="448">
        <v>5188.5</v>
      </c>
      <c r="J73" s="412" t="s">
        <v>412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382" customFormat="1" ht="39.75" customHeight="1" x14ac:dyDescent="0.2">
      <c r="A74" s="439"/>
      <c r="B74" s="436" t="s">
        <v>308</v>
      </c>
      <c r="C74" s="445" t="s">
        <v>309</v>
      </c>
      <c r="D74" s="446">
        <v>5356.5</v>
      </c>
      <c r="E74" s="578" t="s">
        <v>421</v>
      </c>
      <c r="F74" s="620">
        <v>42674</v>
      </c>
      <c r="G74" s="403" t="s">
        <v>392</v>
      </c>
      <c r="H74" s="405"/>
      <c r="I74" s="404">
        <v>3571</v>
      </c>
      <c r="J74" s="406" t="s">
        <v>404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382" customFormat="1" ht="42" customHeight="1" x14ac:dyDescent="0.2">
      <c r="A75" s="439"/>
      <c r="B75" s="451" t="s">
        <v>310</v>
      </c>
      <c r="C75" s="434" t="s">
        <v>309</v>
      </c>
      <c r="D75" s="435">
        <v>25710</v>
      </c>
      <c r="E75" s="567"/>
      <c r="F75" s="621"/>
      <c r="G75" s="380" t="s">
        <v>393</v>
      </c>
      <c r="H75" s="400"/>
      <c r="I75" s="401">
        <v>4285</v>
      </c>
      <c r="J75" s="408" t="s">
        <v>405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382" customFormat="1" ht="43.5" customHeight="1" x14ac:dyDescent="0.2">
      <c r="A76" s="439"/>
      <c r="B76" s="626" t="s">
        <v>311</v>
      </c>
      <c r="C76" s="618" t="s">
        <v>309</v>
      </c>
      <c r="D76" s="619">
        <v>11607.5</v>
      </c>
      <c r="E76" s="567"/>
      <c r="F76" s="621"/>
      <c r="G76" s="379" t="s">
        <v>394</v>
      </c>
      <c r="H76" s="400"/>
      <c r="I76" s="401">
        <v>4285</v>
      </c>
      <c r="J76" s="408" t="s">
        <v>406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382" customFormat="1" ht="42.75" customHeight="1" x14ac:dyDescent="0.2">
      <c r="A77" s="439"/>
      <c r="B77" s="576"/>
      <c r="C77" s="573"/>
      <c r="D77" s="564"/>
      <c r="E77" s="567"/>
      <c r="F77" s="621"/>
      <c r="G77" s="379" t="s">
        <v>395</v>
      </c>
      <c r="H77" s="400"/>
      <c r="I77" s="401">
        <v>4713.5</v>
      </c>
      <c r="J77" s="408" t="s">
        <v>407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382" customFormat="1" ht="41.25" customHeight="1" x14ac:dyDescent="0.2">
      <c r="A78" s="439"/>
      <c r="B78" s="576"/>
      <c r="C78" s="573"/>
      <c r="D78" s="564"/>
      <c r="E78" s="567"/>
      <c r="F78" s="621"/>
      <c r="G78" s="379" t="s">
        <v>396</v>
      </c>
      <c r="H78" s="400"/>
      <c r="I78" s="401">
        <v>4713.5</v>
      </c>
      <c r="J78" s="408" t="s">
        <v>408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382" customFormat="1" ht="41.25" customHeight="1" x14ac:dyDescent="0.2">
      <c r="A79" s="439"/>
      <c r="B79" s="576"/>
      <c r="C79" s="573"/>
      <c r="D79" s="564"/>
      <c r="E79" s="567"/>
      <c r="F79" s="621"/>
      <c r="G79" s="380" t="s">
        <v>397</v>
      </c>
      <c r="H79" s="400"/>
      <c r="I79" s="401">
        <v>4713.5</v>
      </c>
      <c r="J79" s="408" t="s">
        <v>409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382" customFormat="1" ht="43.5" customHeight="1" x14ac:dyDescent="0.2">
      <c r="A80" s="439"/>
      <c r="B80" s="576"/>
      <c r="C80" s="573"/>
      <c r="D80" s="564"/>
      <c r="E80" s="567"/>
      <c r="F80" s="621"/>
      <c r="G80" s="380" t="s">
        <v>398</v>
      </c>
      <c r="H80" s="400"/>
      <c r="I80" s="401">
        <v>4713.5</v>
      </c>
      <c r="J80" s="408" t="s">
        <v>410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382" customFormat="1" ht="39.75" customHeight="1" x14ac:dyDescent="0.2">
      <c r="A81" s="439"/>
      <c r="B81" s="576"/>
      <c r="C81" s="573"/>
      <c r="D81" s="564"/>
      <c r="E81" s="567"/>
      <c r="F81" s="621"/>
      <c r="G81" s="380" t="s">
        <v>399</v>
      </c>
      <c r="H81" s="400"/>
      <c r="I81" s="401">
        <v>5572</v>
      </c>
      <c r="J81" s="408" t="s">
        <v>411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382" customFormat="1" ht="41.25" customHeight="1" thickBot="1" x14ac:dyDescent="0.25">
      <c r="A82" s="439"/>
      <c r="B82" s="577"/>
      <c r="C82" s="574"/>
      <c r="D82" s="565"/>
      <c r="E82" s="568"/>
      <c r="F82" s="622"/>
      <c r="G82" s="409" t="s">
        <v>400</v>
      </c>
      <c r="H82" s="447"/>
      <c r="I82" s="448">
        <v>6107</v>
      </c>
      <c r="J82" s="412" t="s">
        <v>412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31" customFormat="1" ht="42" customHeight="1" x14ac:dyDescent="0.2">
      <c r="A83" s="398"/>
      <c r="B83" s="575" t="s">
        <v>88</v>
      </c>
      <c r="C83" s="560" t="s">
        <v>312</v>
      </c>
      <c r="D83" s="563">
        <v>80000</v>
      </c>
      <c r="E83" s="578" t="s">
        <v>401</v>
      </c>
      <c r="F83" s="569">
        <v>80000</v>
      </c>
      <c r="G83" s="623" t="s">
        <v>402</v>
      </c>
      <c r="H83" s="403" t="s">
        <v>426</v>
      </c>
      <c r="I83" s="404">
        <v>16000</v>
      </c>
      <c r="J83" s="466" t="s">
        <v>425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331" customFormat="1" ht="45" customHeight="1" x14ac:dyDescent="0.2">
      <c r="A84" s="398"/>
      <c r="B84" s="576"/>
      <c r="C84" s="561"/>
      <c r="D84" s="564"/>
      <c r="E84" s="579"/>
      <c r="F84" s="570"/>
      <c r="G84" s="624"/>
      <c r="H84" s="323" t="s">
        <v>427</v>
      </c>
      <c r="I84" s="324">
        <v>8000</v>
      </c>
      <c r="J84" s="467" t="s">
        <v>428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331" customFormat="1" ht="45" customHeight="1" x14ac:dyDescent="0.2">
      <c r="A85" s="398"/>
      <c r="B85" s="576"/>
      <c r="C85" s="561"/>
      <c r="D85" s="564"/>
      <c r="E85" s="579"/>
      <c r="F85" s="570"/>
      <c r="G85" s="624"/>
      <c r="H85" s="380" t="s">
        <v>429</v>
      </c>
      <c r="I85" s="324">
        <v>8000</v>
      </c>
      <c r="J85" s="467" t="s">
        <v>430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331" customFormat="1" ht="45" customHeight="1" x14ac:dyDescent="0.2">
      <c r="A86" s="398"/>
      <c r="B86" s="576"/>
      <c r="C86" s="561"/>
      <c r="D86" s="564"/>
      <c r="E86" s="579"/>
      <c r="F86" s="570"/>
      <c r="G86" s="624"/>
      <c r="H86" s="380" t="s">
        <v>433</v>
      </c>
      <c r="I86" s="324">
        <v>8000</v>
      </c>
      <c r="J86" s="467" t="s">
        <v>431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459" customFormat="1" ht="43.5" customHeight="1" x14ac:dyDescent="0.2">
      <c r="A87" s="398"/>
      <c r="B87" s="576"/>
      <c r="C87" s="561"/>
      <c r="D87" s="564"/>
      <c r="E87" s="579"/>
      <c r="F87" s="570"/>
      <c r="G87" s="624"/>
      <c r="H87" s="380" t="s">
        <v>432</v>
      </c>
      <c r="I87" s="324">
        <v>8000</v>
      </c>
      <c r="J87" s="467" t="s">
        <v>434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459" customFormat="1" ht="43.5" customHeight="1" x14ac:dyDescent="0.2">
      <c r="A88" s="398"/>
      <c r="B88" s="576"/>
      <c r="C88" s="561"/>
      <c r="D88" s="564"/>
      <c r="E88" s="579"/>
      <c r="F88" s="570"/>
      <c r="G88" s="624"/>
      <c r="H88" s="380" t="s">
        <v>435</v>
      </c>
      <c r="I88" s="324">
        <v>8000</v>
      </c>
      <c r="J88" s="467" t="s">
        <v>436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459" customFormat="1" ht="42" customHeight="1" x14ac:dyDescent="0.2">
      <c r="A89" s="398"/>
      <c r="B89" s="576"/>
      <c r="C89" s="561"/>
      <c r="D89" s="564"/>
      <c r="E89" s="579"/>
      <c r="F89" s="570"/>
      <c r="G89" s="624"/>
      <c r="H89" s="380" t="s">
        <v>439</v>
      </c>
      <c r="I89" s="324">
        <v>8000</v>
      </c>
      <c r="J89" s="467" t="s">
        <v>437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459" customFormat="1" ht="40.5" customHeight="1" x14ac:dyDescent="0.2">
      <c r="A90" s="398"/>
      <c r="B90" s="576"/>
      <c r="C90" s="561"/>
      <c r="D90" s="564"/>
      <c r="E90" s="579"/>
      <c r="F90" s="570"/>
      <c r="G90" s="624"/>
      <c r="H90" s="380" t="s">
        <v>438</v>
      </c>
      <c r="I90" s="324">
        <v>8000</v>
      </c>
      <c r="J90" s="467" t="s">
        <v>440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459" customFormat="1" ht="45" customHeight="1" thickBot="1" x14ac:dyDescent="0.25">
      <c r="A91" s="398"/>
      <c r="B91" s="577"/>
      <c r="C91" s="562"/>
      <c r="D91" s="565"/>
      <c r="E91" s="580"/>
      <c r="F91" s="571"/>
      <c r="G91" s="625"/>
      <c r="H91" s="409" t="s">
        <v>441</v>
      </c>
      <c r="I91" s="411">
        <v>8000</v>
      </c>
      <c r="J91" s="468" t="s">
        <v>442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459" customFormat="1" ht="43.5" customHeight="1" x14ac:dyDescent="0.2">
      <c r="A92" s="398"/>
      <c r="B92" s="575" t="s">
        <v>89</v>
      </c>
      <c r="C92" s="572" t="s">
        <v>313</v>
      </c>
      <c r="D92" s="563">
        <v>100000</v>
      </c>
      <c r="E92" s="578" t="s">
        <v>443</v>
      </c>
      <c r="F92" s="569">
        <v>100000</v>
      </c>
      <c r="G92" s="572" t="s">
        <v>444</v>
      </c>
      <c r="H92" s="403" t="s">
        <v>445</v>
      </c>
      <c r="I92" s="404">
        <v>20000</v>
      </c>
      <c r="J92" s="466" t="s">
        <v>446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459" customFormat="1" ht="43.5" customHeight="1" x14ac:dyDescent="0.2">
      <c r="A93" s="398"/>
      <c r="B93" s="576"/>
      <c r="C93" s="573"/>
      <c r="D93" s="564"/>
      <c r="E93" s="579"/>
      <c r="F93" s="570"/>
      <c r="G93" s="573"/>
      <c r="H93" s="380" t="s">
        <v>447</v>
      </c>
      <c r="I93" s="324">
        <v>10000</v>
      </c>
      <c r="J93" s="467" t="s">
        <v>448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459" customFormat="1" ht="41.25" customHeight="1" x14ac:dyDescent="0.2">
      <c r="A94" s="398"/>
      <c r="B94" s="576"/>
      <c r="C94" s="573"/>
      <c r="D94" s="564"/>
      <c r="E94" s="579"/>
      <c r="F94" s="570"/>
      <c r="G94" s="573"/>
      <c r="H94" s="380" t="s">
        <v>449</v>
      </c>
      <c r="I94" s="324">
        <v>10000</v>
      </c>
      <c r="J94" s="467" t="s">
        <v>450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459" customFormat="1" ht="41.25" customHeight="1" x14ac:dyDescent="0.2">
      <c r="A95" s="398"/>
      <c r="B95" s="576"/>
      <c r="C95" s="573"/>
      <c r="D95" s="564"/>
      <c r="E95" s="579"/>
      <c r="F95" s="570"/>
      <c r="G95" s="573"/>
      <c r="H95" s="380" t="s">
        <v>451</v>
      </c>
      <c r="I95" s="324">
        <v>10000</v>
      </c>
      <c r="J95" s="467" t="s">
        <v>452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459" customFormat="1" ht="43.5" customHeight="1" x14ac:dyDescent="0.2">
      <c r="A96" s="398"/>
      <c r="B96" s="576"/>
      <c r="C96" s="573"/>
      <c r="D96" s="564"/>
      <c r="E96" s="579"/>
      <c r="F96" s="570"/>
      <c r="G96" s="573"/>
      <c r="H96" s="380" t="s">
        <v>453</v>
      </c>
      <c r="I96" s="324">
        <v>10000</v>
      </c>
      <c r="J96" s="467" t="s">
        <v>454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459" customFormat="1" ht="44.25" customHeight="1" x14ac:dyDescent="0.2">
      <c r="A97" s="398"/>
      <c r="B97" s="576"/>
      <c r="C97" s="573"/>
      <c r="D97" s="564"/>
      <c r="E97" s="579"/>
      <c r="F97" s="570"/>
      <c r="G97" s="573"/>
      <c r="H97" s="380" t="s">
        <v>455</v>
      </c>
      <c r="I97" s="324">
        <v>10000</v>
      </c>
      <c r="J97" s="467" t="s">
        <v>456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459" customFormat="1" ht="41.25" customHeight="1" x14ac:dyDescent="0.2">
      <c r="A98" s="398"/>
      <c r="B98" s="576"/>
      <c r="C98" s="573"/>
      <c r="D98" s="564"/>
      <c r="E98" s="579"/>
      <c r="F98" s="570"/>
      <c r="G98" s="573"/>
      <c r="H98" s="380" t="s">
        <v>457</v>
      </c>
      <c r="I98" s="324">
        <v>10000</v>
      </c>
      <c r="J98" s="467" t="s">
        <v>458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459" customFormat="1" ht="40.5" customHeight="1" x14ac:dyDescent="0.2">
      <c r="A99" s="398"/>
      <c r="B99" s="576"/>
      <c r="C99" s="573"/>
      <c r="D99" s="564"/>
      <c r="E99" s="579"/>
      <c r="F99" s="570"/>
      <c r="G99" s="573"/>
      <c r="H99" s="380" t="s">
        <v>459</v>
      </c>
      <c r="I99" s="324">
        <v>10000</v>
      </c>
      <c r="J99" s="467" t="s">
        <v>460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459" customFormat="1" ht="46.5" customHeight="1" thickBot="1" x14ac:dyDescent="0.25">
      <c r="A100" s="398"/>
      <c r="B100" s="577"/>
      <c r="C100" s="574"/>
      <c r="D100" s="565"/>
      <c r="E100" s="580"/>
      <c r="F100" s="571"/>
      <c r="G100" s="574"/>
      <c r="H100" s="409" t="s">
        <v>461</v>
      </c>
      <c r="I100" s="411">
        <v>10000</v>
      </c>
      <c r="J100" s="468" t="s">
        <v>462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470" customFormat="1" ht="47.25" customHeight="1" x14ac:dyDescent="0.2">
      <c r="A101" s="398"/>
      <c r="B101" s="575" t="s">
        <v>92</v>
      </c>
      <c r="C101" s="572" t="s">
        <v>607</v>
      </c>
      <c r="D101" s="563">
        <v>92671.37</v>
      </c>
      <c r="E101" s="578" t="s">
        <v>608</v>
      </c>
      <c r="F101" s="569">
        <v>92671.37</v>
      </c>
      <c r="G101" s="403" t="s">
        <v>392</v>
      </c>
      <c r="H101" s="403"/>
      <c r="I101" s="404">
        <v>7754.34</v>
      </c>
      <c r="J101" s="466" t="s">
        <v>609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470" customFormat="1" ht="47.25" customHeight="1" x14ac:dyDescent="0.2">
      <c r="A102" s="398"/>
      <c r="B102" s="576"/>
      <c r="C102" s="573"/>
      <c r="D102" s="564"/>
      <c r="E102" s="579"/>
      <c r="F102" s="570"/>
      <c r="G102" s="380" t="s">
        <v>393</v>
      </c>
      <c r="H102" s="380"/>
      <c r="I102" s="324">
        <v>9305.56</v>
      </c>
      <c r="J102" s="467" t="s">
        <v>610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470" customFormat="1" ht="47.25" customHeight="1" x14ac:dyDescent="0.2">
      <c r="A103" s="398"/>
      <c r="B103" s="576"/>
      <c r="C103" s="573"/>
      <c r="D103" s="564"/>
      <c r="E103" s="579"/>
      <c r="F103" s="570"/>
      <c r="G103" s="379" t="s">
        <v>394</v>
      </c>
      <c r="H103" s="380"/>
      <c r="I103" s="324">
        <v>9305.56</v>
      </c>
      <c r="J103" s="467" t="s">
        <v>611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470" customFormat="1" ht="47.25" customHeight="1" x14ac:dyDescent="0.2">
      <c r="A104" s="398"/>
      <c r="B104" s="576"/>
      <c r="C104" s="573"/>
      <c r="D104" s="564"/>
      <c r="E104" s="579"/>
      <c r="F104" s="570"/>
      <c r="G104" s="379" t="s">
        <v>395</v>
      </c>
      <c r="H104" s="380"/>
      <c r="I104" s="324">
        <v>10440.65</v>
      </c>
      <c r="J104" s="467" t="s">
        <v>612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470" customFormat="1" ht="47.25" customHeight="1" x14ac:dyDescent="0.2">
      <c r="A105" s="398"/>
      <c r="B105" s="576"/>
      <c r="C105" s="573"/>
      <c r="D105" s="564"/>
      <c r="E105" s="579"/>
      <c r="F105" s="570"/>
      <c r="G105" s="379" t="s">
        <v>396</v>
      </c>
      <c r="H105" s="380"/>
      <c r="I105" s="324">
        <v>10440.65</v>
      </c>
      <c r="J105" s="467" t="s">
        <v>613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470" customFormat="1" ht="47.25" customHeight="1" x14ac:dyDescent="0.2">
      <c r="A106" s="398"/>
      <c r="B106" s="576"/>
      <c r="C106" s="573"/>
      <c r="D106" s="564"/>
      <c r="E106" s="579"/>
      <c r="F106" s="570"/>
      <c r="G106" s="380" t="s">
        <v>397</v>
      </c>
      <c r="H106" s="380"/>
      <c r="I106" s="324">
        <v>10440.65</v>
      </c>
      <c r="J106" s="467" t="s">
        <v>614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470" customFormat="1" ht="47.25" customHeight="1" x14ac:dyDescent="0.2">
      <c r="A107" s="398"/>
      <c r="B107" s="576"/>
      <c r="C107" s="573"/>
      <c r="D107" s="564"/>
      <c r="E107" s="579"/>
      <c r="F107" s="570"/>
      <c r="G107" s="380" t="s">
        <v>398</v>
      </c>
      <c r="H107" s="380"/>
      <c r="I107" s="324">
        <v>10440.65</v>
      </c>
      <c r="J107" s="467" t="s">
        <v>615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470" customFormat="1" ht="47.25" customHeight="1" x14ac:dyDescent="0.2">
      <c r="A108" s="398"/>
      <c r="B108" s="576"/>
      <c r="C108" s="573"/>
      <c r="D108" s="564"/>
      <c r="E108" s="579"/>
      <c r="F108" s="570"/>
      <c r="G108" s="380" t="s">
        <v>399</v>
      </c>
      <c r="H108" s="380"/>
      <c r="I108" s="324">
        <v>11985.49</v>
      </c>
      <c r="J108" s="467" t="s">
        <v>616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470" customFormat="1" ht="47.25" customHeight="1" thickBot="1" x14ac:dyDescent="0.25">
      <c r="A109" s="398"/>
      <c r="B109" s="577"/>
      <c r="C109" s="574"/>
      <c r="D109" s="565"/>
      <c r="E109" s="580"/>
      <c r="F109" s="571"/>
      <c r="G109" s="409" t="s">
        <v>400</v>
      </c>
      <c r="H109" s="409"/>
      <c r="I109" s="411">
        <v>12557.82</v>
      </c>
      <c r="J109" s="468" t="s">
        <v>617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470" customFormat="1" ht="35.25" customHeight="1" x14ac:dyDescent="0.2">
      <c r="A110" s="398"/>
      <c r="B110" s="589" t="s">
        <v>95</v>
      </c>
      <c r="C110" s="586" t="s">
        <v>618</v>
      </c>
      <c r="D110" s="595">
        <v>39600</v>
      </c>
      <c r="E110" s="598" t="s">
        <v>622</v>
      </c>
      <c r="F110" s="601">
        <v>39600</v>
      </c>
      <c r="G110" s="586" t="s">
        <v>619</v>
      </c>
      <c r="H110" s="403"/>
      <c r="I110" s="404">
        <v>4400</v>
      </c>
      <c r="J110" s="466" t="s">
        <v>620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470" customFormat="1" ht="32.25" customHeight="1" x14ac:dyDescent="0.2">
      <c r="A111" s="398"/>
      <c r="B111" s="590"/>
      <c r="C111" s="587"/>
      <c r="D111" s="596"/>
      <c r="E111" s="599"/>
      <c r="F111" s="602"/>
      <c r="G111" s="587"/>
      <c r="H111" s="380"/>
      <c r="I111" s="324">
        <v>3520</v>
      </c>
      <c r="J111" s="467" t="s">
        <v>621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470" customFormat="1" ht="31.5" customHeight="1" x14ac:dyDescent="0.2">
      <c r="A112" s="398"/>
      <c r="B112" s="590"/>
      <c r="C112" s="587"/>
      <c r="D112" s="596"/>
      <c r="E112" s="599"/>
      <c r="F112" s="602"/>
      <c r="G112" s="587" t="s">
        <v>623</v>
      </c>
      <c r="H112" s="380"/>
      <c r="I112" s="324">
        <v>2200</v>
      </c>
      <c r="J112" s="467" t="s">
        <v>624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470" customFormat="1" ht="29.25" customHeight="1" x14ac:dyDescent="0.2">
      <c r="A113" s="398"/>
      <c r="B113" s="590"/>
      <c r="C113" s="587"/>
      <c r="D113" s="596"/>
      <c r="E113" s="599"/>
      <c r="F113" s="602"/>
      <c r="G113" s="587"/>
      <c r="H113" s="380"/>
      <c r="I113" s="324">
        <v>1760</v>
      </c>
      <c r="J113" s="467" t="s">
        <v>625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470" customFormat="1" ht="30" customHeight="1" x14ac:dyDescent="0.2">
      <c r="A114" s="398"/>
      <c r="B114" s="590"/>
      <c r="C114" s="587"/>
      <c r="D114" s="596"/>
      <c r="E114" s="599"/>
      <c r="F114" s="602"/>
      <c r="G114" s="587" t="s">
        <v>626</v>
      </c>
      <c r="H114" s="380"/>
      <c r="I114" s="324">
        <v>2200</v>
      </c>
      <c r="J114" s="467" t="s">
        <v>627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470" customFormat="1" ht="27.75" customHeight="1" x14ac:dyDescent="0.2">
      <c r="A115" s="398"/>
      <c r="B115" s="590"/>
      <c r="C115" s="587"/>
      <c r="D115" s="596"/>
      <c r="E115" s="599"/>
      <c r="F115" s="602"/>
      <c r="G115" s="587"/>
      <c r="H115" s="380"/>
      <c r="I115" s="324">
        <v>1760</v>
      </c>
      <c r="J115" s="467" t="s">
        <v>628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470" customFormat="1" ht="34.5" customHeight="1" x14ac:dyDescent="0.2">
      <c r="A116" s="398"/>
      <c r="B116" s="590"/>
      <c r="C116" s="587"/>
      <c r="D116" s="596"/>
      <c r="E116" s="599"/>
      <c r="F116" s="602"/>
      <c r="G116" s="587" t="s">
        <v>629</v>
      </c>
      <c r="H116" s="380"/>
      <c r="I116" s="324">
        <v>2200</v>
      </c>
      <c r="J116" s="467" t="s">
        <v>630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470" customFormat="1" ht="30" customHeight="1" x14ac:dyDescent="0.2">
      <c r="A117" s="398"/>
      <c r="B117" s="590"/>
      <c r="C117" s="587"/>
      <c r="D117" s="596"/>
      <c r="E117" s="599"/>
      <c r="F117" s="602"/>
      <c r="G117" s="587"/>
      <c r="H117" s="380"/>
      <c r="I117" s="324">
        <v>1760</v>
      </c>
      <c r="J117" s="467" t="s">
        <v>631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470" customFormat="1" ht="31.5" customHeight="1" x14ac:dyDescent="0.2">
      <c r="A118" s="398"/>
      <c r="B118" s="590"/>
      <c r="C118" s="587"/>
      <c r="D118" s="596"/>
      <c r="E118" s="599"/>
      <c r="F118" s="602"/>
      <c r="G118" s="587" t="s">
        <v>632</v>
      </c>
      <c r="H118" s="380"/>
      <c r="I118" s="324">
        <v>2200</v>
      </c>
      <c r="J118" s="467" t="s">
        <v>633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470" customFormat="1" ht="26.25" customHeight="1" x14ac:dyDescent="0.2">
      <c r="A119" s="398"/>
      <c r="B119" s="590"/>
      <c r="C119" s="587"/>
      <c r="D119" s="596"/>
      <c r="E119" s="599"/>
      <c r="F119" s="602"/>
      <c r="G119" s="587"/>
      <c r="H119" s="380"/>
      <c r="I119" s="324">
        <v>1760</v>
      </c>
      <c r="J119" s="467" t="s">
        <v>634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470" customFormat="1" ht="27" customHeight="1" x14ac:dyDescent="0.2">
      <c r="A120" s="398"/>
      <c r="B120" s="590"/>
      <c r="C120" s="587"/>
      <c r="D120" s="596"/>
      <c r="E120" s="599"/>
      <c r="F120" s="602"/>
      <c r="G120" s="587" t="s">
        <v>635</v>
      </c>
      <c r="H120" s="380"/>
      <c r="I120" s="324">
        <v>2200</v>
      </c>
      <c r="J120" s="467" t="s">
        <v>636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470" customFormat="1" ht="29.25" customHeight="1" x14ac:dyDescent="0.2">
      <c r="A121" s="398"/>
      <c r="B121" s="590"/>
      <c r="C121" s="587"/>
      <c r="D121" s="596"/>
      <c r="E121" s="599"/>
      <c r="F121" s="602"/>
      <c r="G121" s="587"/>
      <c r="H121" s="380"/>
      <c r="I121" s="324">
        <v>1760</v>
      </c>
      <c r="J121" s="467" t="s">
        <v>637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470" customFormat="1" ht="30.75" customHeight="1" x14ac:dyDescent="0.2">
      <c r="A122" s="398"/>
      <c r="B122" s="590"/>
      <c r="C122" s="587"/>
      <c r="D122" s="596"/>
      <c r="E122" s="599"/>
      <c r="F122" s="602"/>
      <c r="G122" s="587" t="s">
        <v>638</v>
      </c>
      <c r="H122" s="380"/>
      <c r="I122" s="324">
        <v>2200</v>
      </c>
      <c r="J122" s="467" t="s">
        <v>639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470" customFormat="1" ht="27.75" customHeight="1" x14ac:dyDescent="0.2">
      <c r="A123" s="398"/>
      <c r="B123" s="590"/>
      <c r="C123" s="587"/>
      <c r="D123" s="596"/>
      <c r="E123" s="599"/>
      <c r="F123" s="602"/>
      <c r="G123" s="587"/>
      <c r="H123" s="380"/>
      <c r="I123" s="324">
        <v>1760</v>
      </c>
      <c r="J123" s="467" t="s">
        <v>640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470" customFormat="1" ht="30.75" customHeight="1" x14ac:dyDescent="0.2">
      <c r="A124" s="398"/>
      <c r="B124" s="590"/>
      <c r="C124" s="587"/>
      <c r="D124" s="596"/>
      <c r="E124" s="599"/>
      <c r="F124" s="602"/>
      <c r="G124" s="587" t="s">
        <v>641</v>
      </c>
      <c r="H124" s="380"/>
      <c r="I124" s="324">
        <v>2200</v>
      </c>
      <c r="J124" s="467" t="s">
        <v>642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470" customFormat="1" ht="29.25" customHeight="1" x14ac:dyDescent="0.2">
      <c r="A125" s="398"/>
      <c r="B125" s="590"/>
      <c r="C125" s="587"/>
      <c r="D125" s="596"/>
      <c r="E125" s="599"/>
      <c r="F125" s="602"/>
      <c r="G125" s="587"/>
      <c r="H125" s="380"/>
      <c r="I125" s="324">
        <v>1760</v>
      </c>
      <c r="J125" s="467" t="s">
        <v>643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470" customFormat="1" ht="34.5" customHeight="1" x14ac:dyDescent="0.2">
      <c r="A126" s="398"/>
      <c r="B126" s="590"/>
      <c r="C126" s="587"/>
      <c r="D126" s="596"/>
      <c r="E126" s="599"/>
      <c r="F126" s="602"/>
      <c r="G126" s="587" t="s">
        <v>644</v>
      </c>
      <c r="H126" s="380"/>
      <c r="I126" s="324">
        <v>2200</v>
      </c>
      <c r="J126" s="467" t="s">
        <v>645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470" customFormat="1" ht="27.75" customHeight="1" thickBot="1" x14ac:dyDescent="0.25">
      <c r="A127" s="398"/>
      <c r="B127" s="591"/>
      <c r="C127" s="588"/>
      <c r="D127" s="597"/>
      <c r="E127" s="600"/>
      <c r="F127" s="603"/>
      <c r="G127" s="588"/>
      <c r="H127" s="409"/>
      <c r="I127" s="411">
        <v>1760</v>
      </c>
      <c r="J127" s="468" t="s">
        <v>646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459" customFormat="1" ht="30" customHeight="1" x14ac:dyDescent="0.2">
      <c r="A128" s="398"/>
      <c r="B128" s="575" t="s">
        <v>98</v>
      </c>
      <c r="C128" s="560" t="s">
        <v>314</v>
      </c>
      <c r="D128" s="563">
        <v>90000</v>
      </c>
      <c r="E128" s="578" t="s">
        <v>463</v>
      </c>
      <c r="F128" s="569">
        <v>90000</v>
      </c>
      <c r="G128" s="572" t="s">
        <v>465</v>
      </c>
      <c r="H128" s="403" t="s">
        <v>466</v>
      </c>
      <c r="I128" s="404">
        <v>9000</v>
      </c>
      <c r="J128" s="466" t="s">
        <v>467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469" customFormat="1" ht="32.25" customHeight="1" x14ac:dyDescent="0.2">
      <c r="A129" s="398"/>
      <c r="B129" s="576"/>
      <c r="C129" s="561"/>
      <c r="D129" s="564"/>
      <c r="E129" s="579"/>
      <c r="F129" s="570"/>
      <c r="G129" s="561"/>
      <c r="H129" s="380" t="s">
        <v>468</v>
      </c>
      <c r="I129" s="401">
        <v>9000</v>
      </c>
      <c r="J129" s="471" t="s">
        <v>469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459" customFormat="1" ht="30.75" customHeight="1" x14ac:dyDescent="0.2">
      <c r="A130" s="398"/>
      <c r="B130" s="576"/>
      <c r="C130" s="561"/>
      <c r="D130" s="564"/>
      <c r="E130" s="579"/>
      <c r="F130" s="570"/>
      <c r="G130" s="561"/>
      <c r="H130" s="380" t="s">
        <v>470</v>
      </c>
      <c r="I130" s="324">
        <v>9000</v>
      </c>
      <c r="J130" s="471" t="s">
        <v>471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459" customFormat="1" ht="29.25" customHeight="1" x14ac:dyDescent="0.2">
      <c r="A131" s="398"/>
      <c r="B131" s="576"/>
      <c r="C131" s="561"/>
      <c r="D131" s="564"/>
      <c r="E131" s="579"/>
      <c r="F131" s="570"/>
      <c r="G131" s="561"/>
      <c r="H131" s="380" t="s">
        <v>472</v>
      </c>
      <c r="I131" s="324">
        <v>9000</v>
      </c>
      <c r="J131" s="471" t="s">
        <v>473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459" customFormat="1" ht="27" customHeight="1" x14ac:dyDescent="0.2">
      <c r="A132" s="398"/>
      <c r="B132" s="576"/>
      <c r="C132" s="561"/>
      <c r="D132" s="564"/>
      <c r="E132" s="579"/>
      <c r="F132" s="570"/>
      <c r="G132" s="561"/>
      <c r="H132" s="380" t="s">
        <v>474</v>
      </c>
      <c r="I132" s="324">
        <v>9000</v>
      </c>
      <c r="J132" s="471" t="s">
        <v>475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469" customFormat="1" ht="27.75" customHeight="1" x14ac:dyDescent="0.2">
      <c r="A133" s="398"/>
      <c r="B133" s="576"/>
      <c r="C133" s="561"/>
      <c r="D133" s="564"/>
      <c r="E133" s="579"/>
      <c r="F133" s="570"/>
      <c r="G133" s="561"/>
      <c r="H133" s="380" t="s">
        <v>476</v>
      </c>
      <c r="I133" s="324">
        <v>9000</v>
      </c>
      <c r="J133" s="471" t="s">
        <v>477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469" customFormat="1" ht="27.75" customHeight="1" x14ac:dyDescent="0.2">
      <c r="A134" s="398"/>
      <c r="B134" s="576"/>
      <c r="C134" s="561"/>
      <c r="D134" s="564"/>
      <c r="E134" s="579"/>
      <c r="F134" s="570"/>
      <c r="G134" s="561"/>
      <c r="H134" s="380" t="s">
        <v>478</v>
      </c>
      <c r="I134" s="324">
        <v>9000</v>
      </c>
      <c r="J134" s="471" t="s">
        <v>479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469" customFormat="1" ht="27" customHeight="1" x14ac:dyDescent="0.2">
      <c r="A135" s="398"/>
      <c r="B135" s="576"/>
      <c r="C135" s="561"/>
      <c r="D135" s="564"/>
      <c r="E135" s="579"/>
      <c r="F135" s="570"/>
      <c r="G135" s="561"/>
      <c r="H135" s="380" t="s">
        <v>480</v>
      </c>
      <c r="I135" s="324">
        <v>9000</v>
      </c>
      <c r="J135" s="471" t="s">
        <v>481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469" customFormat="1" ht="30" customHeight="1" x14ac:dyDescent="0.2">
      <c r="A136" s="398"/>
      <c r="B136" s="576"/>
      <c r="C136" s="561"/>
      <c r="D136" s="564"/>
      <c r="E136" s="579"/>
      <c r="F136" s="570"/>
      <c r="G136" s="561"/>
      <c r="H136" s="380" t="s">
        <v>482</v>
      </c>
      <c r="I136" s="324">
        <v>9000</v>
      </c>
      <c r="J136" s="471" t="s">
        <v>483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469" customFormat="1" ht="32.25" customHeight="1" thickBot="1" x14ac:dyDescent="0.25">
      <c r="A137" s="398"/>
      <c r="B137" s="577"/>
      <c r="C137" s="562"/>
      <c r="D137" s="565"/>
      <c r="E137" s="580"/>
      <c r="F137" s="571"/>
      <c r="G137" s="562"/>
      <c r="H137" s="409" t="s">
        <v>484</v>
      </c>
      <c r="I137" s="411">
        <v>9000</v>
      </c>
      <c r="J137" s="472" t="s">
        <v>485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469" customFormat="1" ht="30.75" customHeight="1" x14ac:dyDescent="0.2">
      <c r="A138" s="398"/>
      <c r="B138" s="575" t="s">
        <v>99</v>
      </c>
      <c r="C138" s="560" t="s">
        <v>315</v>
      </c>
      <c r="D138" s="563">
        <v>93000</v>
      </c>
      <c r="E138" s="578" t="s">
        <v>486</v>
      </c>
      <c r="F138" s="569">
        <v>93000</v>
      </c>
      <c r="G138" s="572" t="s">
        <v>487</v>
      </c>
      <c r="H138" s="403" t="s">
        <v>488</v>
      </c>
      <c r="I138" s="404">
        <v>9300</v>
      </c>
      <c r="J138" s="466" t="s">
        <v>498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469" customFormat="1" ht="28.5" customHeight="1" x14ac:dyDescent="0.2">
      <c r="A139" s="398"/>
      <c r="B139" s="576"/>
      <c r="C139" s="561"/>
      <c r="D139" s="564"/>
      <c r="E139" s="579"/>
      <c r="F139" s="570"/>
      <c r="G139" s="573"/>
      <c r="H139" s="380" t="s">
        <v>489</v>
      </c>
      <c r="I139" s="401">
        <v>9300</v>
      </c>
      <c r="J139" s="473" t="s">
        <v>499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469" customFormat="1" ht="27.75" customHeight="1" x14ac:dyDescent="0.2">
      <c r="A140" s="398"/>
      <c r="B140" s="576"/>
      <c r="C140" s="561"/>
      <c r="D140" s="564"/>
      <c r="E140" s="579"/>
      <c r="F140" s="570"/>
      <c r="G140" s="573"/>
      <c r="H140" s="380" t="s">
        <v>490</v>
      </c>
      <c r="I140" s="401">
        <v>9300</v>
      </c>
      <c r="J140" s="473" t="s">
        <v>500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469" customFormat="1" ht="28.5" customHeight="1" x14ac:dyDescent="0.2">
      <c r="A141" s="398"/>
      <c r="B141" s="576"/>
      <c r="C141" s="561"/>
      <c r="D141" s="564"/>
      <c r="E141" s="579"/>
      <c r="F141" s="570"/>
      <c r="G141" s="573"/>
      <c r="H141" s="380" t="s">
        <v>491</v>
      </c>
      <c r="I141" s="401">
        <v>9300</v>
      </c>
      <c r="J141" s="473" t="s">
        <v>501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469" customFormat="1" ht="30" customHeight="1" x14ac:dyDescent="0.2">
      <c r="A142" s="398"/>
      <c r="B142" s="576"/>
      <c r="C142" s="561"/>
      <c r="D142" s="564"/>
      <c r="E142" s="579"/>
      <c r="F142" s="570"/>
      <c r="G142" s="573"/>
      <c r="H142" s="380" t="s">
        <v>492</v>
      </c>
      <c r="I142" s="401">
        <v>9300</v>
      </c>
      <c r="J142" s="473" t="s">
        <v>502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469" customFormat="1" ht="27.75" customHeight="1" x14ac:dyDescent="0.2">
      <c r="A143" s="398"/>
      <c r="B143" s="576"/>
      <c r="C143" s="561"/>
      <c r="D143" s="564"/>
      <c r="E143" s="579"/>
      <c r="F143" s="570"/>
      <c r="G143" s="573"/>
      <c r="H143" s="380" t="s">
        <v>493</v>
      </c>
      <c r="I143" s="401">
        <v>9300</v>
      </c>
      <c r="J143" s="473" t="s">
        <v>503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469" customFormat="1" ht="28.5" customHeight="1" x14ac:dyDescent="0.2">
      <c r="A144" s="398"/>
      <c r="B144" s="576"/>
      <c r="C144" s="561"/>
      <c r="D144" s="564"/>
      <c r="E144" s="579"/>
      <c r="F144" s="570"/>
      <c r="G144" s="573"/>
      <c r="H144" s="380" t="s">
        <v>494</v>
      </c>
      <c r="I144" s="401">
        <v>9300</v>
      </c>
      <c r="J144" s="473" t="s">
        <v>504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469" customFormat="1" ht="27" customHeight="1" x14ac:dyDescent="0.2">
      <c r="A145" s="398"/>
      <c r="B145" s="576"/>
      <c r="C145" s="561"/>
      <c r="D145" s="564"/>
      <c r="E145" s="579"/>
      <c r="F145" s="570"/>
      <c r="G145" s="573"/>
      <c r="H145" s="380" t="s">
        <v>495</v>
      </c>
      <c r="I145" s="401">
        <v>9300</v>
      </c>
      <c r="J145" s="473" t="s">
        <v>505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469" customFormat="1" ht="30" customHeight="1" x14ac:dyDescent="0.2">
      <c r="A146" s="398"/>
      <c r="B146" s="576"/>
      <c r="C146" s="561"/>
      <c r="D146" s="564"/>
      <c r="E146" s="579"/>
      <c r="F146" s="570"/>
      <c r="G146" s="573"/>
      <c r="H146" s="380" t="s">
        <v>496</v>
      </c>
      <c r="I146" s="401">
        <v>9300</v>
      </c>
      <c r="J146" s="473" t="s">
        <v>506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469" customFormat="1" ht="28.5" customHeight="1" thickBot="1" x14ac:dyDescent="0.25">
      <c r="A147" s="398"/>
      <c r="B147" s="577"/>
      <c r="C147" s="562"/>
      <c r="D147" s="565"/>
      <c r="E147" s="580"/>
      <c r="F147" s="571"/>
      <c r="G147" s="574"/>
      <c r="H147" s="409" t="s">
        <v>497</v>
      </c>
      <c r="I147" s="448">
        <v>9300</v>
      </c>
      <c r="J147" s="474" t="s">
        <v>507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469" customFormat="1" ht="27" customHeight="1" x14ac:dyDescent="0.2">
      <c r="A148" s="398"/>
      <c r="B148" s="589" t="s">
        <v>100</v>
      </c>
      <c r="C148" s="592" t="s">
        <v>316</v>
      </c>
      <c r="D148" s="595">
        <v>93000</v>
      </c>
      <c r="E148" s="598" t="s">
        <v>508</v>
      </c>
      <c r="F148" s="601">
        <v>93000</v>
      </c>
      <c r="G148" s="586" t="s">
        <v>509</v>
      </c>
      <c r="H148" s="403" t="s">
        <v>510</v>
      </c>
      <c r="I148" s="404">
        <v>9300</v>
      </c>
      <c r="J148" s="466" t="s">
        <v>520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469" customFormat="1" ht="26.25" customHeight="1" x14ac:dyDescent="0.2">
      <c r="A149" s="398"/>
      <c r="B149" s="590"/>
      <c r="C149" s="593"/>
      <c r="D149" s="596"/>
      <c r="E149" s="599"/>
      <c r="F149" s="602"/>
      <c r="G149" s="587"/>
      <c r="H149" s="380" t="s">
        <v>511</v>
      </c>
      <c r="I149" s="324">
        <v>9300</v>
      </c>
      <c r="J149" s="467" t="s">
        <v>521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469" customFormat="1" ht="25.5" customHeight="1" x14ac:dyDescent="0.2">
      <c r="A150" s="398"/>
      <c r="B150" s="590"/>
      <c r="C150" s="593"/>
      <c r="D150" s="596"/>
      <c r="E150" s="599"/>
      <c r="F150" s="602"/>
      <c r="G150" s="587"/>
      <c r="H150" s="380" t="s">
        <v>512</v>
      </c>
      <c r="I150" s="324">
        <v>9300</v>
      </c>
      <c r="J150" s="467" t="s">
        <v>522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469" customFormat="1" ht="29.25" customHeight="1" x14ac:dyDescent="0.2">
      <c r="A151" s="398"/>
      <c r="B151" s="590"/>
      <c r="C151" s="593"/>
      <c r="D151" s="596"/>
      <c r="E151" s="599"/>
      <c r="F151" s="602"/>
      <c r="G151" s="587"/>
      <c r="H151" s="380" t="s">
        <v>513</v>
      </c>
      <c r="I151" s="324">
        <v>9300</v>
      </c>
      <c r="J151" s="467" t="s">
        <v>523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469" customFormat="1" ht="27" customHeight="1" x14ac:dyDescent="0.2">
      <c r="A152" s="398"/>
      <c r="B152" s="590"/>
      <c r="C152" s="593"/>
      <c r="D152" s="596"/>
      <c r="E152" s="599"/>
      <c r="F152" s="602"/>
      <c r="G152" s="587"/>
      <c r="H152" s="380" t="s">
        <v>514</v>
      </c>
      <c r="I152" s="324">
        <v>9300</v>
      </c>
      <c r="J152" s="467" t="s">
        <v>524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469" customFormat="1" ht="27.75" customHeight="1" x14ac:dyDescent="0.2">
      <c r="A153" s="398"/>
      <c r="B153" s="590"/>
      <c r="C153" s="593"/>
      <c r="D153" s="596"/>
      <c r="E153" s="599"/>
      <c r="F153" s="602"/>
      <c r="G153" s="587"/>
      <c r="H153" s="380" t="s">
        <v>515</v>
      </c>
      <c r="I153" s="324">
        <v>9300</v>
      </c>
      <c r="J153" s="467" t="s">
        <v>525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459" customFormat="1" ht="27" customHeight="1" x14ac:dyDescent="0.2">
      <c r="A154" s="398"/>
      <c r="B154" s="590"/>
      <c r="C154" s="593"/>
      <c r="D154" s="596"/>
      <c r="E154" s="599"/>
      <c r="F154" s="602"/>
      <c r="G154" s="587"/>
      <c r="H154" s="380" t="s">
        <v>516</v>
      </c>
      <c r="I154" s="324">
        <v>9300</v>
      </c>
      <c r="J154" s="467" t="s">
        <v>526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469" customFormat="1" ht="27" customHeight="1" x14ac:dyDescent="0.2">
      <c r="A155" s="398"/>
      <c r="B155" s="590"/>
      <c r="C155" s="593"/>
      <c r="D155" s="596"/>
      <c r="E155" s="599"/>
      <c r="F155" s="602"/>
      <c r="G155" s="587"/>
      <c r="H155" s="380" t="s">
        <v>517</v>
      </c>
      <c r="I155" s="324">
        <v>9300</v>
      </c>
      <c r="J155" s="467" t="s">
        <v>527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469" customFormat="1" ht="29.25" customHeight="1" x14ac:dyDescent="0.2">
      <c r="A156" s="398"/>
      <c r="B156" s="590"/>
      <c r="C156" s="593"/>
      <c r="D156" s="596"/>
      <c r="E156" s="599"/>
      <c r="F156" s="602"/>
      <c r="G156" s="587"/>
      <c r="H156" s="380" t="s">
        <v>518</v>
      </c>
      <c r="I156" s="324">
        <v>9300</v>
      </c>
      <c r="J156" s="467" t="s">
        <v>528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469" customFormat="1" ht="29.25" customHeight="1" thickBot="1" x14ac:dyDescent="0.25">
      <c r="A157" s="398"/>
      <c r="B157" s="591"/>
      <c r="C157" s="594"/>
      <c r="D157" s="597"/>
      <c r="E157" s="600"/>
      <c r="F157" s="603"/>
      <c r="G157" s="588"/>
      <c r="H157" s="409" t="s">
        <v>519</v>
      </c>
      <c r="I157" s="411">
        <v>9300</v>
      </c>
      <c r="J157" s="468" t="s">
        <v>529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469" customFormat="1" ht="26.25" customHeight="1" x14ac:dyDescent="0.2">
      <c r="A158" s="398"/>
      <c r="B158" s="575" t="s">
        <v>317</v>
      </c>
      <c r="C158" s="560" t="s">
        <v>318</v>
      </c>
      <c r="D158" s="563">
        <v>40000</v>
      </c>
      <c r="E158" s="578" t="s">
        <v>530</v>
      </c>
      <c r="F158" s="569">
        <v>40000</v>
      </c>
      <c r="G158" s="572" t="s">
        <v>531</v>
      </c>
      <c r="H158" s="403" t="s">
        <v>532</v>
      </c>
      <c r="I158" s="404">
        <v>5000</v>
      </c>
      <c r="J158" s="466" t="s">
        <v>540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469" customFormat="1" ht="27" customHeight="1" x14ac:dyDescent="0.2">
      <c r="A159" s="398"/>
      <c r="B159" s="576"/>
      <c r="C159" s="561"/>
      <c r="D159" s="564"/>
      <c r="E159" s="579"/>
      <c r="F159" s="570"/>
      <c r="G159" s="573"/>
      <c r="H159" s="380" t="s">
        <v>533</v>
      </c>
      <c r="I159" s="401">
        <v>5000</v>
      </c>
      <c r="J159" s="467" t="s">
        <v>541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469" customFormat="1" ht="27" customHeight="1" x14ac:dyDescent="0.2">
      <c r="A160" s="398"/>
      <c r="B160" s="576"/>
      <c r="C160" s="561"/>
      <c r="D160" s="564"/>
      <c r="E160" s="579"/>
      <c r="F160" s="570"/>
      <c r="G160" s="573"/>
      <c r="H160" s="380" t="s">
        <v>534</v>
      </c>
      <c r="I160" s="401">
        <v>5000</v>
      </c>
      <c r="J160" s="467" t="s">
        <v>542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469" customFormat="1" ht="27.75" customHeight="1" x14ac:dyDescent="0.2">
      <c r="A161" s="398"/>
      <c r="B161" s="576"/>
      <c r="C161" s="561"/>
      <c r="D161" s="564"/>
      <c r="E161" s="579"/>
      <c r="F161" s="570"/>
      <c r="G161" s="573"/>
      <c r="H161" s="380" t="s">
        <v>535</v>
      </c>
      <c r="I161" s="401">
        <v>5000</v>
      </c>
      <c r="J161" s="467" t="s">
        <v>543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469" customFormat="1" ht="27.75" customHeight="1" x14ac:dyDescent="0.2">
      <c r="A162" s="398"/>
      <c r="B162" s="576"/>
      <c r="C162" s="561"/>
      <c r="D162" s="564"/>
      <c r="E162" s="579"/>
      <c r="F162" s="570"/>
      <c r="G162" s="573"/>
      <c r="H162" s="380" t="s">
        <v>536</v>
      </c>
      <c r="I162" s="401">
        <v>5000</v>
      </c>
      <c r="J162" s="467" t="s">
        <v>544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469" customFormat="1" ht="27" customHeight="1" x14ac:dyDescent="0.2">
      <c r="A163" s="398"/>
      <c r="B163" s="576"/>
      <c r="C163" s="561"/>
      <c r="D163" s="564"/>
      <c r="E163" s="579"/>
      <c r="F163" s="570"/>
      <c r="G163" s="573"/>
      <c r="H163" s="380" t="s">
        <v>537</v>
      </c>
      <c r="I163" s="401">
        <v>5000</v>
      </c>
      <c r="J163" s="467" t="s">
        <v>545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469" customFormat="1" ht="30" customHeight="1" x14ac:dyDescent="0.2">
      <c r="A164" s="398"/>
      <c r="B164" s="576"/>
      <c r="C164" s="561"/>
      <c r="D164" s="564"/>
      <c r="E164" s="579"/>
      <c r="F164" s="570"/>
      <c r="G164" s="573"/>
      <c r="H164" s="380" t="s">
        <v>538</v>
      </c>
      <c r="I164" s="401">
        <v>5000</v>
      </c>
      <c r="J164" s="467" t="s">
        <v>546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459" customFormat="1" ht="28.5" customHeight="1" thickBot="1" x14ac:dyDescent="0.25">
      <c r="A165" s="398"/>
      <c r="B165" s="577"/>
      <c r="C165" s="562"/>
      <c r="D165" s="565"/>
      <c r="E165" s="580"/>
      <c r="F165" s="571"/>
      <c r="G165" s="574"/>
      <c r="H165" s="409" t="s">
        <v>539</v>
      </c>
      <c r="I165" s="448">
        <v>5000</v>
      </c>
      <c r="J165" s="468" t="s">
        <v>547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331" customFormat="1" ht="32.25" customHeight="1" x14ac:dyDescent="0.2">
      <c r="A166" s="398"/>
      <c r="B166" s="575" t="s">
        <v>319</v>
      </c>
      <c r="C166" s="560" t="s">
        <v>320</v>
      </c>
      <c r="D166" s="563">
        <v>45000</v>
      </c>
      <c r="E166" s="578" t="s">
        <v>548</v>
      </c>
      <c r="F166" s="569">
        <v>45000</v>
      </c>
      <c r="G166" s="572" t="s">
        <v>549</v>
      </c>
      <c r="H166" s="403" t="s">
        <v>550</v>
      </c>
      <c r="I166" s="404">
        <v>5000</v>
      </c>
      <c r="J166" s="466" t="s">
        <v>559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469" customFormat="1" ht="28.5" customHeight="1" x14ac:dyDescent="0.2">
      <c r="A167" s="398"/>
      <c r="B167" s="576"/>
      <c r="C167" s="561"/>
      <c r="D167" s="564"/>
      <c r="E167" s="579"/>
      <c r="F167" s="570"/>
      <c r="G167" s="573"/>
      <c r="H167" s="380" t="s">
        <v>551</v>
      </c>
      <c r="I167" s="401">
        <v>5000</v>
      </c>
      <c r="J167" s="467" t="s">
        <v>560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469" customFormat="1" ht="26.25" customHeight="1" x14ac:dyDescent="0.2">
      <c r="A168" s="398"/>
      <c r="B168" s="576"/>
      <c r="C168" s="561"/>
      <c r="D168" s="564"/>
      <c r="E168" s="579"/>
      <c r="F168" s="570"/>
      <c r="G168" s="573"/>
      <c r="H168" s="380" t="s">
        <v>552</v>
      </c>
      <c r="I168" s="401">
        <v>5000</v>
      </c>
      <c r="J168" s="467" t="s">
        <v>561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469" customFormat="1" ht="29.25" customHeight="1" x14ac:dyDescent="0.2">
      <c r="A169" s="398"/>
      <c r="B169" s="576"/>
      <c r="C169" s="561"/>
      <c r="D169" s="564"/>
      <c r="E169" s="579"/>
      <c r="F169" s="570"/>
      <c r="G169" s="573"/>
      <c r="H169" s="380" t="s">
        <v>553</v>
      </c>
      <c r="I169" s="401">
        <v>5000</v>
      </c>
      <c r="J169" s="467" t="s">
        <v>562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469" customFormat="1" ht="28.5" customHeight="1" x14ac:dyDescent="0.2">
      <c r="A170" s="398"/>
      <c r="B170" s="576"/>
      <c r="C170" s="561"/>
      <c r="D170" s="564"/>
      <c r="E170" s="579"/>
      <c r="F170" s="570"/>
      <c r="G170" s="573"/>
      <c r="H170" s="380" t="s">
        <v>554</v>
      </c>
      <c r="I170" s="401">
        <v>5000</v>
      </c>
      <c r="J170" s="467" t="s">
        <v>563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469" customFormat="1" ht="28.5" customHeight="1" x14ac:dyDescent="0.2">
      <c r="A171" s="398"/>
      <c r="B171" s="576"/>
      <c r="C171" s="561"/>
      <c r="D171" s="564"/>
      <c r="E171" s="579"/>
      <c r="F171" s="570"/>
      <c r="G171" s="573"/>
      <c r="H171" s="380" t="s">
        <v>555</v>
      </c>
      <c r="I171" s="401">
        <v>5000</v>
      </c>
      <c r="J171" s="467" t="s">
        <v>564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469" customFormat="1" ht="27.75" customHeight="1" x14ac:dyDescent="0.2">
      <c r="A172" s="398"/>
      <c r="B172" s="576"/>
      <c r="C172" s="561"/>
      <c r="D172" s="564"/>
      <c r="E172" s="579"/>
      <c r="F172" s="570"/>
      <c r="G172" s="573"/>
      <c r="H172" s="380" t="s">
        <v>556</v>
      </c>
      <c r="I172" s="401">
        <v>5000</v>
      </c>
      <c r="J172" s="467" t="s">
        <v>565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469" customFormat="1" ht="27" customHeight="1" x14ac:dyDescent="0.2">
      <c r="A173" s="398"/>
      <c r="B173" s="576"/>
      <c r="C173" s="561"/>
      <c r="D173" s="564"/>
      <c r="E173" s="579"/>
      <c r="F173" s="570"/>
      <c r="G173" s="573"/>
      <c r="H173" s="380" t="s">
        <v>557</v>
      </c>
      <c r="I173" s="401">
        <v>5000</v>
      </c>
      <c r="J173" s="467" t="s">
        <v>566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469" customFormat="1" ht="30" customHeight="1" thickBot="1" x14ac:dyDescent="0.25">
      <c r="A174" s="398"/>
      <c r="B174" s="577"/>
      <c r="C174" s="562"/>
      <c r="D174" s="565"/>
      <c r="E174" s="580"/>
      <c r="F174" s="571"/>
      <c r="G174" s="574"/>
      <c r="H174" s="409" t="s">
        <v>558</v>
      </c>
      <c r="I174" s="448">
        <v>5000</v>
      </c>
      <c r="J174" s="468" t="s">
        <v>567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469" customFormat="1" ht="58.5" customHeight="1" x14ac:dyDescent="0.2">
      <c r="A175" s="398"/>
      <c r="B175" s="479" t="s">
        <v>152</v>
      </c>
      <c r="C175" s="405" t="s">
        <v>321</v>
      </c>
      <c r="D175" s="404">
        <v>3424</v>
      </c>
      <c r="E175" s="578" t="s">
        <v>568</v>
      </c>
      <c r="F175" s="480">
        <v>3424</v>
      </c>
      <c r="G175" s="572" t="s">
        <v>569</v>
      </c>
      <c r="H175" s="403" t="s">
        <v>570</v>
      </c>
      <c r="I175" s="404">
        <v>3424</v>
      </c>
      <c r="J175" s="466" t="s">
        <v>571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469" customFormat="1" ht="58.5" customHeight="1" x14ac:dyDescent="0.2">
      <c r="A176" s="398"/>
      <c r="B176" s="481" t="s">
        <v>153</v>
      </c>
      <c r="C176" s="399" t="s">
        <v>323</v>
      </c>
      <c r="D176" s="401">
        <v>1632</v>
      </c>
      <c r="E176" s="579"/>
      <c r="F176" s="419">
        <v>1632</v>
      </c>
      <c r="G176" s="573"/>
      <c r="H176" s="399" t="s">
        <v>572</v>
      </c>
      <c r="I176" s="401">
        <v>1632</v>
      </c>
      <c r="J176" s="473" t="s">
        <v>573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469" customFormat="1" ht="59.25" customHeight="1" x14ac:dyDescent="0.2">
      <c r="A177" s="398"/>
      <c r="B177" s="482" t="s">
        <v>154</v>
      </c>
      <c r="C177" s="400" t="s">
        <v>324</v>
      </c>
      <c r="D177" s="401">
        <v>2560</v>
      </c>
      <c r="E177" s="579"/>
      <c r="F177" s="419">
        <v>2560</v>
      </c>
      <c r="G177" s="573"/>
      <c r="H177" s="400" t="s">
        <v>574</v>
      </c>
      <c r="I177" s="401">
        <v>2560</v>
      </c>
      <c r="J177" s="471" t="s">
        <v>575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469" customFormat="1" ht="54.75" customHeight="1" x14ac:dyDescent="0.2">
      <c r="A178" s="398"/>
      <c r="B178" s="482" t="s">
        <v>325</v>
      </c>
      <c r="C178" s="400" t="s">
        <v>352</v>
      </c>
      <c r="D178" s="401">
        <v>4768</v>
      </c>
      <c r="E178" s="579"/>
      <c r="F178" s="419">
        <v>4768</v>
      </c>
      <c r="G178" s="573"/>
      <c r="H178" s="400" t="s">
        <v>576</v>
      </c>
      <c r="I178" s="401">
        <v>4768</v>
      </c>
      <c r="J178" s="471" t="s">
        <v>577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469" customFormat="1" ht="58.5" customHeight="1" x14ac:dyDescent="0.2">
      <c r="A179" s="398"/>
      <c r="B179" s="482" t="s">
        <v>326</v>
      </c>
      <c r="C179" s="400" t="s">
        <v>327</v>
      </c>
      <c r="D179" s="401">
        <v>4496</v>
      </c>
      <c r="E179" s="579"/>
      <c r="F179" s="419">
        <v>4496</v>
      </c>
      <c r="G179" s="573"/>
      <c r="H179" s="400" t="s">
        <v>578</v>
      </c>
      <c r="I179" s="401">
        <v>4496</v>
      </c>
      <c r="J179" s="471" t="s">
        <v>579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469" customFormat="1" ht="57.75" customHeight="1" x14ac:dyDescent="0.2">
      <c r="A180" s="398"/>
      <c r="B180" s="482" t="s">
        <v>328</v>
      </c>
      <c r="C180" s="400" t="s">
        <v>329</v>
      </c>
      <c r="D180" s="401">
        <v>6256</v>
      </c>
      <c r="E180" s="579"/>
      <c r="F180" s="419">
        <v>6256</v>
      </c>
      <c r="G180" s="573"/>
      <c r="H180" s="400" t="s">
        <v>580</v>
      </c>
      <c r="I180" s="401">
        <v>6256</v>
      </c>
      <c r="J180" s="471" t="s">
        <v>581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469" customFormat="1" ht="57.75" customHeight="1" x14ac:dyDescent="0.2">
      <c r="A181" s="398"/>
      <c r="B181" s="482" t="s">
        <v>330</v>
      </c>
      <c r="C181" s="400" t="s">
        <v>331</v>
      </c>
      <c r="D181" s="401">
        <v>1104</v>
      </c>
      <c r="E181" s="579"/>
      <c r="F181" s="419">
        <v>1104</v>
      </c>
      <c r="G181" s="573"/>
      <c r="H181" s="400" t="s">
        <v>582</v>
      </c>
      <c r="I181" s="401">
        <v>1104</v>
      </c>
      <c r="J181" s="471" t="s">
        <v>583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469" customFormat="1" ht="55.5" customHeight="1" x14ac:dyDescent="0.2">
      <c r="A182" s="398"/>
      <c r="B182" s="482" t="s">
        <v>332</v>
      </c>
      <c r="C182" s="400" t="s">
        <v>333</v>
      </c>
      <c r="D182" s="401">
        <v>2608</v>
      </c>
      <c r="E182" s="579"/>
      <c r="F182" s="419">
        <v>2608</v>
      </c>
      <c r="G182" s="573"/>
      <c r="H182" s="400" t="s">
        <v>584</v>
      </c>
      <c r="I182" s="401">
        <v>2608</v>
      </c>
      <c r="J182" s="471" t="s">
        <v>585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469" customFormat="1" ht="57.75" customHeight="1" x14ac:dyDescent="0.2">
      <c r="A183" s="398"/>
      <c r="B183" s="482" t="s">
        <v>334</v>
      </c>
      <c r="C183" s="400" t="s">
        <v>335</v>
      </c>
      <c r="D183" s="401">
        <v>1568</v>
      </c>
      <c r="E183" s="579"/>
      <c r="F183" s="419">
        <v>1568</v>
      </c>
      <c r="G183" s="573"/>
      <c r="H183" s="400" t="s">
        <v>586</v>
      </c>
      <c r="I183" s="401">
        <v>1568</v>
      </c>
      <c r="J183" s="471" t="s">
        <v>587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469" customFormat="1" ht="54.75" customHeight="1" x14ac:dyDescent="0.2">
      <c r="A184" s="398"/>
      <c r="B184" s="482" t="s">
        <v>336</v>
      </c>
      <c r="C184" s="400" t="s">
        <v>588</v>
      </c>
      <c r="D184" s="401">
        <v>3424</v>
      </c>
      <c r="E184" s="579"/>
      <c r="F184" s="419">
        <v>3424</v>
      </c>
      <c r="G184" s="573"/>
      <c r="H184" s="400" t="s">
        <v>589</v>
      </c>
      <c r="I184" s="401">
        <v>3424</v>
      </c>
      <c r="J184" s="471" t="s">
        <v>590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470" customFormat="1" ht="57" customHeight="1" x14ac:dyDescent="0.2">
      <c r="A185" s="398"/>
      <c r="B185" s="482" t="s">
        <v>337</v>
      </c>
      <c r="C185" s="400" t="s">
        <v>346</v>
      </c>
      <c r="D185" s="401">
        <v>1632</v>
      </c>
      <c r="E185" s="579"/>
      <c r="F185" s="419">
        <v>1632</v>
      </c>
      <c r="G185" s="573"/>
      <c r="H185" s="400" t="s">
        <v>591</v>
      </c>
      <c r="I185" s="401">
        <v>1632</v>
      </c>
      <c r="J185" s="471" t="s">
        <v>592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469" customFormat="1" ht="55.5" customHeight="1" x14ac:dyDescent="0.2">
      <c r="A186" s="398"/>
      <c r="B186" s="482" t="s">
        <v>338</v>
      </c>
      <c r="C186" s="400" t="s">
        <v>345</v>
      </c>
      <c r="D186" s="401">
        <v>2560</v>
      </c>
      <c r="E186" s="579"/>
      <c r="F186" s="419">
        <v>2560</v>
      </c>
      <c r="G186" s="573"/>
      <c r="H186" s="400" t="s">
        <v>593</v>
      </c>
      <c r="I186" s="401">
        <v>2560</v>
      </c>
      <c r="J186" s="471" t="s">
        <v>594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470" customFormat="1" ht="55.5" customHeight="1" x14ac:dyDescent="0.2">
      <c r="A187" s="398"/>
      <c r="B187" s="482" t="s">
        <v>339</v>
      </c>
      <c r="C187" s="400" t="s">
        <v>353</v>
      </c>
      <c r="D187" s="401">
        <v>4768</v>
      </c>
      <c r="E187" s="579"/>
      <c r="F187" s="419">
        <v>4768</v>
      </c>
      <c r="G187" s="573"/>
      <c r="H187" s="400" t="s">
        <v>595</v>
      </c>
      <c r="I187" s="401">
        <v>4768</v>
      </c>
      <c r="J187" s="471" t="s">
        <v>596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470" customFormat="1" ht="60.75" customHeight="1" x14ac:dyDescent="0.2">
      <c r="A188" s="398"/>
      <c r="B188" s="482" t="s">
        <v>340</v>
      </c>
      <c r="C188" s="400" t="s">
        <v>347</v>
      </c>
      <c r="D188" s="401">
        <v>4496</v>
      </c>
      <c r="E188" s="579"/>
      <c r="F188" s="419">
        <v>4496</v>
      </c>
      <c r="G188" s="573"/>
      <c r="H188" s="400" t="s">
        <v>597</v>
      </c>
      <c r="I188" s="401">
        <v>4496</v>
      </c>
      <c r="J188" s="471" t="s">
        <v>598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470" customFormat="1" ht="54.75" customHeight="1" x14ac:dyDescent="0.2">
      <c r="A189" s="398"/>
      <c r="B189" s="482" t="s">
        <v>341</v>
      </c>
      <c r="C189" s="400" t="s">
        <v>348</v>
      </c>
      <c r="D189" s="401">
        <v>6256</v>
      </c>
      <c r="E189" s="579"/>
      <c r="F189" s="419">
        <v>6256</v>
      </c>
      <c r="G189" s="573"/>
      <c r="H189" s="400" t="s">
        <v>599</v>
      </c>
      <c r="I189" s="401">
        <v>6256</v>
      </c>
      <c r="J189" s="471" t="s">
        <v>600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470" customFormat="1" ht="54.75" customHeight="1" x14ac:dyDescent="0.2">
      <c r="A190" s="398"/>
      <c r="B190" s="482" t="s">
        <v>342</v>
      </c>
      <c r="C190" s="400" t="s">
        <v>349</v>
      </c>
      <c r="D190" s="401">
        <v>1104</v>
      </c>
      <c r="E190" s="579"/>
      <c r="F190" s="419">
        <v>1104</v>
      </c>
      <c r="G190" s="573"/>
      <c r="H190" s="400" t="s">
        <v>601</v>
      </c>
      <c r="I190" s="401">
        <v>1104</v>
      </c>
      <c r="J190" s="471" t="s">
        <v>602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470" customFormat="1" ht="57.75" customHeight="1" x14ac:dyDescent="0.2">
      <c r="A191" s="398"/>
      <c r="B191" s="482" t="s">
        <v>343</v>
      </c>
      <c r="C191" s="400" t="s">
        <v>350</v>
      </c>
      <c r="D191" s="401">
        <v>2608</v>
      </c>
      <c r="E191" s="579"/>
      <c r="F191" s="419">
        <v>2608</v>
      </c>
      <c r="G191" s="573"/>
      <c r="H191" s="400" t="s">
        <v>603</v>
      </c>
      <c r="I191" s="401">
        <v>2608</v>
      </c>
      <c r="J191" s="471" t="s">
        <v>604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470" customFormat="1" ht="56.25" customHeight="1" thickBot="1" x14ac:dyDescent="0.25">
      <c r="A192" s="398"/>
      <c r="B192" s="483" t="s">
        <v>344</v>
      </c>
      <c r="C192" s="447" t="s">
        <v>351</v>
      </c>
      <c r="D192" s="448">
        <v>1568</v>
      </c>
      <c r="E192" s="580"/>
      <c r="F192" s="484">
        <v>1568</v>
      </c>
      <c r="G192" s="574"/>
      <c r="H192" s="447" t="s">
        <v>605</v>
      </c>
      <c r="I192" s="448">
        <v>1568</v>
      </c>
      <c r="J192" s="474" t="s">
        <v>606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470" customFormat="1" ht="85.5" customHeight="1" x14ac:dyDescent="0.2">
      <c r="A193" s="398"/>
      <c r="B193" s="479" t="s">
        <v>166</v>
      </c>
      <c r="C193" s="405" t="s">
        <v>354</v>
      </c>
      <c r="D193" s="404">
        <v>4600</v>
      </c>
      <c r="E193" s="578" t="s">
        <v>666</v>
      </c>
      <c r="F193" s="480">
        <v>4600</v>
      </c>
      <c r="G193" s="572" t="s">
        <v>651</v>
      </c>
      <c r="H193" s="403" t="s">
        <v>656</v>
      </c>
      <c r="I193" s="404">
        <v>4600</v>
      </c>
      <c r="J193" s="466" t="s">
        <v>657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470" customFormat="1" ht="86.25" customHeight="1" x14ac:dyDescent="0.2">
      <c r="A194" s="398"/>
      <c r="B194" s="496" t="s">
        <v>168</v>
      </c>
      <c r="C194" s="323" t="s">
        <v>355</v>
      </c>
      <c r="D194" s="324">
        <v>4600</v>
      </c>
      <c r="E194" s="579"/>
      <c r="F194" s="381">
        <v>4600</v>
      </c>
      <c r="G194" s="573"/>
      <c r="H194" s="380" t="s">
        <v>654</v>
      </c>
      <c r="I194" s="324">
        <v>4600</v>
      </c>
      <c r="J194" s="467" t="s">
        <v>655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470" customFormat="1" ht="72.75" customHeight="1" x14ac:dyDescent="0.2">
      <c r="A195" s="398"/>
      <c r="B195" s="496" t="s">
        <v>169</v>
      </c>
      <c r="C195" s="323" t="s">
        <v>356</v>
      </c>
      <c r="D195" s="324">
        <v>4600</v>
      </c>
      <c r="E195" s="579"/>
      <c r="F195" s="381">
        <v>4600</v>
      </c>
      <c r="G195" s="573"/>
      <c r="H195" s="380" t="s">
        <v>652</v>
      </c>
      <c r="I195" s="324">
        <v>4600</v>
      </c>
      <c r="J195" s="467" t="s">
        <v>653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470" customFormat="1" ht="83.25" customHeight="1" x14ac:dyDescent="0.2">
      <c r="A196" s="398"/>
      <c r="B196" s="496" t="s">
        <v>357</v>
      </c>
      <c r="C196" s="323" t="s">
        <v>658</v>
      </c>
      <c r="D196" s="324">
        <v>4600</v>
      </c>
      <c r="E196" s="579"/>
      <c r="F196" s="419">
        <v>4600</v>
      </c>
      <c r="G196" s="573"/>
      <c r="H196" s="399" t="s">
        <v>659</v>
      </c>
      <c r="I196" s="401">
        <v>4600</v>
      </c>
      <c r="J196" s="473" t="s">
        <v>660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470" customFormat="1" ht="85.5" customHeight="1" x14ac:dyDescent="0.2">
      <c r="A197" s="398"/>
      <c r="B197" s="496" t="s">
        <v>358</v>
      </c>
      <c r="C197" s="323" t="s">
        <v>359</v>
      </c>
      <c r="D197" s="324">
        <v>4600</v>
      </c>
      <c r="E197" s="579"/>
      <c r="F197" s="419">
        <v>4600</v>
      </c>
      <c r="G197" s="573"/>
      <c r="H197" s="399" t="s">
        <v>661</v>
      </c>
      <c r="I197" s="401">
        <v>4600</v>
      </c>
      <c r="J197" s="473" t="s">
        <v>662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470" customFormat="1" ht="83.25" customHeight="1" thickBot="1" x14ac:dyDescent="0.25">
      <c r="A198" s="398"/>
      <c r="B198" s="497" t="s">
        <v>360</v>
      </c>
      <c r="C198" s="447" t="s">
        <v>361</v>
      </c>
      <c r="D198" s="448">
        <v>4600</v>
      </c>
      <c r="E198" s="580"/>
      <c r="F198" s="484">
        <v>4600</v>
      </c>
      <c r="G198" s="574"/>
      <c r="H198" s="495" t="s">
        <v>663</v>
      </c>
      <c r="I198" s="448">
        <v>4600</v>
      </c>
      <c r="J198" s="474" t="s">
        <v>664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469" customFormat="1" ht="86.25" customHeight="1" thickBot="1" x14ac:dyDescent="0.25">
      <c r="A199" s="398"/>
      <c r="B199" s="487" t="s">
        <v>362</v>
      </c>
      <c r="C199" s="488" t="s">
        <v>665</v>
      </c>
      <c r="D199" s="489">
        <v>4600</v>
      </c>
      <c r="E199" s="490" t="s">
        <v>647</v>
      </c>
      <c r="F199" s="491">
        <v>4600</v>
      </c>
      <c r="G199" s="492" t="s">
        <v>648</v>
      </c>
      <c r="H199" s="493" t="s">
        <v>649</v>
      </c>
      <c r="I199" s="489">
        <v>4600</v>
      </c>
      <c r="J199" s="494" t="s">
        <v>650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469" customFormat="1" ht="87.75" customHeight="1" x14ac:dyDescent="0.2">
      <c r="A200" s="398"/>
      <c r="B200" s="479" t="s">
        <v>363</v>
      </c>
      <c r="C200" s="405" t="s">
        <v>364</v>
      </c>
      <c r="D200" s="404">
        <v>4600</v>
      </c>
      <c r="E200" s="566" t="s">
        <v>666</v>
      </c>
      <c r="F200" s="480">
        <v>4600</v>
      </c>
      <c r="G200" s="560" t="s">
        <v>651</v>
      </c>
      <c r="H200" s="403" t="s">
        <v>667</v>
      </c>
      <c r="I200" s="404">
        <v>4600</v>
      </c>
      <c r="J200" s="466" t="s">
        <v>668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470" customFormat="1" ht="83.25" customHeight="1" thickBot="1" x14ac:dyDescent="0.25">
      <c r="A201" s="398"/>
      <c r="B201" s="497" t="s">
        <v>365</v>
      </c>
      <c r="C201" s="447" t="s">
        <v>366</v>
      </c>
      <c r="D201" s="448">
        <v>4600</v>
      </c>
      <c r="E201" s="568"/>
      <c r="F201" s="484">
        <v>4600</v>
      </c>
      <c r="G201" s="562"/>
      <c r="H201" s="495" t="s">
        <v>669</v>
      </c>
      <c r="I201" s="448">
        <v>4600</v>
      </c>
      <c r="J201" s="474" t="s">
        <v>670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470" customFormat="1" ht="86.25" customHeight="1" x14ac:dyDescent="0.2">
      <c r="A202" s="398"/>
      <c r="B202" s="575" t="s">
        <v>181</v>
      </c>
      <c r="C202" s="560" t="s">
        <v>367</v>
      </c>
      <c r="D202" s="563">
        <v>3080</v>
      </c>
      <c r="E202" s="578" t="s">
        <v>671</v>
      </c>
      <c r="F202" s="569">
        <v>3080</v>
      </c>
      <c r="G202" s="572" t="s">
        <v>672</v>
      </c>
      <c r="H202" s="403" t="s">
        <v>673</v>
      </c>
      <c r="I202" s="404">
        <v>1100</v>
      </c>
      <c r="J202" s="466" t="s">
        <v>676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470" customFormat="1" ht="87" customHeight="1" x14ac:dyDescent="0.2">
      <c r="A203" s="398"/>
      <c r="B203" s="576"/>
      <c r="C203" s="561"/>
      <c r="D203" s="564"/>
      <c r="E203" s="579"/>
      <c r="F203" s="570"/>
      <c r="G203" s="573"/>
      <c r="H203" s="399" t="s">
        <v>674</v>
      </c>
      <c r="I203" s="401">
        <v>1210</v>
      </c>
      <c r="J203" s="473" t="s">
        <v>675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470" customFormat="1" ht="73.5" customHeight="1" x14ac:dyDescent="0.2">
      <c r="A204" s="398"/>
      <c r="B204" s="645"/>
      <c r="C204" s="646"/>
      <c r="D204" s="647"/>
      <c r="E204" s="579"/>
      <c r="F204" s="648"/>
      <c r="G204" s="573"/>
      <c r="H204" s="641" t="s">
        <v>677</v>
      </c>
      <c r="I204" s="401">
        <v>770</v>
      </c>
      <c r="J204" s="643" t="s">
        <v>678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470" customFormat="1" ht="13.5" customHeight="1" x14ac:dyDescent="0.2">
      <c r="A205" s="398"/>
      <c r="B205" s="482"/>
      <c r="C205" s="400" t="s">
        <v>464</v>
      </c>
      <c r="D205" s="401">
        <v>53.81</v>
      </c>
      <c r="E205" s="579"/>
      <c r="F205" s="419">
        <v>53.81</v>
      </c>
      <c r="G205" s="573"/>
      <c r="H205" s="642"/>
      <c r="I205" s="401">
        <v>53.81</v>
      </c>
      <c r="J205" s="64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470" customFormat="1" ht="199.5" customHeight="1" thickBot="1" x14ac:dyDescent="0.25">
      <c r="A206" s="398"/>
      <c r="B206" s="497" t="s">
        <v>183</v>
      </c>
      <c r="C206" s="447" t="s">
        <v>368</v>
      </c>
      <c r="D206" s="448">
        <v>1080</v>
      </c>
      <c r="E206" s="580"/>
      <c r="F206" s="484">
        <v>1080</v>
      </c>
      <c r="G206" s="574"/>
      <c r="H206" s="495" t="s">
        <v>679</v>
      </c>
      <c r="I206" s="448">
        <v>1080</v>
      </c>
      <c r="J206" s="474" t="s">
        <v>676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470" customFormat="1" ht="58.5" customHeight="1" x14ac:dyDescent="0.2">
      <c r="A207" s="398"/>
      <c r="B207" s="479" t="s">
        <v>184</v>
      </c>
      <c r="C207" s="405" t="s">
        <v>369</v>
      </c>
      <c r="D207" s="404">
        <v>3360</v>
      </c>
      <c r="E207" s="578" t="s">
        <v>680</v>
      </c>
      <c r="F207" s="480">
        <v>3360</v>
      </c>
      <c r="G207" s="572" t="s">
        <v>681</v>
      </c>
      <c r="H207" s="651" t="s">
        <v>685</v>
      </c>
      <c r="I207" s="404">
        <v>3360</v>
      </c>
      <c r="J207" s="649" t="s">
        <v>682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470" customFormat="1" ht="55.5" customHeight="1" thickBot="1" x14ac:dyDescent="0.25">
      <c r="A208" s="398"/>
      <c r="B208" s="497" t="s">
        <v>370</v>
      </c>
      <c r="C208" s="447" t="s">
        <v>371</v>
      </c>
      <c r="D208" s="448">
        <v>6000</v>
      </c>
      <c r="E208" s="580"/>
      <c r="F208" s="484">
        <v>6000</v>
      </c>
      <c r="G208" s="574"/>
      <c r="H208" s="652"/>
      <c r="I208" s="448">
        <v>6000</v>
      </c>
      <c r="J208" s="65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470" customFormat="1" ht="147" customHeight="1" x14ac:dyDescent="0.2">
      <c r="A209" s="398"/>
      <c r="B209" s="583" t="s">
        <v>187</v>
      </c>
      <c r="C209" s="654" t="s">
        <v>372</v>
      </c>
      <c r="D209" s="656">
        <v>7485</v>
      </c>
      <c r="E209" s="578" t="s">
        <v>683</v>
      </c>
      <c r="F209" s="569">
        <v>7485</v>
      </c>
      <c r="G209" s="572" t="s">
        <v>684</v>
      </c>
      <c r="H209" s="403" t="s">
        <v>687</v>
      </c>
      <c r="I209" s="404">
        <v>5514</v>
      </c>
      <c r="J209" s="466" t="s">
        <v>686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470" customFormat="1" ht="143.25" customHeight="1" x14ac:dyDescent="0.2">
      <c r="A210" s="398"/>
      <c r="B210" s="653"/>
      <c r="C210" s="655"/>
      <c r="D210" s="657"/>
      <c r="E210" s="579"/>
      <c r="F210" s="648"/>
      <c r="G210" s="573"/>
      <c r="H210" s="399" t="s">
        <v>688</v>
      </c>
      <c r="I210" s="401">
        <v>1971</v>
      </c>
      <c r="J210" s="473" t="s">
        <v>689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470" customFormat="1" ht="142.5" customHeight="1" thickBot="1" x14ac:dyDescent="0.25">
      <c r="A211" s="398"/>
      <c r="B211" s="497" t="s">
        <v>188</v>
      </c>
      <c r="C211" s="447" t="s">
        <v>373</v>
      </c>
      <c r="D211" s="448">
        <v>6940</v>
      </c>
      <c r="E211" s="580"/>
      <c r="F211" s="484">
        <v>6940</v>
      </c>
      <c r="G211" s="574"/>
      <c r="H211" s="447" t="s">
        <v>687</v>
      </c>
      <c r="I211" s="448">
        <v>6940</v>
      </c>
      <c r="J211" s="474" t="s">
        <v>686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470" customFormat="1" ht="85.5" customHeight="1" x14ac:dyDescent="0.2">
      <c r="A212" s="398"/>
      <c r="B212" s="583" t="s">
        <v>189</v>
      </c>
      <c r="C212" s="405" t="s">
        <v>374</v>
      </c>
      <c r="D212" s="404">
        <v>2094</v>
      </c>
      <c r="E212" s="501" t="s">
        <v>691</v>
      </c>
      <c r="F212" s="480">
        <v>2094</v>
      </c>
      <c r="G212" s="403" t="s">
        <v>692</v>
      </c>
      <c r="H212" s="403" t="s">
        <v>693</v>
      </c>
      <c r="I212" s="404">
        <v>2094</v>
      </c>
      <c r="J212" s="466" t="s">
        <v>694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470" customFormat="1" ht="141" customHeight="1" thickBot="1" x14ac:dyDescent="0.25">
      <c r="A213" s="398"/>
      <c r="B213" s="584"/>
      <c r="C213" s="447" t="s">
        <v>690</v>
      </c>
      <c r="D213" s="448">
        <v>2014</v>
      </c>
      <c r="E213" s="447" t="s">
        <v>683</v>
      </c>
      <c r="F213" s="484">
        <v>2014</v>
      </c>
      <c r="G213" s="447" t="s">
        <v>684</v>
      </c>
      <c r="H213" s="447" t="s">
        <v>688</v>
      </c>
      <c r="I213" s="448">
        <v>2014</v>
      </c>
      <c r="J213" s="474" t="s">
        <v>689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470" customFormat="1" ht="86.25" customHeight="1" thickBot="1" x14ac:dyDescent="0.25">
      <c r="A214" s="398"/>
      <c r="B214" s="487" t="s">
        <v>195</v>
      </c>
      <c r="C214" s="488" t="s">
        <v>375</v>
      </c>
      <c r="D214" s="489">
        <v>6500</v>
      </c>
      <c r="E214" s="493" t="s">
        <v>695</v>
      </c>
      <c r="F214" s="491">
        <v>6500</v>
      </c>
      <c r="G214" s="493" t="s">
        <v>696</v>
      </c>
      <c r="H214" s="493" t="s">
        <v>698</v>
      </c>
      <c r="I214" s="489">
        <v>6500</v>
      </c>
      <c r="J214" s="494" t="s">
        <v>697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470" customFormat="1" ht="36" customHeight="1" x14ac:dyDescent="0.2">
      <c r="A215" s="398"/>
      <c r="B215" s="479" t="s">
        <v>196</v>
      </c>
      <c r="C215" s="405" t="s">
        <v>376</v>
      </c>
      <c r="D215" s="404">
        <v>1200</v>
      </c>
      <c r="E215" s="572" t="s">
        <v>699</v>
      </c>
      <c r="F215" s="480">
        <v>1200</v>
      </c>
      <c r="G215" s="572" t="s">
        <v>700</v>
      </c>
      <c r="H215" s="572" t="s">
        <v>701</v>
      </c>
      <c r="I215" s="404">
        <v>1200</v>
      </c>
      <c r="J215" s="649" t="s">
        <v>702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470" customFormat="1" ht="45.75" customHeight="1" thickBot="1" x14ac:dyDescent="0.25">
      <c r="A216" s="398"/>
      <c r="B216" s="497" t="s">
        <v>197</v>
      </c>
      <c r="C216" s="447" t="s">
        <v>377</v>
      </c>
      <c r="D216" s="448">
        <v>9000</v>
      </c>
      <c r="E216" s="574"/>
      <c r="F216" s="484">
        <v>9000</v>
      </c>
      <c r="G216" s="574"/>
      <c r="H216" s="574"/>
      <c r="I216" s="448">
        <v>9000</v>
      </c>
      <c r="J216" s="65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470" customFormat="1" ht="56.25" customHeight="1" thickBot="1" x14ac:dyDescent="0.25">
      <c r="A217" s="398"/>
      <c r="B217" s="487" t="s">
        <v>198</v>
      </c>
      <c r="C217" s="488" t="s">
        <v>703</v>
      </c>
      <c r="D217" s="489">
        <v>1430</v>
      </c>
      <c r="E217" s="488" t="s">
        <v>622</v>
      </c>
      <c r="F217" s="491">
        <v>1430</v>
      </c>
      <c r="G217" s="488" t="s">
        <v>619</v>
      </c>
      <c r="H217" s="488"/>
      <c r="I217" s="489">
        <v>1430</v>
      </c>
      <c r="J217" s="494" t="s">
        <v>704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470" customFormat="1" ht="44.25" customHeight="1" thickBot="1" x14ac:dyDescent="0.25">
      <c r="A218" s="398"/>
      <c r="B218" s="487" t="s">
        <v>705</v>
      </c>
      <c r="C218" s="488" t="s">
        <v>378</v>
      </c>
      <c r="D218" s="489">
        <v>16000</v>
      </c>
      <c r="E218" s="493" t="s">
        <v>706</v>
      </c>
      <c r="F218" s="491">
        <v>16000</v>
      </c>
      <c r="G218" s="499" t="s">
        <v>707</v>
      </c>
      <c r="H218" s="493" t="s">
        <v>708</v>
      </c>
      <c r="I218" s="489">
        <v>16000</v>
      </c>
      <c r="J218" s="494" t="s">
        <v>709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470" customFormat="1" ht="29.25" customHeight="1" x14ac:dyDescent="0.2">
      <c r="A219" s="398"/>
      <c r="B219" s="583" t="s">
        <v>240</v>
      </c>
      <c r="C219" s="560" t="s">
        <v>241</v>
      </c>
      <c r="D219" s="563">
        <v>40000</v>
      </c>
      <c r="E219" s="578" t="s">
        <v>710</v>
      </c>
      <c r="F219" s="569">
        <v>40000</v>
      </c>
      <c r="G219" s="572" t="s">
        <v>711</v>
      </c>
      <c r="H219" s="403" t="s">
        <v>712</v>
      </c>
      <c r="I219" s="404">
        <v>4000</v>
      </c>
      <c r="J219" s="466" t="s">
        <v>713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470" customFormat="1" ht="30" customHeight="1" x14ac:dyDescent="0.2">
      <c r="A220" s="398"/>
      <c r="B220" s="585"/>
      <c r="C220" s="561"/>
      <c r="D220" s="564"/>
      <c r="E220" s="579"/>
      <c r="F220" s="570"/>
      <c r="G220" s="573"/>
      <c r="H220" s="380" t="s">
        <v>714</v>
      </c>
      <c r="I220" s="401">
        <v>4000</v>
      </c>
      <c r="J220" s="467" t="s">
        <v>715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470" customFormat="1" ht="27.75" customHeight="1" x14ac:dyDescent="0.2">
      <c r="A221" s="398"/>
      <c r="B221" s="585"/>
      <c r="C221" s="561"/>
      <c r="D221" s="564"/>
      <c r="E221" s="579"/>
      <c r="F221" s="570"/>
      <c r="G221" s="573"/>
      <c r="H221" s="380" t="s">
        <v>716</v>
      </c>
      <c r="I221" s="401">
        <v>4000</v>
      </c>
      <c r="J221" s="467" t="s">
        <v>717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470" customFormat="1" ht="27.75" customHeight="1" x14ac:dyDescent="0.2">
      <c r="A222" s="398"/>
      <c r="B222" s="585"/>
      <c r="C222" s="561"/>
      <c r="D222" s="564"/>
      <c r="E222" s="579"/>
      <c r="F222" s="570"/>
      <c r="G222" s="573"/>
      <c r="H222" s="380" t="s">
        <v>718</v>
      </c>
      <c r="I222" s="401">
        <v>4000</v>
      </c>
      <c r="J222" s="467" t="s">
        <v>719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470" customFormat="1" ht="26.25" customHeight="1" x14ac:dyDescent="0.2">
      <c r="A223" s="398"/>
      <c r="B223" s="585"/>
      <c r="C223" s="561"/>
      <c r="D223" s="564"/>
      <c r="E223" s="579"/>
      <c r="F223" s="570"/>
      <c r="G223" s="573"/>
      <c r="H223" s="380" t="s">
        <v>720</v>
      </c>
      <c r="I223" s="401">
        <v>4000</v>
      </c>
      <c r="J223" s="467" t="s">
        <v>721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470" customFormat="1" ht="27.75" customHeight="1" x14ac:dyDescent="0.2">
      <c r="A224" s="398"/>
      <c r="B224" s="585"/>
      <c r="C224" s="561"/>
      <c r="D224" s="564"/>
      <c r="E224" s="579"/>
      <c r="F224" s="570"/>
      <c r="G224" s="573"/>
      <c r="H224" s="380" t="s">
        <v>722</v>
      </c>
      <c r="I224" s="401">
        <v>4000</v>
      </c>
      <c r="J224" s="467" t="s">
        <v>723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470" customFormat="1" ht="26.25" customHeight="1" x14ac:dyDescent="0.2">
      <c r="A225" s="398"/>
      <c r="B225" s="585"/>
      <c r="C225" s="561"/>
      <c r="D225" s="564"/>
      <c r="E225" s="579"/>
      <c r="F225" s="570"/>
      <c r="G225" s="573"/>
      <c r="H225" s="380" t="s">
        <v>724</v>
      </c>
      <c r="I225" s="401">
        <v>4000</v>
      </c>
      <c r="J225" s="467" t="s">
        <v>598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470" customFormat="1" ht="30.75" customHeight="1" x14ac:dyDescent="0.2">
      <c r="A226" s="398"/>
      <c r="B226" s="585"/>
      <c r="C226" s="561"/>
      <c r="D226" s="564"/>
      <c r="E226" s="579"/>
      <c r="F226" s="570"/>
      <c r="G226" s="573"/>
      <c r="H226" s="380" t="s">
        <v>725</v>
      </c>
      <c r="I226" s="401">
        <v>4000</v>
      </c>
      <c r="J226" s="467" t="s">
        <v>726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470" customFormat="1" ht="27" customHeight="1" x14ac:dyDescent="0.2">
      <c r="A227" s="398"/>
      <c r="B227" s="585"/>
      <c r="C227" s="561"/>
      <c r="D227" s="564"/>
      <c r="E227" s="579"/>
      <c r="F227" s="570"/>
      <c r="G227" s="573"/>
      <c r="H227" s="380" t="s">
        <v>728</v>
      </c>
      <c r="I227" s="401">
        <v>4000</v>
      </c>
      <c r="J227" s="467" t="s">
        <v>727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470" customFormat="1" ht="28.5" customHeight="1" thickBot="1" x14ac:dyDescent="0.25">
      <c r="A228" s="398"/>
      <c r="B228" s="584"/>
      <c r="C228" s="562"/>
      <c r="D228" s="565"/>
      <c r="E228" s="580"/>
      <c r="F228" s="571"/>
      <c r="G228" s="574"/>
      <c r="H228" s="409" t="s">
        <v>729</v>
      </c>
      <c r="I228" s="448">
        <v>4000</v>
      </c>
      <c r="J228" s="468" t="s">
        <v>730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470" customFormat="1" ht="27" customHeight="1" x14ac:dyDescent="0.2">
      <c r="A229" s="398"/>
      <c r="B229" s="583" t="s">
        <v>242</v>
      </c>
      <c r="C229" s="560" t="s">
        <v>243</v>
      </c>
      <c r="D229" s="563">
        <v>25000</v>
      </c>
      <c r="E229" s="578" t="s">
        <v>731</v>
      </c>
      <c r="F229" s="569">
        <v>25000</v>
      </c>
      <c r="G229" s="660" t="s">
        <v>732</v>
      </c>
      <c r="H229" s="658" t="s">
        <v>786</v>
      </c>
      <c r="I229" s="404">
        <v>12500</v>
      </c>
      <c r="J229" s="466" t="s">
        <v>733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470" customFormat="1" ht="24.75" customHeight="1" thickBot="1" x14ac:dyDescent="0.25">
      <c r="A230" s="398"/>
      <c r="B230" s="584"/>
      <c r="C230" s="562"/>
      <c r="D230" s="565"/>
      <c r="E230" s="580"/>
      <c r="F230" s="571"/>
      <c r="G230" s="661"/>
      <c r="H230" s="659"/>
      <c r="I230" s="448">
        <v>12500</v>
      </c>
      <c r="J230" s="474" t="s">
        <v>734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470" customFormat="1" ht="17.25" customHeight="1" x14ac:dyDescent="0.2">
      <c r="A231" s="398"/>
      <c r="B231" s="583" t="s">
        <v>258</v>
      </c>
      <c r="C231" s="560" t="s">
        <v>260</v>
      </c>
      <c r="D231" s="563">
        <v>2543.19</v>
      </c>
      <c r="E231" s="578" t="s">
        <v>735</v>
      </c>
      <c r="F231" s="569">
        <v>2543.19</v>
      </c>
      <c r="G231" s="560" t="s">
        <v>736</v>
      </c>
      <c r="H231" s="405"/>
      <c r="I231" s="404">
        <v>212.8</v>
      </c>
      <c r="J231" s="466" t="s">
        <v>737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470" customFormat="1" ht="13.5" customHeight="1" x14ac:dyDescent="0.2">
      <c r="A232" s="398"/>
      <c r="B232" s="585"/>
      <c r="C232" s="561"/>
      <c r="D232" s="564"/>
      <c r="E232" s="579"/>
      <c r="F232" s="570"/>
      <c r="G232" s="561"/>
      <c r="H232" s="400"/>
      <c r="I232" s="401">
        <v>255.37</v>
      </c>
      <c r="J232" s="473" t="s">
        <v>738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s="470" customFormat="1" ht="13.5" customHeight="1" x14ac:dyDescent="0.2">
      <c r="A233" s="398"/>
      <c r="B233" s="585"/>
      <c r="C233" s="561"/>
      <c r="D233" s="564"/>
      <c r="E233" s="579"/>
      <c r="F233" s="570"/>
      <c r="G233" s="561"/>
      <c r="H233" s="400"/>
      <c r="I233" s="401">
        <v>255.37</v>
      </c>
      <c r="J233" s="473" t="s">
        <v>739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470" customFormat="1" ht="13.5" customHeight="1" x14ac:dyDescent="0.2">
      <c r="A234" s="398"/>
      <c r="B234" s="585"/>
      <c r="C234" s="561"/>
      <c r="D234" s="564"/>
      <c r="E234" s="579"/>
      <c r="F234" s="570"/>
      <c r="G234" s="561"/>
      <c r="H234" s="400"/>
      <c r="I234" s="401">
        <v>286.52999999999997</v>
      </c>
      <c r="J234" s="473" t="s">
        <v>740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470" customFormat="1" ht="13.5" customHeight="1" x14ac:dyDescent="0.2">
      <c r="A235" s="398"/>
      <c r="B235" s="585"/>
      <c r="C235" s="561"/>
      <c r="D235" s="564"/>
      <c r="E235" s="579"/>
      <c r="F235" s="570"/>
      <c r="G235" s="561"/>
      <c r="H235" s="400"/>
      <c r="I235" s="401">
        <v>286.52999999999997</v>
      </c>
      <c r="J235" s="473" t="s">
        <v>741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s="470" customFormat="1" ht="13.5" customHeight="1" x14ac:dyDescent="0.2">
      <c r="A236" s="398"/>
      <c r="B236" s="585"/>
      <c r="C236" s="561"/>
      <c r="D236" s="564"/>
      <c r="E236" s="579"/>
      <c r="F236" s="570"/>
      <c r="G236" s="561"/>
      <c r="H236" s="400"/>
      <c r="I236" s="401">
        <v>286.52</v>
      </c>
      <c r="J236" s="473" t="s">
        <v>742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470" customFormat="1" ht="13.5" customHeight="1" x14ac:dyDescent="0.2">
      <c r="A237" s="398"/>
      <c r="B237" s="585"/>
      <c r="C237" s="561"/>
      <c r="D237" s="564"/>
      <c r="E237" s="579"/>
      <c r="F237" s="570"/>
      <c r="G237" s="561"/>
      <c r="H237" s="400"/>
      <c r="I237" s="401">
        <v>286.52</v>
      </c>
      <c r="J237" s="473" t="s">
        <v>743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470" customFormat="1" ht="13.5" customHeight="1" x14ac:dyDescent="0.2">
      <c r="A238" s="398"/>
      <c r="B238" s="585"/>
      <c r="C238" s="561"/>
      <c r="D238" s="564"/>
      <c r="E238" s="579"/>
      <c r="F238" s="570"/>
      <c r="G238" s="561"/>
      <c r="H238" s="400"/>
      <c r="I238" s="401">
        <v>328.92</v>
      </c>
      <c r="J238" s="473" t="s">
        <v>744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470" customFormat="1" ht="16.5" customHeight="1" thickBot="1" x14ac:dyDescent="0.25">
      <c r="A239" s="398"/>
      <c r="B239" s="584"/>
      <c r="C239" s="562"/>
      <c r="D239" s="565"/>
      <c r="E239" s="580"/>
      <c r="F239" s="571"/>
      <c r="G239" s="562"/>
      <c r="H239" s="447"/>
      <c r="I239" s="448">
        <v>344.63</v>
      </c>
      <c r="J239" s="474" t="s">
        <v>745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470" customFormat="1" ht="44.25" customHeight="1" x14ac:dyDescent="0.2">
      <c r="A240" s="398"/>
      <c r="B240" s="557" t="s">
        <v>259</v>
      </c>
      <c r="C240" s="560" t="s">
        <v>381</v>
      </c>
      <c r="D240" s="563">
        <v>45000</v>
      </c>
      <c r="E240" s="578" t="s">
        <v>761</v>
      </c>
      <c r="F240" s="569">
        <v>45000</v>
      </c>
      <c r="G240" s="403" t="s">
        <v>746</v>
      </c>
      <c r="H240" s="403" t="s">
        <v>747</v>
      </c>
      <c r="I240" s="404">
        <v>5000</v>
      </c>
      <c r="J240" s="466" t="s">
        <v>748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470" customFormat="1" ht="42.75" customHeight="1" x14ac:dyDescent="0.2">
      <c r="A241" s="398"/>
      <c r="B241" s="558"/>
      <c r="C241" s="561"/>
      <c r="D241" s="564"/>
      <c r="E241" s="579"/>
      <c r="F241" s="570"/>
      <c r="G241" s="399" t="s">
        <v>749</v>
      </c>
      <c r="H241" s="399" t="s">
        <v>750</v>
      </c>
      <c r="I241" s="401">
        <v>5000</v>
      </c>
      <c r="J241" s="473" t="s">
        <v>751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470" customFormat="1" ht="43.5" customHeight="1" x14ac:dyDescent="0.2">
      <c r="A242" s="398"/>
      <c r="B242" s="558"/>
      <c r="C242" s="561"/>
      <c r="D242" s="564"/>
      <c r="E242" s="579"/>
      <c r="F242" s="570"/>
      <c r="G242" s="399" t="s">
        <v>752</v>
      </c>
      <c r="H242" s="399" t="s">
        <v>753</v>
      </c>
      <c r="I242" s="401">
        <v>5000</v>
      </c>
      <c r="J242" s="473" t="s">
        <v>754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470" customFormat="1" ht="43.5" customHeight="1" x14ac:dyDescent="0.2">
      <c r="A243" s="398"/>
      <c r="B243" s="558"/>
      <c r="C243" s="561"/>
      <c r="D243" s="564"/>
      <c r="E243" s="579"/>
      <c r="F243" s="570"/>
      <c r="G243" s="399" t="s">
        <v>758</v>
      </c>
      <c r="H243" s="399" t="s">
        <v>759</v>
      </c>
      <c r="I243" s="401">
        <v>5000</v>
      </c>
      <c r="J243" s="473" t="s">
        <v>760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470" customFormat="1" ht="41.25" customHeight="1" x14ac:dyDescent="0.2">
      <c r="A244" s="398"/>
      <c r="B244" s="558"/>
      <c r="C244" s="561"/>
      <c r="D244" s="564"/>
      <c r="E244" s="581"/>
      <c r="F244" s="570"/>
      <c r="G244" s="399" t="s">
        <v>755</v>
      </c>
      <c r="H244" s="399" t="s">
        <v>756</v>
      </c>
      <c r="I244" s="401">
        <v>5000</v>
      </c>
      <c r="J244" s="473" t="s">
        <v>757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470" customFormat="1" ht="45" customHeight="1" x14ac:dyDescent="0.2">
      <c r="A245" s="398"/>
      <c r="B245" s="558"/>
      <c r="C245" s="561"/>
      <c r="D245" s="564"/>
      <c r="E245" s="500" t="s">
        <v>762</v>
      </c>
      <c r="F245" s="570"/>
      <c r="G245" s="400" t="s">
        <v>763</v>
      </c>
      <c r="H245" s="400" t="s">
        <v>764</v>
      </c>
      <c r="I245" s="401">
        <v>5000</v>
      </c>
      <c r="J245" s="471" t="s">
        <v>765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470" customFormat="1" ht="45" customHeight="1" x14ac:dyDescent="0.2">
      <c r="A246" s="398"/>
      <c r="B246" s="558"/>
      <c r="C246" s="561"/>
      <c r="D246" s="564"/>
      <c r="E246" s="582" t="s">
        <v>766</v>
      </c>
      <c r="F246" s="570"/>
      <c r="G246" s="400" t="s">
        <v>767</v>
      </c>
      <c r="H246" s="400" t="s">
        <v>768</v>
      </c>
      <c r="I246" s="401">
        <v>5000</v>
      </c>
      <c r="J246" s="471" t="s">
        <v>769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470" customFormat="1" ht="42" customHeight="1" x14ac:dyDescent="0.2">
      <c r="A247" s="398"/>
      <c r="B247" s="558"/>
      <c r="C247" s="561"/>
      <c r="D247" s="564"/>
      <c r="E247" s="567"/>
      <c r="F247" s="570"/>
      <c r="G247" s="400" t="s">
        <v>770</v>
      </c>
      <c r="H247" s="400" t="s">
        <v>771</v>
      </c>
      <c r="I247" s="401">
        <v>5000</v>
      </c>
      <c r="J247" s="471" t="s">
        <v>772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470" customFormat="1" ht="43.5" customHeight="1" thickBot="1" x14ac:dyDescent="0.25">
      <c r="A248" s="398"/>
      <c r="B248" s="559"/>
      <c r="C248" s="562"/>
      <c r="D248" s="565"/>
      <c r="E248" s="568"/>
      <c r="F248" s="571"/>
      <c r="G248" s="447" t="s">
        <v>773</v>
      </c>
      <c r="H248" s="447" t="s">
        <v>774</v>
      </c>
      <c r="I248" s="448">
        <v>5000</v>
      </c>
      <c r="J248" s="472" t="s">
        <v>775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470" customFormat="1" ht="55.5" customHeight="1" x14ac:dyDescent="0.2">
      <c r="A249" s="398"/>
      <c r="B249" s="557" t="s">
        <v>261</v>
      </c>
      <c r="C249" s="560" t="s">
        <v>262</v>
      </c>
      <c r="D249" s="563">
        <v>9900</v>
      </c>
      <c r="E249" s="566" t="s">
        <v>608</v>
      </c>
      <c r="F249" s="569">
        <v>9900</v>
      </c>
      <c r="G249" s="403" t="s">
        <v>619</v>
      </c>
      <c r="H249" s="405"/>
      <c r="I249" s="404">
        <v>1100</v>
      </c>
      <c r="J249" s="466" t="s">
        <v>776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470" customFormat="1" ht="54.75" customHeight="1" x14ac:dyDescent="0.2">
      <c r="A250" s="398"/>
      <c r="B250" s="558"/>
      <c r="C250" s="561"/>
      <c r="D250" s="564"/>
      <c r="E250" s="567"/>
      <c r="F250" s="570"/>
      <c r="G250" s="399" t="s">
        <v>623</v>
      </c>
      <c r="H250" s="400"/>
      <c r="I250" s="401">
        <v>1100</v>
      </c>
      <c r="J250" s="473" t="s">
        <v>777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470" customFormat="1" ht="54.75" customHeight="1" x14ac:dyDescent="0.2">
      <c r="A251" s="398"/>
      <c r="B251" s="558"/>
      <c r="C251" s="561"/>
      <c r="D251" s="564"/>
      <c r="E251" s="567"/>
      <c r="F251" s="570"/>
      <c r="G251" s="399" t="s">
        <v>626</v>
      </c>
      <c r="H251" s="400"/>
      <c r="I251" s="401">
        <v>1100</v>
      </c>
      <c r="J251" s="473" t="s">
        <v>778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478" customFormat="1" ht="56.25" customHeight="1" x14ac:dyDescent="0.2">
      <c r="A252" s="398"/>
      <c r="B252" s="558"/>
      <c r="C252" s="561"/>
      <c r="D252" s="564"/>
      <c r="E252" s="567"/>
      <c r="F252" s="570"/>
      <c r="G252" s="399" t="s">
        <v>629</v>
      </c>
      <c r="H252" s="400"/>
      <c r="I252" s="401">
        <v>1100</v>
      </c>
      <c r="J252" s="473" t="s">
        <v>779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478" customFormat="1" ht="55.5" customHeight="1" x14ac:dyDescent="0.2">
      <c r="A253" s="398"/>
      <c r="B253" s="558"/>
      <c r="C253" s="561"/>
      <c r="D253" s="564"/>
      <c r="E253" s="567"/>
      <c r="F253" s="570"/>
      <c r="G253" s="399" t="s">
        <v>632</v>
      </c>
      <c r="H253" s="400"/>
      <c r="I253" s="401">
        <v>1100</v>
      </c>
      <c r="J253" s="473" t="s">
        <v>780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478" customFormat="1" ht="54.75" customHeight="1" x14ac:dyDescent="0.2">
      <c r="A254" s="398"/>
      <c r="B254" s="558"/>
      <c r="C254" s="561"/>
      <c r="D254" s="564"/>
      <c r="E254" s="567"/>
      <c r="F254" s="570"/>
      <c r="G254" s="399" t="s">
        <v>635</v>
      </c>
      <c r="H254" s="400"/>
      <c r="I254" s="401">
        <v>1100</v>
      </c>
      <c r="J254" s="473" t="s">
        <v>781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478" customFormat="1" ht="58.5" customHeight="1" x14ac:dyDescent="0.2">
      <c r="A255" s="398"/>
      <c r="B255" s="558"/>
      <c r="C255" s="561"/>
      <c r="D255" s="564"/>
      <c r="E255" s="567"/>
      <c r="F255" s="570"/>
      <c r="G255" s="399" t="s">
        <v>638</v>
      </c>
      <c r="H255" s="400"/>
      <c r="I255" s="401">
        <v>1100</v>
      </c>
      <c r="J255" s="473" t="s">
        <v>782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57.75" customHeight="1" x14ac:dyDescent="0.2">
      <c r="A256" s="398"/>
      <c r="B256" s="558"/>
      <c r="C256" s="561"/>
      <c r="D256" s="564"/>
      <c r="E256" s="567"/>
      <c r="F256" s="570"/>
      <c r="G256" s="380" t="s">
        <v>641</v>
      </c>
      <c r="H256" s="323"/>
      <c r="I256" s="401">
        <v>1100</v>
      </c>
      <c r="J256" s="473" t="s">
        <v>783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55.5" customHeight="1" thickBot="1" x14ac:dyDescent="0.25">
      <c r="A257" s="398"/>
      <c r="B257" s="559"/>
      <c r="C257" s="562"/>
      <c r="D257" s="565"/>
      <c r="E257" s="568"/>
      <c r="F257" s="571"/>
      <c r="G257" s="502" t="s">
        <v>644</v>
      </c>
      <c r="H257" s="409"/>
      <c r="I257" s="448">
        <v>1100</v>
      </c>
      <c r="J257" s="474" t="s">
        <v>784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325"/>
      <c r="B258" s="604" t="s">
        <v>281</v>
      </c>
      <c r="C258" s="605"/>
      <c r="D258" s="503">
        <f>SUM(D10:D257)</f>
        <v>1381416.87</v>
      </c>
      <c r="E258" s="503"/>
      <c r="F258" s="503">
        <f>SUM(F10:F257)</f>
        <v>1381416.87</v>
      </c>
      <c r="G258" s="503"/>
      <c r="H258" s="503"/>
      <c r="I258" s="503">
        <f>SUM(I10:I257)</f>
        <v>1381416.8700000003</v>
      </c>
      <c r="J258" s="503"/>
      <c r="K258" s="326"/>
      <c r="L258" s="326"/>
      <c r="M258" s="326"/>
      <c r="N258" s="326"/>
      <c r="O258" s="326"/>
      <c r="P258" s="326"/>
      <c r="Q258" s="326"/>
      <c r="R258" s="326"/>
      <c r="S258" s="326"/>
      <c r="T258" s="326"/>
      <c r="U258" s="326"/>
      <c r="V258" s="326"/>
      <c r="W258" s="326"/>
      <c r="X258" s="326"/>
      <c r="Y258" s="326"/>
      <c r="Z258" s="326"/>
    </row>
    <row r="259" spans="1:26" ht="13.5" customHeight="1" x14ac:dyDescent="0.2">
      <c r="A259" s="320"/>
      <c r="B259" s="320"/>
      <c r="C259" s="320"/>
      <c r="D259" s="4"/>
      <c r="E259" s="320"/>
      <c r="F259" s="4"/>
      <c r="G259" s="320"/>
      <c r="H259" s="32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320"/>
      <c r="B260" s="320"/>
      <c r="C260" s="320"/>
      <c r="D260" s="4"/>
      <c r="E260" s="320"/>
      <c r="F260" s="4"/>
      <c r="G260" s="320"/>
      <c r="H260" s="32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327"/>
      <c r="B261" s="327" t="s">
        <v>282</v>
      </c>
      <c r="C261" s="327"/>
      <c r="D261" s="328"/>
      <c r="E261" s="327"/>
      <c r="F261" s="328"/>
      <c r="G261" s="327"/>
      <c r="H261" s="327"/>
      <c r="I261" s="327"/>
      <c r="J261" s="327"/>
      <c r="K261" s="327"/>
      <c r="L261" s="327"/>
      <c r="M261" s="327"/>
      <c r="N261" s="327"/>
      <c r="O261" s="327"/>
      <c r="P261" s="327"/>
      <c r="Q261" s="327"/>
      <c r="R261" s="327"/>
      <c r="S261" s="327"/>
      <c r="T261" s="327"/>
      <c r="U261" s="327"/>
      <c r="V261" s="327"/>
      <c r="W261" s="327"/>
      <c r="X261" s="327"/>
      <c r="Y261" s="327"/>
      <c r="Z261" s="327"/>
    </row>
    <row r="262" spans="1:26" ht="13.5" customHeight="1" x14ac:dyDescent="0.2">
      <c r="A262" s="320"/>
      <c r="B262" s="320"/>
      <c r="C262" s="320"/>
      <c r="D262" s="4"/>
      <c r="E262" s="320"/>
      <c r="F262" s="4"/>
      <c r="G262" s="320"/>
      <c r="H262" s="32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320"/>
      <c r="B263" s="320"/>
      <c r="C263" s="320"/>
      <c r="D263" s="4"/>
      <c r="E263" s="320"/>
      <c r="F263" s="4"/>
      <c r="G263" s="320"/>
      <c r="H263" s="32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320"/>
      <c r="B264" s="320"/>
      <c r="C264" s="320"/>
      <c r="D264" s="4"/>
      <c r="E264" s="320"/>
      <c r="F264" s="4"/>
      <c r="G264" s="320"/>
      <c r="H264" s="32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320"/>
      <c r="B265" s="320"/>
      <c r="C265" s="320"/>
      <c r="D265" s="4"/>
      <c r="E265" s="320"/>
      <c r="F265" s="4"/>
      <c r="G265" s="320"/>
      <c r="H265" s="32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320"/>
      <c r="B266" s="320"/>
      <c r="C266" s="320"/>
      <c r="D266" s="4"/>
      <c r="E266" s="320"/>
      <c r="F266" s="4"/>
      <c r="G266" s="320"/>
      <c r="H266" s="32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320"/>
      <c r="B267" s="320"/>
      <c r="C267" s="320"/>
      <c r="D267" s="4"/>
      <c r="E267" s="320"/>
      <c r="F267" s="4"/>
      <c r="G267" s="320"/>
      <c r="H267" s="32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320"/>
      <c r="B268" s="320"/>
      <c r="C268" s="320"/>
      <c r="D268" s="4"/>
      <c r="E268" s="320"/>
      <c r="F268" s="4"/>
      <c r="G268" s="320"/>
      <c r="H268" s="32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320"/>
      <c r="B269" s="320"/>
      <c r="C269" s="320"/>
      <c r="D269" s="4"/>
      <c r="E269" s="320"/>
      <c r="F269" s="4"/>
      <c r="G269" s="320"/>
      <c r="H269" s="32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320"/>
      <c r="B270" s="320"/>
      <c r="C270" s="320"/>
      <c r="D270" s="4"/>
      <c r="E270" s="320"/>
      <c r="F270" s="4"/>
      <c r="G270" s="320"/>
      <c r="H270" s="32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320"/>
      <c r="B271" s="320"/>
      <c r="C271" s="320"/>
      <c r="D271" s="4"/>
      <c r="E271" s="320"/>
      <c r="F271" s="4"/>
      <c r="G271" s="320"/>
      <c r="H271" s="32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320"/>
      <c r="B272" s="320"/>
      <c r="C272" s="320"/>
      <c r="D272" s="4"/>
      <c r="E272" s="320"/>
      <c r="F272" s="4"/>
      <c r="G272" s="320"/>
      <c r="H272" s="32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320"/>
      <c r="B273" s="320"/>
      <c r="C273" s="320"/>
      <c r="D273" s="4"/>
      <c r="E273" s="320"/>
      <c r="F273" s="4"/>
      <c r="G273" s="320"/>
      <c r="H273" s="32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320"/>
      <c r="B274" s="320"/>
      <c r="C274" s="320"/>
      <c r="D274" s="4"/>
      <c r="E274" s="320"/>
      <c r="F274" s="4"/>
      <c r="G274" s="320"/>
      <c r="H274" s="32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320"/>
      <c r="B275" s="320"/>
      <c r="C275" s="320"/>
      <c r="D275" s="4"/>
      <c r="E275" s="320"/>
      <c r="F275" s="4"/>
      <c r="G275" s="320"/>
      <c r="H275" s="32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320"/>
      <c r="B276" s="320"/>
      <c r="C276" s="320"/>
      <c r="D276" s="4"/>
      <c r="E276" s="320"/>
      <c r="F276" s="4"/>
      <c r="G276" s="320"/>
      <c r="H276" s="32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320"/>
      <c r="B277" s="320"/>
      <c r="C277" s="320"/>
      <c r="D277" s="4"/>
      <c r="E277" s="320"/>
      <c r="F277" s="4"/>
      <c r="G277" s="320"/>
      <c r="H277" s="32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320"/>
      <c r="B278" s="320"/>
      <c r="C278" s="320"/>
      <c r="D278" s="4"/>
      <c r="E278" s="320"/>
      <c r="F278" s="4"/>
      <c r="G278" s="320"/>
      <c r="H278" s="32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320"/>
      <c r="B279" s="320"/>
      <c r="C279" s="320"/>
      <c r="D279" s="4"/>
      <c r="E279" s="320"/>
      <c r="F279" s="4"/>
      <c r="G279" s="320"/>
      <c r="H279" s="32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320"/>
      <c r="B280" s="320"/>
      <c r="C280" s="320"/>
      <c r="D280" s="4"/>
      <c r="E280" s="320"/>
      <c r="F280" s="4"/>
      <c r="G280" s="320"/>
      <c r="H280" s="32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320"/>
      <c r="B281" s="320"/>
      <c r="C281" s="320"/>
      <c r="D281" s="4"/>
      <c r="E281" s="320"/>
      <c r="F281" s="4"/>
      <c r="G281" s="320"/>
      <c r="H281" s="32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320"/>
      <c r="B282" s="320"/>
      <c r="C282" s="320"/>
      <c r="D282" s="4"/>
      <c r="E282" s="320"/>
      <c r="F282" s="4"/>
      <c r="G282" s="320"/>
      <c r="H282" s="32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320"/>
      <c r="B283" s="320"/>
      <c r="C283" s="320"/>
      <c r="D283" s="4"/>
      <c r="E283" s="320"/>
      <c r="F283" s="4"/>
      <c r="G283" s="320"/>
      <c r="H283" s="32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320"/>
      <c r="B284" s="320"/>
      <c r="C284" s="320"/>
      <c r="D284" s="4"/>
      <c r="E284" s="320"/>
      <c r="F284" s="4"/>
      <c r="G284" s="320"/>
      <c r="H284" s="32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320"/>
      <c r="B285" s="320"/>
      <c r="C285" s="320"/>
      <c r="D285" s="4"/>
      <c r="E285" s="320"/>
      <c r="F285" s="4"/>
      <c r="G285" s="320"/>
      <c r="H285" s="32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320"/>
      <c r="B286" s="320"/>
      <c r="C286" s="320"/>
      <c r="D286" s="4"/>
      <c r="E286" s="320"/>
      <c r="F286" s="4"/>
      <c r="G286" s="320"/>
      <c r="H286" s="32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320"/>
      <c r="B287" s="320"/>
      <c r="C287" s="320"/>
      <c r="D287" s="4"/>
      <c r="E287" s="320"/>
      <c r="F287" s="4"/>
      <c r="G287" s="320"/>
      <c r="H287" s="32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320"/>
      <c r="B288" s="320"/>
      <c r="C288" s="320"/>
      <c r="D288" s="4"/>
      <c r="E288" s="320"/>
      <c r="F288" s="4"/>
      <c r="G288" s="320"/>
      <c r="H288" s="32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320"/>
      <c r="B289" s="320"/>
      <c r="C289" s="320"/>
      <c r="D289" s="4"/>
      <c r="E289" s="320"/>
      <c r="F289" s="4"/>
      <c r="G289" s="320"/>
      <c r="H289" s="32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320"/>
      <c r="B290" s="320"/>
      <c r="C290" s="320"/>
      <c r="D290" s="4"/>
      <c r="E290" s="320"/>
      <c r="F290" s="4"/>
      <c r="G290" s="320"/>
      <c r="H290" s="32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320"/>
      <c r="B291" s="320"/>
      <c r="C291" s="320"/>
      <c r="D291" s="4"/>
      <c r="E291" s="320"/>
      <c r="F291" s="4"/>
      <c r="G291" s="320"/>
      <c r="H291" s="32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320"/>
      <c r="B292" s="320"/>
      <c r="C292" s="320"/>
      <c r="D292" s="4"/>
      <c r="E292" s="320"/>
      <c r="F292" s="4"/>
      <c r="G292" s="320"/>
      <c r="H292" s="32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320"/>
      <c r="B293" s="320"/>
      <c r="C293" s="320"/>
      <c r="D293" s="4"/>
      <c r="E293" s="320"/>
      <c r="F293" s="4"/>
      <c r="G293" s="320"/>
      <c r="H293" s="32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320"/>
      <c r="B294" s="320"/>
      <c r="C294" s="320"/>
      <c r="D294" s="4"/>
      <c r="E294" s="320"/>
      <c r="F294" s="4"/>
      <c r="G294" s="320"/>
      <c r="H294" s="32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320"/>
      <c r="B295" s="320"/>
      <c r="C295" s="320"/>
      <c r="D295" s="4"/>
      <c r="E295" s="320"/>
      <c r="F295" s="4"/>
      <c r="G295" s="320"/>
      <c r="H295" s="32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320"/>
      <c r="B296" s="320"/>
      <c r="C296" s="320"/>
      <c r="D296" s="4"/>
      <c r="E296" s="320"/>
      <c r="F296" s="4"/>
      <c r="G296" s="320"/>
      <c r="H296" s="32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320"/>
      <c r="B297" s="320"/>
      <c r="C297" s="320"/>
      <c r="D297" s="4"/>
      <c r="E297" s="320"/>
      <c r="F297" s="4"/>
      <c r="G297" s="320"/>
      <c r="H297" s="32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320"/>
      <c r="B298" s="320"/>
      <c r="C298" s="320"/>
      <c r="D298" s="4"/>
      <c r="E298" s="320"/>
      <c r="F298" s="4"/>
      <c r="G298" s="320"/>
      <c r="H298" s="32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320"/>
      <c r="B299" s="320"/>
      <c r="C299" s="320"/>
      <c r="D299" s="4"/>
      <c r="E299" s="320"/>
      <c r="F299" s="4"/>
      <c r="G299" s="320"/>
      <c r="H299" s="32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320"/>
      <c r="B300" s="320"/>
      <c r="C300" s="320"/>
      <c r="D300" s="4"/>
      <c r="E300" s="320"/>
      <c r="F300" s="4"/>
      <c r="G300" s="320"/>
      <c r="H300" s="32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320"/>
      <c r="B301" s="320"/>
      <c r="C301" s="320"/>
      <c r="D301" s="4"/>
      <c r="E301" s="320"/>
      <c r="F301" s="4"/>
      <c r="G301" s="320"/>
      <c r="H301" s="32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320"/>
      <c r="B302" s="320"/>
      <c r="C302" s="320"/>
      <c r="D302" s="4"/>
      <c r="E302" s="320"/>
      <c r="F302" s="4"/>
      <c r="G302" s="320"/>
      <c r="H302" s="32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320"/>
      <c r="B303" s="320"/>
      <c r="C303" s="320"/>
      <c r="D303" s="4"/>
      <c r="E303" s="320"/>
      <c r="F303" s="4"/>
      <c r="G303" s="320"/>
      <c r="H303" s="32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320"/>
      <c r="B304" s="320"/>
      <c r="C304" s="320"/>
      <c r="D304" s="4"/>
      <c r="E304" s="320"/>
      <c r="F304" s="4"/>
      <c r="G304" s="320"/>
      <c r="H304" s="32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320"/>
      <c r="B305" s="320"/>
      <c r="C305" s="320"/>
      <c r="D305" s="4"/>
      <c r="E305" s="320"/>
      <c r="F305" s="4"/>
      <c r="G305" s="320"/>
      <c r="H305" s="32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320"/>
      <c r="B306" s="320"/>
      <c r="C306" s="320"/>
      <c r="D306" s="4"/>
      <c r="E306" s="320"/>
      <c r="F306" s="4"/>
      <c r="G306" s="320"/>
      <c r="H306" s="32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320"/>
      <c r="B307" s="320"/>
      <c r="C307" s="320"/>
      <c r="D307" s="4"/>
      <c r="E307" s="320"/>
      <c r="F307" s="4"/>
      <c r="G307" s="320"/>
      <c r="H307" s="32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320"/>
      <c r="B308" s="320"/>
      <c r="C308" s="320"/>
      <c r="D308" s="4"/>
      <c r="E308" s="320"/>
      <c r="F308" s="4"/>
      <c r="G308" s="320"/>
      <c r="H308" s="32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320"/>
      <c r="B309" s="320"/>
      <c r="C309" s="320"/>
      <c r="D309" s="4"/>
      <c r="E309" s="320"/>
      <c r="F309" s="4"/>
      <c r="G309" s="320"/>
      <c r="H309" s="32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320"/>
      <c r="B310" s="320"/>
      <c r="C310" s="320"/>
      <c r="D310" s="4"/>
      <c r="E310" s="320"/>
      <c r="F310" s="4"/>
      <c r="G310" s="320"/>
      <c r="H310" s="32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320"/>
      <c r="B311" s="320"/>
      <c r="C311" s="320"/>
      <c r="D311" s="4"/>
      <c r="E311" s="320"/>
      <c r="F311" s="4"/>
      <c r="G311" s="320"/>
      <c r="H311" s="32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320"/>
      <c r="B312" s="320"/>
      <c r="C312" s="320"/>
      <c r="D312" s="4"/>
      <c r="E312" s="320"/>
      <c r="F312" s="4"/>
      <c r="G312" s="320"/>
      <c r="H312" s="32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320"/>
      <c r="B313" s="320"/>
      <c r="C313" s="320"/>
      <c r="D313" s="4"/>
      <c r="E313" s="320"/>
      <c r="F313" s="4"/>
      <c r="G313" s="320"/>
      <c r="H313" s="32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320"/>
      <c r="B314" s="320"/>
      <c r="C314" s="320"/>
      <c r="D314" s="4"/>
      <c r="E314" s="320"/>
      <c r="F314" s="4"/>
      <c r="G314" s="320"/>
      <c r="H314" s="32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320"/>
      <c r="B315" s="320"/>
      <c r="C315" s="320"/>
      <c r="D315" s="4"/>
      <c r="E315" s="320"/>
      <c r="F315" s="4"/>
      <c r="G315" s="320"/>
      <c r="H315" s="32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320"/>
      <c r="B316" s="320"/>
      <c r="C316" s="320"/>
      <c r="D316" s="4"/>
      <c r="E316" s="320"/>
      <c r="F316" s="4"/>
      <c r="G316" s="320"/>
      <c r="H316" s="32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320"/>
      <c r="B317" s="320"/>
      <c r="C317" s="320"/>
      <c r="D317" s="4"/>
      <c r="E317" s="320"/>
      <c r="F317" s="4"/>
      <c r="G317" s="320"/>
      <c r="H317" s="32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320"/>
      <c r="B318" s="320"/>
      <c r="C318" s="320"/>
      <c r="D318" s="4"/>
      <c r="E318" s="320"/>
      <c r="F318" s="4"/>
      <c r="G318" s="320"/>
      <c r="H318" s="32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320"/>
      <c r="B319" s="320"/>
      <c r="C319" s="320"/>
      <c r="D319" s="4"/>
      <c r="E319" s="320"/>
      <c r="F319" s="4"/>
      <c r="G319" s="320"/>
      <c r="H319" s="32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320"/>
      <c r="B320" s="320"/>
      <c r="C320" s="320"/>
      <c r="D320" s="4"/>
      <c r="E320" s="320"/>
      <c r="F320" s="4"/>
      <c r="G320" s="320"/>
      <c r="H320" s="32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320"/>
      <c r="B321" s="320"/>
      <c r="C321" s="320"/>
      <c r="D321" s="4"/>
      <c r="E321" s="320"/>
      <c r="F321" s="4"/>
      <c r="G321" s="320"/>
      <c r="H321" s="32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320"/>
      <c r="B322" s="320"/>
      <c r="C322" s="320"/>
      <c r="D322" s="4"/>
      <c r="E322" s="320"/>
      <c r="F322" s="4"/>
      <c r="G322" s="320"/>
      <c r="H322" s="32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320"/>
      <c r="B323" s="320"/>
      <c r="C323" s="320"/>
      <c r="D323" s="4"/>
      <c r="E323" s="320"/>
      <c r="F323" s="4"/>
      <c r="G323" s="320"/>
      <c r="H323" s="32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320"/>
      <c r="B324" s="320"/>
      <c r="C324" s="320"/>
      <c r="D324" s="4"/>
      <c r="E324" s="320"/>
      <c r="F324" s="4"/>
      <c r="G324" s="320"/>
      <c r="H324" s="32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320"/>
      <c r="B325" s="320"/>
      <c r="C325" s="320"/>
      <c r="D325" s="4"/>
      <c r="E325" s="320"/>
      <c r="F325" s="4"/>
      <c r="G325" s="320"/>
      <c r="H325" s="32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320"/>
      <c r="B326" s="320"/>
      <c r="C326" s="320"/>
      <c r="D326" s="4"/>
      <c r="E326" s="320"/>
      <c r="F326" s="4"/>
      <c r="G326" s="320"/>
      <c r="H326" s="32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320"/>
      <c r="B327" s="320"/>
      <c r="C327" s="320"/>
      <c r="D327" s="4"/>
      <c r="E327" s="320"/>
      <c r="F327" s="4"/>
      <c r="G327" s="320"/>
      <c r="H327" s="32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320"/>
      <c r="B328" s="320"/>
      <c r="C328" s="320"/>
      <c r="D328" s="4"/>
      <c r="E328" s="320"/>
      <c r="F328" s="4"/>
      <c r="G328" s="320"/>
      <c r="H328" s="32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320"/>
      <c r="B329" s="320"/>
      <c r="C329" s="320"/>
      <c r="D329" s="4"/>
      <c r="E329" s="320"/>
      <c r="F329" s="4"/>
      <c r="G329" s="320"/>
      <c r="H329" s="32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320"/>
      <c r="B330" s="320"/>
      <c r="C330" s="320"/>
      <c r="D330" s="4"/>
      <c r="E330" s="320"/>
      <c r="F330" s="4"/>
      <c r="G330" s="320"/>
      <c r="H330" s="32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320"/>
      <c r="B331" s="320"/>
      <c r="C331" s="320"/>
      <c r="D331" s="4"/>
      <c r="E331" s="320"/>
      <c r="F331" s="4"/>
      <c r="G331" s="320"/>
      <c r="H331" s="32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320"/>
      <c r="B332" s="320"/>
      <c r="C332" s="320"/>
      <c r="D332" s="4"/>
      <c r="E332" s="320"/>
      <c r="F332" s="4"/>
      <c r="G332" s="320"/>
      <c r="H332" s="32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320"/>
      <c r="B333" s="320"/>
      <c r="C333" s="320"/>
      <c r="D333" s="4"/>
      <c r="E333" s="320"/>
      <c r="F333" s="4"/>
      <c r="G333" s="320"/>
      <c r="H333" s="32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320"/>
      <c r="B334" s="320"/>
      <c r="C334" s="320"/>
      <c r="D334" s="4"/>
      <c r="E334" s="320"/>
      <c r="F334" s="4"/>
      <c r="G334" s="320"/>
      <c r="H334" s="32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320"/>
      <c r="B335" s="320"/>
      <c r="C335" s="320"/>
      <c r="D335" s="4"/>
      <c r="E335" s="320"/>
      <c r="F335" s="4"/>
      <c r="G335" s="320"/>
      <c r="H335" s="32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320"/>
      <c r="B336" s="320"/>
      <c r="C336" s="320"/>
      <c r="D336" s="4"/>
      <c r="E336" s="320"/>
      <c r="F336" s="4"/>
      <c r="G336" s="320"/>
      <c r="H336" s="32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320"/>
      <c r="B337" s="320"/>
      <c r="C337" s="320"/>
      <c r="D337" s="4"/>
      <c r="E337" s="320"/>
      <c r="F337" s="4"/>
      <c r="G337" s="320"/>
      <c r="H337" s="32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320"/>
      <c r="B338" s="320"/>
      <c r="C338" s="320"/>
      <c r="D338" s="4"/>
      <c r="E338" s="320"/>
      <c r="F338" s="4"/>
      <c r="G338" s="320"/>
      <c r="H338" s="32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320"/>
      <c r="B339" s="320"/>
      <c r="C339" s="320"/>
      <c r="D339" s="4"/>
      <c r="E339" s="320"/>
      <c r="F339" s="4"/>
      <c r="G339" s="320"/>
      <c r="H339" s="32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320"/>
      <c r="B340" s="320"/>
      <c r="C340" s="320"/>
      <c r="D340" s="4"/>
      <c r="E340" s="320"/>
      <c r="F340" s="4"/>
      <c r="G340" s="320"/>
      <c r="H340" s="32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320"/>
      <c r="B341" s="320"/>
      <c r="C341" s="320"/>
      <c r="D341" s="4"/>
      <c r="E341" s="320"/>
      <c r="F341" s="4"/>
      <c r="G341" s="320"/>
      <c r="H341" s="32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320"/>
      <c r="B342" s="320"/>
      <c r="C342" s="320"/>
      <c r="D342" s="4"/>
      <c r="E342" s="320"/>
      <c r="F342" s="4"/>
      <c r="G342" s="320"/>
      <c r="H342" s="32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320"/>
      <c r="B343" s="320"/>
      <c r="C343" s="320"/>
      <c r="D343" s="4"/>
      <c r="E343" s="320"/>
      <c r="F343" s="4"/>
      <c r="G343" s="320"/>
      <c r="H343" s="32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320"/>
      <c r="B344" s="320"/>
      <c r="C344" s="320"/>
      <c r="D344" s="4"/>
      <c r="E344" s="320"/>
      <c r="F344" s="4"/>
      <c r="G344" s="320"/>
      <c r="H344" s="32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320"/>
      <c r="B345" s="320"/>
      <c r="C345" s="320"/>
      <c r="D345" s="4"/>
      <c r="E345" s="320"/>
      <c r="F345" s="4"/>
      <c r="G345" s="320"/>
      <c r="H345" s="32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320"/>
      <c r="B346" s="320"/>
      <c r="C346" s="320"/>
      <c r="D346" s="4"/>
      <c r="E346" s="320"/>
      <c r="F346" s="4"/>
      <c r="G346" s="320"/>
      <c r="H346" s="32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320"/>
      <c r="B347" s="320"/>
      <c r="C347" s="320"/>
      <c r="D347" s="4"/>
      <c r="E347" s="320"/>
      <c r="F347" s="4"/>
      <c r="G347" s="320"/>
      <c r="H347" s="32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320"/>
      <c r="B348" s="320"/>
      <c r="C348" s="320"/>
      <c r="D348" s="4"/>
      <c r="E348" s="320"/>
      <c r="F348" s="4"/>
      <c r="G348" s="320"/>
      <c r="H348" s="32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320"/>
      <c r="B349" s="320"/>
      <c r="C349" s="320"/>
      <c r="D349" s="4"/>
      <c r="E349" s="320"/>
      <c r="F349" s="4"/>
      <c r="G349" s="320"/>
      <c r="H349" s="32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320"/>
      <c r="B350" s="320"/>
      <c r="C350" s="320"/>
      <c r="D350" s="4"/>
      <c r="E350" s="320"/>
      <c r="F350" s="4"/>
      <c r="G350" s="320"/>
      <c r="H350" s="32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320"/>
      <c r="B351" s="320"/>
      <c r="C351" s="320"/>
      <c r="D351" s="4"/>
      <c r="E351" s="320"/>
      <c r="F351" s="4"/>
      <c r="G351" s="320"/>
      <c r="H351" s="32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320"/>
      <c r="B352" s="320"/>
      <c r="C352" s="320"/>
      <c r="D352" s="4"/>
      <c r="E352" s="320"/>
      <c r="F352" s="4"/>
      <c r="G352" s="320"/>
      <c r="H352" s="32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320"/>
      <c r="B353" s="320"/>
      <c r="C353" s="320"/>
      <c r="D353" s="4"/>
      <c r="E353" s="320"/>
      <c r="F353" s="4"/>
      <c r="G353" s="320"/>
      <c r="H353" s="32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320"/>
      <c r="B354" s="320"/>
      <c r="C354" s="320"/>
      <c r="D354" s="4"/>
      <c r="E354" s="320"/>
      <c r="F354" s="4"/>
      <c r="G354" s="320"/>
      <c r="H354" s="32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320"/>
      <c r="B355" s="320"/>
      <c r="C355" s="320"/>
      <c r="D355" s="4"/>
      <c r="E355" s="320"/>
      <c r="F355" s="4"/>
      <c r="G355" s="320"/>
      <c r="H355" s="32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320"/>
      <c r="B356" s="320"/>
      <c r="C356" s="320"/>
      <c r="D356" s="4"/>
      <c r="E356" s="320"/>
      <c r="F356" s="4"/>
      <c r="G356" s="320"/>
      <c r="H356" s="32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320"/>
      <c r="B357" s="320"/>
      <c r="C357" s="320"/>
      <c r="D357" s="4"/>
      <c r="E357" s="320"/>
      <c r="F357" s="4"/>
      <c r="G357" s="320"/>
      <c r="H357" s="32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320"/>
      <c r="B358" s="320"/>
      <c r="C358" s="320"/>
      <c r="D358" s="4"/>
      <c r="E358" s="320"/>
      <c r="F358" s="4"/>
      <c r="G358" s="320"/>
      <c r="H358" s="32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320"/>
      <c r="B359" s="320"/>
      <c r="C359" s="320"/>
      <c r="D359" s="4"/>
      <c r="E359" s="320"/>
      <c r="F359" s="4"/>
      <c r="G359" s="320"/>
      <c r="H359" s="32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320"/>
      <c r="B360" s="320"/>
      <c r="C360" s="320"/>
      <c r="D360" s="4"/>
      <c r="E360" s="320"/>
      <c r="F360" s="4"/>
      <c r="G360" s="320"/>
      <c r="H360" s="32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320"/>
      <c r="B361" s="320"/>
      <c r="C361" s="320"/>
      <c r="D361" s="4"/>
      <c r="E361" s="320"/>
      <c r="F361" s="4"/>
      <c r="G361" s="320"/>
      <c r="H361" s="32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320"/>
      <c r="B362" s="320"/>
      <c r="C362" s="320"/>
      <c r="D362" s="4"/>
      <c r="E362" s="320"/>
      <c r="F362" s="4"/>
      <c r="G362" s="320"/>
      <c r="H362" s="32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320"/>
      <c r="B363" s="320"/>
      <c r="C363" s="320"/>
      <c r="D363" s="4"/>
      <c r="E363" s="320"/>
      <c r="F363" s="4"/>
      <c r="G363" s="320"/>
      <c r="H363" s="32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320"/>
      <c r="B364" s="320"/>
      <c r="C364" s="320"/>
      <c r="D364" s="4"/>
      <c r="E364" s="320"/>
      <c r="F364" s="4"/>
      <c r="G364" s="320"/>
      <c r="H364" s="32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320"/>
      <c r="B365" s="320"/>
      <c r="C365" s="320"/>
      <c r="D365" s="4"/>
      <c r="E365" s="320"/>
      <c r="F365" s="4"/>
      <c r="G365" s="320"/>
      <c r="H365" s="32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320"/>
      <c r="B366" s="320"/>
      <c r="C366" s="320"/>
      <c r="D366" s="4"/>
      <c r="E366" s="320"/>
      <c r="F366" s="4"/>
      <c r="G366" s="320"/>
      <c r="H366" s="32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320"/>
      <c r="B367" s="320"/>
      <c r="C367" s="320"/>
      <c r="D367" s="4"/>
      <c r="E367" s="320"/>
      <c r="F367" s="4"/>
      <c r="G367" s="320"/>
      <c r="H367" s="32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320"/>
      <c r="B368" s="320"/>
      <c r="C368" s="320"/>
      <c r="D368" s="4"/>
      <c r="E368" s="320"/>
      <c r="F368" s="4"/>
      <c r="G368" s="320"/>
      <c r="H368" s="32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320"/>
      <c r="B369" s="320"/>
      <c r="C369" s="320"/>
      <c r="D369" s="4"/>
      <c r="E369" s="320"/>
      <c r="F369" s="4"/>
      <c r="G369" s="320"/>
      <c r="H369" s="32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320"/>
      <c r="B370" s="320"/>
      <c r="C370" s="320"/>
      <c r="D370" s="4"/>
      <c r="E370" s="320"/>
      <c r="F370" s="4"/>
      <c r="G370" s="320"/>
      <c r="H370" s="32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320"/>
      <c r="B371" s="320"/>
      <c r="C371" s="320"/>
      <c r="D371" s="4"/>
      <c r="E371" s="320"/>
      <c r="F371" s="4"/>
      <c r="G371" s="320"/>
      <c r="H371" s="32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320"/>
      <c r="B372" s="320"/>
      <c r="C372" s="320"/>
      <c r="D372" s="4"/>
      <c r="E372" s="320"/>
      <c r="F372" s="4"/>
      <c r="G372" s="320"/>
      <c r="H372" s="32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320"/>
      <c r="B373" s="320"/>
      <c r="C373" s="320"/>
      <c r="D373" s="4"/>
      <c r="E373" s="320"/>
      <c r="F373" s="4"/>
      <c r="G373" s="320"/>
      <c r="H373" s="32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320"/>
      <c r="B374" s="320"/>
      <c r="C374" s="320"/>
      <c r="D374" s="4"/>
      <c r="E374" s="320"/>
      <c r="F374" s="4"/>
      <c r="G374" s="320"/>
      <c r="H374" s="32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320"/>
      <c r="B375" s="320"/>
      <c r="C375" s="320"/>
      <c r="D375" s="4"/>
      <c r="E375" s="320"/>
      <c r="F375" s="4"/>
      <c r="G375" s="320"/>
      <c r="H375" s="32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320"/>
      <c r="B376" s="320"/>
      <c r="C376" s="320"/>
      <c r="D376" s="4"/>
      <c r="E376" s="320"/>
      <c r="F376" s="4"/>
      <c r="G376" s="320"/>
      <c r="H376" s="32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320"/>
      <c r="B377" s="320"/>
      <c r="C377" s="320"/>
      <c r="D377" s="4"/>
      <c r="E377" s="320"/>
      <c r="F377" s="4"/>
      <c r="G377" s="320"/>
      <c r="H377" s="32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320"/>
      <c r="B378" s="320"/>
      <c r="C378" s="320"/>
      <c r="D378" s="4"/>
      <c r="E378" s="320"/>
      <c r="F378" s="4"/>
      <c r="G378" s="320"/>
      <c r="H378" s="32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320"/>
      <c r="B379" s="320"/>
      <c r="C379" s="320"/>
      <c r="D379" s="4"/>
      <c r="E379" s="320"/>
      <c r="F379" s="4"/>
      <c r="G379" s="320"/>
      <c r="H379" s="32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320"/>
      <c r="B380" s="320"/>
      <c r="C380" s="320"/>
      <c r="D380" s="4"/>
      <c r="E380" s="320"/>
      <c r="F380" s="4"/>
      <c r="G380" s="320"/>
      <c r="H380" s="32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320"/>
      <c r="B381" s="320"/>
      <c r="C381" s="320"/>
      <c r="D381" s="4"/>
      <c r="E381" s="320"/>
      <c r="F381" s="4"/>
      <c r="G381" s="320"/>
      <c r="H381" s="32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320"/>
      <c r="B382" s="320"/>
      <c r="C382" s="320"/>
      <c r="D382" s="4"/>
      <c r="E382" s="320"/>
      <c r="F382" s="4"/>
      <c r="G382" s="320"/>
      <c r="H382" s="32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320"/>
      <c r="B383" s="320"/>
      <c r="C383" s="320"/>
      <c r="D383" s="4"/>
      <c r="E383" s="320"/>
      <c r="F383" s="4"/>
      <c r="G383" s="320"/>
      <c r="H383" s="32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320"/>
      <c r="B384" s="320"/>
      <c r="C384" s="320"/>
      <c r="D384" s="4"/>
      <c r="E384" s="320"/>
      <c r="F384" s="4"/>
      <c r="G384" s="320"/>
      <c r="H384" s="32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320"/>
      <c r="B385" s="320"/>
      <c r="C385" s="320"/>
      <c r="D385" s="4"/>
      <c r="E385" s="320"/>
      <c r="F385" s="4"/>
      <c r="G385" s="320"/>
      <c r="H385" s="32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320"/>
      <c r="B386" s="320"/>
      <c r="C386" s="320"/>
      <c r="D386" s="4"/>
      <c r="E386" s="320"/>
      <c r="F386" s="4"/>
      <c r="G386" s="320"/>
      <c r="H386" s="32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320"/>
      <c r="B387" s="320"/>
      <c r="C387" s="320"/>
      <c r="D387" s="4"/>
      <c r="E387" s="320"/>
      <c r="F387" s="4"/>
      <c r="G387" s="320"/>
      <c r="H387" s="32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320"/>
      <c r="B388" s="320"/>
      <c r="C388" s="320"/>
      <c r="D388" s="4"/>
      <c r="E388" s="320"/>
      <c r="F388" s="4"/>
      <c r="G388" s="320"/>
      <c r="H388" s="32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320"/>
      <c r="B389" s="320"/>
      <c r="C389" s="320"/>
      <c r="D389" s="4"/>
      <c r="E389" s="320"/>
      <c r="F389" s="4"/>
      <c r="G389" s="320"/>
      <c r="H389" s="32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320"/>
      <c r="B390" s="320"/>
      <c r="C390" s="320"/>
      <c r="D390" s="4"/>
      <c r="E390" s="320"/>
      <c r="F390" s="4"/>
      <c r="G390" s="320"/>
      <c r="H390" s="32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320"/>
      <c r="B391" s="320"/>
      <c r="C391" s="320"/>
      <c r="D391" s="4"/>
      <c r="E391" s="320"/>
      <c r="F391" s="4"/>
      <c r="G391" s="320"/>
      <c r="H391" s="32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320"/>
      <c r="B392" s="320"/>
      <c r="C392" s="320"/>
      <c r="D392" s="4"/>
      <c r="E392" s="320"/>
      <c r="F392" s="4"/>
      <c r="G392" s="320"/>
      <c r="H392" s="32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320"/>
      <c r="B393" s="320"/>
      <c r="C393" s="320"/>
      <c r="D393" s="4"/>
      <c r="E393" s="320"/>
      <c r="F393" s="4"/>
      <c r="G393" s="320"/>
      <c r="H393" s="32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320"/>
      <c r="B394" s="320"/>
      <c r="C394" s="320"/>
      <c r="D394" s="4"/>
      <c r="E394" s="320"/>
      <c r="F394" s="4"/>
      <c r="G394" s="320"/>
      <c r="H394" s="32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320"/>
      <c r="B395" s="320"/>
      <c r="C395" s="320"/>
      <c r="D395" s="4"/>
      <c r="E395" s="320"/>
      <c r="F395" s="4"/>
      <c r="G395" s="320"/>
      <c r="H395" s="32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320"/>
      <c r="B396" s="320"/>
      <c r="C396" s="320"/>
      <c r="D396" s="4"/>
      <c r="E396" s="320"/>
      <c r="F396" s="4"/>
      <c r="G396" s="320"/>
      <c r="H396" s="32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320"/>
      <c r="B397" s="320"/>
      <c r="C397" s="320"/>
      <c r="D397" s="4"/>
      <c r="E397" s="320"/>
      <c r="F397" s="4"/>
      <c r="G397" s="320"/>
      <c r="H397" s="32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320"/>
      <c r="B398" s="320"/>
      <c r="C398" s="320"/>
      <c r="D398" s="4"/>
      <c r="E398" s="320"/>
      <c r="F398" s="4"/>
      <c r="G398" s="320"/>
      <c r="H398" s="32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320"/>
      <c r="B399" s="320"/>
      <c r="C399" s="320"/>
      <c r="D399" s="4"/>
      <c r="E399" s="320"/>
      <c r="F399" s="4"/>
      <c r="G399" s="320"/>
      <c r="H399" s="32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320"/>
      <c r="B400" s="320"/>
      <c r="C400" s="320"/>
      <c r="D400" s="4"/>
      <c r="E400" s="320"/>
      <c r="F400" s="4"/>
      <c r="G400" s="320"/>
      <c r="H400" s="32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320"/>
      <c r="B401" s="320"/>
      <c r="C401" s="320"/>
      <c r="D401" s="4"/>
      <c r="E401" s="320"/>
      <c r="F401" s="4"/>
      <c r="G401" s="320"/>
      <c r="H401" s="32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320"/>
      <c r="B402" s="320"/>
      <c r="C402" s="320"/>
      <c r="D402" s="4"/>
      <c r="E402" s="320"/>
      <c r="F402" s="4"/>
      <c r="G402" s="320"/>
      <c r="H402" s="32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320"/>
      <c r="B403" s="320"/>
      <c r="C403" s="320"/>
      <c r="D403" s="4"/>
      <c r="E403" s="320"/>
      <c r="F403" s="4"/>
      <c r="G403" s="320"/>
      <c r="H403" s="32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320"/>
      <c r="B404" s="320"/>
      <c r="C404" s="320"/>
      <c r="D404" s="4"/>
      <c r="E404" s="320"/>
      <c r="F404" s="4"/>
      <c r="G404" s="320"/>
      <c r="H404" s="32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320"/>
      <c r="B405" s="320"/>
      <c r="C405" s="320"/>
      <c r="D405" s="4"/>
      <c r="E405" s="320"/>
      <c r="F405" s="4"/>
      <c r="G405" s="320"/>
      <c r="H405" s="32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320"/>
      <c r="B406" s="320"/>
      <c r="C406" s="320"/>
      <c r="D406" s="4"/>
      <c r="E406" s="320"/>
      <c r="F406" s="4"/>
      <c r="G406" s="320"/>
      <c r="H406" s="32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320"/>
      <c r="B407" s="320"/>
      <c r="C407" s="320"/>
      <c r="D407" s="4"/>
      <c r="E407" s="320"/>
      <c r="F407" s="4"/>
      <c r="G407" s="320"/>
      <c r="H407" s="32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320"/>
      <c r="B408" s="320"/>
      <c r="C408" s="320"/>
      <c r="D408" s="4"/>
      <c r="E408" s="320"/>
      <c r="F408" s="4"/>
      <c r="G408" s="320"/>
      <c r="H408" s="32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320"/>
      <c r="B409" s="320"/>
      <c r="C409" s="320"/>
      <c r="D409" s="4"/>
      <c r="E409" s="320"/>
      <c r="F409" s="4"/>
      <c r="G409" s="320"/>
      <c r="H409" s="32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320"/>
      <c r="B410" s="320"/>
      <c r="C410" s="320"/>
      <c r="D410" s="4"/>
      <c r="E410" s="320"/>
      <c r="F410" s="4"/>
      <c r="G410" s="320"/>
      <c r="H410" s="32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320"/>
      <c r="B411" s="320"/>
      <c r="C411" s="320"/>
      <c r="D411" s="4"/>
      <c r="E411" s="320"/>
      <c r="F411" s="4"/>
      <c r="G411" s="320"/>
      <c r="H411" s="32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320"/>
      <c r="B412" s="320"/>
      <c r="C412" s="320"/>
      <c r="D412" s="4"/>
      <c r="E412" s="320"/>
      <c r="F412" s="4"/>
      <c r="G412" s="320"/>
      <c r="H412" s="32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320"/>
      <c r="B413" s="320"/>
      <c r="C413" s="320"/>
      <c r="D413" s="4"/>
      <c r="E413" s="320"/>
      <c r="F413" s="4"/>
      <c r="G413" s="320"/>
      <c r="H413" s="32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320"/>
      <c r="B414" s="320"/>
      <c r="C414" s="320"/>
      <c r="D414" s="4"/>
      <c r="E414" s="320"/>
      <c r="F414" s="4"/>
      <c r="G414" s="320"/>
      <c r="H414" s="32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320"/>
      <c r="B415" s="320"/>
      <c r="C415" s="320"/>
      <c r="D415" s="4"/>
      <c r="E415" s="320"/>
      <c r="F415" s="4"/>
      <c r="G415" s="320"/>
      <c r="H415" s="32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320"/>
      <c r="B416" s="320"/>
      <c r="C416" s="320"/>
      <c r="D416" s="4"/>
      <c r="E416" s="320"/>
      <c r="F416" s="4"/>
      <c r="G416" s="320"/>
      <c r="H416" s="32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320"/>
      <c r="B417" s="320"/>
      <c r="C417" s="320"/>
      <c r="D417" s="4"/>
      <c r="E417" s="320"/>
      <c r="F417" s="4"/>
      <c r="G417" s="320"/>
      <c r="H417" s="32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320"/>
      <c r="B418" s="320"/>
      <c r="C418" s="320"/>
      <c r="D418" s="4"/>
      <c r="E418" s="320"/>
      <c r="F418" s="4"/>
      <c r="G418" s="320"/>
      <c r="H418" s="32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320"/>
      <c r="B419" s="320"/>
      <c r="C419" s="320"/>
      <c r="D419" s="4"/>
      <c r="E419" s="320"/>
      <c r="F419" s="4"/>
      <c r="G419" s="320"/>
      <c r="H419" s="32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320"/>
      <c r="B420" s="320"/>
      <c r="C420" s="320"/>
      <c r="D420" s="4"/>
      <c r="E420" s="320"/>
      <c r="F420" s="4"/>
      <c r="G420" s="320"/>
      <c r="H420" s="32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320"/>
      <c r="B421" s="320"/>
      <c r="C421" s="320"/>
      <c r="D421" s="4"/>
      <c r="E421" s="320"/>
      <c r="F421" s="4"/>
      <c r="G421" s="320"/>
      <c r="H421" s="32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320"/>
      <c r="B422" s="320"/>
      <c r="C422" s="320"/>
      <c r="D422" s="4"/>
      <c r="E422" s="320"/>
      <c r="F422" s="4"/>
      <c r="G422" s="320"/>
      <c r="H422" s="32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320"/>
      <c r="B423" s="320"/>
      <c r="C423" s="320"/>
      <c r="D423" s="4"/>
      <c r="E423" s="320"/>
      <c r="F423" s="4"/>
      <c r="G423" s="320"/>
      <c r="H423" s="32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320"/>
      <c r="B424" s="320"/>
      <c r="C424" s="320"/>
      <c r="D424" s="4"/>
      <c r="E424" s="320"/>
      <c r="F424" s="4"/>
      <c r="G424" s="320"/>
      <c r="H424" s="32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320"/>
      <c r="B425" s="320"/>
      <c r="C425" s="320"/>
      <c r="D425" s="4"/>
      <c r="E425" s="320"/>
      <c r="F425" s="4"/>
      <c r="G425" s="320"/>
      <c r="H425" s="32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320"/>
      <c r="B426" s="320"/>
      <c r="C426" s="320"/>
      <c r="D426" s="4"/>
      <c r="E426" s="320"/>
      <c r="F426" s="4"/>
      <c r="G426" s="320"/>
      <c r="H426" s="32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320"/>
      <c r="B427" s="320"/>
      <c r="C427" s="320"/>
      <c r="D427" s="4"/>
      <c r="E427" s="320"/>
      <c r="F427" s="4"/>
      <c r="G427" s="320"/>
      <c r="H427" s="32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320"/>
      <c r="B428" s="320"/>
      <c r="C428" s="320"/>
      <c r="D428" s="4"/>
      <c r="E428" s="320"/>
      <c r="F428" s="4"/>
      <c r="G428" s="320"/>
      <c r="H428" s="32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320"/>
      <c r="B429" s="320"/>
      <c r="C429" s="320"/>
      <c r="D429" s="4"/>
      <c r="E429" s="320"/>
      <c r="F429" s="4"/>
      <c r="G429" s="320"/>
      <c r="H429" s="32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320"/>
      <c r="B430" s="320"/>
      <c r="C430" s="320"/>
      <c r="D430" s="4"/>
      <c r="E430" s="320"/>
      <c r="F430" s="4"/>
      <c r="G430" s="320"/>
      <c r="H430" s="32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320"/>
      <c r="B431" s="320"/>
      <c r="C431" s="320"/>
      <c r="D431" s="4"/>
      <c r="E431" s="320"/>
      <c r="F431" s="4"/>
      <c r="G431" s="320"/>
      <c r="H431" s="32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320"/>
      <c r="B432" s="320"/>
      <c r="C432" s="320"/>
      <c r="D432" s="4"/>
      <c r="E432" s="320"/>
      <c r="F432" s="4"/>
      <c r="G432" s="320"/>
      <c r="H432" s="32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320"/>
      <c r="B433" s="320"/>
      <c r="C433" s="320"/>
      <c r="D433" s="4"/>
      <c r="E433" s="320"/>
      <c r="F433" s="4"/>
      <c r="G433" s="320"/>
      <c r="H433" s="32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320"/>
      <c r="B434" s="320"/>
      <c r="C434" s="320"/>
      <c r="D434" s="4"/>
      <c r="E434" s="320"/>
      <c r="F434" s="4"/>
      <c r="G434" s="320"/>
      <c r="H434" s="32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320"/>
      <c r="B435" s="320"/>
      <c r="C435" s="320"/>
      <c r="D435" s="4"/>
      <c r="E435" s="320"/>
      <c r="F435" s="4"/>
      <c r="G435" s="320"/>
      <c r="H435" s="32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320"/>
      <c r="B436" s="320"/>
      <c r="C436" s="320"/>
      <c r="D436" s="4"/>
      <c r="E436" s="320"/>
      <c r="F436" s="4"/>
      <c r="G436" s="320"/>
      <c r="H436" s="32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320"/>
      <c r="B437" s="320"/>
      <c r="C437" s="320"/>
      <c r="D437" s="4"/>
      <c r="E437" s="320"/>
      <c r="F437" s="4"/>
      <c r="G437" s="320"/>
      <c r="H437" s="32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320"/>
      <c r="B438" s="320"/>
      <c r="C438" s="320"/>
      <c r="D438" s="4"/>
      <c r="E438" s="320"/>
      <c r="F438" s="4"/>
      <c r="G438" s="320"/>
      <c r="H438" s="32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320"/>
      <c r="B439" s="320"/>
      <c r="C439" s="320"/>
      <c r="D439" s="4"/>
      <c r="E439" s="320"/>
      <c r="F439" s="4"/>
      <c r="G439" s="320"/>
      <c r="H439" s="32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320"/>
      <c r="B440" s="320"/>
      <c r="C440" s="320"/>
      <c r="D440" s="4"/>
      <c r="E440" s="320"/>
      <c r="F440" s="4"/>
      <c r="G440" s="320"/>
      <c r="H440" s="32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320"/>
      <c r="B441" s="320"/>
      <c r="C441" s="320"/>
      <c r="D441" s="4"/>
      <c r="E441" s="320"/>
      <c r="F441" s="4"/>
      <c r="G441" s="320"/>
      <c r="H441" s="32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320"/>
      <c r="B442" s="320"/>
      <c r="C442" s="320"/>
      <c r="D442" s="4"/>
      <c r="E442" s="320"/>
      <c r="F442" s="4"/>
      <c r="G442" s="320"/>
      <c r="H442" s="32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320"/>
      <c r="B443" s="320"/>
      <c r="C443" s="320"/>
      <c r="D443" s="4"/>
      <c r="E443" s="320"/>
      <c r="F443" s="4"/>
      <c r="G443" s="320"/>
      <c r="H443" s="32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320"/>
      <c r="B444" s="320"/>
      <c r="C444" s="320"/>
      <c r="D444" s="4"/>
      <c r="E444" s="320"/>
      <c r="F444" s="4"/>
      <c r="G444" s="320"/>
      <c r="H444" s="32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320"/>
      <c r="B445" s="320"/>
      <c r="C445" s="320"/>
      <c r="D445" s="4"/>
      <c r="E445" s="320"/>
      <c r="F445" s="4"/>
      <c r="G445" s="320"/>
      <c r="H445" s="32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320"/>
      <c r="B446" s="320"/>
      <c r="C446" s="320"/>
      <c r="D446" s="4"/>
      <c r="E446" s="320"/>
      <c r="F446" s="4"/>
      <c r="G446" s="320"/>
      <c r="H446" s="32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320"/>
      <c r="B447" s="320"/>
      <c r="C447" s="320"/>
      <c r="D447" s="4"/>
      <c r="E447" s="320"/>
      <c r="F447" s="4"/>
      <c r="G447" s="320"/>
      <c r="H447" s="32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320"/>
      <c r="B448" s="320"/>
      <c r="C448" s="320"/>
      <c r="D448" s="4"/>
      <c r="E448" s="320"/>
      <c r="F448" s="4"/>
      <c r="G448" s="320"/>
      <c r="H448" s="32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320"/>
      <c r="B449" s="320"/>
      <c r="C449" s="320"/>
      <c r="D449" s="4"/>
      <c r="E449" s="320"/>
      <c r="F449" s="4"/>
      <c r="G449" s="320"/>
      <c r="H449" s="32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320"/>
      <c r="B450" s="320"/>
      <c r="C450" s="320"/>
      <c r="D450" s="4"/>
      <c r="E450" s="320"/>
      <c r="F450" s="4"/>
      <c r="G450" s="320"/>
      <c r="H450" s="32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320"/>
      <c r="B451" s="320"/>
      <c r="C451" s="320"/>
      <c r="D451" s="4"/>
      <c r="E451" s="320"/>
      <c r="F451" s="4"/>
      <c r="G451" s="320"/>
      <c r="H451" s="32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320"/>
      <c r="B452" s="320"/>
      <c r="C452" s="320"/>
      <c r="D452" s="4"/>
      <c r="E452" s="320"/>
      <c r="F452" s="4"/>
      <c r="G452" s="320"/>
      <c r="H452" s="32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320"/>
      <c r="B453" s="320"/>
      <c r="C453" s="320"/>
      <c r="D453" s="4"/>
      <c r="E453" s="320"/>
      <c r="F453" s="4"/>
      <c r="G453" s="320"/>
      <c r="H453" s="32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320"/>
      <c r="B454" s="320"/>
      <c r="C454" s="320"/>
      <c r="D454" s="4"/>
      <c r="E454" s="320"/>
      <c r="F454" s="4"/>
      <c r="G454" s="320"/>
      <c r="H454" s="32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320"/>
      <c r="B455" s="320"/>
      <c r="C455" s="320"/>
      <c r="D455" s="4"/>
      <c r="E455" s="320"/>
      <c r="F455" s="4"/>
      <c r="G455" s="320"/>
      <c r="H455" s="32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320"/>
      <c r="B456" s="320"/>
      <c r="C456" s="320"/>
      <c r="D456" s="4"/>
      <c r="E456" s="320"/>
      <c r="F456" s="4"/>
      <c r="G456" s="320"/>
      <c r="H456" s="32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320"/>
      <c r="B457" s="320"/>
      <c r="C457" s="320"/>
      <c r="D457" s="4"/>
      <c r="E457" s="320"/>
      <c r="F457" s="4"/>
      <c r="G457" s="320"/>
      <c r="H457" s="32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320"/>
      <c r="B458" s="320"/>
      <c r="C458" s="320"/>
      <c r="D458" s="4"/>
      <c r="E458" s="320"/>
      <c r="F458" s="4"/>
      <c r="G458" s="320"/>
      <c r="H458" s="32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320"/>
      <c r="B459" s="320"/>
      <c r="C459" s="320"/>
      <c r="D459" s="4"/>
      <c r="E459" s="320"/>
      <c r="F459" s="4"/>
      <c r="G459" s="320"/>
      <c r="H459" s="32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320"/>
      <c r="B460" s="320"/>
      <c r="C460" s="320"/>
      <c r="D460" s="4"/>
      <c r="E460" s="320"/>
      <c r="F460" s="4"/>
      <c r="G460" s="320"/>
      <c r="H460" s="32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320"/>
      <c r="B461" s="320"/>
      <c r="C461" s="320"/>
      <c r="D461" s="4"/>
      <c r="E461" s="320"/>
      <c r="F461" s="4"/>
      <c r="G461" s="320"/>
      <c r="H461" s="32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320"/>
      <c r="B462" s="320"/>
      <c r="C462" s="320"/>
      <c r="D462" s="4"/>
      <c r="E462" s="320"/>
      <c r="F462" s="4"/>
      <c r="G462" s="320"/>
      <c r="H462" s="32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320"/>
      <c r="B463" s="320"/>
      <c r="C463" s="320"/>
      <c r="D463" s="4"/>
      <c r="E463" s="320"/>
      <c r="F463" s="4"/>
      <c r="G463" s="320"/>
      <c r="H463" s="32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320"/>
      <c r="B464" s="320"/>
      <c r="C464" s="320"/>
      <c r="D464" s="4"/>
      <c r="E464" s="320"/>
      <c r="F464" s="4"/>
      <c r="G464" s="320"/>
      <c r="H464" s="32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320"/>
      <c r="B465" s="320"/>
      <c r="C465" s="320"/>
      <c r="D465" s="4"/>
      <c r="E465" s="320"/>
      <c r="F465" s="4"/>
      <c r="G465" s="320"/>
      <c r="H465" s="32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320"/>
      <c r="B466" s="320"/>
      <c r="C466" s="320"/>
      <c r="D466" s="4"/>
      <c r="E466" s="320"/>
      <c r="F466" s="4"/>
      <c r="G466" s="320"/>
      <c r="H466" s="32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320"/>
      <c r="B467" s="320"/>
      <c r="C467" s="320"/>
      <c r="D467" s="4"/>
      <c r="E467" s="320"/>
      <c r="F467" s="4"/>
      <c r="G467" s="320"/>
      <c r="H467" s="32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320"/>
      <c r="B468" s="320"/>
      <c r="C468" s="320"/>
      <c r="D468" s="4"/>
      <c r="E468" s="320"/>
      <c r="F468" s="4"/>
      <c r="G468" s="320"/>
      <c r="H468" s="32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320"/>
      <c r="B469" s="320"/>
      <c r="C469" s="320"/>
      <c r="D469" s="4"/>
      <c r="E469" s="320"/>
      <c r="F469" s="4"/>
      <c r="G469" s="320"/>
      <c r="H469" s="32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320"/>
      <c r="B470" s="320"/>
      <c r="C470" s="320"/>
      <c r="D470" s="4"/>
      <c r="E470" s="320"/>
      <c r="F470" s="4"/>
      <c r="G470" s="320"/>
      <c r="H470" s="32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320"/>
      <c r="B471" s="320"/>
      <c r="C471" s="320"/>
      <c r="D471" s="4"/>
      <c r="E471" s="320"/>
      <c r="F471" s="4"/>
      <c r="G471" s="320"/>
      <c r="H471" s="32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320"/>
      <c r="B472" s="320"/>
      <c r="C472" s="320"/>
      <c r="D472" s="4"/>
      <c r="E472" s="320"/>
      <c r="F472" s="4"/>
      <c r="G472" s="320"/>
      <c r="H472" s="32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320"/>
      <c r="B473" s="320"/>
      <c r="C473" s="320"/>
      <c r="D473" s="4"/>
      <c r="E473" s="320"/>
      <c r="F473" s="4"/>
      <c r="G473" s="320"/>
      <c r="H473" s="32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320"/>
      <c r="B474" s="320"/>
      <c r="C474" s="320"/>
      <c r="D474" s="4"/>
      <c r="E474" s="320"/>
      <c r="F474" s="4"/>
      <c r="G474" s="320"/>
      <c r="H474" s="32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320"/>
      <c r="B475" s="320"/>
      <c r="C475" s="320"/>
      <c r="D475" s="4"/>
      <c r="E475" s="320"/>
      <c r="F475" s="4"/>
      <c r="G475" s="320"/>
      <c r="H475" s="32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320"/>
      <c r="B476" s="320"/>
      <c r="C476" s="320"/>
      <c r="D476" s="4"/>
      <c r="E476" s="320"/>
      <c r="F476" s="4"/>
      <c r="G476" s="320"/>
      <c r="H476" s="32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320"/>
      <c r="B477" s="320"/>
      <c r="C477" s="320"/>
      <c r="D477" s="4"/>
      <c r="E477" s="320"/>
      <c r="F477" s="4"/>
      <c r="G477" s="320"/>
      <c r="H477" s="32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320"/>
      <c r="B478" s="320"/>
      <c r="C478" s="320"/>
      <c r="D478" s="4"/>
      <c r="E478" s="320"/>
      <c r="F478" s="4"/>
      <c r="G478" s="320"/>
      <c r="H478" s="32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320"/>
      <c r="B479" s="320"/>
      <c r="C479" s="320"/>
      <c r="D479" s="4"/>
      <c r="E479" s="320"/>
      <c r="F479" s="4"/>
      <c r="G479" s="320"/>
      <c r="H479" s="32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320"/>
      <c r="B480" s="320"/>
      <c r="C480" s="320"/>
      <c r="D480" s="4"/>
      <c r="E480" s="320"/>
      <c r="F480" s="4"/>
      <c r="G480" s="320"/>
      <c r="H480" s="32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320"/>
      <c r="B481" s="320"/>
      <c r="C481" s="320"/>
      <c r="D481" s="4"/>
      <c r="E481" s="320"/>
      <c r="F481" s="4"/>
      <c r="G481" s="320"/>
      <c r="H481" s="32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320"/>
      <c r="B482" s="320"/>
      <c r="C482" s="320"/>
      <c r="D482" s="4"/>
      <c r="E482" s="320"/>
      <c r="F482" s="4"/>
      <c r="G482" s="320"/>
      <c r="H482" s="32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320"/>
      <c r="B483" s="320"/>
      <c r="C483" s="320"/>
      <c r="D483" s="4"/>
      <c r="E483" s="320"/>
      <c r="F483" s="4"/>
      <c r="G483" s="320"/>
      <c r="H483" s="32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320"/>
      <c r="B484" s="320"/>
      <c r="C484" s="320"/>
      <c r="D484" s="4"/>
      <c r="E484" s="320"/>
      <c r="F484" s="4"/>
      <c r="G484" s="320"/>
      <c r="H484" s="32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320"/>
      <c r="B485" s="320"/>
      <c r="C485" s="320"/>
      <c r="D485" s="4"/>
      <c r="E485" s="320"/>
      <c r="F485" s="4"/>
      <c r="G485" s="320"/>
      <c r="H485" s="32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320"/>
      <c r="B486" s="320"/>
      <c r="C486" s="320"/>
      <c r="D486" s="4"/>
      <c r="E486" s="320"/>
      <c r="F486" s="4"/>
      <c r="G486" s="320"/>
      <c r="H486" s="32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320"/>
      <c r="B487" s="320"/>
      <c r="C487" s="320"/>
      <c r="D487" s="4"/>
      <c r="E487" s="320"/>
      <c r="F487" s="4"/>
      <c r="G487" s="320"/>
      <c r="H487" s="32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320"/>
      <c r="B488" s="320"/>
      <c r="C488" s="320"/>
      <c r="D488" s="4"/>
      <c r="E488" s="320"/>
      <c r="F488" s="4"/>
      <c r="G488" s="320"/>
      <c r="H488" s="32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320"/>
      <c r="B489" s="320"/>
      <c r="C489" s="320"/>
      <c r="D489" s="4"/>
      <c r="E489" s="320"/>
      <c r="F489" s="4"/>
      <c r="G489" s="320"/>
      <c r="H489" s="32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320"/>
      <c r="B490" s="320"/>
      <c r="C490" s="320"/>
      <c r="D490" s="4"/>
      <c r="E490" s="320"/>
      <c r="F490" s="4"/>
      <c r="G490" s="320"/>
      <c r="H490" s="32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320"/>
      <c r="B491" s="320"/>
      <c r="C491" s="320"/>
      <c r="D491" s="4"/>
      <c r="E491" s="320"/>
      <c r="F491" s="4"/>
      <c r="G491" s="320"/>
      <c r="H491" s="32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320"/>
      <c r="B492" s="320"/>
      <c r="C492" s="320"/>
      <c r="D492" s="4"/>
      <c r="E492" s="320"/>
      <c r="F492" s="4"/>
      <c r="G492" s="320"/>
      <c r="H492" s="32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320"/>
      <c r="B493" s="320"/>
      <c r="C493" s="320"/>
      <c r="D493" s="4"/>
      <c r="E493" s="320"/>
      <c r="F493" s="4"/>
      <c r="G493" s="320"/>
      <c r="H493" s="32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320"/>
      <c r="B494" s="320"/>
      <c r="C494" s="320"/>
      <c r="D494" s="4"/>
      <c r="E494" s="320"/>
      <c r="F494" s="4"/>
      <c r="G494" s="320"/>
      <c r="H494" s="32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320"/>
      <c r="B495" s="320"/>
      <c r="C495" s="320"/>
      <c r="D495" s="4"/>
      <c r="E495" s="320"/>
      <c r="F495" s="4"/>
      <c r="G495" s="320"/>
      <c r="H495" s="32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320"/>
      <c r="B496" s="320"/>
      <c r="C496" s="320"/>
      <c r="D496" s="4"/>
      <c r="E496" s="320"/>
      <c r="F496" s="4"/>
      <c r="G496" s="320"/>
      <c r="H496" s="32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320"/>
      <c r="B497" s="320"/>
      <c r="C497" s="320"/>
      <c r="D497" s="4"/>
      <c r="E497" s="320"/>
      <c r="F497" s="4"/>
      <c r="G497" s="320"/>
      <c r="H497" s="32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320"/>
      <c r="B498" s="320"/>
      <c r="C498" s="320"/>
      <c r="D498" s="4"/>
      <c r="E498" s="320"/>
      <c r="F498" s="4"/>
      <c r="G498" s="320"/>
      <c r="H498" s="32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320"/>
      <c r="B499" s="320"/>
      <c r="C499" s="320"/>
      <c r="D499" s="4"/>
      <c r="E499" s="320"/>
      <c r="F499" s="4"/>
      <c r="G499" s="320"/>
      <c r="H499" s="32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320"/>
      <c r="B500" s="320"/>
      <c r="C500" s="320"/>
      <c r="D500" s="4"/>
      <c r="E500" s="320"/>
      <c r="F500" s="4"/>
      <c r="G500" s="320"/>
      <c r="H500" s="32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320"/>
      <c r="B501" s="320"/>
      <c r="C501" s="320"/>
      <c r="D501" s="4"/>
      <c r="E501" s="320"/>
      <c r="F501" s="4"/>
      <c r="G501" s="320"/>
      <c r="H501" s="32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320"/>
      <c r="B502" s="320"/>
      <c r="C502" s="320"/>
      <c r="D502" s="4"/>
      <c r="E502" s="320"/>
      <c r="F502" s="4"/>
      <c r="G502" s="320"/>
      <c r="H502" s="32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320"/>
      <c r="B503" s="320"/>
      <c r="C503" s="320"/>
      <c r="D503" s="4"/>
      <c r="E503" s="320"/>
      <c r="F503" s="4"/>
      <c r="G503" s="320"/>
      <c r="H503" s="32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320"/>
      <c r="B504" s="320"/>
      <c r="C504" s="320"/>
      <c r="D504" s="4"/>
      <c r="E504" s="320"/>
      <c r="F504" s="4"/>
      <c r="G504" s="320"/>
      <c r="H504" s="32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320"/>
      <c r="B505" s="320"/>
      <c r="C505" s="320"/>
      <c r="D505" s="4"/>
      <c r="E505" s="320"/>
      <c r="F505" s="4"/>
      <c r="G505" s="320"/>
      <c r="H505" s="32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320"/>
      <c r="B506" s="320"/>
      <c r="C506" s="320"/>
      <c r="D506" s="4"/>
      <c r="E506" s="320"/>
      <c r="F506" s="4"/>
      <c r="G506" s="320"/>
      <c r="H506" s="32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320"/>
      <c r="B507" s="320"/>
      <c r="C507" s="320"/>
      <c r="D507" s="4"/>
      <c r="E507" s="320"/>
      <c r="F507" s="4"/>
      <c r="G507" s="320"/>
      <c r="H507" s="32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320"/>
      <c r="B508" s="320"/>
      <c r="C508" s="320"/>
      <c r="D508" s="4"/>
      <c r="E508" s="320"/>
      <c r="F508" s="4"/>
      <c r="G508" s="320"/>
      <c r="H508" s="32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320"/>
      <c r="B509" s="320"/>
      <c r="C509" s="320"/>
      <c r="D509" s="4"/>
      <c r="E509" s="320"/>
      <c r="F509" s="4"/>
      <c r="G509" s="320"/>
      <c r="H509" s="32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320"/>
      <c r="B510" s="320"/>
      <c r="C510" s="320"/>
      <c r="D510" s="4"/>
      <c r="E510" s="320"/>
      <c r="F510" s="4"/>
      <c r="G510" s="320"/>
      <c r="H510" s="32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320"/>
      <c r="B511" s="320"/>
      <c r="C511" s="320"/>
      <c r="D511" s="4"/>
      <c r="E511" s="320"/>
      <c r="F511" s="4"/>
      <c r="G511" s="320"/>
      <c r="H511" s="32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320"/>
      <c r="B512" s="320"/>
      <c r="C512" s="320"/>
      <c r="D512" s="4"/>
      <c r="E512" s="320"/>
      <c r="F512" s="4"/>
      <c r="G512" s="320"/>
      <c r="H512" s="32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320"/>
      <c r="B513" s="320"/>
      <c r="C513" s="320"/>
      <c r="D513" s="4"/>
      <c r="E513" s="320"/>
      <c r="F513" s="4"/>
      <c r="G513" s="320"/>
      <c r="H513" s="32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320"/>
      <c r="B514" s="320"/>
      <c r="C514" s="320"/>
      <c r="D514" s="4"/>
      <c r="E514" s="320"/>
      <c r="F514" s="4"/>
      <c r="G514" s="320"/>
      <c r="H514" s="32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320"/>
      <c r="B515" s="320"/>
      <c r="C515" s="320"/>
      <c r="D515" s="4"/>
      <c r="E515" s="320"/>
      <c r="F515" s="4"/>
      <c r="G515" s="320"/>
      <c r="H515" s="32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320"/>
      <c r="B516" s="320"/>
      <c r="C516" s="320"/>
      <c r="D516" s="4"/>
      <c r="E516" s="320"/>
      <c r="F516" s="4"/>
      <c r="G516" s="320"/>
      <c r="H516" s="32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320"/>
      <c r="B517" s="320"/>
      <c r="C517" s="320"/>
      <c r="D517" s="4"/>
      <c r="E517" s="320"/>
      <c r="F517" s="4"/>
      <c r="G517" s="320"/>
      <c r="H517" s="32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320"/>
      <c r="B518" s="320"/>
      <c r="C518" s="320"/>
      <c r="D518" s="4"/>
      <c r="E518" s="320"/>
      <c r="F518" s="4"/>
      <c r="G518" s="320"/>
      <c r="H518" s="32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320"/>
      <c r="B519" s="320"/>
      <c r="C519" s="320"/>
      <c r="D519" s="4"/>
      <c r="E519" s="320"/>
      <c r="F519" s="4"/>
      <c r="G519" s="320"/>
      <c r="H519" s="32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320"/>
      <c r="B520" s="320"/>
      <c r="C520" s="320"/>
      <c r="D520" s="4"/>
      <c r="E520" s="320"/>
      <c r="F520" s="4"/>
      <c r="G520" s="320"/>
      <c r="H520" s="32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320"/>
      <c r="B521" s="320"/>
      <c r="C521" s="320"/>
      <c r="D521" s="4"/>
      <c r="E521" s="320"/>
      <c r="F521" s="4"/>
      <c r="G521" s="320"/>
      <c r="H521" s="32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320"/>
      <c r="B522" s="320"/>
      <c r="C522" s="320"/>
      <c r="D522" s="4"/>
      <c r="E522" s="320"/>
      <c r="F522" s="4"/>
      <c r="G522" s="320"/>
      <c r="H522" s="32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320"/>
      <c r="B523" s="320"/>
      <c r="C523" s="320"/>
      <c r="D523" s="4"/>
      <c r="E523" s="320"/>
      <c r="F523" s="4"/>
      <c r="G523" s="320"/>
      <c r="H523" s="32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320"/>
      <c r="B524" s="320"/>
      <c r="C524" s="320"/>
      <c r="D524" s="4"/>
      <c r="E524" s="320"/>
      <c r="F524" s="4"/>
      <c r="G524" s="320"/>
      <c r="H524" s="32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320"/>
      <c r="B525" s="320"/>
      <c r="C525" s="320"/>
      <c r="D525" s="4"/>
      <c r="E525" s="320"/>
      <c r="F525" s="4"/>
      <c r="G525" s="320"/>
      <c r="H525" s="32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320"/>
      <c r="B526" s="320"/>
      <c r="C526" s="320"/>
      <c r="D526" s="4"/>
      <c r="E526" s="320"/>
      <c r="F526" s="4"/>
      <c r="G526" s="320"/>
      <c r="H526" s="32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320"/>
      <c r="B527" s="320"/>
      <c r="C527" s="320"/>
      <c r="D527" s="4"/>
      <c r="E527" s="320"/>
      <c r="F527" s="4"/>
      <c r="G527" s="320"/>
      <c r="H527" s="32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320"/>
      <c r="B528" s="320"/>
      <c r="C528" s="320"/>
      <c r="D528" s="4"/>
      <c r="E528" s="320"/>
      <c r="F528" s="4"/>
      <c r="G528" s="320"/>
      <c r="H528" s="32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320"/>
      <c r="B529" s="320"/>
      <c r="C529" s="320"/>
      <c r="D529" s="4"/>
      <c r="E529" s="320"/>
      <c r="F529" s="4"/>
      <c r="G529" s="320"/>
      <c r="H529" s="32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320"/>
      <c r="B530" s="320"/>
      <c r="C530" s="320"/>
      <c r="D530" s="4"/>
      <c r="E530" s="320"/>
      <c r="F530" s="4"/>
      <c r="G530" s="320"/>
      <c r="H530" s="32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320"/>
      <c r="B531" s="320"/>
      <c r="C531" s="320"/>
      <c r="D531" s="4"/>
      <c r="E531" s="320"/>
      <c r="F531" s="4"/>
      <c r="G531" s="320"/>
      <c r="H531" s="32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320"/>
      <c r="B532" s="320"/>
      <c r="C532" s="320"/>
      <c r="D532" s="4"/>
      <c r="E532" s="320"/>
      <c r="F532" s="4"/>
      <c r="G532" s="320"/>
      <c r="H532" s="32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320"/>
      <c r="B533" s="320"/>
      <c r="C533" s="320"/>
      <c r="D533" s="4"/>
      <c r="E533" s="320"/>
      <c r="F533" s="4"/>
      <c r="G533" s="320"/>
      <c r="H533" s="32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320"/>
      <c r="B534" s="320"/>
      <c r="C534" s="320"/>
      <c r="D534" s="4"/>
      <c r="E534" s="320"/>
      <c r="F534" s="4"/>
      <c r="G534" s="320"/>
      <c r="H534" s="32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320"/>
      <c r="B535" s="320"/>
      <c r="C535" s="320"/>
      <c r="D535" s="4"/>
      <c r="E535" s="320"/>
      <c r="F535" s="4"/>
      <c r="G535" s="320"/>
      <c r="H535" s="32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320"/>
      <c r="B536" s="320"/>
      <c r="C536" s="320"/>
      <c r="D536" s="4"/>
      <c r="E536" s="320"/>
      <c r="F536" s="4"/>
      <c r="G536" s="320"/>
      <c r="H536" s="32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320"/>
      <c r="B537" s="320"/>
      <c r="C537" s="320"/>
      <c r="D537" s="4"/>
      <c r="E537" s="320"/>
      <c r="F537" s="4"/>
      <c r="G537" s="320"/>
      <c r="H537" s="32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320"/>
      <c r="B538" s="320"/>
      <c r="C538" s="320"/>
      <c r="D538" s="4"/>
      <c r="E538" s="320"/>
      <c r="F538" s="4"/>
      <c r="G538" s="320"/>
      <c r="H538" s="32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320"/>
      <c r="B539" s="320"/>
      <c r="C539" s="320"/>
      <c r="D539" s="4"/>
      <c r="E539" s="320"/>
      <c r="F539" s="4"/>
      <c r="G539" s="320"/>
      <c r="H539" s="32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320"/>
      <c r="B540" s="320"/>
      <c r="C540" s="320"/>
      <c r="D540" s="4"/>
      <c r="E540" s="320"/>
      <c r="F540" s="4"/>
      <c r="G540" s="320"/>
      <c r="H540" s="32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320"/>
      <c r="B541" s="320"/>
      <c r="C541" s="320"/>
      <c r="D541" s="4"/>
      <c r="E541" s="320"/>
      <c r="F541" s="4"/>
      <c r="G541" s="320"/>
      <c r="H541" s="32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320"/>
      <c r="B542" s="320"/>
      <c r="C542" s="320"/>
      <c r="D542" s="4"/>
      <c r="E542" s="320"/>
      <c r="F542" s="4"/>
      <c r="G542" s="320"/>
      <c r="H542" s="32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320"/>
      <c r="B543" s="320"/>
      <c r="C543" s="320"/>
      <c r="D543" s="4"/>
      <c r="E543" s="320"/>
      <c r="F543" s="4"/>
      <c r="G543" s="320"/>
      <c r="H543" s="32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320"/>
      <c r="B544" s="320"/>
      <c r="C544" s="320"/>
      <c r="D544" s="4"/>
      <c r="E544" s="320"/>
      <c r="F544" s="4"/>
      <c r="G544" s="320"/>
      <c r="H544" s="32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320"/>
      <c r="B545" s="320"/>
      <c r="C545" s="320"/>
      <c r="D545" s="4"/>
      <c r="E545" s="320"/>
      <c r="F545" s="4"/>
      <c r="G545" s="320"/>
      <c r="H545" s="32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320"/>
      <c r="B546" s="320"/>
      <c r="C546" s="320"/>
      <c r="D546" s="4"/>
      <c r="E546" s="320"/>
      <c r="F546" s="4"/>
      <c r="G546" s="320"/>
      <c r="H546" s="32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320"/>
      <c r="B547" s="320"/>
      <c r="C547" s="320"/>
      <c r="D547" s="4"/>
      <c r="E547" s="320"/>
      <c r="F547" s="4"/>
      <c r="G547" s="320"/>
      <c r="H547" s="32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320"/>
      <c r="B548" s="320"/>
      <c r="C548" s="320"/>
      <c r="D548" s="4"/>
      <c r="E548" s="320"/>
      <c r="F548" s="4"/>
      <c r="G548" s="320"/>
      <c r="H548" s="32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320"/>
      <c r="B549" s="320"/>
      <c r="C549" s="320"/>
      <c r="D549" s="4"/>
      <c r="E549" s="320"/>
      <c r="F549" s="4"/>
      <c r="G549" s="320"/>
      <c r="H549" s="32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320"/>
      <c r="B550" s="320"/>
      <c r="C550" s="320"/>
      <c r="D550" s="4"/>
      <c r="E550" s="320"/>
      <c r="F550" s="4"/>
      <c r="G550" s="320"/>
      <c r="H550" s="32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320"/>
      <c r="B551" s="320"/>
      <c r="C551" s="320"/>
      <c r="D551" s="4"/>
      <c r="E551" s="320"/>
      <c r="F551" s="4"/>
      <c r="G551" s="320"/>
      <c r="H551" s="32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320"/>
      <c r="B552" s="320"/>
      <c r="C552" s="320"/>
      <c r="D552" s="4"/>
      <c r="E552" s="320"/>
      <c r="F552" s="4"/>
      <c r="G552" s="320"/>
      <c r="H552" s="32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320"/>
      <c r="B553" s="320"/>
      <c r="C553" s="320"/>
      <c r="D553" s="4"/>
      <c r="E553" s="320"/>
      <c r="F553" s="4"/>
      <c r="G553" s="320"/>
      <c r="H553" s="32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320"/>
      <c r="B554" s="320"/>
      <c r="C554" s="320"/>
      <c r="D554" s="4"/>
      <c r="E554" s="320"/>
      <c r="F554" s="4"/>
      <c r="G554" s="320"/>
      <c r="H554" s="32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320"/>
      <c r="B555" s="320"/>
      <c r="C555" s="320"/>
      <c r="D555" s="4"/>
      <c r="E555" s="320"/>
      <c r="F555" s="4"/>
      <c r="G555" s="320"/>
      <c r="H555" s="32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320"/>
      <c r="B556" s="320"/>
      <c r="C556" s="320"/>
      <c r="D556" s="4"/>
      <c r="E556" s="320"/>
      <c r="F556" s="4"/>
      <c r="G556" s="320"/>
      <c r="H556" s="32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320"/>
      <c r="B557" s="320"/>
      <c r="C557" s="320"/>
      <c r="D557" s="4"/>
      <c r="E557" s="320"/>
      <c r="F557" s="4"/>
      <c r="G557" s="320"/>
      <c r="H557" s="32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320"/>
      <c r="B558" s="320"/>
      <c r="C558" s="320"/>
      <c r="D558" s="4"/>
      <c r="E558" s="320"/>
      <c r="F558" s="4"/>
      <c r="G558" s="320"/>
      <c r="H558" s="32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320"/>
      <c r="B559" s="320"/>
      <c r="C559" s="320"/>
      <c r="D559" s="4"/>
      <c r="E559" s="320"/>
      <c r="F559" s="4"/>
      <c r="G559" s="320"/>
      <c r="H559" s="32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320"/>
      <c r="B560" s="320"/>
      <c r="C560" s="320"/>
      <c r="D560" s="4"/>
      <c r="E560" s="320"/>
      <c r="F560" s="4"/>
      <c r="G560" s="320"/>
      <c r="H560" s="32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320"/>
      <c r="B561" s="320"/>
      <c r="C561" s="320"/>
      <c r="D561" s="4"/>
      <c r="E561" s="320"/>
      <c r="F561" s="4"/>
      <c r="G561" s="320"/>
      <c r="H561" s="32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320"/>
      <c r="B562" s="320"/>
      <c r="C562" s="320"/>
      <c r="D562" s="4"/>
      <c r="E562" s="320"/>
      <c r="F562" s="4"/>
      <c r="G562" s="320"/>
      <c r="H562" s="32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320"/>
      <c r="B563" s="320"/>
      <c r="C563" s="320"/>
      <c r="D563" s="4"/>
      <c r="E563" s="320"/>
      <c r="F563" s="4"/>
      <c r="G563" s="320"/>
      <c r="H563" s="32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320"/>
      <c r="B564" s="320"/>
      <c r="C564" s="320"/>
      <c r="D564" s="4"/>
      <c r="E564" s="320"/>
      <c r="F564" s="4"/>
      <c r="G564" s="320"/>
      <c r="H564" s="32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320"/>
      <c r="B565" s="320"/>
      <c r="C565" s="320"/>
      <c r="D565" s="4"/>
      <c r="E565" s="320"/>
      <c r="F565" s="4"/>
      <c r="G565" s="320"/>
      <c r="H565" s="32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320"/>
      <c r="B566" s="320"/>
      <c r="C566" s="320"/>
      <c r="D566" s="4"/>
      <c r="E566" s="320"/>
      <c r="F566" s="4"/>
      <c r="G566" s="320"/>
      <c r="H566" s="32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320"/>
      <c r="B567" s="320"/>
      <c r="C567" s="320"/>
      <c r="D567" s="4"/>
      <c r="E567" s="320"/>
      <c r="F567" s="4"/>
      <c r="G567" s="320"/>
      <c r="H567" s="32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320"/>
      <c r="B568" s="320"/>
      <c r="C568" s="320"/>
      <c r="D568" s="4"/>
      <c r="E568" s="320"/>
      <c r="F568" s="4"/>
      <c r="G568" s="320"/>
      <c r="H568" s="32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320"/>
      <c r="B569" s="320"/>
      <c r="C569" s="320"/>
      <c r="D569" s="4"/>
      <c r="E569" s="320"/>
      <c r="F569" s="4"/>
      <c r="G569" s="320"/>
      <c r="H569" s="32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320"/>
      <c r="B570" s="320"/>
      <c r="C570" s="320"/>
      <c r="D570" s="4"/>
      <c r="E570" s="320"/>
      <c r="F570" s="4"/>
      <c r="G570" s="320"/>
      <c r="H570" s="32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320"/>
      <c r="B571" s="320"/>
      <c r="C571" s="320"/>
      <c r="D571" s="4"/>
      <c r="E571" s="320"/>
      <c r="F571" s="4"/>
      <c r="G571" s="320"/>
      <c r="H571" s="32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320"/>
      <c r="B572" s="320"/>
      <c r="C572" s="320"/>
      <c r="D572" s="4"/>
      <c r="E572" s="320"/>
      <c r="F572" s="4"/>
      <c r="G572" s="320"/>
      <c r="H572" s="32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320"/>
      <c r="B573" s="320"/>
      <c r="C573" s="320"/>
      <c r="D573" s="4"/>
      <c r="E573" s="320"/>
      <c r="F573" s="4"/>
      <c r="G573" s="320"/>
      <c r="H573" s="32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320"/>
      <c r="B574" s="320"/>
      <c r="C574" s="320"/>
      <c r="D574" s="4"/>
      <c r="E574" s="320"/>
      <c r="F574" s="4"/>
      <c r="G574" s="320"/>
      <c r="H574" s="32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320"/>
      <c r="B575" s="320"/>
      <c r="C575" s="320"/>
      <c r="D575" s="4"/>
      <c r="E575" s="320"/>
      <c r="F575" s="4"/>
      <c r="G575" s="320"/>
      <c r="H575" s="32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320"/>
      <c r="B576" s="320"/>
      <c r="C576" s="320"/>
      <c r="D576" s="4"/>
      <c r="E576" s="320"/>
      <c r="F576" s="4"/>
      <c r="G576" s="320"/>
      <c r="H576" s="32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320"/>
      <c r="B577" s="320"/>
      <c r="C577" s="320"/>
      <c r="D577" s="4"/>
      <c r="E577" s="320"/>
      <c r="F577" s="4"/>
      <c r="G577" s="320"/>
      <c r="H577" s="32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320"/>
      <c r="B578" s="320"/>
      <c r="C578" s="320"/>
      <c r="D578" s="4"/>
      <c r="E578" s="320"/>
      <c r="F578" s="4"/>
      <c r="G578" s="320"/>
      <c r="H578" s="32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320"/>
      <c r="B579" s="320"/>
      <c r="C579" s="320"/>
      <c r="D579" s="4"/>
      <c r="E579" s="320"/>
      <c r="F579" s="4"/>
      <c r="G579" s="320"/>
      <c r="H579" s="32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320"/>
      <c r="B580" s="320"/>
      <c r="C580" s="320"/>
      <c r="D580" s="4"/>
      <c r="E580" s="320"/>
      <c r="F580" s="4"/>
      <c r="G580" s="320"/>
      <c r="H580" s="32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320"/>
      <c r="B581" s="320"/>
      <c r="C581" s="320"/>
      <c r="D581" s="4"/>
      <c r="E581" s="320"/>
      <c r="F581" s="4"/>
      <c r="G581" s="320"/>
      <c r="H581" s="32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320"/>
      <c r="B582" s="320"/>
      <c r="C582" s="320"/>
      <c r="D582" s="4"/>
      <c r="E582" s="320"/>
      <c r="F582" s="4"/>
      <c r="G582" s="320"/>
      <c r="H582" s="32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320"/>
      <c r="B583" s="320"/>
      <c r="C583" s="320"/>
      <c r="D583" s="4"/>
      <c r="E583" s="320"/>
      <c r="F583" s="4"/>
      <c r="G583" s="320"/>
      <c r="H583" s="32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320"/>
      <c r="B584" s="320"/>
      <c r="C584" s="320"/>
      <c r="D584" s="4"/>
      <c r="E584" s="320"/>
      <c r="F584" s="4"/>
      <c r="G584" s="320"/>
      <c r="H584" s="32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320"/>
      <c r="B585" s="320"/>
      <c r="C585" s="320"/>
      <c r="D585" s="4"/>
      <c r="E585" s="320"/>
      <c r="F585" s="4"/>
      <c r="G585" s="320"/>
      <c r="H585" s="32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320"/>
      <c r="B586" s="320"/>
      <c r="C586" s="320"/>
      <c r="D586" s="4"/>
      <c r="E586" s="320"/>
      <c r="F586" s="4"/>
      <c r="G586" s="320"/>
      <c r="H586" s="32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320"/>
      <c r="B587" s="320"/>
      <c r="C587" s="320"/>
      <c r="D587" s="4"/>
      <c r="E587" s="320"/>
      <c r="F587" s="4"/>
      <c r="G587" s="320"/>
      <c r="H587" s="32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320"/>
      <c r="B588" s="320"/>
      <c r="C588" s="320"/>
      <c r="D588" s="4"/>
      <c r="E588" s="320"/>
      <c r="F588" s="4"/>
      <c r="G588" s="320"/>
      <c r="H588" s="32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320"/>
      <c r="B589" s="320"/>
      <c r="C589" s="320"/>
      <c r="D589" s="4"/>
      <c r="E589" s="320"/>
      <c r="F589" s="4"/>
      <c r="G589" s="320"/>
      <c r="H589" s="32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320"/>
      <c r="B590" s="320"/>
      <c r="C590" s="320"/>
      <c r="D590" s="4"/>
      <c r="E590" s="320"/>
      <c r="F590" s="4"/>
      <c r="G590" s="320"/>
      <c r="H590" s="32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320"/>
      <c r="B591" s="320"/>
      <c r="C591" s="320"/>
      <c r="D591" s="4"/>
      <c r="E591" s="320"/>
      <c r="F591" s="4"/>
      <c r="G591" s="320"/>
      <c r="H591" s="32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320"/>
      <c r="B592" s="320"/>
      <c r="C592" s="320"/>
      <c r="D592" s="4"/>
      <c r="E592" s="320"/>
      <c r="F592" s="4"/>
      <c r="G592" s="320"/>
      <c r="H592" s="32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320"/>
      <c r="B593" s="320"/>
      <c r="C593" s="320"/>
      <c r="D593" s="4"/>
      <c r="E593" s="320"/>
      <c r="F593" s="4"/>
      <c r="G593" s="320"/>
      <c r="H593" s="32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320"/>
      <c r="B594" s="320"/>
      <c r="C594" s="320"/>
      <c r="D594" s="4"/>
      <c r="E594" s="320"/>
      <c r="F594" s="4"/>
      <c r="G594" s="320"/>
      <c r="H594" s="32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320"/>
      <c r="B595" s="320"/>
      <c r="C595" s="320"/>
      <c r="D595" s="4"/>
      <c r="E595" s="320"/>
      <c r="F595" s="4"/>
      <c r="G595" s="320"/>
      <c r="H595" s="32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320"/>
      <c r="B596" s="320"/>
      <c r="C596" s="320"/>
      <c r="D596" s="4"/>
      <c r="E596" s="320"/>
      <c r="F596" s="4"/>
      <c r="G596" s="320"/>
      <c r="H596" s="32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320"/>
      <c r="B597" s="320"/>
      <c r="C597" s="320"/>
      <c r="D597" s="4"/>
      <c r="E597" s="320"/>
      <c r="F597" s="4"/>
      <c r="G597" s="320"/>
      <c r="H597" s="32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320"/>
      <c r="B598" s="320"/>
      <c r="C598" s="320"/>
      <c r="D598" s="4"/>
      <c r="E598" s="320"/>
      <c r="F598" s="4"/>
      <c r="G598" s="320"/>
      <c r="H598" s="32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320"/>
      <c r="B599" s="320"/>
      <c r="C599" s="320"/>
      <c r="D599" s="4"/>
      <c r="E599" s="320"/>
      <c r="F599" s="4"/>
      <c r="G599" s="320"/>
      <c r="H599" s="32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320"/>
      <c r="B600" s="320"/>
      <c r="C600" s="320"/>
      <c r="D600" s="4"/>
      <c r="E600" s="320"/>
      <c r="F600" s="4"/>
      <c r="G600" s="320"/>
      <c r="H600" s="32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320"/>
      <c r="B601" s="320"/>
      <c r="C601" s="320"/>
      <c r="D601" s="4"/>
      <c r="E601" s="320"/>
      <c r="F601" s="4"/>
      <c r="G601" s="320"/>
      <c r="H601" s="32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320"/>
      <c r="B602" s="320"/>
      <c r="C602" s="320"/>
      <c r="D602" s="4"/>
      <c r="E602" s="320"/>
      <c r="F602" s="4"/>
      <c r="G602" s="320"/>
      <c r="H602" s="32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320"/>
      <c r="B603" s="320"/>
      <c r="C603" s="320"/>
      <c r="D603" s="4"/>
      <c r="E603" s="320"/>
      <c r="F603" s="4"/>
      <c r="G603" s="320"/>
      <c r="H603" s="32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320"/>
      <c r="B604" s="320"/>
      <c r="C604" s="320"/>
      <c r="D604" s="4"/>
      <c r="E604" s="320"/>
      <c r="F604" s="4"/>
      <c r="G604" s="320"/>
      <c r="H604" s="32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320"/>
      <c r="B605" s="320"/>
      <c r="C605" s="320"/>
      <c r="D605" s="4"/>
      <c r="E605" s="320"/>
      <c r="F605" s="4"/>
      <c r="G605" s="320"/>
      <c r="H605" s="32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320"/>
      <c r="B606" s="320"/>
      <c r="C606" s="320"/>
      <c r="D606" s="4"/>
      <c r="E606" s="320"/>
      <c r="F606" s="4"/>
      <c r="G606" s="320"/>
      <c r="H606" s="32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320"/>
      <c r="B607" s="320"/>
      <c r="C607" s="320"/>
      <c r="D607" s="4"/>
      <c r="E607" s="320"/>
      <c r="F607" s="4"/>
      <c r="G607" s="320"/>
      <c r="H607" s="32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320"/>
      <c r="B608" s="320"/>
      <c r="C608" s="320"/>
      <c r="D608" s="4"/>
      <c r="E608" s="320"/>
      <c r="F608" s="4"/>
      <c r="G608" s="320"/>
      <c r="H608" s="32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320"/>
      <c r="B609" s="320"/>
      <c r="C609" s="320"/>
      <c r="D609" s="4"/>
      <c r="E609" s="320"/>
      <c r="F609" s="4"/>
      <c r="G609" s="320"/>
      <c r="H609" s="32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320"/>
      <c r="B610" s="320"/>
      <c r="C610" s="320"/>
      <c r="D610" s="4"/>
      <c r="E610" s="320"/>
      <c r="F610" s="4"/>
      <c r="G610" s="320"/>
      <c r="H610" s="32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320"/>
      <c r="B611" s="320"/>
      <c r="C611" s="320"/>
      <c r="D611" s="4"/>
      <c r="E611" s="320"/>
      <c r="F611" s="4"/>
      <c r="G611" s="320"/>
      <c r="H611" s="32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320"/>
      <c r="B612" s="320"/>
      <c r="C612" s="320"/>
      <c r="D612" s="4"/>
      <c r="E612" s="320"/>
      <c r="F612" s="4"/>
      <c r="G612" s="320"/>
      <c r="H612" s="32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320"/>
      <c r="B613" s="320"/>
      <c r="C613" s="320"/>
      <c r="D613" s="4"/>
      <c r="E613" s="320"/>
      <c r="F613" s="4"/>
      <c r="G613" s="320"/>
      <c r="H613" s="32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320"/>
      <c r="B614" s="320"/>
      <c r="C614" s="320"/>
      <c r="D614" s="4"/>
      <c r="E614" s="320"/>
      <c r="F614" s="4"/>
      <c r="G614" s="320"/>
      <c r="H614" s="32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320"/>
      <c r="B615" s="320"/>
      <c r="C615" s="320"/>
      <c r="D615" s="4"/>
      <c r="E615" s="320"/>
      <c r="F615" s="4"/>
      <c r="G615" s="320"/>
      <c r="H615" s="32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320"/>
      <c r="B616" s="320"/>
      <c r="C616" s="320"/>
      <c r="D616" s="4"/>
      <c r="E616" s="320"/>
      <c r="F616" s="4"/>
      <c r="G616" s="320"/>
      <c r="H616" s="32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320"/>
      <c r="B617" s="320"/>
      <c r="C617" s="320"/>
      <c r="D617" s="4"/>
      <c r="E617" s="320"/>
      <c r="F617" s="4"/>
      <c r="G617" s="320"/>
      <c r="H617" s="32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320"/>
      <c r="B618" s="320"/>
      <c r="C618" s="320"/>
      <c r="D618" s="4"/>
      <c r="E618" s="320"/>
      <c r="F618" s="4"/>
      <c r="G618" s="320"/>
      <c r="H618" s="32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320"/>
      <c r="B619" s="320"/>
      <c r="C619" s="320"/>
      <c r="D619" s="4"/>
      <c r="E619" s="320"/>
      <c r="F619" s="4"/>
      <c r="G619" s="320"/>
      <c r="H619" s="32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320"/>
      <c r="B620" s="320"/>
      <c r="C620" s="320"/>
      <c r="D620" s="4"/>
      <c r="E620" s="320"/>
      <c r="F620" s="4"/>
      <c r="G620" s="320"/>
      <c r="H620" s="32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320"/>
      <c r="B621" s="320"/>
      <c r="C621" s="320"/>
      <c r="D621" s="4"/>
      <c r="E621" s="320"/>
      <c r="F621" s="4"/>
      <c r="G621" s="320"/>
      <c r="H621" s="32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320"/>
      <c r="B622" s="320"/>
      <c r="C622" s="320"/>
      <c r="D622" s="4"/>
      <c r="E622" s="320"/>
      <c r="F622" s="4"/>
      <c r="G622" s="320"/>
      <c r="H622" s="32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320"/>
      <c r="B623" s="320"/>
      <c r="C623" s="320"/>
      <c r="D623" s="4"/>
      <c r="E623" s="320"/>
      <c r="F623" s="4"/>
      <c r="G623" s="320"/>
      <c r="H623" s="32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320"/>
      <c r="B624" s="320"/>
      <c r="C624" s="320"/>
      <c r="D624" s="4"/>
      <c r="E624" s="320"/>
      <c r="F624" s="4"/>
      <c r="G624" s="320"/>
      <c r="H624" s="32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320"/>
      <c r="B625" s="320"/>
      <c r="C625" s="320"/>
      <c r="D625" s="4"/>
      <c r="E625" s="320"/>
      <c r="F625" s="4"/>
      <c r="G625" s="320"/>
      <c r="H625" s="32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320"/>
      <c r="B626" s="320"/>
      <c r="C626" s="320"/>
      <c r="D626" s="4"/>
      <c r="E626" s="320"/>
      <c r="F626" s="4"/>
      <c r="G626" s="320"/>
      <c r="H626" s="32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320"/>
      <c r="B627" s="320"/>
      <c r="C627" s="320"/>
      <c r="D627" s="4"/>
      <c r="E627" s="320"/>
      <c r="F627" s="4"/>
      <c r="G627" s="320"/>
      <c r="H627" s="32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320"/>
      <c r="B628" s="320"/>
      <c r="C628" s="320"/>
      <c r="D628" s="4"/>
      <c r="E628" s="320"/>
      <c r="F628" s="4"/>
      <c r="G628" s="320"/>
      <c r="H628" s="32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320"/>
      <c r="B629" s="320"/>
      <c r="C629" s="320"/>
      <c r="D629" s="4"/>
      <c r="E629" s="320"/>
      <c r="F629" s="4"/>
      <c r="G629" s="320"/>
      <c r="H629" s="32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320"/>
      <c r="B630" s="320"/>
      <c r="C630" s="320"/>
      <c r="D630" s="4"/>
      <c r="E630" s="320"/>
      <c r="F630" s="4"/>
      <c r="G630" s="320"/>
      <c r="H630" s="32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320"/>
      <c r="B631" s="320"/>
      <c r="C631" s="320"/>
      <c r="D631" s="4"/>
      <c r="E631" s="320"/>
      <c r="F631" s="4"/>
      <c r="G631" s="320"/>
      <c r="H631" s="32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320"/>
      <c r="B632" s="320"/>
      <c r="C632" s="320"/>
      <c r="D632" s="4"/>
      <c r="E632" s="320"/>
      <c r="F632" s="4"/>
      <c r="G632" s="320"/>
      <c r="H632" s="32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320"/>
      <c r="B633" s="320"/>
      <c r="C633" s="320"/>
      <c r="D633" s="4"/>
      <c r="E633" s="320"/>
      <c r="F633" s="4"/>
      <c r="G633" s="320"/>
      <c r="H633" s="32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320"/>
      <c r="B634" s="320"/>
      <c r="C634" s="320"/>
      <c r="D634" s="4"/>
      <c r="E634" s="320"/>
      <c r="F634" s="4"/>
      <c r="G634" s="320"/>
      <c r="H634" s="32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320"/>
      <c r="B635" s="320"/>
      <c r="C635" s="320"/>
      <c r="D635" s="4"/>
      <c r="E635" s="320"/>
      <c r="F635" s="4"/>
      <c r="G635" s="320"/>
      <c r="H635" s="32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320"/>
      <c r="B636" s="320"/>
      <c r="C636" s="320"/>
      <c r="D636" s="4"/>
      <c r="E636" s="320"/>
      <c r="F636" s="4"/>
      <c r="G636" s="320"/>
      <c r="H636" s="32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320"/>
      <c r="B637" s="320"/>
      <c r="C637" s="320"/>
      <c r="D637" s="4"/>
      <c r="E637" s="320"/>
      <c r="F637" s="4"/>
      <c r="G637" s="320"/>
      <c r="H637" s="32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320"/>
      <c r="B638" s="320"/>
      <c r="C638" s="320"/>
      <c r="D638" s="4"/>
      <c r="E638" s="320"/>
      <c r="F638" s="4"/>
      <c r="G638" s="320"/>
      <c r="H638" s="32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320"/>
      <c r="B639" s="320"/>
      <c r="C639" s="320"/>
      <c r="D639" s="4"/>
      <c r="E639" s="320"/>
      <c r="F639" s="4"/>
      <c r="G639" s="320"/>
      <c r="H639" s="32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320"/>
      <c r="B640" s="320"/>
      <c r="C640" s="320"/>
      <c r="D640" s="4"/>
      <c r="E640" s="320"/>
      <c r="F640" s="4"/>
      <c r="G640" s="320"/>
      <c r="H640" s="32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320"/>
      <c r="B641" s="320"/>
      <c r="C641" s="320"/>
      <c r="D641" s="4"/>
      <c r="E641" s="320"/>
      <c r="F641" s="4"/>
      <c r="G641" s="320"/>
      <c r="H641" s="32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320"/>
      <c r="B642" s="320"/>
      <c r="C642" s="320"/>
      <c r="D642" s="4"/>
      <c r="E642" s="320"/>
      <c r="F642" s="4"/>
      <c r="G642" s="320"/>
      <c r="H642" s="32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320"/>
      <c r="B643" s="320"/>
      <c r="C643" s="320"/>
      <c r="D643" s="4"/>
      <c r="E643" s="320"/>
      <c r="F643" s="4"/>
      <c r="G643" s="320"/>
      <c r="H643" s="32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320"/>
      <c r="B644" s="320"/>
      <c r="C644" s="320"/>
      <c r="D644" s="4"/>
      <c r="E644" s="320"/>
      <c r="F644" s="4"/>
      <c r="G644" s="320"/>
      <c r="H644" s="32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320"/>
      <c r="B645" s="320"/>
      <c r="C645" s="320"/>
      <c r="D645" s="4"/>
      <c r="E645" s="320"/>
      <c r="F645" s="4"/>
      <c r="G645" s="320"/>
      <c r="H645" s="32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320"/>
      <c r="B646" s="320"/>
      <c r="C646" s="320"/>
      <c r="D646" s="4"/>
      <c r="E646" s="320"/>
      <c r="F646" s="4"/>
      <c r="G646" s="320"/>
      <c r="H646" s="32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320"/>
      <c r="B647" s="320"/>
      <c r="C647" s="320"/>
      <c r="D647" s="4"/>
      <c r="E647" s="320"/>
      <c r="F647" s="4"/>
      <c r="G647" s="320"/>
      <c r="H647" s="32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320"/>
      <c r="B648" s="320"/>
      <c r="C648" s="320"/>
      <c r="D648" s="4"/>
      <c r="E648" s="320"/>
      <c r="F648" s="4"/>
      <c r="G648" s="320"/>
      <c r="H648" s="32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320"/>
      <c r="B649" s="320"/>
      <c r="C649" s="320"/>
      <c r="D649" s="4"/>
      <c r="E649" s="320"/>
      <c r="F649" s="4"/>
      <c r="G649" s="320"/>
      <c r="H649" s="32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320"/>
      <c r="B650" s="320"/>
      <c r="C650" s="320"/>
      <c r="D650" s="4"/>
      <c r="E650" s="320"/>
      <c r="F650" s="4"/>
      <c r="G650" s="320"/>
      <c r="H650" s="32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320"/>
      <c r="B651" s="320"/>
      <c r="C651" s="320"/>
      <c r="D651" s="4"/>
      <c r="E651" s="320"/>
      <c r="F651" s="4"/>
      <c r="G651" s="320"/>
      <c r="H651" s="32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320"/>
      <c r="B652" s="320"/>
      <c r="C652" s="320"/>
      <c r="D652" s="4"/>
      <c r="E652" s="320"/>
      <c r="F652" s="4"/>
      <c r="G652" s="320"/>
      <c r="H652" s="32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320"/>
      <c r="B653" s="320"/>
      <c r="C653" s="320"/>
      <c r="D653" s="4"/>
      <c r="E653" s="320"/>
      <c r="F653" s="4"/>
      <c r="G653" s="320"/>
      <c r="H653" s="32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320"/>
      <c r="B654" s="320"/>
      <c r="C654" s="320"/>
      <c r="D654" s="4"/>
      <c r="E654" s="320"/>
      <c r="F654" s="4"/>
      <c r="G654" s="320"/>
      <c r="H654" s="32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320"/>
      <c r="B655" s="320"/>
      <c r="C655" s="320"/>
      <c r="D655" s="4"/>
      <c r="E655" s="320"/>
      <c r="F655" s="4"/>
      <c r="G655" s="320"/>
      <c r="H655" s="32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320"/>
      <c r="B656" s="320"/>
      <c r="C656" s="320"/>
      <c r="D656" s="4"/>
      <c r="E656" s="320"/>
      <c r="F656" s="4"/>
      <c r="G656" s="320"/>
      <c r="H656" s="32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320"/>
      <c r="B657" s="320"/>
      <c r="C657" s="320"/>
      <c r="D657" s="4"/>
      <c r="E657" s="320"/>
      <c r="F657" s="4"/>
      <c r="G657" s="320"/>
      <c r="H657" s="32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320"/>
      <c r="B658" s="320"/>
      <c r="C658" s="320"/>
      <c r="D658" s="4"/>
      <c r="E658" s="320"/>
      <c r="F658" s="4"/>
      <c r="G658" s="320"/>
      <c r="H658" s="32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320"/>
      <c r="B659" s="320"/>
      <c r="C659" s="320"/>
      <c r="D659" s="4"/>
      <c r="E659" s="320"/>
      <c r="F659" s="4"/>
      <c r="G659" s="320"/>
      <c r="H659" s="32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320"/>
      <c r="B660" s="320"/>
      <c r="C660" s="320"/>
      <c r="D660" s="4"/>
      <c r="E660" s="320"/>
      <c r="F660" s="4"/>
      <c r="G660" s="320"/>
      <c r="H660" s="32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320"/>
      <c r="B661" s="320"/>
      <c r="C661" s="320"/>
      <c r="D661" s="4"/>
      <c r="E661" s="320"/>
      <c r="F661" s="4"/>
      <c r="G661" s="320"/>
      <c r="H661" s="32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320"/>
      <c r="B662" s="320"/>
      <c r="C662" s="320"/>
      <c r="D662" s="4"/>
      <c r="E662" s="320"/>
      <c r="F662" s="4"/>
      <c r="G662" s="320"/>
      <c r="H662" s="32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320"/>
      <c r="B663" s="320"/>
      <c r="C663" s="320"/>
      <c r="D663" s="4"/>
      <c r="E663" s="320"/>
      <c r="F663" s="4"/>
      <c r="G663" s="320"/>
      <c r="H663" s="32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320"/>
      <c r="B664" s="320"/>
      <c r="C664" s="320"/>
      <c r="D664" s="4"/>
      <c r="E664" s="320"/>
      <c r="F664" s="4"/>
      <c r="G664" s="320"/>
      <c r="H664" s="32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320"/>
      <c r="B665" s="320"/>
      <c r="C665" s="320"/>
      <c r="D665" s="4"/>
      <c r="E665" s="320"/>
      <c r="F665" s="4"/>
      <c r="G665" s="320"/>
      <c r="H665" s="32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320"/>
      <c r="B666" s="320"/>
      <c r="C666" s="320"/>
      <c r="D666" s="4"/>
      <c r="E666" s="320"/>
      <c r="F666" s="4"/>
      <c r="G666" s="320"/>
      <c r="H666" s="32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320"/>
      <c r="B667" s="320"/>
      <c r="C667" s="320"/>
      <c r="D667" s="4"/>
      <c r="E667" s="320"/>
      <c r="F667" s="4"/>
      <c r="G667" s="320"/>
      <c r="H667" s="32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320"/>
      <c r="B668" s="320"/>
      <c r="C668" s="320"/>
      <c r="D668" s="4"/>
      <c r="E668" s="320"/>
      <c r="F668" s="4"/>
      <c r="G668" s="320"/>
      <c r="H668" s="32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320"/>
      <c r="B669" s="320"/>
      <c r="C669" s="320"/>
      <c r="D669" s="4"/>
      <c r="E669" s="320"/>
      <c r="F669" s="4"/>
      <c r="G669" s="320"/>
      <c r="H669" s="32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320"/>
      <c r="B670" s="320"/>
      <c r="C670" s="320"/>
      <c r="D670" s="4"/>
      <c r="E670" s="320"/>
      <c r="F670" s="4"/>
      <c r="G670" s="320"/>
      <c r="H670" s="32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320"/>
      <c r="B671" s="320"/>
      <c r="C671" s="320"/>
      <c r="D671" s="4"/>
      <c r="E671" s="320"/>
      <c r="F671" s="4"/>
      <c r="G671" s="320"/>
      <c r="H671" s="32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320"/>
      <c r="B672" s="320"/>
      <c r="C672" s="320"/>
      <c r="D672" s="4"/>
      <c r="E672" s="320"/>
      <c r="F672" s="4"/>
      <c r="G672" s="320"/>
      <c r="H672" s="32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320"/>
      <c r="B673" s="320"/>
      <c r="C673" s="320"/>
      <c r="D673" s="4"/>
      <c r="E673" s="320"/>
      <c r="F673" s="4"/>
      <c r="G673" s="320"/>
      <c r="H673" s="32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320"/>
      <c r="B674" s="320"/>
      <c r="C674" s="320"/>
      <c r="D674" s="4"/>
      <c r="E674" s="320"/>
      <c r="F674" s="4"/>
      <c r="G674" s="320"/>
      <c r="H674" s="32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320"/>
      <c r="B675" s="320"/>
      <c r="C675" s="320"/>
      <c r="D675" s="4"/>
      <c r="E675" s="320"/>
      <c r="F675" s="4"/>
      <c r="G675" s="320"/>
      <c r="H675" s="32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320"/>
      <c r="B676" s="320"/>
      <c r="C676" s="320"/>
      <c r="D676" s="4"/>
      <c r="E676" s="320"/>
      <c r="F676" s="4"/>
      <c r="G676" s="320"/>
      <c r="H676" s="32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320"/>
      <c r="B677" s="320"/>
      <c r="C677" s="320"/>
      <c r="D677" s="4"/>
      <c r="E677" s="320"/>
      <c r="F677" s="4"/>
      <c r="G677" s="320"/>
      <c r="H677" s="32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320"/>
      <c r="B678" s="320"/>
      <c r="C678" s="320"/>
      <c r="D678" s="4"/>
      <c r="E678" s="320"/>
      <c r="F678" s="4"/>
      <c r="G678" s="320"/>
      <c r="H678" s="32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320"/>
      <c r="B679" s="320"/>
      <c r="C679" s="320"/>
      <c r="D679" s="4"/>
      <c r="E679" s="320"/>
      <c r="F679" s="4"/>
      <c r="G679" s="320"/>
      <c r="H679" s="32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320"/>
      <c r="B680" s="320"/>
      <c r="C680" s="320"/>
      <c r="D680" s="4"/>
      <c r="E680" s="320"/>
      <c r="F680" s="4"/>
      <c r="G680" s="320"/>
      <c r="H680" s="32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320"/>
      <c r="B681" s="320"/>
      <c r="C681" s="320"/>
      <c r="D681" s="4"/>
      <c r="E681" s="320"/>
      <c r="F681" s="4"/>
      <c r="G681" s="320"/>
      <c r="H681" s="32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320"/>
      <c r="B682" s="320"/>
      <c r="C682" s="320"/>
      <c r="D682" s="4"/>
      <c r="E682" s="320"/>
      <c r="F682" s="4"/>
      <c r="G682" s="320"/>
      <c r="H682" s="32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320"/>
      <c r="B683" s="320"/>
      <c r="C683" s="320"/>
      <c r="D683" s="4"/>
      <c r="E683" s="320"/>
      <c r="F683" s="4"/>
      <c r="G683" s="320"/>
      <c r="H683" s="32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320"/>
      <c r="B684" s="320"/>
      <c r="C684" s="320"/>
      <c r="D684" s="4"/>
      <c r="E684" s="320"/>
      <c r="F684" s="4"/>
      <c r="G684" s="320"/>
      <c r="H684" s="32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320"/>
      <c r="B685" s="320"/>
      <c r="C685" s="320"/>
      <c r="D685" s="4"/>
      <c r="E685" s="320"/>
      <c r="F685" s="4"/>
      <c r="G685" s="320"/>
      <c r="H685" s="32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320"/>
      <c r="B686" s="320"/>
      <c r="C686" s="320"/>
      <c r="D686" s="4"/>
      <c r="E686" s="320"/>
      <c r="F686" s="4"/>
      <c r="G686" s="320"/>
      <c r="H686" s="32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320"/>
      <c r="B687" s="320"/>
      <c r="C687" s="320"/>
      <c r="D687" s="4"/>
      <c r="E687" s="320"/>
      <c r="F687" s="4"/>
      <c r="G687" s="320"/>
      <c r="H687" s="32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320"/>
      <c r="B688" s="320"/>
      <c r="C688" s="320"/>
      <c r="D688" s="4"/>
      <c r="E688" s="320"/>
      <c r="F688" s="4"/>
      <c r="G688" s="320"/>
      <c r="H688" s="32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320"/>
      <c r="B689" s="320"/>
      <c r="C689" s="320"/>
      <c r="D689" s="4"/>
      <c r="E689" s="320"/>
      <c r="F689" s="4"/>
      <c r="G689" s="320"/>
      <c r="H689" s="32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320"/>
      <c r="B690" s="320"/>
      <c r="C690" s="320"/>
      <c r="D690" s="4"/>
      <c r="E690" s="320"/>
      <c r="F690" s="4"/>
      <c r="G690" s="320"/>
      <c r="H690" s="32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320"/>
      <c r="B691" s="320"/>
      <c r="C691" s="320"/>
      <c r="D691" s="4"/>
      <c r="E691" s="320"/>
      <c r="F691" s="4"/>
      <c r="G691" s="320"/>
      <c r="H691" s="32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320"/>
      <c r="B692" s="320"/>
      <c r="C692" s="320"/>
      <c r="D692" s="4"/>
      <c r="E692" s="320"/>
      <c r="F692" s="4"/>
      <c r="G692" s="320"/>
      <c r="H692" s="32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320"/>
      <c r="B693" s="320"/>
      <c r="C693" s="320"/>
      <c r="D693" s="4"/>
      <c r="E693" s="320"/>
      <c r="F693" s="4"/>
      <c r="G693" s="320"/>
      <c r="H693" s="32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320"/>
      <c r="B694" s="320"/>
      <c r="C694" s="320"/>
      <c r="D694" s="4"/>
      <c r="E694" s="320"/>
      <c r="F694" s="4"/>
      <c r="G694" s="320"/>
      <c r="H694" s="32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320"/>
      <c r="B695" s="320"/>
      <c r="C695" s="320"/>
      <c r="D695" s="4"/>
      <c r="E695" s="320"/>
      <c r="F695" s="4"/>
      <c r="G695" s="320"/>
      <c r="H695" s="32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320"/>
      <c r="B696" s="320"/>
      <c r="C696" s="320"/>
      <c r="D696" s="4"/>
      <c r="E696" s="320"/>
      <c r="F696" s="4"/>
      <c r="G696" s="320"/>
      <c r="H696" s="32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320"/>
      <c r="B697" s="320"/>
      <c r="C697" s="320"/>
      <c r="D697" s="4"/>
      <c r="E697" s="320"/>
      <c r="F697" s="4"/>
      <c r="G697" s="320"/>
      <c r="H697" s="32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320"/>
      <c r="B698" s="320"/>
      <c r="C698" s="320"/>
      <c r="D698" s="4"/>
      <c r="E698" s="320"/>
      <c r="F698" s="4"/>
      <c r="G698" s="320"/>
      <c r="H698" s="32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320"/>
      <c r="B699" s="320"/>
      <c r="C699" s="320"/>
      <c r="D699" s="4"/>
      <c r="E699" s="320"/>
      <c r="F699" s="4"/>
      <c r="G699" s="320"/>
      <c r="H699" s="32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320"/>
      <c r="B700" s="320"/>
      <c r="C700" s="320"/>
      <c r="D700" s="4"/>
      <c r="E700" s="320"/>
      <c r="F700" s="4"/>
      <c r="G700" s="320"/>
      <c r="H700" s="32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320"/>
      <c r="B701" s="320"/>
      <c r="C701" s="320"/>
      <c r="D701" s="4"/>
      <c r="E701" s="320"/>
      <c r="F701" s="4"/>
      <c r="G701" s="320"/>
      <c r="H701" s="32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320"/>
      <c r="B702" s="320"/>
      <c r="C702" s="320"/>
      <c r="D702" s="4"/>
      <c r="E702" s="320"/>
      <c r="F702" s="4"/>
      <c r="G702" s="320"/>
      <c r="H702" s="32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320"/>
      <c r="B703" s="320"/>
      <c r="C703" s="320"/>
      <c r="D703" s="4"/>
      <c r="E703" s="320"/>
      <c r="F703" s="4"/>
      <c r="G703" s="320"/>
      <c r="H703" s="32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320"/>
      <c r="B704" s="320"/>
      <c r="C704" s="320"/>
      <c r="D704" s="4"/>
      <c r="E704" s="320"/>
      <c r="F704" s="4"/>
      <c r="G704" s="320"/>
      <c r="H704" s="32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320"/>
      <c r="B705" s="320"/>
      <c r="C705" s="320"/>
      <c r="D705" s="4"/>
      <c r="E705" s="320"/>
      <c r="F705" s="4"/>
      <c r="G705" s="320"/>
      <c r="H705" s="32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320"/>
      <c r="B706" s="320"/>
      <c r="C706" s="320"/>
      <c r="D706" s="4"/>
      <c r="E706" s="320"/>
      <c r="F706" s="4"/>
      <c r="G706" s="320"/>
      <c r="H706" s="32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320"/>
      <c r="B707" s="320"/>
      <c r="C707" s="320"/>
      <c r="D707" s="4"/>
      <c r="E707" s="320"/>
      <c r="F707" s="4"/>
      <c r="G707" s="320"/>
      <c r="H707" s="32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320"/>
      <c r="B708" s="320"/>
      <c r="C708" s="320"/>
      <c r="D708" s="4"/>
      <c r="E708" s="320"/>
      <c r="F708" s="4"/>
      <c r="G708" s="320"/>
      <c r="H708" s="32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320"/>
      <c r="B709" s="320"/>
      <c r="C709" s="320"/>
      <c r="D709" s="4"/>
      <c r="E709" s="320"/>
      <c r="F709" s="4"/>
      <c r="G709" s="320"/>
      <c r="H709" s="32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320"/>
      <c r="B710" s="320"/>
      <c r="C710" s="320"/>
      <c r="D710" s="4"/>
      <c r="E710" s="320"/>
      <c r="F710" s="4"/>
      <c r="G710" s="320"/>
      <c r="H710" s="32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320"/>
      <c r="B711" s="320"/>
      <c r="C711" s="320"/>
      <c r="D711" s="4"/>
      <c r="E711" s="320"/>
      <c r="F711" s="4"/>
      <c r="G711" s="320"/>
      <c r="H711" s="32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320"/>
      <c r="B712" s="320"/>
      <c r="C712" s="320"/>
      <c r="D712" s="4"/>
      <c r="E712" s="320"/>
      <c r="F712" s="4"/>
      <c r="G712" s="320"/>
      <c r="H712" s="32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320"/>
      <c r="B713" s="320"/>
      <c r="C713" s="320"/>
      <c r="D713" s="4"/>
      <c r="E713" s="320"/>
      <c r="F713" s="4"/>
      <c r="G713" s="320"/>
      <c r="H713" s="32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320"/>
      <c r="B714" s="320"/>
      <c r="C714" s="320"/>
      <c r="D714" s="4"/>
      <c r="E714" s="320"/>
      <c r="F714" s="4"/>
      <c r="G714" s="320"/>
      <c r="H714" s="32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320"/>
      <c r="B715" s="320"/>
      <c r="C715" s="320"/>
      <c r="D715" s="4"/>
      <c r="E715" s="320"/>
      <c r="F715" s="4"/>
      <c r="G715" s="320"/>
      <c r="H715" s="32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320"/>
      <c r="B716" s="320"/>
      <c r="C716" s="320"/>
      <c r="D716" s="4"/>
      <c r="E716" s="320"/>
      <c r="F716" s="4"/>
      <c r="G716" s="320"/>
      <c r="H716" s="32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320"/>
      <c r="B717" s="320"/>
      <c r="C717" s="320"/>
      <c r="D717" s="4"/>
      <c r="E717" s="320"/>
      <c r="F717" s="4"/>
      <c r="G717" s="320"/>
      <c r="H717" s="32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320"/>
      <c r="B718" s="320"/>
      <c r="C718" s="320"/>
      <c r="D718" s="4"/>
      <c r="E718" s="320"/>
      <c r="F718" s="4"/>
      <c r="G718" s="320"/>
      <c r="H718" s="32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320"/>
      <c r="B719" s="320"/>
      <c r="C719" s="320"/>
      <c r="D719" s="4"/>
      <c r="E719" s="320"/>
      <c r="F719" s="4"/>
      <c r="G719" s="320"/>
      <c r="H719" s="32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320"/>
      <c r="B720" s="320"/>
      <c r="C720" s="320"/>
      <c r="D720" s="4"/>
      <c r="E720" s="320"/>
      <c r="F720" s="4"/>
      <c r="G720" s="320"/>
      <c r="H720" s="32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320"/>
      <c r="B721" s="320"/>
      <c r="C721" s="320"/>
      <c r="D721" s="4"/>
      <c r="E721" s="320"/>
      <c r="F721" s="4"/>
      <c r="G721" s="320"/>
      <c r="H721" s="32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320"/>
      <c r="B722" s="320"/>
      <c r="C722" s="320"/>
      <c r="D722" s="4"/>
      <c r="E722" s="320"/>
      <c r="F722" s="4"/>
      <c r="G722" s="320"/>
      <c r="H722" s="32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320"/>
      <c r="B723" s="320"/>
      <c r="C723" s="320"/>
      <c r="D723" s="4"/>
      <c r="E723" s="320"/>
      <c r="F723" s="4"/>
      <c r="G723" s="320"/>
      <c r="H723" s="32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320"/>
      <c r="B724" s="320"/>
      <c r="C724" s="320"/>
      <c r="D724" s="4"/>
      <c r="E724" s="320"/>
      <c r="F724" s="4"/>
      <c r="G724" s="320"/>
      <c r="H724" s="32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320"/>
      <c r="B725" s="320"/>
      <c r="C725" s="320"/>
      <c r="D725" s="4"/>
      <c r="E725" s="320"/>
      <c r="F725" s="4"/>
      <c r="G725" s="320"/>
      <c r="H725" s="32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320"/>
      <c r="B726" s="320"/>
      <c r="C726" s="320"/>
      <c r="D726" s="4"/>
      <c r="E726" s="320"/>
      <c r="F726" s="4"/>
      <c r="G726" s="320"/>
      <c r="H726" s="32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320"/>
      <c r="B727" s="320"/>
      <c r="C727" s="320"/>
      <c r="D727" s="4"/>
      <c r="E727" s="320"/>
      <c r="F727" s="4"/>
      <c r="G727" s="320"/>
      <c r="H727" s="32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320"/>
      <c r="B728" s="320"/>
      <c r="C728" s="320"/>
      <c r="D728" s="4"/>
      <c r="E728" s="320"/>
      <c r="F728" s="4"/>
      <c r="G728" s="320"/>
      <c r="H728" s="32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320"/>
      <c r="B729" s="320"/>
      <c r="C729" s="320"/>
      <c r="D729" s="4"/>
      <c r="E729" s="320"/>
      <c r="F729" s="4"/>
      <c r="G729" s="320"/>
      <c r="H729" s="32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320"/>
      <c r="B730" s="320"/>
      <c r="C730" s="320"/>
      <c r="D730" s="4"/>
      <c r="E730" s="320"/>
      <c r="F730" s="4"/>
      <c r="G730" s="320"/>
      <c r="H730" s="32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320"/>
      <c r="B731" s="320"/>
      <c r="C731" s="320"/>
      <c r="D731" s="4"/>
      <c r="E731" s="320"/>
      <c r="F731" s="4"/>
      <c r="G731" s="320"/>
      <c r="H731" s="32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320"/>
      <c r="B732" s="320"/>
      <c r="C732" s="320"/>
      <c r="D732" s="4"/>
      <c r="E732" s="320"/>
      <c r="F732" s="4"/>
      <c r="G732" s="320"/>
      <c r="H732" s="32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320"/>
      <c r="B733" s="320"/>
      <c r="C733" s="320"/>
      <c r="D733" s="4"/>
      <c r="E733" s="320"/>
      <c r="F733" s="4"/>
      <c r="G733" s="320"/>
      <c r="H733" s="32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320"/>
      <c r="B734" s="320"/>
      <c r="C734" s="320"/>
      <c r="D734" s="4"/>
      <c r="E734" s="320"/>
      <c r="F734" s="4"/>
      <c r="G734" s="320"/>
      <c r="H734" s="32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320"/>
      <c r="B735" s="320"/>
      <c r="C735" s="320"/>
      <c r="D735" s="4"/>
      <c r="E735" s="320"/>
      <c r="F735" s="4"/>
      <c r="G735" s="320"/>
      <c r="H735" s="32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320"/>
      <c r="B736" s="320"/>
      <c r="C736" s="320"/>
      <c r="D736" s="4"/>
      <c r="E736" s="320"/>
      <c r="F736" s="4"/>
      <c r="G736" s="320"/>
      <c r="H736" s="32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320"/>
      <c r="B737" s="320"/>
      <c r="C737" s="320"/>
      <c r="D737" s="4"/>
      <c r="E737" s="320"/>
      <c r="F737" s="4"/>
      <c r="G737" s="320"/>
      <c r="H737" s="32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320"/>
      <c r="B738" s="320"/>
      <c r="C738" s="320"/>
      <c r="D738" s="4"/>
      <c r="E738" s="320"/>
      <c r="F738" s="4"/>
      <c r="G738" s="320"/>
      <c r="H738" s="32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320"/>
      <c r="B739" s="320"/>
      <c r="C739" s="320"/>
      <c r="D739" s="4"/>
      <c r="E739" s="320"/>
      <c r="F739" s="4"/>
      <c r="G739" s="320"/>
      <c r="H739" s="32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320"/>
      <c r="B740" s="320"/>
      <c r="C740" s="320"/>
      <c r="D740" s="4"/>
      <c r="E740" s="320"/>
      <c r="F740" s="4"/>
      <c r="G740" s="320"/>
      <c r="H740" s="32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320"/>
      <c r="B741" s="320"/>
      <c r="C741" s="320"/>
      <c r="D741" s="4"/>
      <c r="E741" s="320"/>
      <c r="F741" s="4"/>
      <c r="G741" s="320"/>
      <c r="H741" s="32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320"/>
      <c r="B742" s="320"/>
      <c r="C742" s="320"/>
      <c r="D742" s="4"/>
      <c r="E742" s="320"/>
      <c r="F742" s="4"/>
      <c r="G742" s="320"/>
      <c r="H742" s="32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320"/>
      <c r="B743" s="320"/>
      <c r="C743" s="320"/>
      <c r="D743" s="4"/>
      <c r="E743" s="320"/>
      <c r="F743" s="4"/>
      <c r="G743" s="320"/>
      <c r="H743" s="32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320"/>
      <c r="B744" s="320"/>
      <c r="C744" s="320"/>
      <c r="D744" s="4"/>
      <c r="E744" s="320"/>
      <c r="F744" s="4"/>
      <c r="G744" s="320"/>
      <c r="H744" s="32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320"/>
      <c r="B745" s="320"/>
      <c r="C745" s="320"/>
      <c r="D745" s="4"/>
      <c r="E745" s="320"/>
      <c r="F745" s="4"/>
      <c r="G745" s="320"/>
      <c r="H745" s="32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320"/>
      <c r="B746" s="320"/>
      <c r="C746" s="320"/>
      <c r="D746" s="4"/>
      <c r="E746" s="320"/>
      <c r="F746" s="4"/>
      <c r="G746" s="320"/>
      <c r="H746" s="32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320"/>
      <c r="B747" s="320"/>
      <c r="C747" s="320"/>
      <c r="D747" s="4"/>
      <c r="E747" s="320"/>
      <c r="F747" s="4"/>
      <c r="G747" s="320"/>
      <c r="H747" s="32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320"/>
      <c r="B748" s="320"/>
      <c r="C748" s="320"/>
      <c r="D748" s="4"/>
      <c r="E748" s="320"/>
      <c r="F748" s="4"/>
      <c r="G748" s="320"/>
      <c r="H748" s="32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320"/>
      <c r="B749" s="320"/>
      <c r="C749" s="320"/>
      <c r="D749" s="4"/>
      <c r="E749" s="320"/>
      <c r="F749" s="4"/>
      <c r="G749" s="320"/>
      <c r="H749" s="32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320"/>
      <c r="B750" s="320"/>
      <c r="C750" s="320"/>
      <c r="D750" s="4"/>
      <c r="E750" s="320"/>
      <c r="F750" s="4"/>
      <c r="G750" s="320"/>
      <c r="H750" s="32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320"/>
      <c r="B751" s="320"/>
      <c r="C751" s="320"/>
      <c r="D751" s="4"/>
      <c r="E751" s="320"/>
      <c r="F751" s="4"/>
      <c r="G751" s="320"/>
      <c r="H751" s="32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320"/>
      <c r="B752" s="320"/>
      <c r="C752" s="320"/>
      <c r="D752" s="4"/>
      <c r="E752" s="320"/>
      <c r="F752" s="4"/>
      <c r="G752" s="320"/>
      <c r="H752" s="32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320"/>
      <c r="B753" s="320"/>
      <c r="C753" s="320"/>
      <c r="D753" s="4"/>
      <c r="E753" s="320"/>
      <c r="F753" s="4"/>
      <c r="G753" s="320"/>
      <c r="H753" s="32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320"/>
      <c r="B754" s="320"/>
      <c r="C754" s="320"/>
      <c r="D754" s="4"/>
      <c r="E754" s="320"/>
      <c r="F754" s="4"/>
      <c r="G754" s="320"/>
      <c r="H754" s="32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320"/>
      <c r="B755" s="320"/>
      <c r="C755" s="320"/>
      <c r="D755" s="4"/>
      <c r="E755" s="320"/>
      <c r="F755" s="4"/>
      <c r="G755" s="320"/>
      <c r="H755" s="32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320"/>
      <c r="B756" s="320"/>
      <c r="C756" s="320"/>
      <c r="D756" s="4"/>
      <c r="E756" s="320"/>
      <c r="F756" s="4"/>
      <c r="G756" s="320"/>
      <c r="H756" s="32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320"/>
      <c r="B757" s="320"/>
      <c r="C757" s="320"/>
      <c r="D757" s="4"/>
      <c r="E757" s="320"/>
      <c r="F757" s="4"/>
      <c r="G757" s="320"/>
      <c r="H757" s="32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320"/>
      <c r="B758" s="320"/>
      <c r="C758" s="320"/>
      <c r="D758" s="4"/>
      <c r="E758" s="320"/>
      <c r="F758" s="4"/>
      <c r="G758" s="320"/>
      <c r="H758" s="32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320"/>
      <c r="B759" s="320"/>
      <c r="C759" s="320"/>
      <c r="D759" s="4"/>
      <c r="E759" s="320"/>
      <c r="F759" s="4"/>
      <c r="G759" s="320"/>
      <c r="H759" s="32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320"/>
      <c r="B760" s="320"/>
      <c r="C760" s="320"/>
      <c r="D760" s="4"/>
      <c r="E760" s="320"/>
      <c r="F760" s="4"/>
      <c r="G760" s="320"/>
      <c r="H760" s="32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320"/>
      <c r="B761" s="320"/>
      <c r="C761" s="320"/>
      <c r="D761" s="4"/>
      <c r="E761" s="320"/>
      <c r="F761" s="4"/>
      <c r="G761" s="320"/>
      <c r="H761" s="32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320"/>
      <c r="B762" s="320"/>
      <c r="C762" s="320"/>
      <c r="D762" s="4"/>
      <c r="E762" s="320"/>
      <c r="F762" s="4"/>
      <c r="G762" s="320"/>
      <c r="H762" s="32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320"/>
      <c r="B763" s="320"/>
      <c r="C763" s="320"/>
      <c r="D763" s="4"/>
      <c r="E763" s="320"/>
      <c r="F763" s="4"/>
      <c r="G763" s="320"/>
      <c r="H763" s="32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320"/>
      <c r="B764" s="320"/>
      <c r="C764" s="320"/>
      <c r="D764" s="4"/>
      <c r="E764" s="320"/>
      <c r="F764" s="4"/>
      <c r="G764" s="320"/>
      <c r="H764" s="32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320"/>
      <c r="B765" s="320"/>
      <c r="C765" s="320"/>
      <c r="D765" s="4"/>
      <c r="E765" s="320"/>
      <c r="F765" s="4"/>
      <c r="G765" s="320"/>
      <c r="H765" s="32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320"/>
      <c r="B766" s="320"/>
      <c r="C766" s="320"/>
      <c r="D766" s="4"/>
      <c r="E766" s="320"/>
      <c r="F766" s="4"/>
      <c r="G766" s="320"/>
      <c r="H766" s="32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320"/>
      <c r="B767" s="320"/>
      <c r="C767" s="320"/>
      <c r="D767" s="4"/>
      <c r="E767" s="320"/>
      <c r="F767" s="4"/>
      <c r="G767" s="320"/>
      <c r="H767" s="32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320"/>
      <c r="B768" s="320"/>
      <c r="C768" s="320"/>
      <c r="D768" s="4"/>
      <c r="E768" s="320"/>
      <c r="F768" s="4"/>
      <c r="G768" s="320"/>
      <c r="H768" s="32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320"/>
      <c r="B769" s="320"/>
      <c r="C769" s="320"/>
      <c r="D769" s="4"/>
      <c r="E769" s="320"/>
      <c r="F769" s="4"/>
      <c r="G769" s="320"/>
      <c r="H769" s="32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320"/>
      <c r="B770" s="320"/>
      <c r="C770" s="320"/>
      <c r="D770" s="4"/>
      <c r="E770" s="320"/>
      <c r="F770" s="4"/>
      <c r="G770" s="320"/>
      <c r="H770" s="32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320"/>
      <c r="B771" s="320"/>
      <c r="C771" s="320"/>
      <c r="D771" s="4"/>
      <c r="E771" s="320"/>
      <c r="F771" s="4"/>
      <c r="G771" s="320"/>
      <c r="H771" s="32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320"/>
      <c r="B772" s="320"/>
      <c r="C772" s="320"/>
      <c r="D772" s="4"/>
      <c r="E772" s="320"/>
      <c r="F772" s="4"/>
      <c r="G772" s="320"/>
      <c r="H772" s="32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320"/>
      <c r="B773" s="320"/>
      <c r="C773" s="320"/>
      <c r="D773" s="4"/>
      <c r="E773" s="320"/>
      <c r="F773" s="4"/>
      <c r="G773" s="320"/>
      <c r="H773" s="32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320"/>
      <c r="B774" s="320"/>
      <c r="C774" s="320"/>
      <c r="D774" s="4"/>
      <c r="E774" s="320"/>
      <c r="F774" s="4"/>
      <c r="G774" s="320"/>
      <c r="H774" s="32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320"/>
      <c r="B775" s="320"/>
      <c r="C775" s="320"/>
      <c r="D775" s="4"/>
      <c r="E775" s="320"/>
      <c r="F775" s="4"/>
      <c r="G775" s="320"/>
      <c r="H775" s="32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320"/>
      <c r="B776" s="320"/>
      <c r="C776" s="320"/>
      <c r="D776" s="4"/>
      <c r="E776" s="320"/>
      <c r="F776" s="4"/>
      <c r="G776" s="320"/>
      <c r="H776" s="32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320"/>
      <c r="B777" s="320"/>
      <c r="C777" s="320"/>
      <c r="D777" s="4"/>
      <c r="E777" s="320"/>
      <c r="F777" s="4"/>
      <c r="G777" s="320"/>
      <c r="H777" s="32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320"/>
      <c r="B778" s="320"/>
      <c r="C778" s="320"/>
      <c r="D778" s="4"/>
      <c r="E778" s="320"/>
      <c r="F778" s="4"/>
      <c r="G778" s="320"/>
      <c r="H778" s="32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320"/>
      <c r="B779" s="320"/>
      <c r="C779" s="320"/>
      <c r="D779" s="4"/>
      <c r="E779" s="320"/>
      <c r="F779" s="4"/>
      <c r="G779" s="320"/>
      <c r="H779" s="32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320"/>
      <c r="B780" s="320"/>
      <c r="C780" s="320"/>
      <c r="D780" s="4"/>
      <c r="E780" s="320"/>
      <c r="F780" s="4"/>
      <c r="G780" s="320"/>
      <c r="H780" s="32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320"/>
      <c r="B781" s="320"/>
      <c r="C781" s="320"/>
      <c r="D781" s="4"/>
      <c r="E781" s="320"/>
      <c r="F781" s="4"/>
      <c r="G781" s="320"/>
      <c r="H781" s="32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320"/>
      <c r="B782" s="320"/>
      <c r="C782" s="320"/>
      <c r="D782" s="4"/>
      <c r="E782" s="320"/>
      <c r="F782" s="4"/>
      <c r="G782" s="320"/>
      <c r="H782" s="32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320"/>
      <c r="B783" s="320"/>
      <c r="C783" s="320"/>
      <c r="D783" s="4"/>
      <c r="E783" s="320"/>
      <c r="F783" s="4"/>
      <c r="G783" s="320"/>
      <c r="H783" s="32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320"/>
      <c r="B784" s="320"/>
      <c r="C784" s="320"/>
      <c r="D784" s="4"/>
      <c r="E784" s="320"/>
      <c r="F784" s="4"/>
      <c r="G784" s="320"/>
      <c r="H784" s="32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320"/>
      <c r="B785" s="320"/>
      <c r="C785" s="320"/>
      <c r="D785" s="4"/>
      <c r="E785" s="320"/>
      <c r="F785" s="4"/>
      <c r="G785" s="320"/>
      <c r="H785" s="32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320"/>
      <c r="B786" s="320"/>
      <c r="C786" s="320"/>
      <c r="D786" s="4"/>
      <c r="E786" s="320"/>
      <c r="F786" s="4"/>
      <c r="G786" s="320"/>
      <c r="H786" s="32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320"/>
      <c r="B787" s="320"/>
      <c r="C787" s="320"/>
      <c r="D787" s="4"/>
      <c r="E787" s="320"/>
      <c r="F787" s="4"/>
      <c r="G787" s="320"/>
      <c r="H787" s="32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320"/>
      <c r="B788" s="320"/>
      <c r="C788" s="320"/>
      <c r="D788" s="4"/>
      <c r="E788" s="320"/>
      <c r="F788" s="4"/>
      <c r="G788" s="320"/>
      <c r="H788" s="32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320"/>
      <c r="B789" s="320"/>
      <c r="C789" s="320"/>
      <c r="D789" s="4"/>
      <c r="E789" s="320"/>
      <c r="F789" s="4"/>
      <c r="G789" s="320"/>
      <c r="H789" s="32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320"/>
      <c r="B790" s="320"/>
      <c r="C790" s="320"/>
      <c r="D790" s="4"/>
      <c r="E790" s="320"/>
      <c r="F790" s="4"/>
      <c r="G790" s="320"/>
      <c r="H790" s="32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320"/>
      <c r="B791" s="320"/>
      <c r="C791" s="320"/>
      <c r="D791" s="4"/>
      <c r="E791" s="320"/>
      <c r="F791" s="4"/>
      <c r="G791" s="320"/>
      <c r="H791" s="32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320"/>
      <c r="B792" s="320"/>
      <c r="C792" s="320"/>
      <c r="D792" s="4"/>
      <c r="E792" s="320"/>
      <c r="F792" s="4"/>
      <c r="G792" s="320"/>
      <c r="H792" s="32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320"/>
      <c r="B793" s="320"/>
      <c r="C793" s="320"/>
      <c r="D793" s="4"/>
      <c r="E793" s="320"/>
      <c r="F793" s="4"/>
      <c r="G793" s="320"/>
      <c r="H793" s="32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320"/>
      <c r="B794" s="320"/>
      <c r="C794" s="320"/>
      <c r="D794" s="4"/>
      <c r="E794" s="320"/>
      <c r="F794" s="4"/>
      <c r="G794" s="320"/>
      <c r="H794" s="32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320"/>
      <c r="B795" s="320"/>
      <c r="C795" s="320"/>
      <c r="D795" s="4"/>
      <c r="E795" s="320"/>
      <c r="F795" s="4"/>
      <c r="G795" s="320"/>
      <c r="H795" s="32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320"/>
      <c r="B796" s="320"/>
      <c r="C796" s="320"/>
      <c r="D796" s="4"/>
      <c r="E796" s="320"/>
      <c r="F796" s="4"/>
      <c r="G796" s="320"/>
      <c r="H796" s="32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320"/>
      <c r="B797" s="320"/>
      <c r="C797" s="320"/>
      <c r="D797" s="4"/>
      <c r="E797" s="320"/>
      <c r="F797" s="4"/>
      <c r="G797" s="320"/>
      <c r="H797" s="32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320"/>
      <c r="B798" s="320"/>
      <c r="C798" s="320"/>
      <c r="D798" s="4"/>
      <c r="E798" s="320"/>
      <c r="F798" s="4"/>
      <c r="G798" s="320"/>
      <c r="H798" s="32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320"/>
      <c r="B799" s="320"/>
      <c r="C799" s="320"/>
      <c r="D799" s="4"/>
      <c r="E799" s="320"/>
      <c r="F799" s="4"/>
      <c r="G799" s="320"/>
      <c r="H799" s="32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320"/>
      <c r="B800" s="320"/>
      <c r="C800" s="320"/>
      <c r="D800" s="4"/>
      <c r="E800" s="320"/>
      <c r="F800" s="4"/>
      <c r="G800" s="320"/>
      <c r="H800" s="32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320"/>
      <c r="B801" s="320"/>
      <c r="C801" s="320"/>
      <c r="D801" s="4"/>
      <c r="E801" s="320"/>
      <c r="F801" s="4"/>
      <c r="G801" s="320"/>
      <c r="H801" s="32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320"/>
      <c r="B802" s="320"/>
      <c r="C802" s="320"/>
      <c r="D802" s="4"/>
      <c r="E802" s="320"/>
      <c r="F802" s="4"/>
      <c r="G802" s="320"/>
      <c r="H802" s="32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320"/>
      <c r="B803" s="320"/>
      <c r="C803" s="320"/>
      <c r="D803" s="4"/>
      <c r="E803" s="320"/>
      <c r="F803" s="4"/>
      <c r="G803" s="320"/>
      <c r="H803" s="32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320"/>
      <c r="B804" s="320"/>
      <c r="C804" s="320"/>
      <c r="D804" s="4"/>
      <c r="E804" s="320"/>
      <c r="F804" s="4"/>
      <c r="G804" s="320"/>
      <c r="H804" s="32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320"/>
      <c r="B805" s="320"/>
      <c r="C805" s="320"/>
      <c r="D805" s="4"/>
      <c r="E805" s="320"/>
      <c r="F805" s="4"/>
      <c r="G805" s="320"/>
      <c r="H805" s="32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320"/>
      <c r="B806" s="320"/>
      <c r="C806" s="320"/>
      <c r="D806" s="4"/>
      <c r="E806" s="320"/>
      <c r="F806" s="4"/>
      <c r="G806" s="320"/>
      <c r="H806" s="32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320"/>
      <c r="B807" s="320"/>
      <c r="C807" s="320"/>
      <c r="D807" s="4"/>
      <c r="E807" s="320"/>
      <c r="F807" s="4"/>
      <c r="G807" s="320"/>
      <c r="H807" s="32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320"/>
      <c r="B808" s="320"/>
      <c r="C808" s="320"/>
      <c r="D808" s="4"/>
      <c r="E808" s="320"/>
      <c r="F808" s="4"/>
      <c r="G808" s="320"/>
      <c r="H808" s="32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320"/>
      <c r="B809" s="320"/>
      <c r="C809" s="320"/>
      <c r="D809" s="4"/>
      <c r="E809" s="320"/>
      <c r="F809" s="4"/>
      <c r="G809" s="320"/>
      <c r="H809" s="32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320"/>
      <c r="B810" s="320"/>
      <c r="C810" s="320"/>
      <c r="D810" s="4"/>
      <c r="E810" s="320"/>
      <c r="F810" s="4"/>
      <c r="G810" s="320"/>
      <c r="H810" s="32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320"/>
      <c r="B811" s="320"/>
      <c r="C811" s="320"/>
      <c r="D811" s="4"/>
      <c r="E811" s="320"/>
      <c r="F811" s="4"/>
      <c r="G811" s="320"/>
      <c r="H811" s="32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320"/>
      <c r="B812" s="320"/>
      <c r="C812" s="320"/>
      <c r="D812" s="4"/>
      <c r="E812" s="320"/>
      <c r="F812" s="4"/>
      <c r="G812" s="320"/>
      <c r="H812" s="32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320"/>
      <c r="B813" s="320"/>
      <c r="C813" s="320"/>
      <c r="D813" s="4"/>
      <c r="E813" s="320"/>
      <c r="F813" s="4"/>
      <c r="G813" s="320"/>
      <c r="H813" s="32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320"/>
      <c r="B814" s="320"/>
      <c r="C814" s="320"/>
      <c r="D814" s="4"/>
      <c r="E814" s="320"/>
      <c r="F814" s="4"/>
      <c r="G814" s="320"/>
      <c r="H814" s="32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320"/>
      <c r="B815" s="320"/>
      <c r="C815" s="320"/>
      <c r="D815" s="4"/>
      <c r="E815" s="320"/>
      <c r="F815" s="4"/>
      <c r="G815" s="320"/>
      <c r="H815" s="32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320"/>
      <c r="B816" s="320"/>
      <c r="C816" s="320"/>
      <c r="D816" s="4"/>
      <c r="E816" s="320"/>
      <c r="F816" s="4"/>
      <c r="G816" s="320"/>
      <c r="H816" s="32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320"/>
      <c r="B817" s="320"/>
      <c r="C817" s="320"/>
      <c r="D817" s="4"/>
      <c r="E817" s="320"/>
      <c r="F817" s="4"/>
      <c r="G817" s="320"/>
      <c r="H817" s="32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320"/>
      <c r="B818" s="320"/>
      <c r="C818" s="320"/>
      <c r="D818" s="4"/>
      <c r="E818" s="320"/>
      <c r="F818" s="4"/>
      <c r="G818" s="320"/>
      <c r="H818" s="32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320"/>
      <c r="B819" s="320"/>
      <c r="C819" s="320"/>
      <c r="D819" s="4"/>
      <c r="E819" s="320"/>
      <c r="F819" s="4"/>
      <c r="G819" s="320"/>
      <c r="H819" s="32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320"/>
      <c r="B820" s="320"/>
      <c r="C820" s="320"/>
      <c r="D820" s="4"/>
      <c r="E820" s="320"/>
      <c r="F820" s="4"/>
      <c r="G820" s="320"/>
      <c r="H820" s="32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320"/>
      <c r="B821" s="320"/>
      <c r="C821" s="320"/>
      <c r="D821" s="4"/>
      <c r="E821" s="320"/>
      <c r="F821" s="4"/>
      <c r="G821" s="320"/>
      <c r="H821" s="32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320"/>
      <c r="B822" s="320"/>
      <c r="C822" s="320"/>
      <c r="D822" s="4"/>
      <c r="E822" s="320"/>
      <c r="F822" s="4"/>
      <c r="G822" s="320"/>
      <c r="H822" s="32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320"/>
      <c r="B823" s="320"/>
      <c r="C823" s="320"/>
      <c r="D823" s="4"/>
      <c r="E823" s="320"/>
      <c r="F823" s="4"/>
      <c r="G823" s="320"/>
      <c r="H823" s="32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320"/>
      <c r="B824" s="320"/>
      <c r="C824" s="320"/>
      <c r="D824" s="4"/>
      <c r="E824" s="320"/>
      <c r="F824" s="4"/>
      <c r="G824" s="320"/>
      <c r="H824" s="32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320"/>
      <c r="B825" s="320"/>
      <c r="C825" s="320"/>
      <c r="D825" s="4"/>
      <c r="E825" s="320"/>
      <c r="F825" s="4"/>
      <c r="G825" s="320"/>
      <c r="H825" s="32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320"/>
      <c r="B826" s="320"/>
      <c r="C826" s="320"/>
      <c r="D826" s="4"/>
      <c r="E826" s="320"/>
      <c r="F826" s="4"/>
      <c r="G826" s="320"/>
      <c r="H826" s="32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320"/>
      <c r="B827" s="320"/>
      <c r="C827" s="320"/>
      <c r="D827" s="4"/>
      <c r="E827" s="320"/>
      <c r="F827" s="4"/>
      <c r="G827" s="320"/>
      <c r="H827" s="32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320"/>
      <c r="B828" s="320"/>
      <c r="C828" s="320"/>
      <c r="D828" s="4"/>
      <c r="E828" s="320"/>
      <c r="F828" s="4"/>
      <c r="G828" s="320"/>
      <c r="H828" s="32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320"/>
      <c r="B829" s="320"/>
      <c r="C829" s="320"/>
      <c r="D829" s="4"/>
      <c r="E829" s="320"/>
      <c r="F829" s="4"/>
      <c r="G829" s="320"/>
      <c r="H829" s="32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320"/>
      <c r="B830" s="320"/>
      <c r="C830" s="320"/>
      <c r="D830" s="4"/>
      <c r="E830" s="320"/>
      <c r="F830" s="4"/>
      <c r="G830" s="320"/>
      <c r="H830" s="32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320"/>
      <c r="B831" s="320"/>
      <c r="C831" s="320"/>
      <c r="D831" s="4"/>
      <c r="E831" s="320"/>
      <c r="F831" s="4"/>
      <c r="G831" s="320"/>
      <c r="H831" s="32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320"/>
      <c r="B832" s="320"/>
      <c r="C832" s="320"/>
      <c r="D832" s="4"/>
      <c r="E832" s="320"/>
      <c r="F832" s="4"/>
      <c r="G832" s="320"/>
      <c r="H832" s="32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320"/>
      <c r="B833" s="320"/>
      <c r="C833" s="320"/>
      <c r="D833" s="4"/>
      <c r="E833" s="320"/>
      <c r="F833" s="4"/>
      <c r="G833" s="320"/>
      <c r="H833" s="32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320"/>
      <c r="B834" s="320"/>
      <c r="C834" s="320"/>
      <c r="D834" s="4"/>
      <c r="E834" s="320"/>
      <c r="F834" s="4"/>
      <c r="G834" s="320"/>
      <c r="H834" s="32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320"/>
      <c r="B835" s="320"/>
      <c r="C835" s="320"/>
      <c r="D835" s="4"/>
      <c r="E835" s="320"/>
      <c r="F835" s="4"/>
      <c r="G835" s="320"/>
      <c r="H835" s="32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320"/>
      <c r="B836" s="320"/>
      <c r="C836" s="320"/>
      <c r="D836" s="4"/>
      <c r="E836" s="320"/>
      <c r="F836" s="4"/>
      <c r="G836" s="320"/>
      <c r="H836" s="32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320"/>
      <c r="B837" s="320"/>
      <c r="C837" s="320"/>
      <c r="D837" s="4"/>
      <c r="E837" s="320"/>
      <c r="F837" s="4"/>
      <c r="G837" s="320"/>
      <c r="H837" s="32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320"/>
      <c r="B838" s="320"/>
      <c r="C838" s="320"/>
      <c r="D838" s="4"/>
      <c r="E838" s="320"/>
      <c r="F838" s="4"/>
      <c r="G838" s="320"/>
      <c r="H838" s="32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320"/>
      <c r="B839" s="320"/>
      <c r="C839" s="320"/>
      <c r="D839" s="4"/>
      <c r="E839" s="320"/>
      <c r="F839" s="4"/>
      <c r="G839" s="320"/>
      <c r="H839" s="32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320"/>
      <c r="B840" s="320"/>
      <c r="C840" s="320"/>
      <c r="D840" s="4"/>
      <c r="E840" s="320"/>
      <c r="F840" s="4"/>
      <c r="G840" s="320"/>
      <c r="H840" s="32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320"/>
      <c r="B841" s="320"/>
      <c r="C841" s="320"/>
      <c r="D841" s="4"/>
      <c r="E841" s="320"/>
      <c r="F841" s="4"/>
      <c r="G841" s="320"/>
      <c r="H841" s="32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320"/>
      <c r="B842" s="320"/>
      <c r="C842" s="320"/>
      <c r="D842" s="4"/>
      <c r="E842" s="320"/>
      <c r="F842" s="4"/>
      <c r="G842" s="320"/>
      <c r="H842" s="32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320"/>
      <c r="B843" s="320"/>
      <c r="C843" s="320"/>
      <c r="D843" s="4"/>
      <c r="E843" s="320"/>
      <c r="F843" s="4"/>
      <c r="G843" s="320"/>
      <c r="H843" s="32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320"/>
      <c r="B844" s="320"/>
      <c r="C844" s="320"/>
      <c r="D844" s="4"/>
      <c r="E844" s="320"/>
      <c r="F844" s="4"/>
      <c r="G844" s="320"/>
      <c r="H844" s="32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320"/>
      <c r="B845" s="320"/>
      <c r="C845" s="320"/>
      <c r="D845" s="4"/>
      <c r="E845" s="320"/>
      <c r="F845" s="4"/>
      <c r="G845" s="320"/>
      <c r="H845" s="32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320"/>
      <c r="B846" s="320"/>
      <c r="C846" s="320"/>
      <c r="D846" s="4"/>
      <c r="E846" s="320"/>
      <c r="F846" s="4"/>
      <c r="G846" s="320"/>
      <c r="H846" s="32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320"/>
      <c r="B847" s="320"/>
      <c r="C847" s="320"/>
      <c r="D847" s="4"/>
      <c r="E847" s="320"/>
      <c r="F847" s="4"/>
      <c r="G847" s="320"/>
      <c r="H847" s="32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320"/>
      <c r="B848" s="320"/>
      <c r="C848" s="320"/>
      <c r="D848" s="4"/>
      <c r="E848" s="320"/>
      <c r="F848" s="4"/>
      <c r="G848" s="320"/>
      <c r="H848" s="32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320"/>
      <c r="B849" s="320"/>
      <c r="C849" s="320"/>
      <c r="D849" s="4"/>
      <c r="E849" s="320"/>
      <c r="F849" s="4"/>
      <c r="G849" s="320"/>
      <c r="H849" s="32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320"/>
      <c r="B850" s="320"/>
      <c r="C850" s="320"/>
      <c r="D850" s="4"/>
      <c r="E850" s="320"/>
      <c r="F850" s="4"/>
      <c r="G850" s="320"/>
      <c r="H850" s="32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320"/>
      <c r="B851" s="320"/>
      <c r="C851" s="320"/>
      <c r="D851" s="4"/>
      <c r="E851" s="320"/>
      <c r="F851" s="4"/>
      <c r="G851" s="320"/>
      <c r="H851" s="32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320"/>
      <c r="B852" s="320"/>
      <c r="C852" s="320"/>
      <c r="D852" s="4"/>
      <c r="E852" s="320"/>
      <c r="F852" s="4"/>
      <c r="G852" s="320"/>
      <c r="H852" s="32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320"/>
      <c r="B853" s="320"/>
      <c r="C853" s="320"/>
      <c r="D853" s="4"/>
      <c r="E853" s="320"/>
      <c r="F853" s="4"/>
      <c r="G853" s="320"/>
      <c r="H853" s="32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320"/>
      <c r="B854" s="320"/>
      <c r="C854" s="320"/>
      <c r="D854" s="4"/>
      <c r="E854" s="320"/>
      <c r="F854" s="4"/>
      <c r="G854" s="320"/>
      <c r="H854" s="32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320"/>
      <c r="B855" s="320"/>
      <c r="C855" s="320"/>
      <c r="D855" s="4"/>
      <c r="E855" s="320"/>
      <c r="F855" s="4"/>
      <c r="G855" s="320"/>
      <c r="H855" s="32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320"/>
      <c r="B856" s="320"/>
      <c r="C856" s="320"/>
      <c r="D856" s="4"/>
      <c r="E856" s="320"/>
      <c r="F856" s="4"/>
      <c r="G856" s="320"/>
      <c r="H856" s="32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320"/>
      <c r="B857" s="320"/>
      <c r="C857" s="320"/>
      <c r="D857" s="4"/>
      <c r="E857" s="320"/>
      <c r="F857" s="4"/>
      <c r="G857" s="320"/>
      <c r="H857" s="32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320"/>
      <c r="B858" s="320"/>
      <c r="C858" s="320"/>
      <c r="D858" s="4"/>
      <c r="E858" s="320"/>
      <c r="F858" s="4"/>
      <c r="G858" s="320"/>
      <c r="H858" s="32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320"/>
      <c r="B859" s="320"/>
      <c r="C859" s="320"/>
      <c r="D859" s="4"/>
      <c r="E859" s="320"/>
      <c r="F859" s="4"/>
      <c r="G859" s="320"/>
      <c r="H859" s="32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320"/>
      <c r="B860" s="320"/>
      <c r="C860" s="320"/>
      <c r="D860" s="4"/>
      <c r="E860" s="320"/>
      <c r="F860" s="4"/>
      <c r="G860" s="320"/>
      <c r="H860" s="32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320"/>
      <c r="B861" s="320"/>
      <c r="C861" s="320"/>
      <c r="D861" s="4"/>
      <c r="E861" s="320"/>
      <c r="F861" s="4"/>
      <c r="G861" s="320"/>
      <c r="H861" s="32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320"/>
      <c r="B862" s="320"/>
      <c r="C862" s="320"/>
      <c r="D862" s="4"/>
      <c r="E862" s="320"/>
      <c r="F862" s="4"/>
      <c r="G862" s="320"/>
      <c r="H862" s="32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320"/>
      <c r="B863" s="320"/>
      <c r="C863" s="320"/>
      <c r="D863" s="4"/>
      <c r="E863" s="320"/>
      <c r="F863" s="4"/>
      <c r="G863" s="320"/>
      <c r="H863" s="32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320"/>
      <c r="B864" s="320"/>
      <c r="C864" s="320"/>
      <c r="D864" s="4"/>
      <c r="E864" s="320"/>
      <c r="F864" s="4"/>
      <c r="G864" s="320"/>
      <c r="H864" s="32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320"/>
      <c r="B865" s="320"/>
      <c r="C865" s="320"/>
      <c r="D865" s="4"/>
      <c r="E865" s="320"/>
      <c r="F865" s="4"/>
      <c r="G865" s="320"/>
      <c r="H865" s="32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320"/>
      <c r="B866" s="320"/>
      <c r="C866" s="320"/>
      <c r="D866" s="4"/>
      <c r="E866" s="320"/>
      <c r="F866" s="4"/>
      <c r="G866" s="320"/>
      <c r="H866" s="32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320"/>
      <c r="B867" s="320"/>
      <c r="C867" s="320"/>
      <c r="D867" s="4"/>
      <c r="E867" s="320"/>
      <c r="F867" s="4"/>
      <c r="G867" s="320"/>
      <c r="H867" s="32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320"/>
      <c r="B868" s="320"/>
      <c r="C868" s="320"/>
      <c r="D868" s="4"/>
      <c r="E868" s="320"/>
      <c r="F868" s="4"/>
      <c r="G868" s="320"/>
      <c r="H868" s="32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320"/>
      <c r="B869" s="320"/>
      <c r="C869" s="320"/>
      <c r="D869" s="4"/>
      <c r="E869" s="320"/>
      <c r="F869" s="4"/>
      <c r="G869" s="320"/>
      <c r="H869" s="32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320"/>
      <c r="B870" s="320"/>
      <c r="C870" s="320"/>
      <c r="D870" s="4"/>
      <c r="E870" s="320"/>
      <c r="F870" s="4"/>
      <c r="G870" s="320"/>
      <c r="H870" s="32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320"/>
      <c r="B871" s="320"/>
      <c r="C871" s="320"/>
      <c r="D871" s="4"/>
      <c r="E871" s="320"/>
      <c r="F871" s="4"/>
      <c r="G871" s="320"/>
      <c r="H871" s="32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320"/>
      <c r="B872" s="320"/>
      <c r="C872" s="320"/>
      <c r="D872" s="4"/>
      <c r="E872" s="320"/>
      <c r="F872" s="4"/>
      <c r="G872" s="320"/>
      <c r="H872" s="32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320"/>
      <c r="B873" s="320"/>
      <c r="C873" s="320"/>
      <c r="D873" s="4"/>
      <c r="E873" s="320"/>
      <c r="F873" s="4"/>
      <c r="G873" s="320"/>
      <c r="H873" s="32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320"/>
      <c r="B874" s="320"/>
      <c r="C874" s="320"/>
      <c r="D874" s="4"/>
      <c r="E874" s="320"/>
      <c r="F874" s="4"/>
      <c r="G874" s="320"/>
      <c r="H874" s="32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320"/>
      <c r="B875" s="320"/>
      <c r="C875" s="320"/>
      <c r="D875" s="4"/>
      <c r="E875" s="320"/>
      <c r="F875" s="4"/>
      <c r="G875" s="320"/>
      <c r="H875" s="32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320"/>
      <c r="B876" s="320"/>
      <c r="C876" s="320"/>
      <c r="D876" s="4"/>
      <c r="E876" s="320"/>
      <c r="F876" s="4"/>
      <c r="G876" s="320"/>
      <c r="H876" s="32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320"/>
      <c r="B877" s="320"/>
      <c r="C877" s="320"/>
      <c r="D877" s="4"/>
      <c r="E877" s="320"/>
      <c r="F877" s="4"/>
      <c r="G877" s="320"/>
      <c r="H877" s="32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320"/>
      <c r="B878" s="320"/>
      <c r="C878" s="320"/>
      <c r="D878" s="4"/>
      <c r="E878" s="320"/>
      <c r="F878" s="4"/>
      <c r="G878" s="320"/>
      <c r="H878" s="32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320"/>
      <c r="B879" s="320"/>
      <c r="C879" s="320"/>
      <c r="D879" s="4"/>
      <c r="E879" s="320"/>
      <c r="F879" s="4"/>
      <c r="G879" s="320"/>
      <c r="H879" s="32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320"/>
      <c r="B880" s="320"/>
      <c r="C880" s="320"/>
      <c r="D880" s="4"/>
      <c r="E880" s="320"/>
      <c r="F880" s="4"/>
      <c r="G880" s="320"/>
      <c r="H880" s="32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320"/>
      <c r="B881" s="320"/>
      <c r="C881" s="320"/>
      <c r="D881" s="4"/>
      <c r="E881" s="320"/>
      <c r="F881" s="4"/>
      <c r="G881" s="320"/>
      <c r="H881" s="32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320"/>
      <c r="B882" s="320"/>
      <c r="C882" s="320"/>
      <c r="D882" s="4"/>
      <c r="E882" s="320"/>
      <c r="F882" s="4"/>
      <c r="G882" s="320"/>
      <c r="H882" s="32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320"/>
      <c r="B883" s="320"/>
      <c r="C883" s="320"/>
      <c r="D883" s="4"/>
      <c r="E883" s="320"/>
      <c r="F883" s="4"/>
      <c r="G883" s="320"/>
      <c r="H883" s="32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320"/>
      <c r="B884" s="320"/>
      <c r="C884" s="320"/>
      <c r="D884" s="4"/>
      <c r="E884" s="320"/>
      <c r="F884" s="4"/>
      <c r="G884" s="320"/>
      <c r="H884" s="32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320"/>
      <c r="B885" s="320"/>
      <c r="C885" s="320"/>
      <c r="D885" s="4"/>
      <c r="E885" s="320"/>
      <c r="F885" s="4"/>
      <c r="G885" s="320"/>
      <c r="H885" s="32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320"/>
      <c r="B886" s="320"/>
      <c r="C886" s="320"/>
      <c r="D886" s="4"/>
      <c r="E886" s="320"/>
      <c r="F886" s="4"/>
      <c r="G886" s="320"/>
      <c r="H886" s="32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320"/>
      <c r="B887" s="320"/>
      <c r="C887" s="320"/>
      <c r="D887" s="4"/>
      <c r="E887" s="320"/>
      <c r="F887" s="4"/>
      <c r="G887" s="320"/>
      <c r="H887" s="32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320"/>
      <c r="B888" s="320"/>
      <c r="C888" s="320"/>
      <c r="D888" s="4"/>
      <c r="E888" s="320"/>
      <c r="F888" s="4"/>
      <c r="G888" s="320"/>
      <c r="H888" s="32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320"/>
      <c r="B889" s="320"/>
      <c r="C889" s="320"/>
      <c r="D889" s="4"/>
      <c r="E889" s="320"/>
      <c r="F889" s="4"/>
      <c r="G889" s="320"/>
      <c r="H889" s="32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320"/>
      <c r="B890" s="320"/>
      <c r="C890" s="320"/>
      <c r="D890" s="4"/>
      <c r="E890" s="320"/>
      <c r="F890" s="4"/>
      <c r="G890" s="320"/>
      <c r="H890" s="32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320"/>
      <c r="B891" s="320"/>
      <c r="C891" s="320"/>
      <c r="D891" s="4"/>
      <c r="E891" s="320"/>
      <c r="F891" s="4"/>
      <c r="G891" s="320"/>
      <c r="H891" s="32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320"/>
      <c r="B892" s="320"/>
      <c r="C892" s="320"/>
      <c r="D892" s="4"/>
      <c r="E892" s="320"/>
      <c r="F892" s="4"/>
      <c r="G892" s="320"/>
      <c r="H892" s="32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320"/>
      <c r="B893" s="320"/>
      <c r="C893" s="320"/>
      <c r="D893" s="4"/>
      <c r="E893" s="320"/>
      <c r="F893" s="4"/>
      <c r="G893" s="320"/>
      <c r="H893" s="32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320"/>
      <c r="B894" s="320"/>
      <c r="C894" s="320"/>
      <c r="D894" s="4"/>
      <c r="E894" s="320"/>
      <c r="F894" s="4"/>
      <c r="G894" s="320"/>
      <c r="H894" s="32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320"/>
      <c r="B895" s="320"/>
      <c r="C895" s="320"/>
      <c r="D895" s="4"/>
      <c r="E895" s="320"/>
      <c r="F895" s="4"/>
      <c r="G895" s="320"/>
      <c r="H895" s="32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320"/>
      <c r="B896" s="320"/>
      <c r="C896" s="320"/>
      <c r="D896" s="4"/>
      <c r="E896" s="320"/>
      <c r="F896" s="4"/>
      <c r="G896" s="320"/>
      <c r="H896" s="32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320"/>
      <c r="B897" s="320"/>
      <c r="C897" s="320"/>
      <c r="D897" s="4"/>
      <c r="E897" s="320"/>
      <c r="F897" s="4"/>
      <c r="G897" s="320"/>
      <c r="H897" s="32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320"/>
      <c r="B898" s="320"/>
      <c r="C898" s="320"/>
      <c r="D898" s="4"/>
      <c r="E898" s="320"/>
      <c r="F898" s="4"/>
      <c r="G898" s="320"/>
      <c r="H898" s="32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320"/>
      <c r="B899" s="320"/>
      <c r="C899" s="320"/>
      <c r="D899" s="4"/>
      <c r="E899" s="320"/>
      <c r="F899" s="4"/>
      <c r="G899" s="320"/>
      <c r="H899" s="32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320"/>
      <c r="B900" s="320"/>
      <c r="C900" s="320"/>
      <c r="D900" s="4"/>
      <c r="E900" s="320"/>
      <c r="F900" s="4"/>
      <c r="G900" s="320"/>
      <c r="H900" s="32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320"/>
      <c r="B901" s="320"/>
      <c r="C901" s="320"/>
      <c r="D901" s="4"/>
      <c r="E901" s="320"/>
      <c r="F901" s="4"/>
      <c r="G901" s="320"/>
      <c r="H901" s="32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320"/>
      <c r="B902" s="320"/>
      <c r="C902" s="320"/>
      <c r="D902" s="4"/>
      <c r="E902" s="320"/>
      <c r="F902" s="4"/>
      <c r="G902" s="320"/>
      <c r="H902" s="32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320"/>
      <c r="B903" s="320"/>
      <c r="C903" s="320"/>
      <c r="D903" s="4"/>
      <c r="E903" s="320"/>
      <c r="F903" s="4"/>
      <c r="G903" s="320"/>
      <c r="H903" s="32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320"/>
      <c r="B904" s="320"/>
      <c r="C904" s="320"/>
      <c r="D904" s="4"/>
      <c r="E904" s="320"/>
      <c r="F904" s="4"/>
      <c r="G904" s="320"/>
      <c r="H904" s="32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320"/>
      <c r="B905" s="320"/>
      <c r="C905" s="320"/>
      <c r="D905" s="4"/>
      <c r="E905" s="320"/>
      <c r="F905" s="4"/>
      <c r="G905" s="320"/>
      <c r="H905" s="32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320"/>
      <c r="B906" s="320"/>
      <c r="C906" s="320"/>
      <c r="D906" s="4"/>
      <c r="E906" s="320"/>
      <c r="F906" s="4"/>
      <c r="G906" s="320"/>
      <c r="H906" s="32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320"/>
      <c r="B907" s="320"/>
      <c r="C907" s="320"/>
      <c r="D907" s="4"/>
      <c r="E907" s="320"/>
      <c r="F907" s="4"/>
      <c r="G907" s="320"/>
      <c r="H907" s="32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320"/>
      <c r="B908" s="320"/>
      <c r="C908" s="320"/>
      <c r="D908" s="4"/>
      <c r="E908" s="320"/>
      <c r="F908" s="4"/>
      <c r="G908" s="320"/>
      <c r="H908" s="32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320"/>
      <c r="B909" s="320"/>
      <c r="C909" s="320"/>
      <c r="D909" s="4"/>
      <c r="E909" s="320"/>
      <c r="F909" s="4"/>
      <c r="G909" s="320"/>
      <c r="H909" s="32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320"/>
      <c r="B910" s="320"/>
      <c r="C910" s="320"/>
      <c r="D910" s="4"/>
      <c r="E910" s="320"/>
      <c r="F910" s="4"/>
      <c r="G910" s="320"/>
      <c r="H910" s="32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320"/>
      <c r="B911" s="320"/>
      <c r="C911" s="320"/>
      <c r="D911" s="4"/>
      <c r="E911" s="320"/>
      <c r="F911" s="4"/>
      <c r="G911" s="320"/>
      <c r="H911" s="32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320"/>
      <c r="B912" s="320"/>
      <c r="C912" s="320"/>
      <c r="D912" s="4"/>
      <c r="E912" s="320"/>
      <c r="F912" s="4"/>
      <c r="G912" s="320"/>
      <c r="H912" s="32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320"/>
      <c r="B913" s="320"/>
      <c r="C913" s="320"/>
      <c r="D913" s="4"/>
      <c r="E913" s="320"/>
      <c r="F913" s="4"/>
      <c r="G913" s="320"/>
      <c r="H913" s="32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320"/>
      <c r="B914" s="320"/>
      <c r="C914" s="320"/>
      <c r="D914" s="4"/>
      <c r="E914" s="320"/>
      <c r="F914" s="4"/>
      <c r="G914" s="320"/>
      <c r="H914" s="32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320"/>
      <c r="B915" s="320"/>
      <c r="C915" s="320"/>
      <c r="D915" s="4"/>
      <c r="E915" s="320"/>
      <c r="F915" s="4"/>
      <c r="G915" s="320"/>
      <c r="H915" s="32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320"/>
      <c r="B916" s="320"/>
      <c r="C916" s="320"/>
      <c r="D916" s="4"/>
      <c r="E916" s="320"/>
      <c r="F916" s="4"/>
      <c r="G916" s="320"/>
      <c r="H916" s="32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320"/>
      <c r="B917" s="320"/>
      <c r="C917" s="320"/>
      <c r="D917" s="4"/>
      <c r="E917" s="320"/>
      <c r="F917" s="4"/>
      <c r="G917" s="320"/>
      <c r="H917" s="32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320"/>
      <c r="B918" s="320"/>
      <c r="C918" s="320"/>
      <c r="D918" s="4"/>
      <c r="E918" s="320"/>
      <c r="F918" s="4"/>
      <c r="G918" s="320"/>
      <c r="H918" s="32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320"/>
      <c r="B919" s="320"/>
      <c r="C919" s="320"/>
      <c r="D919" s="4"/>
      <c r="E919" s="320"/>
      <c r="F919" s="4"/>
      <c r="G919" s="320"/>
      <c r="H919" s="32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320"/>
      <c r="B920" s="320"/>
      <c r="C920" s="320"/>
      <c r="D920" s="4"/>
      <c r="E920" s="320"/>
      <c r="F920" s="4"/>
      <c r="G920" s="320"/>
      <c r="H920" s="32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320"/>
      <c r="B921" s="320"/>
      <c r="C921" s="320"/>
      <c r="D921" s="4"/>
      <c r="E921" s="320"/>
      <c r="F921" s="4"/>
      <c r="G921" s="320"/>
      <c r="H921" s="32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320"/>
      <c r="B922" s="320"/>
      <c r="C922" s="320"/>
      <c r="D922" s="4"/>
      <c r="E922" s="320"/>
      <c r="F922" s="4"/>
      <c r="G922" s="320"/>
      <c r="H922" s="32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320"/>
      <c r="B923" s="320"/>
      <c r="C923" s="320"/>
      <c r="D923" s="4"/>
      <c r="E923" s="320"/>
      <c r="F923" s="4"/>
      <c r="G923" s="320"/>
      <c r="H923" s="32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320"/>
      <c r="B924" s="320"/>
      <c r="C924" s="320"/>
      <c r="D924" s="4"/>
      <c r="E924" s="320"/>
      <c r="F924" s="4"/>
      <c r="G924" s="320"/>
      <c r="H924" s="32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320"/>
      <c r="B925" s="320"/>
      <c r="C925" s="320"/>
      <c r="D925" s="4"/>
      <c r="E925" s="320"/>
      <c r="F925" s="4"/>
      <c r="G925" s="320"/>
      <c r="H925" s="32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320"/>
      <c r="B926" s="320"/>
      <c r="C926" s="320"/>
      <c r="D926" s="4"/>
      <c r="E926" s="320"/>
      <c r="F926" s="4"/>
      <c r="G926" s="320"/>
      <c r="H926" s="32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320"/>
      <c r="B927" s="320"/>
      <c r="C927" s="320"/>
      <c r="D927" s="4"/>
      <c r="E927" s="320"/>
      <c r="F927" s="4"/>
      <c r="G927" s="320"/>
      <c r="H927" s="32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320"/>
      <c r="B928" s="320"/>
      <c r="C928" s="320"/>
      <c r="D928" s="4"/>
      <c r="E928" s="320"/>
      <c r="F928" s="4"/>
      <c r="G928" s="320"/>
      <c r="H928" s="32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320"/>
      <c r="B929" s="320"/>
      <c r="C929" s="320"/>
      <c r="D929" s="4"/>
      <c r="E929" s="320"/>
      <c r="F929" s="4"/>
      <c r="G929" s="320"/>
      <c r="H929" s="32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320"/>
      <c r="B930" s="320"/>
      <c r="C930" s="320"/>
      <c r="D930" s="4"/>
      <c r="E930" s="320"/>
      <c r="F930" s="4"/>
      <c r="G930" s="320"/>
      <c r="H930" s="32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320"/>
      <c r="B931" s="320"/>
      <c r="C931" s="320"/>
      <c r="D931" s="4"/>
      <c r="E931" s="320"/>
      <c r="F931" s="4"/>
      <c r="G931" s="320"/>
      <c r="H931" s="32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320"/>
      <c r="B932" s="320"/>
      <c r="C932" s="320"/>
      <c r="D932" s="4"/>
      <c r="E932" s="320"/>
      <c r="F932" s="4"/>
      <c r="G932" s="320"/>
      <c r="H932" s="32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320"/>
      <c r="B933" s="320"/>
      <c r="C933" s="320"/>
      <c r="D933" s="4"/>
      <c r="E933" s="320"/>
      <c r="F933" s="4"/>
      <c r="G933" s="320"/>
      <c r="H933" s="32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320"/>
      <c r="B934" s="320"/>
      <c r="C934" s="320"/>
      <c r="D934" s="4"/>
      <c r="E934" s="320"/>
      <c r="F934" s="4"/>
      <c r="G934" s="320"/>
      <c r="H934" s="32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320"/>
      <c r="B935" s="320"/>
      <c r="C935" s="320"/>
      <c r="D935" s="4"/>
      <c r="E935" s="320"/>
      <c r="F935" s="4"/>
      <c r="G935" s="320"/>
      <c r="H935" s="32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320"/>
      <c r="B936" s="320"/>
      <c r="C936" s="320"/>
      <c r="D936" s="4"/>
      <c r="E936" s="320"/>
      <c r="F936" s="4"/>
      <c r="G936" s="320"/>
      <c r="H936" s="32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320"/>
      <c r="B937" s="320"/>
      <c r="C937" s="320"/>
      <c r="D937" s="4"/>
      <c r="E937" s="320"/>
      <c r="F937" s="4"/>
      <c r="G937" s="320"/>
      <c r="H937" s="32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320"/>
      <c r="B938" s="320"/>
      <c r="C938" s="320"/>
      <c r="D938" s="4"/>
      <c r="E938" s="320"/>
      <c r="F938" s="4"/>
      <c r="G938" s="320"/>
      <c r="H938" s="32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320"/>
      <c r="B939" s="320"/>
      <c r="C939" s="320"/>
      <c r="D939" s="4"/>
      <c r="E939" s="320"/>
      <c r="F939" s="4"/>
      <c r="G939" s="320"/>
      <c r="H939" s="32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320"/>
      <c r="B940" s="320"/>
      <c r="C940" s="320"/>
      <c r="D940" s="4"/>
      <c r="E940" s="320"/>
      <c r="F940" s="4"/>
      <c r="G940" s="320"/>
      <c r="H940" s="32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320"/>
      <c r="B941" s="320"/>
      <c r="C941" s="320"/>
      <c r="D941" s="4"/>
      <c r="E941" s="320"/>
      <c r="F941" s="4"/>
      <c r="G941" s="320"/>
      <c r="H941" s="32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320"/>
      <c r="B942" s="320"/>
      <c r="C942" s="320"/>
      <c r="D942" s="4"/>
      <c r="E942" s="320"/>
      <c r="F942" s="4"/>
      <c r="G942" s="320"/>
      <c r="H942" s="32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320"/>
      <c r="B943" s="320"/>
      <c r="C943" s="320"/>
      <c r="D943" s="4"/>
      <c r="E943" s="320"/>
      <c r="F943" s="4"/>
      <c r="G943" s="320"/>
      <c r="H943" s="32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320"/>
      <c r="B944" s="320"/>
      <c r="C944" s="320"/>
      <c r="D944" s="4"/>
      <c r="E944" s="320"/>
      <c r="F944" s="4"/>
      <c r="G944" s="320"/>
      <c r="H944" s="32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320"/>
      <c r="B945" s="320"/>
      <c r="C945" s="320"/>
      <c r="D945" s="4"/>
      <c r="E945" s="320"/>
      <c r="F945" s="4"/>
      <c r="G945" s="320"/>
      <c r="H945" s="32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320"/>
      <c r="B946" s="320"/>
      <c r="C946" s="320"/>
      <c r="D946" s="4"/>
      <c r="E946" s="320"/>
      <c r="F946" s="4"/>
      <c r="G946" s="320"/>
      <c r="H946" s="32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320"/>
      <c r="B947" s="320"/>
      <c r="C947" s="320"/>
      <c r="D947" s="4"/>
      <c r="E947" s="320"/>
      <c r="F947" s="4"/>
      <c r="G947" s="320"/>
      <c r="H947" s="32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320"/>
      <c r="B948" s="320"/>
      <c r="C948" s="320"/>
      <c r="D948" s="4"/>
      <c r="E948" s="320"/>
      <c r="F948" s="4"/>
      <c r="G948" s="320"/>
      <c r="H948" s="32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320"/>
      <c r="B949" s="320"/>
      <c r="C949" s="320"/>
      <c r="D949" s="4"/>
      <c r="E949" s="320"/>
      <c r="F949" s="4"/>
      <c r="G949" s="320"/>
      <c r="H949" s="32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320"/>
      <c r="B950" s="320"/>
      <c r="C950" s="320"/>
      <c r="D950" s="4"/>
      <c r="E950" s="320"/>
      <c r="F950" s="4"/>
      <c r="G950" s="320"/>
      <c r="H950" s="32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320"/>
      <c r="B951" s="320"/>
      <c r="C951" s="320"/>
      <c r="D951" s="4"/>
      <c r="E951" s="320"/>
      <c r="F951" s="4"/>
      <c r="G951" s="320"/>
      <c r="H951" s="32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320"/>
      <c r="B952" s="320"/>
      <c r="C952" s="320"/>
      <c r="D952" s="4"/>
      <c r="E952" s="320"/>
      <c r="F952" s="4"/>
      <c r="G952" s="320"/>
      <c r="H952" s="32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320"/>
      <c r="B953" s="320"/>
      <c r="C953" s="320"/>
      <c r="D953" s="4"/>
      <c r="E953" s="320"/>
      <c r="F953" s="4"/>
      <c r="G953" s="320"/>
      <c r="H953" s="32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320"/>
      <c r="B954" s="320"/>
      <c r="C954" s="320"/>
      <c r="D954" s="4"/>
      <c r="E954" s="320"/>
      <c r="F954" s="4"/>
      <c r="G954" s="320"/>
      <c r="H954" s="32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320"/>
      <c r="B955" s="320"/>
      <c r="C955" s="320"/>
      <c r="D955" s="4"/>
      <c r="E955" s="320"/>
      <c r="F955" s="4"/>
      <c r="G955" s="320"/>
      <c r="H955" s="32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320"/>
      <c r="B956" s="320"/>
      <c r="C956" s="320"/>
      <c r="D956" s="4"/>
      <c r="E956" s="320"/>
      <c r="F956" s="4"/>
      <c r="G956" s="320"/>
      <c r="H956" s="32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320"/>
      <c r="B957" s="320"/>
      <c r="C957" s="320"/>
      <c r="D957" s="4"/>
      <c r="E957" s="320"/>
      <c r="F957" s="4"/>
      <c r="G957" s="320"/>
      <c r="H957" s="32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320"/>
      <c r="B958" s="320"/>
      <c r="C958" s="320"/>
      <c r="D958" s="4"/>
      <c r="E958" s="320"/>
      <c r="F958" s="4"/>
      <c r="G958" s="320"/>
      <c r="H958" s="32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320"/>
      <c r="B959" s="320"/>
      <c r="C959" s="320"/>
      <c r="D959" s="4"/>
      <c r="E959" s="320"/>
      <c r="F959" s="4"/>
      <c r="G959" s="320"/>
      <c r="H959" s="32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320"/>
      <c r="B960" s="320"/>
      <c r="C960" s="320"/>
      <c r="D960" s="4"/>
      <c r="E960" s="320"/>
      <c r="F960" s="4"/>
      <c r="G960" s="320"/>
      <c r="H960" s="32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320"/>
      <c r="B961" s="320"/>
      <c r="C961" s="320"/>
      <c r="D961" s="4"/>
      <c r="E961" s="320"/>
      <c r="F961" s="4"/>
      <c r="G961" s="320"/>
      <c r="H961" s="32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320"/>
      <c r="B962" s="320"/>
      <c r="C962" s="320"/>
      <c r="D962" s="4"/>
      <c r="E962" s="320"/>
      <c r="F962" s="4"/>
      <c r="G962" s="320"/>
      <c r="H962" s="32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320"/>
      <c r="B963" s="320"/>
      <c r="C963" s="320"/>
      <c r="D963" s="4"/>
      <c r="E963" s="320"/>
      <c r="F963" s="4"/>
      <c r="G963" s="320"/>
      <c r="H963" s="32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320"/>
      <c r="B964" s="320"/>
      <c r="C964" s="320"/>
      <c r="D964" s="4"/>
      <c r="E964" s="320"/>
      <c r="F964" s="4"/>
      <c r="G964" s="320"/>
      <c r="H964" s="32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320"/>
      <c r="B965" s="320"/>
      <c r="C965" s="320"/>
      <c r="D965" s="4"/>
      <c r="E965" s="320"/>
      <c r="F965" s="4"/>
      <c r="G965" s="320"/>
      <c r="H965" s="32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320"/>
      <c r="B966" s="320"/>
      <c r="C966" s="320"/>
      <c r="D966" s="4"/>
      <c r="E966" s="320"/>
      <c r="F966" s="4"/>
      <c r="G966" s="320"/>
      <c r="H966" s="32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320"/>
      <c r="B967" s="320"/>
      <c r="C967" s="320"/>
      <c r="D967" s="4"/>
      <c r="E967" s="320"/>
      <c r="F967" s="4"/>
      <c r="G967" s="320"/>
      <c r="H967" s="32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320"/>
      <c r="B968" s="320"/>
      <c r="C968" s="320"/>
      <c r="D968" s="4"/>
      <c r="E968" s="320"/>
      <c r="F968" s="4"/>
      <c r="G968" s="320"/>
      <c r="H968" s="32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320"/>
      <c r="B969" s="320"/>
      <c r="C969" s="320"/>
      <c r="D969" s="4"/>
      <c r="E969" s="320"/>
      <c r="F969" s="4"/>
      <c r="G969" s="320"/>
      <c r="H969" s="32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320"/>
      <c r="B970" s="320"/>
      <c r="C970" s="320"/>
      <c r="D970" s="4"/>
      <c r="E970" s="320"/>
      <c r="F970" s="4"/>
      <c r="G970" s="320"/>
      <c r="H970" s="32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320"/>
      <c r="B971" s="320"/>
      <c r="C971" s="320"/>
      <c r="D971" s="4"/>
      <c r="E971" s="320"/>
      <c r="F971" s="4"/>
      <c r="G971" s="320"/>
      <c r="H971" s="32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320"/>
      <c r="B972" s="320"/>
      <c r="C972" s="320"/>
      <c r="D972" s="4"/>
      <c r="E972" s="320"/>
      <c r="F972" s="4"/>
      <c r="G972" s="320"/>
      <c r="H972" s="32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320"/>
      <c r="B973" s="320"/>
      <c r="C973" s="320"/>
      <c r="D973" s="4"/>
      <c r="E973" s="320"/>
      <c r="F973" s="4"/>
      <c r="G973" s="320"/>
      <c r="H973" s="32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320"/>
      <c r="B974" s="320"/>
      <c r="C974" s="320"/>
      <c r="D974" s="4"/>
      <c r="E974" s="320"/>
      <c r="F974" s="4"/>
      <c r="G974" s="320"/>
      <c r="H974" s="32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320"/>
      <c r="B975" s="320"/>
      <c r="C975" s="320"/>
      <c r="D975" s="4"/>
      <c r="E975" s="320"/>
      <c r="F975" s="4"/>
      <c r="G975" s="320"/>
      <c r="H975" s="32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320"/>
      <c r="B976" s="320"/>
      <c r="C976" s="320"/>
      <c r="D976" s="4"/>
      <c r="E976" s="320"/>
      <c r="F976" s="4"/>
      <c r="G976" s="320"/>
      <c r="H976" s="32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320"/>
      <c r="B977" s="320"/>
      <c r="C977" s="320"/>
      <c r="D977" s="4"/>
      <c r="E977" s="320"/>
      <c r="F977" s="4"/>
      <c r="G977" s="320"/>
      <c r="H977" s="32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320"/>
      <c r="B978" s="320"/>
      <c r="C978" s="320"/>
      <c r="D978" s="4"/>
      <c r="E978" s="320"/>
      <c r="F978" s="4"/>
      <c r="G978" s="320"/>
      <c r="H978" s="32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320"/>
      <c r="B979" s="320"/>
      <c r="C979" s="320"/>
      <c r="D979" s="4"/>
      <c r="E979" s="320"/>
      <c r="F979" s="4"/>
      <c r="G979" s="320"/>
      <c r="H979" s="32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320"/>
      <c r="B980" s="320"/>
      <c r="C980" s="320"/>
      <c r="D980" s="4"/>
      <c r="E980" s="320"/>
      <c r="F980" s="4"/>
      <c r="G980" s="320"/>
      <c r="H980" s="32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320"/>
      <c r="B981" s="320"/>
      <c r="C981" s="320"/>
      <c r="D981" s="4"/>
      <c r="E981" s="320"/>
      <c r="F981" s="4"/>
      <c r="G981" s="320"/>
      <c r="H981" s="32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320"/>
      <c r="B982" s="320"/>
      <c r="C982" s="320"/>
      <c r="D982" s="4"/>
      <c r="E982" s="320"/>
      <c r="F982" s="4"/>
      <c r="G982" s="320"/>
      <c r="H982" s="32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320"/>
      <c r="B983" s="320"/>
      <c r="C983" s="320"/>
      <c r="D983" s="4"/>
      <c r="E983" s="320"/>
      <c r="F983" s="4"/>
      <c r="G983" s="320"/>
      <c r="H983" s="32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320"/>
      <c r="B984" s="320"/>
      <c r="C984" s="320"/>
      <c r="D984" s="4"/>
      <c r="E984" s="320"/>
      <c r="F984" s="4"/>
      <c r="G984" s="320"/>
      <c r="H984" s="32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320"/>
      <c r="B985" s="320"/>
      <c r="C985" s="320"/>
      <c r="D985" s="4"/>
      <c r="E985" s="320"/>
      <c r="F985" s="4"/>
      <c r="G985" s="320"/>
      <c r="H985" s="32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320"/>
      <c r="B986" s="320"/>
      <c r="C986" s="320"/>
      <c r="D986" s="4"/>
      <c r="E986" s="320"/>
      <c r="F986" s="4"/>
      <c r="G986" s="320"/>
      <c r="H986" s="32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320"/>
      <c r="B987" s="320"/>
      <c r="C987" s="320"/>
      <c r="D987" s="4"/>
      <c r="E987" s="320"/>
      <c r="F987" s="4"/>
      <c r="G987" s="320"/>
      <c r="H987" s="32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320"/>
      <c r="B988" s="320"/>
      <c r="C988" s="320"/>
      <c r="D988" s="4"/>
      <c r="E988" s="320"/>
      <c r="F988" s="4"/>
      <c r="G988" s="320"/>
      <c r="H988" s="32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320"/>
      <c r="B989" s="320"/>
      <c r="C989" s="320"/>
      <c r="D989" s="4"/>
      <c r="E989" s="320"/>
      <c r="F989" s="4"/>
      <c r="G989" s="320"/>
      <c r="H989" s="32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320"/>
      <c r="B990" s="320"/>
      <c r="C990" s="320"/>
      <c r="D990" s="4"/>
      <c r="E990" s="320"/>
      <c r="F990" s="4"/>
      <c r="G990" s="320"/>
      <c r="H990" s="32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320"/>
      <c r="B991" s="320"/>
      <c r="C991" s="320"/>
      <c r="D991" s="4"/>
      <c r="E991" s="320"/>
      <c r="F991" s="4"/>
      <c r="G991" s="320"/>
      <c r="H991" s="32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320"/>
      <c r="B992" s="320"/>
      <c r="C992" s="320"/>
      <c r="D992" s="4"/>
      <c r="E992" s="320"/>
      <c r="F992" s="4"/>
      <c r="G992" s="320"/>
      <c r="H992" s="32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320"/>
      <c r="B993" s="320"/>
      <c r="C993" s="320"/>
      <c r="D993" s="4"/>
      <c r="E993" s="320"/>
      <c r="F993" s="4"/>
      <c r="G993" s="320"/>
      <c r="H993" s="32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320"/>
      <c r="B994" s="320"/>
      <c r="C994" s="320"/>
      <c r="D994" s="4"/>
      <c r="E994" s="320"/>
      <c r="F994" s="4"/>
      <c r="G994" s="320"/>
      <c r="H994" s="32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320"/>
      <c r="B995" s="320"/>
      <c r="C995" s="320"/>
      <c r="D995" s="4"/>
      <c r="E995" s="320"/>
      <c r="F995" s="4"/>
      <c r="G995" s="320"/>
      <c r="H995" s="32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320"/>
      <c r="B996" s="320"/>
      <c r="C996" s="320"/>
      <c r="D996" s="4"/>
      <c r="E996" s="320"/>
      <c r="F996" s="4"/>
      <c r="G996" s="320"/>
      <c r="H996" s="32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320"/>
      <c r="B997" s="320"/>
      <c r="C997" s="320"/>
      <c r="D997" s="4"/>
      <c r="E997" s="320"/>
      <c r="F997" s="4"/>
      <c r="G997" s="320"/>
      <c r="H997" s="32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320"/>
      <c r="B998" s="320"/>
      <c r="C998" s="320"/>
      <c r="D998" s="4"/>
      <c r="E998" s="320"/>
      <c r="F998" s="4"/>
      <c r="G998" s="320"/>
      <c r="H998" s="32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320"/>
      <c r="B999" s="320"/>
      <c r="C999" s="320"/>
      <c r="D999" s="4"/>
      <c r="E999" s="320"/>
      <c r="F999" s="4"/>
      <c r="G999" s="320"/>
      <c r="H999" s="32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320"/>
      <c r="B1000" s="320"/>
      <c r="C1000" s="320"/>
      <c r="D1000" s="4"/>
      <c r="E1000" s="320"/>
      <c r="F1000" s="4"/>
      <c r="G1000" s="320"/>
      <c r="H1000" s="32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2">
      <c r="A1001" s="320"/>
      <c r="B1001" s="320"/>
      <c r="C1001" s="320"/>
      <c r="D1001" s="4"/>
      <c r="E1001" s="320"/>
      <c r="F1001" s="4"/>
      <c r="G1001" s="320"/>
      <c r="H1001" s="320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2">
      <c r="A1002" s="320"/>
      <c r="B1002" s="320"/>
      <c r="C1002" s="320"/>
      <c r="D1002" s="4"/>
      <c r="E1002" s="320"/>
      <c r="F1002" s="4"/>
      <c r="G1002" s="320"/>
      <c r="H1002" s="320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2">
      <c r="A1003" s="320"/>
      <c r="B1003" s="320"/>
      <c r="C1003" s="320"/>
      <c r="D1003" s="4"/>
      <c r="E1003" s="320"/>
      <c r="F1003" s="4"/>
      <c r="G1003" s="320"/>
      <c r="H1003" s="320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 x14ac:dyDescent="0.2">
      <c r="A1004" s="320"/>
      <c r="B1004" s="320"/>
      <c r="C1004" s="320"/>
      <c r="D1004" s="4"/>
      <c r="E1004" s="320"/>
      <c r="F1004" s="4"/>
      <c r="G1004" s="320"/>
      <c r="H1004" s="320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 x14ac:dyDescent="0.2">
      <c r="A1005" s="320"/>
      <c r="B1005" s="320"/>
      <c r="C1005" s="320"/>
      <c r="D1005" s="4"/>
      <c r="E1005" s="320"/>
      <c r="F1005" s="4"/>
      <c r="G1005" s="320"/>
      <c r="H1005" s="320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 x14ac:dyDescent="0.2">
      <c r="A1006" s="320"/>
      <c r="B1006" s="320"/>
      <c r="C1006" s="320"/>
      <c r="D1006" s="4"/>
      <c r="E1006" s="320"/>
      <c r="F1006" s="4"/>
      <c r="G1006" s="320"/>
      <c r="H1006" s="320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 x14ac:dyDescent="0.2">
      <c r="A1007" s="320"/>
      <c r="B1007" s="320"/>
      <c r="C1007" s="320"/>
      <c r="D1007" s="4"/>
      <c r="E1007" s="320"/>
      <c r="F1007" s="4"/>
      <c r="G1007" s="320"/>
      <c r="H1007" s="320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 x14ac:dyDescent="0.2">
      <c r="A1008" s="320"/>
      <c r="B1008" s="320"/>
      <c r="C1008" s="320"/>
      <c r="D1008" s="4"/>
      <c r="E1008" s="320"/>
      <c r="F1008" s="4"/>
      <c r="G1008" s="320"/>
      <c r="H1008" s="320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 x14ac:dyDescent="0.2">
      <c r="A1009" s="320"/>
      <c r="B1009" s="320"/>
      <c r="C1009" s="320"/>
      <c r="D1009" s="4"/>
      <c r="E1009" s="320"/>
      <c r="F1009" s="4"/>
      <c r="G1009" s="320"/>
      <c r="H1009" s="320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 x14ac:dyDescent="0.2">
      <c r="A1010" s="320"/>
      <c r="B1010" s="320"/>
      <c r="C1010" s="320"/>
      <c r="D1010" s="4"/>
      <c r="E1010" s="320"/>
      <c r="F1010" s="4"/>
      <c r="G1010" s="320"/>
      <c r="H1010" s="320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 x14ac:dyDescent="0.2">
      <c r="A1011" s="320"/>
      <c r="B1011" s="320"/>
      <c r="C1011" s="320"/>
      <c r="D1011" s="4"/>
      <c r="E1011" s="320"/>
      <c r="F1011" s="4"/>
      <c r="G1011" s="320"/>
      <c r="H1011" s="320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 x14ac:dyDescent="0.2">
      <c r="A1012" s="320"/>
      <c r="B1012" s="320"/>
      <c r="C1012" s="320"/>
      <c r="D1012" s="4"/>
      <c r="E1012" s="320"/>
      <c r="F1012" s="4"/>
      <c r="G1012" s="320"/>
      <c r="H1012" s="320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 x14ac:dyDescent="0.2">
      <c r="A1013" s="320"/>
      <c r="B1013" s="320"/>
      <c r="C1013" s="320"/>
      <c r="D1013" s="4"/>
      <c r="E1013" s="320"/>
      <c r="F1013" s="4"/>
      <c r="G1013" s="320"/>
      <c r="H1013" s="320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customHeight="1" x14ac:dyDescent="0.2">
      <c r="A1014" s="320"/>
      <c r="B1014" s="320"/>
      <c r="C1014" s="320"/>
      <c r="D1014" s="4"/>
      <c r="E1014" s="320"/>
      <c r="F1014" s="4"/>
      <c r="G1014" s="320"/>
      <c r="H1014" s="320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customHeight="1" x14ac:dyDescent="0.2">
      <c r="A1015" s="320"/>
      <c r="B1015" s="320"/>
      <c r="C1015" s="320"/>
      <c r="D1015" s="4"/>
      <c r="E1015" s="320"/>
      <c r="F1015" s="4"/>
      <c r="G1015" s="320"/>
      <c r="H1015" s="320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customHeight="1" x14ac:dyDescent="0.2">
      <c r="A1016" s="320"/>
      <c r="B1016" s="320"/>
      <c r="C1016" s="320"/>
      <c r="D1016" s="4"/>
      <c r="E1016" s="320"/>
      <c r="F1016" s="4"/>
      <c r="G1016" s="320"/>
      <c r="H1016" s="320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5" customHeight="1" x14ac:dyDescent="0.2">
      <c r="A1017" s="320"/>
      <c r="B1017" s="320"/>
      <c r="C1017" s="320"/>
      <c r="D1017" s="4"/>
      <c r="E1017" s="320"/>
      <c r="F1017" s="4"/>
      <c r="G1017" s="320"/>
      <c r="H1017" s="320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5" customHeight="1" x14ac:dyDescent="0.2">
      <c r="A1018" s="320"/>
      <c r="B1018" s="320"/>
      <c r="C1018" s="320"/>
      <c r="D1018" s="4"/>
      <c r="E1018" s="320"/>
      <c r="F1018" s="4"/>
      <c r="G1018" s="320"/>
      <c r="H1018" s="320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5" customHeight="1" x14ac:dyDescent="0.2">
      <c r="A1019" s="320"/>
      <c r="B1019" s="320"/>
      <c r="C1019" s="320"/>
      <c r="D1019" s="4"/>
      <c r="E1019" s="320"/>
      <c r="F1019" s="4"/>
      <c r="G1019" s="320"/>
      <c r="H1019" s="320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5" customHeight="1" x14ac:dyDescent="0.2">
      <c r="A1020" s="320"/>
      <c r="B1020" s="320"/>
      <c r="C1020" s="320"/>
      <c r="D1020" s="4"/>
      <c r="E1020" s="320"/>
      <c r="F1020" s="4"/>
      <c r="G1020" s="320"/>
      <c r="H1020" s="320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5" customHeight="1" x14ac:dyDescent="0.2">
      <c r="A1021" s="320"/>
      <c r="B1021" s="320"/>
      <c r="C1021" s="320"/>
      <c r="D1021" s="4"/>
      <c r="E1021" s="320"/>
      <c r="F1021" s="4"/>
      <c r="G1021" s="320"/>
      <c r="H1021" s="320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5" customHeight="1" x14ac:dyDescent="0.2">
      <c r="A1022" s="320"/>
      <c r="B1022" s="320"/>
      <c r="C1022" s="320"/>
      <c r="D1022" s="4"/>
      <c r="E1022" s="320"/>
      <c r="F1022" s="4"/>
      <c r="G1022" s="320"/>
      <c r="H1022" s="320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5" customHeight="1" x14ac:dyDescent="0.2">
      <c r="A1023" s="320"/>
      <c r="B1023" s="320"/>
      <c r="C1023" s="320"/>
      <c r="D1023" s="4"/>
      <c r="E1023" s="320"/>
      <c r="F1023" s="4"/>
      <c r="G1023" s="320"/>
      <c r="H1023" s="320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.5" customHeight="1" x14ac:dyDescent="0.2">
      <c r="A1024" s="320"/>
      <c r="B1024" s="320"/>
      <c r="C1024" s="320"/>
      <c r="D1024" s="4"/>
      <c r="E1024" s="320"/>
      <c r="F1024" s="4"/>
      <c r="G1024" s="320"/>
      <c r="H1024" s="320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.5" customHeight="1" x14ac:dyDescent="0.2">
      <c r="A1025" s="320"/>
      <c r="B1025" s="320"/>
      <c r="C1025" s="320"/>
      <c r="D1025" s="4"/>
      <c r="E1025" s="320"/>
      <c r="F1025" s="4"/>
      <c r="G1025" s="320"/>
      <c r="H1025" s="320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3.5" customHeight="1" x14ac:dyDescent="0.2">
      <c r="A1026" s="320"/>
      <c r="B1026" s="320"/>
      <c r="C1026" s="320"/>
      <c r="D1026" s="4"/>
      <c r="E1026" s="320"/>
      <c r="F1026" s="4"/>
      <c r="G1026" s="320"/>
      <c r="H1026" s="320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3.5" customHeight="1" x14ac:dyDescent="0.2">
      <c r="A1027" s="320"/>
      <c r="B1027" s="320"/>
      <c r="C1027" s="320"/>
      <c r="D1027" s="4"/>
      <c r="E1027" s="320"/>
      <c r="F1027" s="4"/>
      <c r="G1027" s="320"/>
      <c r="H1027" s="320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3.5" customHeight="1" x14ac:dyDescent="0.2">
      <c r="A1028" s="320"/>
      <c r="B1028" s="320"/>
      <c r="C1028" s="320"/>
      <c r="D1028" s="4"/>
      <c r="E1028" s="320"/>
      <c r="F1028" s="4"/>
      <c r="G1028" s="320"/>
      <c r="H1028" s="320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3.5" customHeight="1" x14ac:dyDescent="0.2">
      <c r="A1029" s="320"/>
      <c r="B1029" s="320"/>
      <c r="C1029" s="320"/>
      <c r="D1029" s="4"/>
      <c r="E1029" s="320"/>
      <c r="F1029" s="4"/>
      <c r="G1029" s="320"/>
      <c r="H1029" s="320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3.5" customHeight="1" x14ac:dyDescent="0.2">
      <c r="A1030" s="320"/>
      <c r="B1030" s="320"/>
      <c r="C1030" s="320"/>
      <c r="D1030" s="4"/>
      <c r="E1030" s="320"/>
      <c r="F1030" s="4"/>
      <c r="G1030" s="320"/>
      <c r="H1030" s="320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3.5" customHeight="1" x14ac:dyDescent="0.2">
      <c r="A1031" s="320"/>
      <c r="B1031" s="320"/>
      <c r="C1031" s="320"/>
      <c r="D1031" s="4"/>
      <c r="E1031" s="320"/>
      <c r="F1031" s="4"/>
      <c r="G1031" s="320"/>
      <c r="H1031" s="320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3.5" customHeight="1" x14ac:dyDescent="0.2">
      <c r="A1032" s="320"/>
      <c r="B1032" s="320"/>
      <c r="C1032" s="320"/>
      <c r="D1032" s="4"/>
      <c r="E1032" s="320"/>
      <c r="F1032" s="4"/>
      <c r="G1032" s="320"/>
      <c r="H1032" s="320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3.5" customHeight="1" x14ac:dyDescent="0.2">
      <c r="A1033" s="320"/>
      <c r="B1033" s="320"/>
      <c r="C1033" s="320"/>
      <c r="D1033" s="4"/>
      <c r="E1033" s="320"/>
      <c r="F1033" s="4"/>
      <c r="G1033" s="320"/>
      <c r="H1033" s="320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3.5" customHeight="1" x14ac:dyDescent="0.2">
      <c r="A1034" s="320"/>
      <c r="B1034" s="320"/>
      <c r="C1034" s="320"/>
      <c r="D1034" s="4"/>
      <c r="E1034" s="320"/>
      <c r="F1034" s="4"/>
      <c r="G1034" s="320"/>
      <c r="H1034" s="320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3.5" customHeight="1" x14ac:dyDescent="0.2">
      <c r="A1035" s="320"/>
      <c r="B1035" s="320"/>
      <c r="C1035" s="320"/>
      <c r="D1035" s="4"/>
      <c r="E1035" s="320"/>
      <c r="F1035" s="4"/>
      <c r="G1035" s="320"/>
      <c r="H1035" s="320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3.5" customHeight="1" x14ac:dyDescent="0.2">
      <c r="A1036" s="320"/>
      <c r="B1036" s="320"/>
      <c r="C1036" s="320"/>
      <c r="D1036" s="4"/>
      <c r="E1036" s="320"/>
      <c r="F1036" s="4"/>
      <c r="G1036" s="320"/>
      <c r="H1036" s="320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3.5" customHeight="1" x14ac:dyDescent="0.2">
      <c r="A1037" s="320"/>
      <c r="B1037" s="320"/>
      <c r="C1037" s="320"/>
      <c r="D1037" s="4"/>
      <c r="E1037" s="320"/>
      <c r="F1037" s="4"/>
      <c r="G1037" s="320"/>
      <c r="H1037" s="320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3.5" customHeight="1" x14ac:dyDescent="0.2">
      <c r="A1038" s="320"/>
      <c r="B1038" s="320"/>
      <c r="C1038" s="320"/>
      <c r="D1038" s="4"/>
      <c r="E1038" s="320"/>
      <c r="F1038" s="4"/>
      <c r="G1038" s="320"/>
      <c r="H1038" s="320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3.5" customHeight="1" x14ac:dyDescent="0.2">
      <c r="A1039" s="320"/>
      <c r="B1039" s="320"/>
      <c r="C1039" s="320"/>
      <c r="D1039" s="4"/>
      <c r="E1039" s="320"/>
      <c r="F1039" s="4"/>
      <c r="G1039" s="320"/>
      <c r="H1039" s="320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3.5" customHeight="1" x14ac:dyDescent="0.2">
      <c r="A1040" s="320"/>
      <c r="B1040" s="320"/>
      <c r="C1040" s="320"/>
      <c r="D1040" s="4"/>
      <c r="E1040" s="320"/>
      <c r="F1040" s="4"/>
      <c r="G1040" s="320"/>
      <c r="H1040" s="320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3.5" customHeight="1" x14ac:dyDescent="0.2">
      <c r="A1041" s="320"/>
      <c r="B1041" s="320"/>
      <c r="C1041" s="320"/>
      <c r="D1041" s="4"/>
      <c r="E1041" s="320"/>
      <c r="F1041" s="4"/>
      <c r="G1041" s="320"/>
      <c r="H1041" s="320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3.5" customHeight="1" x14ac:dyDescent="0.2">
      <c r="A1042" s="320"/>
      <c r="B1042" s="320"/>
      <c r="C1042" s="320"/>
      <c r="D1042" s="4"/>
      <c r="E1042" s="320"/>
      <c r="F1042" s="4"/>
      <c r="G1042" s="320"/>
      <c r="H1042" s="320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3.5" customHeight="1" x14ac:dyDescent="0.2">
      <c r="A1043" s="320"/>
      <c r="B1043" s="320"/>
      <c r="C1043" s="320"/>
      <c r="D1043" s="4"/>
      <c r="E1043" s="320"/>
      <c r="F1043" s="4"/>
      <c r="G1043" s="320"/>
      <c r="H1043" s="320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3.5" customHeight="1" x14ac:dyDescent="0.2">
      <c r="A1044" s="320"/>
      <c r="B1044" s="320"/>
      <c r="C1044" s="320"/>
      <c r="D1044" s="4"/>
      <c r="E1044" s="320"/>
      <c r="F1044" s="4"/>
      <c r="G1044" s="320"/>
      <c r="H1044" s="320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3.5" customHeight="1" x14ac:dyDescent="0.2">
      <c r="A1045" s="320"/>
      <c r="B1045" s="320"/>
      <c r="C1045" s="320"/>
      <c r="D1045" s="4"/>
      <c r="E1045" s="320"/>
      <c r="F1045" s="4"/>
      <c r="G1045" s="320"/>
      <c r="H1045" s="320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3.5" customHeight="1" x14ac:dyDescent="0.2">
      <c r="A1046" s="320"/>
      <c r="B1046" s="320"/>
      <c r="C1046" s="320"/>
      <c r="D1046" s="4"/>
      <c r="E1046" s="320"/>
      <c r="F1046" s="4"/>
      <c r="G1046" s="320"/>
      <c r="H1046" s="320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3.5" customHeight="1" x14ac:dyDescent="0.2">
      <c r="A1047" s="320"/>
      <c r="B1047" s="320"/>
      <c r="C1047" s="320"/>
      <c r="D1047" s="4"/>
      <c r="E1047" s="320"/>
      <c r="F1047" s="4"/>
      <c r="G1047" s="320"/>
      <c r="H1047" s="320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3.5" customHeight="1" x14ac:dyDescent="0.2">
      <c r="A1048" s="320"/>
      <c r="B1048" s="320"/>
      <c r="C1048" s="320"/>
      <c r="D1048" s="4"/>
      <c r="E1048" s="320"/>
      <c r="F1048" s="4"/>
      <c r="G1048" s="320"/>
      <c r="H1048" s="320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3.5" customHeight="1" x14ac:dyDescent="0.2">
      <c r="A1049" s="320"/>
      <c r="B1049" s="320"/>
      <c r="C1049" s="320"/>
      <c r="D1049" s="4"/>
      <c r="E1049" s="320"/>
      <c r="F1049" s="4"/>
      <c r="G1049" s="320"/>
      <c r="H1049" s="320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3.5" customHeight="1" x14ac:dyDescent="0.2">
      <c r="A1050" s="320"/>
      <c r="B1050" s="320"/>
      <c r="C1050" s="320"/>
      <c r="D1050" s="4"/>
      <c r="E1050" s="320"/>
      <c r="F1050" s="4"/>
      <c r="G1050" s="320"/>
      <c r="H1050" s="320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3.5" customHeight="1" x14ac:dyDescent="0.2">
      <c r="A1051" s="320"/>
      <c r="B1051" s="320"/>
      <c r="C1051" s="320"/>
      <c r="D1051" s="4"/>
      <c r="E1051" s="320"/>
      <c r="F1051" s="4"/>
      <c r="G1051" s="320"/>
      <c r="H1051" s="320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3.5" customHeight="1" x14ac:dyDescent="0.2">
      <c r="A1052" s="320"/>
      <c r="B1052" s="320"/>
      <c r="C1052" s="320"/>
      <c r="D1052" s="4"/>
      <c r="E1052" s="320"/>
      <c r="F1052" s="4"/>
      <c r="G1052" s="320"/>
      <c r="H1052" s="320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3.5" customHeight="1" x14ac:dyDescent="0.2">
      <c r="A1053" s="320"/>
      <c r="B1053" s="320"/>
      <c r="C1053" s="320"/>
      <c r="D1053" s="4"/>
      <c r="E1053" s="320"/>
      <c r="F1053" s="4"/>
      <c r="G1053" s="320"/>
      <c r="H1053" s="320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3.5" customHeight="1" x14ac:dyDescent="0.2">
      <c r="A1054" s="320"/>
      <c r="B1054" s="320"/>
      <c r="C1054" s="320"/>
      <c r="D1054" s="4"/>
      <c r="E1054" s="320"/>
      <c r="F1054" s="4"/>
      <c r="G1054" s="320"/>
      <c r="H1054" s="320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3.5" customHeight="1" x14ac:dyDescent="0.2">
      <c r="A1055" s="320"/>
      <c r="B1055" s="320"/>
      <c r="C1055" s="320"/>
      <c r="D1055" s="4"/>
      <c r="E1055" s="320"/>
      <c r="F1055" s="4"/>
      <c r="G1055" s="320"/>
      <c r="H1055" s="320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3.5" customHeight="1" x14ac:dyDescent="0.2">
      <c r="A1056" s="320"/>
      <c r="B1056" s="320"/>
      <c r="C1056" s="320"/>
      <c r="D1056" s="4"/>
      <c r="E1056" s="320"/>
      <c r="F1056" s="4"/>
      <c r="G1056" s="320"/>
      <c r="H1056" s="320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3.5" customHeight="1" x14ac:dyDescent="0.2">
      <c r="A1057" s="320"/>
      <c r="B1057" s="320"/>
      <c r="C1057" s="320"/>
      <c r="D1057" s="4"/>
      <c r="E1057" s="320"/>
      <c r="F1057" s="4"/>
      <c r="G1057" s="320"/>
      <c r="H1057" s="320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3.5" customHeight="1" x14ac:dyDescent="0.2">
      <c r="A1058" s="320"/>
      <c r="B1058" s="320"/>
      <c r="C1058" s="320"/>
      <c r="D1058" s="4"/>
      <c r="E1058" s="320"/>
      <c r="F1058" s="4"/>
      <c r="G1058" s="320"/>
      <c r="H1058" s="320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3.5" customHeight="1" x14ac:dyDescent="0.2">
      <c r="A1059" s="320"/>
      <c r="B1059" s="320"/>
      <c r="C1059" s="320"/>
      <c r="D1059" s="4"/>
      <c r="E1059" s="320"/>
      <c r="F1059" s="4"/>
      <c r="G1059" s="320"/>
      <c r="H1059" s="320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3.5" customHeight="1" x14ac:dyDescent="0.2">
      <c r="A1060" s="320"/>
      <c r="B1060" s="320"/>
      <c r="C1060" s="320"/>
      <c r="D1060" s="4"/>
      <c r="E1060" s="320"/>
      <c r="F1060" s="4"/>
      <c r="G1060" s="320"/>
      <c r="H1060" s="320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3.5" customHeight="1" x14ac:dyDescent="0.2">
      <c r="A1061" s="320"/>
      <c r="B1061" s="320"/>
      <c r="C1061" s="320"/>
      <c r="D1061" s="4"/>
      <c r="E1061" s="320"/>
      <c r="F1061" s="4"/>
      <c r="G1061" s="320"/>
      <c r="H1061" s="320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3.5" customHeight="1" x14ac:dyDescent="0.2">
      <c r="A1062" s="320"/>
      <c r="B1062" s="320"/>
      <c r="C1062" s="320"/>
      <c r="D1062" s="4"/>
      <c r="E1062" s="320"/>
      <c r="F1062" s="4"/>
      <c r="G1062" s="320"/>
      <c r="H1062" s="320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3.5" customHeight="1" x14ac:dyDescent="0.2">
      <c r="A1063" s="320"/>
      <c r="B1063" s="320"/>
      <c r="C1063" s="320"/>
      <c r="D1063" s="4"/>
      <c r="E1063" s="320"/>
      <c r="F1063" s="4"/>
      <c r="G1063" s="320"/>
      <c r="H1063" s="320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3.5" customHeight="1" x14ac:dyDescent="0.2">
      <c r="A1064" s="320"/>
      <c r="B1064" s="320"/>
      <c r="C1064" s="320"/>
      <c r="D1064" s="4"/>
      <c r="E1064" s="320"/>
      <c r="F1064" s="4"/>
      <c r="G1064" s="320"/>
      <c r="H1064" s="320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3.5" customHeight="1" x14ac:dyDescent="0.2">
      <c r="A1065" s="320"/>
      <c r="B1065" s="320"/>
      <c r="C1065" s="320"/>
      <c r="D1065" s="4"/>
      <c r="E1065" s="320"/>
      <c r="F1065" s="4"/>
      <c r="G1065" s="320"/>
      <c r="H1065" s="320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3.5" customHeight="1" x14ac:dyDescent="0.2">
      <c r="A1066" s="320"/>
      <c r="B1066" s="320"/>
      <c r="C1066" s="320"/>
      <c r="D1066" s="4"/>
      <c r="E1066" s="320"/>
      <c r="F1066" s="4"/>
      <c r="G1066" s="320"/>
      <c r="H1066" s="320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3.5" customHeight="1" x14ac:dyDescent="0.2">
      <c r="A1067" s="320"/>
      <c r="B1067" s="320"/>
      <c r="C1067" s="320"/>
      <c r="D1067" s="4"/>
      <c r="E1067" s="320"/>
      <c r="F1067" s="4"/>
      <c r="G1067" s="320"/>
      <c r="H1067" s="320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3.5" customHeight="1" x14ac:dyDescent="0.2">
      <c r="A1068" s="320"/>
      <c r="B1068" s="320"/>
      <c r="C1068" s="320"/>
      <c r="D1068" s="4"/>
      <c r="E1068" s="320"/>
      <c r="F1068" s="4"/>
      <c r="G1068" s="320"/>
      <c r="H1068" s="320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3.5" customHeight="1" x14ac:dyDescent="0.2">
      <c r="A1069" s="320"/>
      <c r="B1069" s="320"/>
      <c r="C1069" s="320"/>
      <c r="D1069" s="4"/>
      <c r="E1069" s="320"/>
      <c r="F1069" s="4"/>
      <c r="G1069" s="320"/>
      <c r="H1069" s="320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3.5" customHeight="1" x14ac:dyDescent="0.2">
      <c r="A1070" s="320"/>
      <c r="B1070" s="320"/>
      <c r="C1070" s="320"/>
      <c r="D1070" s="4"/>
      <c r="E1070" s="320"/>
      <c r="F1070" s="4"/>
      <c r="G1070" s="320"/>
      <c r="H1070" s="320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3.5" customHeight="1" x14ac:dyDescent="0.2">
      <c r="A1071" s="320"/>
      <c r="B1071" s="320"/>
      <c r="C1071" s="320"/>
      <c r="D1071" s="4"/>
      <c r="E1071" s="320"/>
      <c r="F1071" s="4"/>
      <c r="G1071" s="320"/>
      <c r="H1071" s="320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3.5" customHeight="1" x14ac:dyDescent="0.2">
      <c r="A1072" s="320"/>
      <c r="B1072" s="320"/>
      <c r="C1072" s="320"/>
      <c r="D1072" s="4"/>
      <c r="E1072" s="320"/>
      <c r="F1072" s="4"/>
      <c r="G1072" s="320"/>
      <c r="H1072" s="320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3.5" customHeight="1" x14ac:dyDescent="0.2">
      <c r="A1073" s="320"/>
      <c r="B1073" s="320"/>
      <c r="C1073" s="320"/>
      <c r="D1073" s="4"/>
      <c r="E1073" s="320"/>
      <c r="F1073" s="4"/>
      <c r="G1073" s="320"/>
      <c r="H1073" s="320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3.5" customHeight="1" x14ac:dyDescent="0.2">
      <c r="A1074" s="320"/>
      <c r="B1074" s="320"/>
      <c r="C1074" s="320"/>
      <c r="D1074" s="4"/>
      <c r="E1074" s="320"/>
      <c r="F1074" s="4"/>
      <c r="G1074" s="320"/>
      <c r="H1074" s="320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3.5" customHeight="1" x14ac:dyDescent="0.2">
      <c r="A1075" s="320"/>
      <c r="B1075" s="320"/>
      <c r="C1075" s="320"/>
      <c r="D1075" s="4"/>
      <c r="E1075" s="320"/>
      <c r="F1075" s="4"/>
      <c r="G1075" s="320"/>
      <c r="H1075" s="320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3.5" customHeight="1" x14ac:dyDescent="0.2">
      <c r="A1076" s="320"/>
      <c r="B1076" s="320"/>
      <c r="C1076" s="320"/>
      <c r="D1076" s="4"/>
      <c r="E1076" s="320"/>
      <c r="F1076" s="4"/>
      <c r="G1076" s="320"/>
      <c r="H1076" s="320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3.5" customHeight="1" x14ac:dyDescent="0.2">
      <c r="A1077" s="320"/>
      <c r="B1077" s="320"/>
      <c r="C1077" s="320"/>
      <c r="D1077" s="4"/>
      <c r="E1077" s="320"/>
      <c r="F1077" s="4"/>
      <c r="G1077" s="320"/>
      <c r="H1077" s="320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3.5" customHeight="1" x14ac:dyDescent="0.2">
      <c r="A1078" s="320"/>
      <c r="B1078" s="320"/>
      <c r="C1078" s="320"/>
      <c r="D1078" s="4"/>
      <c r="E1078" s="320"/>
      <c r="F1078" s="4"/>
      <c r="G1078" s="320"/>
      <c r="H1078" s="320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3.5" customHeight="1" x14ac:dyDescent="0.2">
      <c r="A1079" s="320"/>
      <c r="B1079" s="320"/>
      <c r="C1079" s="320"/>
      <c r="D1079" s="4"/>
      <c r="E1079" s="320"/>
      <c r="F1079" s="4"/>
      <c r="G1079" s="320"/>
      <c r="H1079" s="320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3.5" customHeight="1" x14ac:dyDescent="0.2">
      <c r="A1080" s="320"/>
      <c r="B1080" s="320"/>
      <c r="C1080" s="320"/>
      <c r="D1080" s="4"/>
      <c r="E1080" s="320"/>
      <c r="F1080" s="4"/>
      <c r="G1080" s="320"/>
      <c r="H1080" s="320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3.5" customHeight="1" x14ac:dyDescent="0.2">
      <c r="A1081" s="320"/>
      <c r="B1081" s="320"/>
      <c r="C1081" s="320"/>
      <c r="D1081" s="4"/>
      <c r="E1081" s="320"/>
      <c r="F1081" s="4"/>
      <c r="G1081" s="320"/>
      <c r="H1081" s="320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3.5" customHeight="1" x14ac:dyDescent="0.2">
      <c r="A1082" s="320"/>
      <c r="B1082" s="320"/>
      <c r="C1082" s="320"/>
      <c r="D1082" s="4"/>
      <c r="E1082" s="320"/>
      <c r="F1082" s="4"/>
      <c r="G1082" s="320"/>
      <c r="H1082" s="320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3.5" customHeight="1" x14ac:dyDescent="0.2">
      <c r="A1083" s="320"/>
      <c r="B1083" s="320"/>
      <c r="C1083" s="320"/>
      <c r="D1083" s="4"/>
      <c r="E1083" s="320"/>
      <c r="F1083" s="4"/>
      <c r="G1083" s="320"/>
      <c r="H1083" s="320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3.5" customHeight="1" x14ac:dyDescent="0.2">
      <c r="A1084" s="320"/>
      <c r="B1084" s="320"/>
      <c r="C1084" s="320"/>
      <c r="D1084" s="4"/>
      <c r="E1084" s="320"/>
      <c r="F1084" s="4"/>
      <c r="G1084" s="320"/>
      <c r="H1084" s="320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3.5" customHeight="1" x14ac:dyDescent="0.2">
      <c r="A1085" s="320"/>
      <c r="B1085" s="320"/>
      <c r="C1085" s="320"/>
      <c r="D1085" s="4"/>
      <c r="E1085" s="320"/>
      <c r="F1085" s="4"/>
      <c r="G1085" s="320"/>
      <c r="H1085" s="320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3.5" customHeight="1" x14ac:dyDescent="0.2">
      <c r="A1086" s="320"/>
      <c r="B1086" s="320"/>
      <c r="C1086" s="320"/>
      <c r="D1086" s="4"/>
      <c r="E1086" s="320"/>
      <c r="F1086" s="4"/>
      <c r="G1086" s="320"/>
      <c r="H1086" s="320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3.5" customHeight="1" x14ac:dyDescent="0.2">
      <c r="A1087" s="320"/>
      <c r="B1087" s="320"/>
      <c r="C1087" s="320"/>
      <c r="D1087" s="4"/>
      <c r="E1087" s="320"/>
      <c r="F1087" s="4"/>
      <c r="G1087" s="320"/>
      <c r="H1087" s="320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3.5" customHeight="1" x14ac:dyDescent="0.2">
      <c r="A1088" s="320"/>
      <c r="B1088" s="320"/>
      <c r="C1088" s="320"/>
      <c r="D1088" s="4"/>
      <c r="E1088" s="320"/>
      <c r="F1088" s="4"/>
      <c r="G1088" s="320"/>
      <c r="H1088" s="320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3.5" customHeight="1" x14ac:dyDescent="0.2">
      <c r="A1089" s="320"/>
      <c r="B1089" s="320"/>
      <c r="C1089" s="320"/>
      <c r="D1089" s="4"/>
      <c r="E1089" s="320"/>
      <c r="F1089" s="4"/>
      <c r="G1089" s="320"/>
      <c r="H1089" s="320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3.5" customHeight="1" x14ac:dyDescent="0.2">
      <c r="A1090" s="320"/>
      <c r="B1090" s="320"/>
      <c r="C1090" s="320"/>
      <c r="D1090" s="4"/>
      <c r="E1090" s="320"/>
      <c r="F1090" s="4"/>
      <c r="G1090" s="320"/>
      <c r="H1090" s="320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3.5" customHeight="1" x14ac:dyDescent="0.2">
      <c r="A1091" s="320"/>
      <c r="B1091" s="320"/>
      <c r="C1091" s="320"/>
      <c r="D1091" s="4"/>
      <c r="E1091" s="320"/>
      <c r="F1091" s="4"/>
      <c r="G1091" s="320"/>
      <c r="H1091" s="320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3.5" customHeight="1" x14ac:dyDescent="0.2">
      <c r="A1092" s="320"/>
      <c r="B1092" s="320"/>
      <c r="C1092" s="320"/>
      <c r="D1092" s="4"/>
      <c r="E1092" s="320"/>
      <c r="F1092" s="4"/>
      <c r="G1092" s="320"/>
      <c r="H1092" s="320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3.5" customHeight="1" x14ac:dyDescent="0.2">
      <c r="A1093" s="320"/>
      <c r="B1093" s="320"/>
      <c r="C1093" s="320"/>
      <c r="D1093" s="4"/>
      <c r="E1093" s="320"/>
      <c r="F1093" s="4"/>
      <c r="G1093" s="320"/>
      <c r="H1093" s="320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3.5" customHeight="1" x14ac:dyDescent="0.2">
      <c r="A1094" s="320"/>
      <c r="B1094" s="320"/>
      <c r="C1094" s="320"/>
      <c r="D1094" s="4"/>
      <c r="E1094" s="320"/>
      <c r="F1094" s="4"/>
      <c r="G1094" s="320"/>
      <c r="H1094" s="320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3.5" customHeight="1" x14ac:dyDescent="0.2">
      <c r="A1095" s="320"/>
      <c r="B1095" s="320"/>
      <c r="C1095" s="320"/>
      <c r="D1095" s="4"/>
      <c r="E1095" s="320"/>
      <c r="F1095" s="4"/>
      <c r="G1095" s="320"/>
      <c r="H1095" s="320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3.5" customHeight="1" x14ac:dyDescent="0.2">
      <c r="A1096" s="320"/>
      <c r="B1096" s="320"/>
      <c r="C1096" s="320"/>
      <c r="D1096" s="4"/>
      <c r="E1096" s="320"/>
      <c r="F1096" s="4"/>
      <c r="G1096" s="320"/>
      <c r="H1096" s="320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3.5" customHeight="1" x14ac:dyDescent="0.2">
      <c r="A1097" s="320"/>
      <c r="B1097" s="320"/>
      <c r="C1097" s="320"/>
      <c r="D1097" s="4"/>
      <c r="E1097" s="320"/>
      <c r="F1097" s="4"/>
      <c r="G1097" s="320"/>
      <c r="H1097" s="320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3.5" customHeight="1" x14ac:dyDescent="0.2">
      <c r="A1098" s="320"/>
      <c r="B1098" s="320"/>
      <c r="C1098" s="320"/>
      <c r="D1098" s="4"/>
      <c r="E1098" s="320"/>
      <c r="F1098" s="4"/>
      <c r="G1098" s="320"/>
      <c r="H1098" s="320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3.5" customHeight="1" x14ac:dyDescent="0.2">
      <c r="A1099" s="320"/>
      <c r="B1099" s="320"/>
      <c r="C1099" s="320"/>
      <c r="D1099" s="4"/>
      <c r="E1099" s="320"/>
      <c r="F1099" s="4"/>
      <c r="G1099" s="320"/>
      <c r="H1099" s="320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3.5" customHeight="1" x14ac:dyDescent="0.2">
      <c r="A1100" s="320"/>
      <c r="B1100" s="320"/>
      <c r="C1100" s="320"/>
      <c r="D1100" s="4"/>
      <c r="E1100" s="320"/>
      <c r="F1100" s="4"/>
      <c r="G1100" s="320"/>
      <c r="H1100" s="320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3.5" customHeight="1" x14ac:dyDescent="0.2">
      <c r="A1101" s="320"/>
      <c r="B1101" s="320"/>
      <c r="C1101" s="320"/>
      <c r="D1101" s="4"/>
      <c r="E1101" s="320"/>
      <c r="F1101" s="4"/>
      <c r="G1101" s="320"/>
      <c r="H1101" s="320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3.5" customHeight="1" x14ac:dyDescent="0.2">
      <c r="A1102" s="320"/>
      <c r="B1102" s="320"/>
      <c r="C1102" s="320"/>
      <c r="D1102" s="4"/>
      <c r="E1102" s="320"/>
      <c r="F1102" s="4"/>
      <c r="G1102" s="320"/>
      <c r="H1102" s="320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3.5" customHeight="1" x14ac:dyDescent="0.2">
      <c r="A1103" s="320"/>
      <c r="B1103" s="320"/>
      <c r="C1103" s="320"/>
      <c r="D1103" s="4"/>
      <c r="E1103" s="320"/>
      <c r="F1103" s="4"/>
      <c r="G1103" s="320"/>
      <c r="H1103" s="320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3.5" customHeight="1" x14ac:dyDescent="0.2">
      <c r="A1104" s="320"/>
      <c r="B1104" s="320"/>
      <c r="C1104" s="320"/>
      <c r="D1104" s="4"/>
      <c r="E1104" s="320"/>
      <c r="F1104" s="4"/>
      <c r="G1104" s="320"/>
      <c r="H1104" s="320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3.5" customHeight="1" x14ac:dyDescent="0.2">
      <c r="A1105" s="320"/>
      <c r="B1105" s="320"/>
      <c r="C1105" s="320"/>
      <c r="D1105" s="4"/>
      <c r="E1105" s="320"/>
      <c r="F1105" s="4"/>
      <c r="G1105" s="320"/>
      <c r="H1105" s="320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3.5" customHeight="1" x14ac:dyDescent="0.2">
      <c r="A1106" s="320"/>
      <c r="B1106" s="320"/>
      <c r="C1106" s="320"/>
      <c r="D1106" s="4"/>
      <c r="E1106" s="320"/>
      <c r="F1106" s="4"/>
      <c r="G1106" s="320"/>
      <c r="H1106" s="320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3.5" customHeight="1" x14ac:dyDescent="0.2">
      <c r="A1107" s="320"/>
      <c r="B1107" s="320"/>
      <c r="C1107" s="320"/>
      <c r="D1107" s="4"/>
      <c r="E1107" s="320"/>
      <c r="F1107" s="4"/>
      <c r="G1107" s="320"/>
      <c r="H1107" s="320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3.5" customHeight="1" x14ac:dyDescent="0.2">
      <c r="A1108" s="320"/>
      <c r="B1108" s="320"/>
      <c r="C1108" s="320"/>
      <c r="D1108" s="4"/>
      <c r="E1108" s="320"/>
      <c r="F1108" s="4"/>
      <c r="G1108" s="320"/>
      <c r="H1108" s="320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3.5" customHeight="1" x14ac:dyDescent="0.2">
      <c r="A1109" s="320"/>
      <c r="B1109" s="320"/>
      <c r="C1109" s="320"/>
      <c r="D1109" s="4"/>
      <c r="E1109" s="320"/>
      <c r="F1109" s="4"/>
      <c r="G1109" s="320"/>
      <c r="H1109" s="320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3.5" customHeight="1" x14ac:dyDescent="0.2">
      <c r="A1110" s="320"/>
      <c r="B1110" s="320"/>
      <c r="C1110" s="320"/>
      <c r="D1110" s="4"/>
      <c r="E1110" s="320"/>
      <c r="F1110" s="4"/>
      <c r="G1110" s="320"/>
      <c r="H1110" s="320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3.5" customHeight="1" x14ac:dyDescent="0.2">
      <c r="A1111" s="320"/>
      <c r="B1111" s="320"/>
      <c r="C1111" s="320"/>
      <c r="D1111" s="4"/>
      <c r="E1111" s="320"/>
      <c r="F1111" s="4"/>
      <c r="G1111" s="320"/>
      <c r="H1111" s="320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3.5" customHeight="1" x14ac:dyDescent="0.2">
      <c r="A1112" s="320"/>
      <c r="B1112" s="320"/>
      <c r="C1112" s="320"/>
      <c r="D1112" s="4"/>
      <c r="E1112" s="320"/>
      <c r="F1112" s="4"/>
      <c r="G1112" s="320"/>
      <c r="H1112" s="320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3.5" customHeight="1" x14ac:dyDescent="0.2">
      <c r="A1113" s="320"/>
      <c r="B1113" s="320"/>
      <c r="C1113" s="320"/>
      <c r="D1113" s="4"/>
      <c r="E1113" s="320"/>
      <c r="F1113" s="4"/>
      <c r="G1113" s="320"/>
      <c r="H1113" s="320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3.5" customHeight="1" x14ac:dyDescent="0.2">
      <c r="A1114" s="320"/>
      <c r="B1114" s="320"/>
      <c r="C1114" s="320"/>
      <c r="D1114" s="4"/>
      <c r="E1114" s="320"/>
      <c r="F1114" s="4"/>
      <c r="G1114" s="320"/>
      <c r="H1114" s="320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3.5" customHeight="1" x14ac:dyDescent="0.2">
      <c r="A1115" s="320"/>
      <c r="B1115" s="320"/>
      <c r="C1115" s="320"/>
      <c r="D1115" s="4"/>
      <c r="E1115" s="320"/>
      <c r="F1115" s="4"/>
      <c r="G1115" s="320"/>
      <c r="H1115" s="320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3.5" customHeight="1" x14ac:dyDescent="0.2">
      <c r="A1116" s="320"/>
      <c r="B1116" s="320"/>
      <c r="C1116" s="320"/>
      <c r="D1116" s="4"/>
      <c r="E1116" s="320"/>
      <c r="F1116" s="4"/>
      <c r="G1116" s="320"/>
      <c r="H1116" s="320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3.5" customHeight="1" x14ac:dyDescent="0.2">
      <c r="A1117" s="320"/>
      <c r="B1117" s="320"/>
      <c r="C1117" s="320"/>
      <c r="D1117" s="4"/>
      <c r="E1117" s="320"/>
      <c r="F1117" s="4"/>
      <c r="G1117" s="320"/>
      <c r="H1117" s="320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3.5" customHeight="1" x14ac:dyDescent="0.2">
      <c r="A1118" s="320"/>
      <c r="B1118" s="320"/>
      <c r="C1118" s="320"/>
      <c r="D1118" s="4"/>
      <c r="E1118" s="320"/>
      <c r="F1118" s="4"/>
      <c r="G1118" s="320"/>
      <c r="H1118" s="320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3.5" customHeight="1" x14ac:dyDescent="0.2">
      <c r="A1119" s="320"/>
      <c r="B1119" s="320"/>
      <c r="C1119" s="320"/>
      <c r="D1119" s="4"/>
      <c r="E1119" s="320"/>
      <c r="F1119" s="4"/>
      <c r="G1119" s="320"/>
      <c r="H1119" s="320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3.5" customHeight="1" x14ac:dyDescent="0.2">
      <c r="A1120" s="320"/>
      <c r="B1120" s="320"/>
      <c r="C1120" s="320"/>
      <c r="D1120" s="4"/>
      <c r="E1120" s="320"/>
      <c r="F1120" s="4"/>
      <c r="G1120" s="320"/>
      <c r="H1120" s="320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3.5" customHeight="1" x14ac:dyDescent="0.2">
      <c r="A1121" s="320"/>
      <c r="B1121" s="320"/>
      <c r="C1121" s="320"/>
      <c r="D1121" s="4"/>
      <c r="E1121" s="320"/>
      <c r="F1121" s="4"/>
      <c r="G1121" s="320"/>
      <c r="H1121" s="320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3.5" customHeight="1" x14ac:dyDescent="0.2">
      <c r="A1122" s="320"/>
      <c r="B1122" s="320"/>
      <c r="C1122" s="320"/>
      <c r="D1122" s="4"/>
      <c r="E1122" s="320"/>
      <c r="F1122" s="4"/>
      <c r="G1122" s="320"/>
      <c r="H1122" s="320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3.5" customHeight="1" x14ac:dyDescent="0.2">
      <c r="A1123" s="320"/>
      <c r="B1123" s="320"/>
      <c r="C1123" s="320"/>
      <c r="D1123" s="4"/>
      <c r="E1123" s="320"/>
      <c r="F1123" s="4"/>
      <c r="G1123" s="320"/>
      <c r="H1123" s="320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3.5" customHeight="1" x14ac:dyDescent="0.2">
      <c r="A1124" s="320"/>
      <c r="B1124" s="320"/>
      <c r="C1124" s="320"/>
      <c r="D1124" s="4"/>
      <c r="E1124" s="320"/>
      <c r="F1124" s="4"/>
      <c r="G1124" s="320"/>
      <c r="H1124" s="320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3.5" customHeight="1" x14ac:dyDescent="0.2">
      <c r="A1125" s="320"/>
      <c r="B1125" s="320"/>
      <c r="C1125" s="320"/>
      <c r="D1125" s="4"/>
      <c r="E1125" s="320"/>
      <c r="F1125" s="4"/>
      <c r="G1125" s="320"/>
      <c r="H1125" s="320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3.5" customHeight="1" x14ac:dyDescent="0.2">
      <c r="A1126" s="320"/>
      <c r="B1126" s="320"/>
      <c r="C1126" s="320"/>
      <c r="D1126" s="4"/>
      <c r="E1126" s="320"/>
      <c r="F1126" s="4"/>
      <c r="G1126" s="320"/>
      <c r="H1126" s="320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3.5" customHeight="1" x14ac:dyDescent="0.2">
      <c r="A1127" s="320"/>
      <c r="B1127" s="320"/>
      <c r="C1127" s="320"/>
      <c r="D1127" s="4"/>
      <c r="E1127" s="320"/>
      <c r="F1127" s="4"/>
      <c r="G1127" s="320"/>
      <c r="H1127" s="320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3.5" customHeight="1" x14ac:dyDescent="0.2">
      <c r="A1128" s="320"/>
      <c r="B1128" s="320"/>
      <c r="C1128" s="320"/>
      <c r="D1128" s="4"/>
      <c r="E1128" s="320"/>
      <c r="F1128" s="4"/>
      <c r="G1128" s="320"/>
      <c r="H1128" s="320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3.5" customHeight="1" x14ac:dyDescent="0.2">
      <c r="A1129" s="320"/>
      <c r="B1129" s="320"/>
      <c r="C1129" s="320"/>
      <c r="D1129" s="4"/>
      <c r="E1129" s="320"/>
      <c r="F1129" s="4"/>
      <c r="G1129" s="320"/>
      <c r="H1129" s="320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3.5" customHeight="1" x14ac:dyDescent="0.2">
      <c r="A1130" s="320"/>
      <c r="B1130" s="320"/>
      <c r="C1130" s="320"/>
      <c r="D1130" s="4"/>
      <c r="E1130" s="320"/>
      <c r="F1130" s="4"/>
      <c r="G1130" s="320"/>
      <c r="H1130" s="320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3.5" customHeight="1" x14ac:dyDescent="0.2">
      <c r="A1131" s="320"/>
      <c r="B1131" s="320"/>
      <c r="C1131" s="320"/>
      <c r="D1131" s="4"/>
      <c r="E1131" s="320"/>
      <c r="F1131" s="4"/>
      <c r="G1131" s="320"/>
      <c r="H1131" s="320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3.5" customHeight="1" x14ac:dyDescent="0.2">
      <c r="A1132" s="320"/>
      <c r="B1132" s="320"/>
      <c r="C1132" s="320"/>
      <c r="D1132" s="4"/>
      <c r="E1132" s="320"/>
      <c r="F1132" s="4"/>
      <c r="G1132" s="320"/>
      <c r="H1132" s="320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3.5" customHeight="1" x14ac:dyDescent="0.2">
      <c r="A1133" s="320"/>
      <c r="B1133" s="320"/>
      <c r="C1133" s="320"/>
      <c r="D1133" s="4"/>
      <c r="E1133" s="320"/>
      <c r="F1133" s="4"/>
      <c r="G1133" s="320"/>
      <c r="H1133" s="320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3.5" customHeight="1" x14ac:dyDescent="0.2">
      <c r="A1134" s="320"/>
      <c r="B1134" s="320"/>
      <c r="C1134" s="320"/>
      <c r="D1134" s="4"/>
      <c r="E1134" s="320"/>
      <c r="F1134" s="4"/>
      <c r="G1134" s="320"/>
      <c r="H1134" s="320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3.5" customHeight="1" x14ac:dyDescent="0.2">
      <c r="A1135" s="320"/>
      <c r="B1135" s="320"/>
      <c r="C1135" s="320"/>
      <c r="D1135" s="4"/>
      <c r="E1135" s="320"/>
      <c r="F1135" s="4"/>
      <c r="G1135" s="320"/>
      <c r="H1135" s="320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3.5" customHeight="1" x14ac:dyDescent="0.2">
      <c r="A1136" s="320"/>
      <c r="B1136" s="320"/>
      <c r="C1136" s="320"/>
      <c r="D1136" s="4"/>
      <c r="E1136" s="320"/>
      <c r="F1136" s="4"/>
      <c r="G1136" s="320"/>
      <c r="H1136" s="320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3.5" customHeight="1" x14ac:dyDescent="0.2">
      <c r="A1137" s="320"/>
      <c r="B1137" s="320"/>
      <c r="C1137" s="320"/>
      <c r="D1137" s="4"/>
      <c r="E1137" s="320"/>
      <c r="F1137" s="4"/>
      <c r="G1137" s="320"/>
      <c r="H1137" s="320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3.5" customHeight="1" x14ac:dyDescent="0.2">
      <c r="A1138" s="320"/>
      <c r="B1138" s="320"/>
      <c r="C1138" s="320"/>
      <c r="D1138" s="4"/>
      <c r="E1138" s="320"/>
      <c r="F1138" s="4"/>
      <c r="G1138" s="320"/>
      <c r="H1138" s="320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3.5" customHeight="1" x14ac:dyDescent="0.2">
      <c r="A1139" s="320"/>
      <c r="B1139" s="320"/>
      <c r="C1139" s="320"/>
      <c r="D1139" s="4"/>
      <c r="E1139" s="320"/>
      <c r="F1139" s="4"/>
      <c r="G1139" s="320"/>
      <c r="H1139" s="320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3.5" customHeight="1" x14ac:dyDescent="0.2">
      <c r="A1140" s="320"/>
      <c r="B1140" s="320"/>
      <c r="C1140" s="320"/>
      <c r="D1140" s="4"/>
      <c r="E1140" s="320"/>
      <c r="F1140" s="4"/>
      <c r="G1140" s="320"/>
      <c r="H1140" s="320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3.5" customHeight="1" x14ac:dyDescent="0.2">
      <c r="A1141" s="320"/>
      <c r="B1141" s="320"/>
      <c r="C1141" s="320"/>
      <c r="D1141" s="4"/>
      <c r="E1141" s="320"/>
      <c r="F1141" s="4"/>
      <c r="G1141" s="320"/>
      <c r="H1141" s="320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3.5" customHeight="1" x14ac:dyDescent="0.2">
      <c r="A1142" s="320"/>
      <c r="B1142" s="320"/>
      <c r="C1142" s="320"/>
      <c r="D1142" s="4"/>
      <c r="E1142" s="320"/>
      <c r="F1142" s="4"/>
      <c r="G1142" s="320"/>
      <c r="H1142" s="320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3.5" customHeight="1" x14ac:dyDescent="0.2">
      <c r="A1143" s="320"/>
      <c r="B1143" s="320"/>
      <c r="C1143" s="320"/>
      <c r="D1143" s="4"/>
      <c r="E1143" s="320"/>
      <c r="F1143" s="4"/>
      <c r="G1143" s="320"/>
      <c r="H1143" s="320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3.5" customHeight="1" x14ac:dyDescent="0.2">
      <c r="A1144" s="320"/>
      <c r="B1144" s="320"/>
      <c r="C1144" s="320"/>
      <c r="D1144" s="4"/>
      <c r="E1144" s="320"/>
      <c r="F1144" s="4"/>
      <c r="G1144" s="320"/>
      <c r="H1144" s="320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3.5" customHeight="1" x14ac:dyDescent="0.2">
      <c r="A1145" s="320"/>
      <c r="B1145" s="320"/>
      <c r="C1145" s="320"/>
      <c r="D1145" s="4"/>
      <c r="E1145" s="320"/>
      <c r="F1145" s="4"/>
      <c r="G1145" s="320"/>
      <c r="H1145" s="320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3.5" customHeight="1" x14ac:dyDescent="0.2">
      <c r="A1146" s="320"/>
      <c r="B1146" s="320"/>
      <c r="C1146" s="320"/>
      <c r="D1146" s="4"/>
      <c r="E1146" s="320"/>
      <c r="F1146" s="4"/>
      <c r="G1146" s="320"/>
      <c r="H1146" s="320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3.5" customHeight="1" x14ac:dyDescent="0.2">
      <c r="A1147" s="320"/>
      <c r="B1147" s="320"/>
      <c r="C1147" s="320"/>
      <c r="D1147" s="4"/>
      <c r="E1147" s="320"/>
      <c r="F1147" s="4"/>
      <c r="G1147" s="320"/>
      <c r="H1147" s="320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3.5" customHeight="1" x14ac:dyDescent="0.2">
      <c r="A1148" s="320"/>
      <c r="B1148" s="320"/>
      <c r="C1148" s="320"/>
      <c r="D1148" s="4"/>
      <c r="E1148" s="320"/>
      <c r="F1148" s="4"/>
      <c r="G1148" s="320"/>
      <c r="H1148" s="320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3.5" customHeight="1" x14ac:dyDescent="0.2">
      <c r="A1149" s="320"/>
      <c r="B1149" s="320"/>
      <c r="C1149" s="320"/>
      <c r="D1149" s="4"/>
      <c r="E1149" s="320"/>
      <c r="F1149" s="4"/>
      <c r="G1149" s="320"/>
      <c r="H1149" s="320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3.5" customHeight="1" x14ac:dyDescent="0.2">
      <c r="A1150" s="320"/>
      <c r="B1150" s="320"/>
      <c r="C1150" s="320"/>
      <c r="D1150" s="4"/>
      <c r="E1150" s="320"/>
      <c r="F1150" s="4"/>
      <c r="G1150" s="320"/>
      <c r="H1150" s="320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3.5" customHeight="1" x14ac:dyDescent="0.2">
      <c r="A1151" s="320"/>
      <c r="B1151" s="320"/>
      <c r="C1151" s="320"/>
      <c r="D1151" s="4"/>
      <c r="E1151" s="320"/>
      <c r="F1151" s="4"/>
      <c r="G1151" s="320"/>
      <c r="H1151" s="320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3.5" customHeight="1" x14ac:dyDescent="0.2">
      <c r="A1152" s="320"/>
      <c r="B1152" s="320"/>
      <c r="C1152" s="320"/>
      <c r="D1152" s="4"/>
      <c r="E1152" s="320"/>
      <c r="F1152" s="4"/>
      <c r="G1152" s="320"/>
      <c r="H1152" s="320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3.5" customHeight="1" x14ac:dyDescent="0.2">
      <c r="A1153" s="320"/>
      <c r="B1153" s="320"/>
      <c r="C1153" s="320"/>
      <c r="D1153" s="4"/>
      <c r="E1153" s="320"/>
      <c r="F1153" s="4"/>
      <c r="G1153" s="320"/>
      <c r="H1153" s="320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3.5" customHeight="1" x14ac:dyDescent="0.2">
      <c r="A1154" s="320"/>
      <c r="B1154" s="320"/>
      <c r="C1154" s="320"/>
      <c r="D1154" s="4"/>
      <c r="E1154" s="320"/>
      <c r="F1154" s="4"/>
      <c r="G1154" s="320"/>
      <c r="H1154" s="320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3.5" customHeight="1" x14ac:dyDescent="0.2">
      <c r="A1155" s="320"/>
      <c r="B1155" s="320"/>
      <c r="C1155" s="320"/>
      <c r="D1155" s="4"/>
      <c r="E1155" s="320"/>
      <c r="F1155" s="4"/>
      <c r="G1155" s="320"/>
      <c r="H1155" s="320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3.5" customHeight="1" x14ac:dyDescent="0.2">
      <c r="A1156" s="320"/>
      <c r="B1156" s="320"/>
      <c r="C1156" s="320"/>
      <c r="D1156" s="4"/>
      <c r="E1156" s="320"/>
      <c r="F1156" s="4"/>
      <c r="G1156" s="320"/>
      <c r="H1156" s="320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3.5" customHeight="1" x14ac:dyDescent="0.2">
      <c r="A1157" s="320"/>
      <c r="B1157" s="320"/>
      <c r="C1157" s="320"/>
      <c r="D1157" s="4"/>
      <c r="E1157" s="320"/>
      <c r="F1157" s="4"/>
      <c r="G1157" s="320"/>
      <c r="H1157" s="320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3.5" customHeight="1" x14ac:dyDescent="0.2">
      <c r="A1158" s="320"/>
      <c r="B1158" s="320"/>
      <c r="C1158" s="320"/>
      <c r="D1158" s="4"/>
      <c r="E1158" s="320"/>
      <c r="F1158" s="4"/>
      <c r="G1158" s="320"/>
      <c r="H1158" s="320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3.5" customHeight="1" x14ac:dyDescent="0.2">
      <c r="A1159" s="320"/>
      <c r="B1159" s="320"/>
      <c r="C1159" s="320"/>
      <c r="D1159" s="4"/>
      <c r="E1159" s="320"/>
      <c r="F1159" s="4"/>
      <c r="G1159" s="320"/>
      <c r="H1159" s="320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3.5" customHeight="1" x14ac:dyDescent="0.2">
      <c r="A1160" s="320"/>
      <c r="B1160" s="320"/>
      <c r="C1160" s="320"/>
      <c r="D1160" s="4"/>
      <c r="E1160" s="320"/>
      <c r="F1160" s="4"/>
      <c r="G1160" s="320"/>
      <c r="H1160" s="320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3.5" customHeight="1" x14ac:dyDescent="0.2">
      <c r="A1161" s="320"/>
      <c r="B1161" s="320"/>
      <c r="C1161" s="320"/>
      <c r="D1161" s="4"/>
      <c r="E1161" s="320"/>
      <c r="F1161" s="4"/>
      <c r="G1161" s="320"/>
      <c r="H1161" s="320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3.5" customHeight="1" x14ac:dyDescent="0.2">
      <c r="A1162" s="320"/>
      <c r="B1162" s="320"/>
      <c r="C1162" s="320"/>
      <c r="D1162" s="4"/>
      <c r="E1162" s="320"/>
      <c r="F1162" s="4"/>
      <c r="G1162" s="320"/>
      <c r="H1162" s="320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3.5" customHeight="1" x14ac:dyDescent="0.2">
      <c r="A1163" s="320"/>
      <c r="B1163" s="320"/>
      <c r="C1163" s="320"/>
      <c r="D1163" s="4"/>
      <c r="E1163" s="320"/>
      <c r="F1163" s="4"/>
      <c r="G1163" s="320"/>
      <c r="H1163" s="320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3.5" customHeight="1" x14ac:dyDescent="0.2">
      <c r="A1164" s="320"/>
      <c r="B1164" s="320"/>
      <c r="C1164" s="320"/>
      <c r="D1164" s="4"/>
      <c r="E1164" s="320"/>
      <c r="F1164" s="4"/>
      <c r="G1164" s="320"/>
      <c r="H1164" s="320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3.5" customHeight="1" x14ac:dyDescent="0.2">
      <c r="A1165" s="320"/>
      <c r="B1165" s="320"/>
      <c r="C1165" s="320"/>
      <c r="D1165" s="4"/>
      <c r="E1165" s="320"/>
      <c r="F1165" s="4"/>
      <c r="G1165" s="320"/>
      <c r="H1165" s="320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3.5" customHeight="1" x14ac:dyDescent="0.2">
      <c r="A1166" s="320"/>
      <c r="B1166" s="320"/>
      <c r="C1166" s="320"/>
      <c r="D1166" s="4"/>
      <c r="E1166" s="320"/>
      <c r="F1166" s="4"/>
      <c r="G1166" s="320"/>
      <c r="H1166" s="320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3.5" customHeight="1" x14ac:dyDescent="0.2">
      <c r="A1167" s="320"/>
      <c r="B1167" s="320"/>
      <c r="C1167" s="320"/>
      <c r="D1167" s="4"/>
      <c r="E1167" s="320"/>
      <c r="F1167" s="4"/>
      <c r="G1167" s="320"/>
      <c r="H1167" s="320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3.5" customHeight="1" x14ac:dyDescent="0.2">
      <c r="A1168" s="320"/>
      <c r="B1168" s="320"/>
      <c r="C1168" s="320"/>
      <c r="D1168" s="4"/>
      <c r="E1168" s="320"/>
      <c r="F1168" s="4"/>
      <c r="G1168" s="320"/>
      <c r="H1168" s="320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3.5" customHeight="1" x14ac:dyDescent="0.2">
      <c r="A1169" s="320"/>
      <c r="B1169" s="320"/>
      <c r="C1169" s="320"/>
      <c r="D1169" s="4"/>
      <c r="E1169" s="320"/>
      <c r="F1169" s="4"/>
      <c r="G1169" s="320"/>
      <c r="H1169" s="320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3.5" customHeight="1" x14ac:dyDescent="0.2">
      <c r="A1170" s="320"/>
      <c r="B1170" s="320"/>
      <c r="C1170" s="320"/>
      <c r="D1170" s="4"/>
      <c r="E1170" s="320"/>
      <c r="F1170" s="4"/>
      <c r="G1170" s="320"/>
      <c r="H1170" s="320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3.5" customHeight="1" x14ac:dyDescent="0.2">
      <c r="A1171" s="320"/>
      <c r="B1171" s="320"/>
      <c r="C1171" s="320"/>
      <c r="D1171" s="4"/>
      <c r="E1171" s="320"/>
      <c r="F1171" s="4"/>
      <c r="G1171" s="320"/>
      <c r="H1171" s="320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3.5" customHeight="1" x14ac:dyDescent="0.2">
      <c r="A1172" s="320"/>
      <c r="B1172" s="320"/>
      <c r="C1172" s="320"/>
      <c r="D1172" s="4"/>
      <c r="E1172" s="320"/>
      <c r="F1172" s="4"/>
      <c r="G1172" s="320"/>
      <c r="H1172" s="320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3.5" customHeight="1" x14ac:dyDescent="0.2">
      <c r="A1173" s="320"/>
      <c r="B1173" s="320"/>
      <c r="C1173" s="320"/>
      <c r="D1173" s="4"/>
      <c r="E1173" s="320"/>
      <c r="F1173" s="4"/>
      <c r="G1173" s="320"/>
      <c r="H1173" s="320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3.5" customHeight="1" x14ac:dyDescent="0.2">
      <c r="A1174" s="320"/>
      <c r="B1174" s="320"/>
      <c r="C1174" s="320"/>
      <c r="D1174" s="4"/>
      <c r="E1174" s="320"/>
      <c r="F1174" s="4"/>
      <c r="G1174" s="320"/>
      <c r="H1174" s="320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3.5" customHeight="1" x14ac:dyDescent="0.2">
      <c r="A1175" s="320"/>
      <c r="B1175" s="320"/>
      <c r="C1175" s="320"/>
      <c r="D1175" s="4"/>
      <c r="E1175" s="320"/>
      <c r="F1175" s="4"/>
      <c r="G1175" s="320"/>
      <c r="H1175" s="320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3.5" customHeight="1" x14ac:dyDescent="0.2">
      <c r="A1176" s="320"/>
      <c r="B1176" s="320"/>
      <c r="C1176" s="320"/>
      <c r="D1176" s="4"/>
      <c r="E1176" s="320"/>
      <c r="F1176" s="4"/>
      <c r="G1176" s="320"/>
      <c r="H1176" s="320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3.5" customHeight="1" x14ac:dyDescent="0.2">
      <c r="A1177" s="320"/>
      <c r="B1177" s="320"/>
      <c r="C1177" s="320"/>
      <c r="D1177" s="4"/>
      <c r="E1177" s="320"/>
      <c r="F1177" s="4"/>
      <c r="G1177" s="320"/>
      <c r="H1177" s="320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3.5" customHeight="1" x14ac:dyDescent="0.2">
      <c r="A1178" s="320"/>
      <c r="B1178" s="320"/>
      <c r="C1178" s="320"/>
      <c r="D1178" s="4"/>
      <c r="E1178" s="320"/>
      <c r="F1178" s="4"/>
      <c r="G1178" s="320"/>
      <c r="H1178" s="320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3.5" customHeight="1" x14ac:dyDescent="0.2">
      <c r="A1179" s="320"/>
      <c r="B1179" s="320"/>
      <c r="C1179" s="320"/>
      <c r="D1179" s="4"/>
      <c r="E1179" s="320"/>
      <c r="F1179" s="4"/>
      <c r="G1179" s="320"/>
      <c r="H1179" s="320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3.5" customHeight="1" x14ac:dyDescent="0.2">
      <c r="A1180" s="320"/>
      <c r="B1180" s="320"/>
      <c r="C1180" s="320"/>
      <c r="D1180" s="4"/>
      <c r="E1180" s="320"/>
      <c r="F1180" s="4"/>
      <c r="G1180" s="320"/>
      <c r="H1180" s="320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3.5" customHeight="1" x14ac:dyDescent="0.2">
      <c r="A1181" s="320"/>
      <c r="B1181" s="320"/>
      <c r="C1181" s="320"/>
      <c r="D1181" s="4"/>
      <c r="E1181" s="320"/>
      <c r="F1181" s="4"/>
      <c r="G1181" s="320"/>
      <c r="H1181" s="320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3.5" customHeight="1" x14ac:dyDescent="0.2">
      <c r="A1182" s="320"/>
      <c r="B1182" s="320"/>
      <c r="C1182" s="320"/>
      <c r="D1182" s="4"/>
      <c r="E1182" s="320"/>
      <c r="F1182" s="4"/>
      <c r="G1182" s="320"/>
      <c r="H1182" s="320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3.5" customHeight="1" x14ac:dyDescent="0.2">
      <c r="A1183" s="320"/>
      <c r="B1183" s="320"/>
      <c r="C1183" s="320"/>
      <c r="D1183" s="4"/>
      <c r="E1183" s="320"/>
      <c r="F1183" s="4"/>
      <c r="G1183" s="320"/>
      <c r="H1183" s="320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3.5" customHeight="1" x14ac:dyDescent="0.2">
      <c r="A1184" s="320"/>
      <c r="B1184" s="320"/>
      <c r="C1184" s="320"/>
      <c r="D1184" s="4"/>
      <c r="E1184" s="320"/>
      <c r="F1184" s="4"/>
      <c r="G1184" s="320"/>
      <c r="H1184" s="320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3.5" customHeight="1" x14ac:dyDescent="0.2">
      <c r="A1185" s="320"/>
      <c r="B1185" s="320"/>
      <c r="C1185" s="320"/>
      <c r="D1185" s="4"/>
      <c r="E1185" s="320"/>
      <c r="F1185" s="4"/>
      <c r="G1185" s="320"/>
      <c r="H1185" s="320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3.5" customHeight="1" x14ac:dyDescent="0.2">
      <c r="A1186" s="320"/>
      <c r="B1186" s="320"/>
      <c r="C1186" s="320"/>
      <c r="D1186" s="4"/>
      <c r="E1186" s="320"/>
      <c r="F1186" s="4"/>
      <c r="G1186" s="320"/>
      <c r="H1186" s="320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3.5" customHeight="1" x14ac:dyDescent="0.2">
      <c r="A1187" s="320"/>
      <c r="B1187" s="320"/>
      <c r="C1187" s="320"/>
      <c r="D1187" s="4"/>
      <c r="E1187" s="320"/>
      <c r="F1187" s="4"/>
      <c r="G1187" s="320"/>
      <c r="H1187" s="320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3.5" customHeight="1" x14ac:dyDescent="0.2">
      <c r="A1188" s="320"/>
      <c r="B1188" s="320"/>
      <c r="C1188" s="320"/>
      <c r="D1188" s="4"/>
      <c r="E1188" s="320"/>
      <c r="F1188" s="4"/>
      <c r="G1188" s="320"/>
      <c r="H1188" s="320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3.5" customHeight="1" x14ac:dyDescent="0.2">
      <c r="A1189" s="320"/>
      <c r="B1189" s="320"/>
      <c r="C1189" s="320"/>
      <c r="D1189" s="4"/>
      <c r="E1189" s="320"/>
      <c r="F1189" s="4"/>
      <c r="G1189" s="320"/>
      <c r="H1189" s="320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3.5" customHeight="1" x14ac:dyDescent="0.2">
      <c r="A1190" s="320"/>
      <c r="B1190" s="320"/>
      <c r="C1190" s="320"/>
      <c r="D1190" s="4"/>
      <c r="E1190" s="320"/>
      <c r="F1190" s="4"/>
      <c r="G1190" s="320"/>
      <c r="H1190" s="320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3.5" customHeight="1" x14ac:dyDescent="0.2">
      <c r="A1191" s="320"/>
      <c r="B1191" s="320"/>
      <c r="C1191" s="320"/>
      <c r="D1191" s="4"/>
      <c r="E1191" s="320"/>
      <c r="F1191" s="4"/>
      <c r="G1191" s="320"/>
      <c r="H1191" s="320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3.5" customHeight="1" x14ac:dyDescent="0.2">
      <c r="A1192" s="320"/>
      <c r="B1192" s="320"/>
      <c r="C1192" s="320"/>
      <c r="D1192" s="4"/>
      <c r="E1192" s="320"/>
      <c r="F1192" s="4"/>
      <c r="G1192" s="320"/>
      <c r="H1192" s="320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3.5" customHeight="1" x14ac:dyDescent="0.2">
      <c r="A1193" s="320"/>
      <c r="B1193" s="320"/>
      <c r="C1193" s="320"/>
      <c r="D1193" s="4"/>
      <c r="E1193" s="320"/>
      <c r="F1193" s="4"/>
      <c r="G1193" s="320"/>
      <c r="H1193" s="320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3.5" customHeight="1" x14ac:dyDescent="0.2">
      <c r="A1194" s="320"/>
      <c r="B1194" s="320"/>
      <c r="C1194" s="320"/>
      <c r="D1194" s="4"/>
      <c r="E1194" s="320"/>
      <c r="F1194" s="4"/>
      <c r="G1194" s="320"/>
      <c r="H1194" s="320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3.5" customHeight="1" x14ac:dyDescent="0.2">
      <c r="A1195" s="320"/>
      <c r="B1195" s="320"/>
      <c r="C1195" s="320"/>
      <c r="D1195" s="4"/>
      <c r="E1195" s="320"/>
      <c r="F1195" s="4"/>
      <c r="G1195" s="320"/>
      <c r="H1195" s="320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3.5" customHeight="1" x14ac:dyDescent="0.2">
      <c r="A1196" s="320"/>
      <c r="B1196" s="320"/>
      <c r="C1196" s="320"/>
      <c r="D1196" s="4"/>
      <c r="E1196" s="320"/>
      <c r="F1196" s="4"/>
      <c r="G1196" s="320"/>
      <c r="H1196" s="320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3.5" customHeight="1" x14ac:dyDescent="0.2">
      <c r="A1197" s="320"/>
      <c r="B1197" s="320"/>
      <c r="C1197" s="320"/>
      <c r="D1197" s="4"/>
      <c r="E1197" s="320"/>
      <c r="F1197" s="4"/>
      <c r="G1197" s="320"/>
      <c r="H1197" s="320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3.5" customHeight="1" x14ac:dyDescent="0.2">
      <c r="A1198" s="320"/>
      <c r="B1198" s="320"/>
      <c r="C1198" s="320"/>
      <c r="D1198" s="4"/>
      <c r="E1198" s="320"/>
      <c r="F1198" s="4"/>
      <c r="G1198" s="320"/>
      <c r="H1198" s="320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3.5" customHeight="1" x14ac:dyDescent="0.2">
      <c r="A1199" s="320"/>
      <c r="B1199" s="320"/>
      <c r="C1199" s="320"/>
      <c r="D1199" s="4"/>
      <c r="E1199" s="320"/>
      <c r="F1199" s="4"/>
      <c r="G1199" s="320"/>
      <c r="H1199" s="320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3.5" customHeight="1" x14ac:dyDescent="0.2">
      <c r="A1200" s="320"/>
      <c r="B1200" s="320"/>
      <c r="C1200" s="320"/>
      <c r="D1200" s="4"/>
      <c r="E1200" s="320"/>
      <c r="F1200" s="4"/>
      <c r="G1200" s="320"/>
      <c r="H1200" s="320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3.5" customHeight="1" x14ac:dyDescent="0.2">
      <c r="A1201" s="320"/>
      <c r="B1201" s="320"/>
      <c r="C1201" s="320"/>
      <c r="D1201" s="4"/>
      <c r="E1201" s="320"/>
      <c r="F1201" s="4"/>
      <c r="G1201" s="320"/>
      <c r="H1201" s="320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3.5" customHeight="1" x14ac:dyDescent="0.2">
      <c r="A1202" s="320"/>
      <c r="B1202" s="320"/>
      <c r="C1202" s="320"/>
      <c r="D1202" s="4"/>
      <c r="E1202" s="320"/>
      <c r="F1202" s="4"/>
      <c r="G1202" s="320"/>
      <c r="H1202" s="320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3.5" customHeight="1" x14ac:dyDescent="0.2">
      <c r="A1203" s="320"/>
      <c r="B1203" s="320"/>
      <c r="C1203" s="320"/>
      <c r="D1203" s="4"/>
      <c r="E1203" s="320"/>
      <c r="F1203" s="4"/>
      <c r="G1203" s="320"/>
      <c r="H1203" s="320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3.5" customHeight="1" x14ac:dyDescent="0.2">
      <c r="A1204" s="320"/>
      <c r="B1204" s="320"/>
      <c r="C1204" s="320"/>
      <c r="D1204" s="4"/>
      <c r="E1204" s="320"/>
      <c r="F1204" s="4"/>
      <c r="G1204" s="320"/>
      <c r="H1204" s="320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3.5" customHeight="1" x14ac:dyDescent="0.2">
      <c r="A1205" s="320"/>
      <c r="B1205" s="320"/>
      <c r="C1205" s="320"/>
      <c r="D1205" s="4"/>
      <c r="E1205" s="320"/>
      <c r="F1205" s="4"/>
      <c r="G1205" s="320"/>
      <c r="H1205" s="320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3.5" customHeight="1" x14ac:dyDescent="0.2">
      <c r="A1206" s="320"/>
      <c r="B1206" s="320"/>
      <c r="C1206" s="320"/>
      <c r="D1206" s="4"/>
      <c r="E1206" s="320"/>
      <c r="F1206" s="4"/>
      <c r="G1206" s="320"/>
      <c r="H1206" s="320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3.5" customHeight="1" x14ac:dyDescent="0.2">
      <c r="A1207" s="320"/>
      <c r="B1207" s="320"/>
      <c r="C1207" s="320"/>
      <c r="D1207" s="4"/>
      <c r="E1207" s="320"/>
      <c r="F1207" s="4"/>
      <c r="G1207" s="320"/>
      <c r="H1207" s="320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3.5" customHeight="1" x14ac:dyDescent="0.2">
      <c r="A1208" s="320"/>
      <c r="B1208" s="320"/>
      <c r="C1208" s="320"/>
      <c r="D1208" s="4"/>
      <c r="E1208" s="320"/>
      <c r="F1208" s="4"/>
      <c r="G1208" s="320"/>
      <c r="H1208" s="320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3.5" customHeight="1" x14ac:dyDescent="0.2">
      <c r="A1209" s="320"/>
      <c r="B1209" s="320"/>
      <c r="C1209" s="320"/>
      <c r="D1209" s="4"/>
      <c r="E1209" s="320"/>
      <c r="F1209" s="4"/>
      <c r="G1209" s="320"/>
      <c r="H1209" s="320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3.5" customHeight="1" x14ac:dyDescent="0.2">
      <c r="A1210" s="320"/>
      <c r="B1210" s="320"/>
      <c r="C1210" s="320"/>
      <c r="D1210" s="4"/>
      <c r="E1210" s="320"/>
      <c r="F1210" s="4"/>
      <c r="G1210" s="320"/>
      <c r="H1210" s="320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3.5" customHeight="1" x14ac:dyDescent="0.2">
      <c r="A1211" s="320"/>
      <c r="B1211" s="320"/>
      <c r="C1211" s="320"/>
      <c r="D1211" s="4"/>
      <c r="E1211" s="320"/>
      <c r="F1211" s="4"/>
      <c r="G1211" s="320"/>
      <c r="H1211" s="320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3.5" customHeight="1" x14ac:dyDescent="0.2">
      <c r="A1212" s="320"/>
      <c r="B1212" s="320"/>
      <c r="C1212" s="320"/>
      <c r="D1212" s="4"/>
      <c r="E1212" s="320"/>
      <c r="F1212" s="4"/>
      <c r="G1212" s="320"/>
      <c r="H1212" s="320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3.5" customHeight="1" x14ac:dyDescent="0.2">
      <c r="A1213" s="320"/>
      <c r="B1213" s="320"/>
      <c r="C1213" s="320"/>
      <c r="D1213" s="4"/>
      <c r="E1213" s="320"/>
      <c r="F1213" s="4"/>
      <c r="G1213" s="320"/>
      <c r="H1213" s="320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3.5" customHeight="1" x14ac:dyDescent="0.2">
      <c r="A1214" s="320"/>
      <c r="B1214" s="320"/>
      <c r="C1214" s="320"/>
      <c r="D1214" s="4"/>
      <c r="E1214" s="320"/>
      <c r="F1214" s="4"/>
      <c r="G1214" s="320"/>
      <c r="H1214" s="320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3.5" customHeight="1" x14ac:dyDescent="0.2">
      <c r="A1215" s="320"/>
      <c r="B1215" s="320"/>
      <c r="C1215" s="320"/>
      <c r="D1215" s="4"/>
      <c r="E1215" s="320"/>
      <c r="F1215" s="4"/>
      <c r="G1215" s="320"/>
      <c r="H1215" s="320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3.5" customHeight="1" x14ac:dyDescent="0.2">
      <c r="A1216" s="320"/>
      <c r="B1216" s="320"/>
      <c r="C1216" s="320"/>
      <c r="D1216" s="4"/>
      <c r="E1216" s="320"/>
      <c r="F1216" s="4"/>
      <c r="G1216" s="320"/>
      <c r="H1216" s="320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3.5" customHeight="1" x14ac:dyDescent="0.2">
      <c r="A1217" s="320"/>
      <c r="B1217" s="320"/>
      <c r="C1217" s="320"/>
      <c r="D1217" s="4"/>
      <c r="E1217" s="320"/>
      <c r="F1217" s="4"/>
      <c r="G1217" s="320"/>
      <c r="H1217" s="320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13.5" customHeight="1" x14ac:dyDescent="0.2">
      <c r="A1218" s="320"/>
      <c r="B1218" s="320"/>
      <c r="C1218" s="320"/>
      <c r="D1218" s="4"/>
      <c r="E1218" s="320"/>
      <c r="F1218" s="4"/>
      <c r="G1218" s="320"/>
      <c r="H1218" s="320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3.5" customHeight="1" x14ac:dyDescent="0.2">
      <c r="A1219" s="320"/>
      <c r="B1219" s="320"/>
      <c r="C1219" s="320"/>
      <c r="D1219" s="4"/>
      <c r="E1219" s="320"/>
      <c r="F1219" s="4"/>
      <c r="G1219" s="320"/>
      <c r="H1219" s="320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3.5" customHeight="1" x14ac:dyDescent="0.2">
      <c r="A1220" s="320"/>
      <c r="B1220" s="320"/>
      <c r="C1220" s="320"/>
      <c r="D1220" s="4"/>
      <c r="E1220" s="320"/>
      <c r="F1220" s="4"/>
      <c r="G1220" s="320"/>
      <c r="H1220" s="320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3.5" customHeight="1" x14ac:dyDescent="0.2">
      <c r="A1221" s="320"/>
      <c r="B1221" s="320"/>
      <c r="C1221" s="320"/>
      <c r="D1221" s="4"/>
      <c r="E1221" s="320"/>
      <c r="F1221" s="4"/>
      <c r="G1221" s="320"/>
      <c r="H1221" s="320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3.5" customHeight="1" x14ac:dyDescent="0.2">
      <c r="A1222" s="320"/>
      <c r="B1222" s="320"/>
      <c r="C1222" s="320"/>
      <c r="D1222" s="4"/>
      <c r="E1222" s="320"/>
      <c r="F1222" s="4"/>
      <c r="G1222" s="320"/>
      <c r="H1222" s="320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</sheetData>
  <mergeCells count="170">
    <mergeCell ref="H229:H230"/>
    <mergeCell ref="E231:E239"/>
    <mergeCell ref="F231:F239"/>
    <mergeCell ref="G219:G228"/>
    <mergeCell ref="B229:B230"/>
    <mergeCell ref="C229:C230"/>
    <mergeCell ref="D229:D230"/>
    <mergeCell ref="E229:E230"/>
    <mergeCell ref="F229:F230"/>
    <mergeCell ref="G229:G230"/>
    <mergeCell ref="B219:B228"/>
    <mergeCell ref="C219:C228"/>
    <mergeCell ref="D219:D228"/>
    <mergeCell ref="E219:E228"/>
    <mergeCell ref="F219:F228"/>
    <mergeCell ref="H215:H216"/>
    <mergeCell ref="J215:J216"/>
    <mergeCell ref="E207:E208"/>
    <mergeCell ref="G207:G208"/>
    <mergeCell ref="H207:H208"/>
    <mergeCell ref="J207:J208"/>
    <mergeCell ref="B209:B210"/>
    <mergeCell ref="C209:C210"/>
    <mergeCell ref="D209:D210"/>
    <mergeCell ref="F209:F210"/>
    <mergeCell ref="E209:E211"/>
    <mergeCell ref="G209:G211"/>
    <mergeCell ref="H204:H205"/>
    <mergeCell ref="J204:J205"/>
    <mergeCell ref="B202:B204"/>
    <mergeCell ref="C202:C204"/>
    <mergeCell ref="D202:D204"/>
    <mergeCell ref="E202:E206"/>
    <mergeCell ref="F202:F204"/>
    <mergeCell ref="G202:G206"/>
    <mergeCell ref="B110:B127"/>
    <mergeCell ref="E193:E198"/>
    <mergeCell ref="G193:G198"/>
    <mergeCell ref="E200:E201"/>
    <mergeCell ref="G200:G201"/>
    <mergeCell ref="E175:E192"/>
    <mergeCell ref="G175:G192"/>
    <mergeCell ref="G118:G119"/>
    <mergeCell ref="G120:G121"/>
    <mergeCell ref="G122:G123"/>
    <mergeCell ref="G124:G125"/>
    <mergeCell ref="G126:G127"/>
    <mergeCell ref="B138:B147"/>
    <mergeCell ref="C138:C147"/>
    <mergeCell ref="D138:D147"/>
    <mergeCell ref="E138:E147"/>
    <mergeCell ref="B101:B109"/>
    <mergeCell ref="C101:C109"/>
    <mergeCell ref="D101:D109"/>
    <mergeCell ref="E101:E109"/>
    <mergeCell ref="F101:F109"/>
    <mergeCell ref="G110:G111"/>
    <mergeCell ref="G112:G113"/>
    <mergeCell ref="G114:G115"/>
    <mergeCell ref="G116:G117"/>
    <mergeCell ref="F65:F73"/>
    <mergeCell ref="B76:B82"/>
    <mergeCell ref="C76:C82"/>
    <mergeCell ref="D76:D82"/>
    <mergeCell ref="E74:E82"/>
    <mergeCell ref="F74:F82"/>
    <mergeCell ref="B67:B73"/>
    <mergeCell ref="C67:C73"/>
    <mergeCell ref="D67:D73"/>
    <mergeCell ref="E65:E73"/>
    <mergeCell ref="F47:F55"/>
    <mergeCell ref="B58:B64"/>
    <mergeCell ref="C58:C64"/>
    <mergeCell ref="D58:D64"/>
    <mergeCell ref="E56:E64"/>
    <mergeCell ref="F56:F64"/>
    <mergeCell ref="B49:B55"/>
    <mergeCell ref="D49:D55"/>
    <mergeCell ref="C49:C55"/>
    <mergeCell ref="E47:E55"/>
    <mergeCell ref="B40:B46"/>
    <mergeCell ref="C40:C46"/>
    <mergeCell ref="D40:D46"/>
    <mergeCell ref="E38:E46"/>
    <mergeCell ref="F38:F46"/>
    <mergeCell ref="E20:E28"/>
    <mergeCell ref="F20:F28"/>
    <mergeCell ref="B31:B37"/>
    <mergeCell ref="C31:C37"/>
    <mergeCell ref="D31:D37"/>
    <mergeCell ref="E29:E30"/>
    <mergeCell ref="F29:F30"/>
    <mergeCell ref="E31:E37"/>
    <mergeCell ref="F31:F37"/>
    <mergeCell ref="B258:C258"/>
    <mergeCell ref="E11:E19"/>
    <mergeCell ref="H2:J2"/>
    <mergeCell ref="B4:J4"/>
    <mergeCell ref="B5:J5"/>
    <mergeCell ref="B6:J6"/>
    <mergeCell ref="B7:J7"/>
    <mergeCell ref="B9:D9"/>
    <mergeCell ref="E9:J9"/>
    <mergeCell ref="B13:B19"/>
    <mergeCell ref="C13:C19"/>
    <mergeCell ref="D13:D19"/>
    <mergeCell ref="F11:F19"/>
    <mergeCell ref="B22:B28"/>
    <mergeCell ref="C22:C28"/>
    <mergeCell ref="D22:D28"/>
    <mergeCell ref="G83:G91"/>
    <mergeCell ref="B92:B100"/>
    <mergeCell ref="C92:C100"/>
    <mergeCell ref="D92:D100"/>
    <mergeCell ref="E92:E100"/>
    <mergeCell ref="F92:F100"/>
    <mergeCell ref="G92:G100"/>
    <mergeCell ref="B83:B91"/>
    <mergeCell ref="C83:C91"/>
    <mergeCell ref="D83:D91"/>
    <mergeCell ref="E83:E91"/>
    <mergeCell ref="F83:F91"/>
    <mergeCell ref="F110:F127"/>
    <mergeCell ref="E110:E127"/>
    <mergeCell ref="D110:D127"/>
    <mergeCell ref="C110:C127"/>
    <mergeCell ref="G128:G137"/>
    <mergeCell ref="F138:F147"/>
    <mergeCell ref="G138:G147"/>
    <mergeCell ref="B128:B137"/>
    <mergeCell ref="C128:C137"/>
    <mergeCell ref="D128:D137"/>
    <mergeCell ref="E128:E137"/>
    <mergeCell ref="F128:F137"/>
    <mergeCell ref="G148:G157"/>
    <mergeCell ref="B158:B165"/>
    <mergeCell ref="C158:C165"/>
    <mergeCell ref="D158:D165"/>
    <mergeCell ref="E158:E165"/>
    <mergeCell ref="F158:F165"/>
    <mergeCell ref="G158:G165"/>
    <mergeCell ref="B148:B157"/>
    <mergeCell ref="C148:C157"/>
    <mergeCell ref="D148:D157"/>
    <mergeCell ref="E148:E157"/>
    <mergeCell ref="F148:F157"/>
    <mergeCell ref="B249:B257"/>
    <mergeCell ref="C249:C257"/>
    <mergeCell ref="D249:D257"/>
    <mergeCell ref="E249:E257"/>
    <mergeCell ref="F249:F257"/>
    <mergeCell ref="G166:G174"/>
    <mergeCell ref="B166:B174"/>
    <mergeCell ref="C166:C174"/>
    <mergeCell ref="D166:D174"/>
    <mergeCell ref="E166:E174"/>
    <mergeCell ref="F166:F174"/>
    <mergeCell ref="E240:E244"/>
    <mergeCell ref="E246:E248"/>
    <mergeCell ref="B240:B248"/>
    <mergeCell ref="C240:C248"/>
    <mergeCell ref="D240:D248"/>
    <mergeCell ref="F240:F248"/>
    <mergeCell ref="B212:B213"/>
    <mergeCell ref="E215:E216"/>
    <mergeCell ref="G215:G216"/>
    <mergeCell ref="G231:G239"/>
    <mergeCell ref="B231:B239"/>
    <mergeCell ref="C231:C239"/>
    <mergeCell ref="D231:D239"/>
  </mergeCells>
  <pageMargins left="0.70866141732283472" right="0.70866141732283472" top="0.74803149606299213" bottom="0.74803149606299213" header="0" footer="0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Maria</cp:lastModifiedBy>
  <cp:lastPrinted>2021-09-07T12:34:19Z</cp:lastPrinted>
  <dcterms:created xsi:type="dcterms:W3CDTF">2020-10-30T14:42:31Z</dcterms:created>
  <dcterms:modified xsi:type="dcterms:W3CDTF">2021-09-15T18:11:33Z</dcterms:modified>
</cp:coreProperties>
</file>