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3600CE9-5C25-4ACD-84BD-5D9D5D5EB833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Фінансування" sheetId="1" r:id="rId1"/>
    <sheet name="Витрати" sheetId="2" r:id="rId2"/>
    <sheet name="Ре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6" i="3" l="1"/>
  <c r="D206" i="3"/>
  <c r="I197" i="3"/>
  <c r="I196" i="3"/>
  <c r="I195" i="3"/>
  <c r="I194" i="3"/>
  <c r="I193" i="3"/>
  <c r="I192" i="3"/>
  <c r="I191" i="3"/>
  <c r="I190" i="3"/>
  <c r="I206" i="3" s="1"/>
  <c r="V179" i="2"/>
  <c r="S179" i="2"/>
  <c r="P179" i="2"/>
  <c r="M179" i="2"/>
  <c r="J179" i="2"/>
  <c r="X179" i="2" s="1"/>
  <c r="G179" i="2"/>
  <c r="W179" i="2" s="1"/>
  <c r="Y179" i="2" s="1"/>
  <c r="Z179" i="2" s="1"/>
  <c r="X178" i="2"/>
  <c r="W178" i="2"/>
  <c r="Y178" i="2" s="1"/>
  <c r="Z178" i="2" s="1"/>
  <c r="V178" i="2"/>
  <c r="S178" i="2"/>
  <c r="P178" i="2"/>
  <c r="M178" i="2"/>
  <c r="J178" i="2"/>
  <c r="G178" i="2"/>
  <c r="V177" i="2"/>
  <c r="S177" i="2"/>
  <c r="P177" i="2"/>
  <c r="M177" i="2"/>
  <c r="J177" i="2"/>
  <c r="X177" i="2" s="1"/>
  <c r="G177" i="2"/>
  <c r="W177" i="2" s="1"/>
  <c r="Y177" i="2" s="1"/>
  <c r="Z177" i="2" s="1"/>
  <c r="V176" i="2"/>
  <c r="S176" i="2"/>
  <c r="P176" i="2"/>
  <c r="P173" i="2" s="1"/>
  <c r="M176" i="2"/>
  <c r="W176" i="2" s="1"/>
  <c r="J176" i="2"/>
  <c r="G176" i="2"/>
  <c r="V175" i="2"/>
  <c r="V173" i="2" s="1"/>
  <c r="S175" i="2"/>
  <c r="S173" i="2" s="1"/>
  <c r="P175" i="2"/>
  <c r="M175" i="2"/>
  <c r="J175" i="2"/>
  <c r="G175" i="2"/>
  <c r="X174" i="2"/>
  <c r="W174" i="2"/>
  <c r="Y174" i="2" s="1"/>
  <c r="Z174" i="2" s="1"/>
  <c r="V174" i="2"/>
  <c r="S174" i="2"/>
  <c r="P174" i="2"/>
  <c r="M174" i="2"/>
  <c r="J174" i="2"/>
  <c r="G174" i="2"/>
  <c r="J173" i="2"/>
  <c r="G173" i="2"/>
  <c r="V172" i="2"/>
  <c r="S172" i="2"/>
  <c r="P172" i="2"/>
  <c r="P169" i="2" s="1"/>
  <c r="P180" i="2" s="1"/>
  <c r="M172" i="2"/>
  <c r="W172" i="2" s="1"/>
  <c r="J172" i="2"/>
  <c r="G172" i="2"/>
  <c r="V171" i="2"/>
  <c r="V169" i="2" s="1"/>
  <c r="S171" i="2"/>
  <c r="S169" i="2" s="1"/>
  <c r="P171" i="2"/>
  <c r="M171" i="2"/>
  <c r="J171" i="2"/>
  <c r="G171" i="2"/>
  <c r="X170" i="2"/>
  <c r="W170" i="2"/>
  <c r="Y170" i="2" s="1"/>
  <c r="Z170" i="2" s="1"/>
  <c r="V170" i="2"/>
  <c r="S170" i="2"/>
  <c r="P170" i="2"/>
  <c r="M170" i="2"/>
  <c r="J170" i="2"/>
  <c r="G170" i="2"/>
  <c r="J169" i="2"/>
  <c r="X169" i="2" s="1"/>
  <c r="G169" i="2"/>
  <c r="V168" i="2"/>
  <c r="S168" i="2"/>
  <c r="P168" i="2"/>
  <c r="M168" i="2"/>
  <c r="W168" i="2" s="1"/>
  <c r="J168" i="2"/>
  <c r="G168" i="2"/>
  <c r="V167" i="2"/>
  <c r="V164" i="2" s="1"/>
  <c r="S167" i="2"/>
  <c r="P167" i="2"/>
  <c r="M167" i="2"/>
  <c r="J167" i="2"/>
  <c r="G167" i="2"/>
  <c r="X166" i="2"/>
  <c r="W166" i="2"/>
  <c r="Y166" i="2" s="1"/>
  <c r="Z166" i="2" s="1"/>
  <c r="V166" i="2"/>
  <c r="S166" i="2"/>
  <c r="P166" i="2"/>
  <c r="M166" i="2"/>
  <c r="J166" i="2"/>
  <c r="G166" i="2"/>
  <c r="V165" i="2"/>
  <c r="S165" i="2"/>
  <c r="P165" i="2"/>
  <c r="M165" i="2"/>
  <c r="J165" i="2"/>
  <c r="G165" i="2"/>
  <c r="P164" i="2"/>
  <c r="M164" i="2"/>
  <c r="V163" i="2"/>
  <c r="V159" i="2" s="1"/>
  <c r="S163" i="2"/>
  <c r="S159" i="2" s="1"/>
  <c r="P163" i="2"/>
  <c r="M163" i="2"/>
  <c r="J163" i="2"/>
  <c r="G163" i="2"/>
  <c r="X162" i="2"/>
  <c r="W162" i="2"/>
  <c r="Y162" i="2" s="1"/>
  <c r="Z162" i="2" s="1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P159" i="2" s="1"/>
  <c r="M160" i="2"/>
  <c r="J160" i="2"/>
  <c r="G160" i="2"/>
  <c r="Y156" i="2"/>
  <c r="Z156" i="2" s="1"/>
  <c r="V156" i="2"/>
  <c r="S156" i="2"/>
  <c r="P156" i="2"/>
  <c r="M156" i="2"/>
  <c r="J156" i="2"/>
  <c r="X156" i="2" s="1"/>
  <c r="G156" i="2"/>
  <c r="W156" i="2" s="1"/>
  <c r="V155" i="2"/>
  <c r="S155" i="2"/>
  <c r="P155" i="2"/>
  <c r="X155" i="2" s="1"/>
  <c r="M155" i="2"/>
  <c r="W155" i="2" s="1"/>
  <c r="Y155" i="2" s="1"/>
  <c r="Z155" i="2" s="1"/>
  <c r="J155" i="2"/>
  <c r="G155" i="2"/>
  <c r="V154" i="2"/>
  <c r="S154" i="2"/>
  <c r="P154" i="2"/>
  <c r="M154" i="2"/>
  <c r="J154" i="2"/>
  <c r="G154" i="2"/>
  <c r="X153" i="2"/>
  <c r="W153" i="2"/>
  <c r="Y153" i="2" s="1"/>
  <c r="Z153" i="2" s="1"/>
  <c r="V153" i="2"/>
  <c r="V157" i="2" s="1"/>
  <c r="S153" i="2"/>
  <c r="S157" i="2" s="1"/>
  <c r="P153" i="2"/>
  <c r="P157" i="2" s="1"/>
  <c r="M153" i="2"/>
  <c r="M157" i="2" s="1"/>
  <c r="J153" i="2"/>
  <c r="J157" i="2" s="1"/>
  <c r="G153" i="2"/>
  <c r="J151" i="2"/>
  <c r="G151" i="2"/>
  <c r="V150" i="2"/>
  <c r="S150" i="2"/>
  <c r="P150" i="2"/>
  <c r="X150" i="2" s="1"/>
  <c r="M150" i="2"/>
  <c r="W150" i="2" s="1"/>
  <c r="Y150" i="2" s="1"/>
  <c r="Z150" i="2" s="1"/>
  <c r="J150" i="2"/>
  <c r="G150" i="2"/>
  <c r="V149" i="2"/>
  <c r="V151" i="2" s="1"/>
  <c r="S149" i="2"/>
  <c r="S151" i="2" s="1"/>
  <c r="P149" i="2"/>
  <c r="P151" i="2" s="1"/>
  <c r="M149" i="2"/>
  <c r="M151" i="2" s="1"/>
  <c r="J149" i="2"/>
  <c r="X149" i="2" s="1"/>
  <c r="X151" i="2" s="1"/>
  <c r="G149" i="2"/>
  <c r="Y146" i="2"/>
  <c r="Z146" i="2" s="1"/>
  <c r="V146" i="2"/>
  <c r="S146" i="2"/>
  <c r="P146" i="2"/>
  <c r="M146" i="2"/>
  <c r="J146" i="2"/>
  <c r="X146" i="2" s="1"/>
  <c r="G146" i="2"/>
  <c r="W146" i="2" s="1"/>
  <c r="V145" i="2"/>
  <c r="S145" i="2"/>
  <c r="P145" i="2"/>
  <c r="X145" i="2" s="1"/>
  <c r="M145" i="2"/>
  <c r="W145" i="2" s="1"/>
  <c r="Y145" i="2" s="1"/>
  <c r="Z145" i="2" s="1"/>
  <c r="J145" i="2"/>
  <c r="G145" i="2"/>
  <c r="V144" i="2"/>
  <c r="S144" i="2"/>
  <c r="P144" i="2"/>
  <c r="M144" i="2"/>
  <c r="J144" i="2"/>
  <c r="X144" i="2" s="1"/>
  <c r="G144" i="2"/>
  <c r="W144" i="2" s="1"/>
  <c r="Y144" i="2" s="1"/>
  <c r="Z144" i="2" s="1"/>
  <c r="X143" i="2"/>
  <c r="W143" i="2"/>
  <c r="Y143" i="2" s="1"/>
  <c r="Z143" i="2" s="1"/>
  <c r="V143" i="2"/>
  <c r="S143" i="2"/>
  <c r="P143" i="2"/>
  <c r="M143" i="2"/>
  <c r="M147" i="2" s="1"/>
  <c r="J143" i="2"/>
  <c r="G143" i="2"/>
  <c r="V142" i="2"/>
  <c r="V147" i="2" s="1"/>
  <c r="S142" i="2"/>
  <c r="S147" i="2" s="1"/>
  <c r="P142" i="2"/>
  <c r="M142" i="2"/>
  <c r="J142" i="2"/>
  <c r="G142" i="2"/>
  <c r="M140" i="2"/>
  <c r="V139" i="2"/>
  <c r="S139" i="2"/>
  <c r="P139" i="2"/>
  <c r="M139" i="2"/>
  <c r="J139" i="2"/>
  <c r="X139" i="2" s="1"/>
  <c r="G139" i="2"/>
  <c r="W139" i="2" s="1"/>
  <c r="Y139" i="2" s="1"/>
  <c r="Z139" i="2" s="1"/>
  <c r="X138" i="2"/>
  <c r="W138" i="2"/>
  <c r="Y138" i="2" s="1"/>
  <c r="Z138" i="2" s="1"/>
  <c r="V138" i="2"/>
  <c r="S138" i="2"/>
  <c r="P138" i="2"/>
  <c r="M138" i="2"/>
  <c r="J138" i="2"/>
  <c r="G138" i="2"/>
  <c r="Y137" i="2"/>
  <c r="Z137" i="2" s="1"/>
  <c r="V137" i="2"/>
  <c r="S137" i="2"/>
  <c r="P137" i="2"/>
  <c r="J137" i="2"/>
  <c r="X137" i="2" s="1"/>
  <c r="G137" i="2"/>
  <c r="W137" i="2" s="1"/>
  <c r="V136" i="2"/>
  <c r="S136" i="2"/>
  <c r="P136" i="2"/>
  <c r="J136" i="2"/>
  <c r="X136" i="2" s="1"/>
  <c r="G136" i="2"/>
  <c r="W136" i="2" s="1"/>
  <c r="W135" i="2"/>
  <c r="V135" i="2"/>
  <c r="S135" i="2"/>
  <c r="P135" i="2"/>
  <c r="J135" i="2"/>
  <c r="X135" i="2" s="1"/>
  <c r="G135" i="2"/>
  <c r="X134" i="2"/>
  <c r="V134" i="2"/>
  <c r="S134" i="2"/>
  <c r="P134" i="2"/>
  <c r="J134" i="2"/>
  <c r="G134" i="2"/>
  <c r="V133" i="2"/>
  <c r="S133" i="2"/>
  <c r="P133" i="2"/>
  <c r="M133" i="2"/>
  <c r="J133" i="2"/>
  <c r="X133" i="2" s="1"/>
  <c r="G133" i="2"/>
  <c r="W133" i="2" s="1"/>
  <c r="Y133" i="2" s="1"/>
  <c r="Z133" i="2" s="1"/>
  <c r="X132" i="2"/>
  <c r="W132" i="2"/>
  <c r="Y132" i="2" s="1"/>
  <c r="Z132" i="2" s="1"/>
  <c r="V132" i="2"/>
  <c r="S132" i="2"/>
  <c r="P132" i="2"/>
  <c r="M132" i="2"/>
  <c r="J132" i="2"/>
  <c r="G132" i="2"/>
  <c r="Y131" i="2"/>
  <c r="Z131" i="2" s="1"/>
  <c r="V131" i="2"/>
  <c r="S131" i="2"/>
  <c r="P131" i="2"/>
  <c r="M131" i="2"/>
  <c r="J131" i="2"/>
  <c r="X131" i="2" s="1"/>
  <c r="G131" i="2"/>
  <c r="W131" i="2" s="1"/>
  <c r="W130" i="2"/>
  <c r="V130" i="2"/>
  <c r="V140" i="2" s="1"/>
  <c r="S130" i="2"/>
  <c r="P130" i="2"/>
  <c r="X130" i="2" s="1"/>
  <c r="M130" i="2"/>
  <c r="J130" i="2"/>
  <c r="G130" i="2"/>
  <c r="S128" i="2"/>
  <c r="X127" i="2"/>
  <c r="V127" i="2"/>
  <c r="S127" i="2"/>
  <c r="P127" i="2"/>
  <c r="M127" i="2"/>
  <c r="W127" i="2" s="1"/>
  <c r="Y127" i="2" s="1"/>
  <c r="Z127" i="2" s="1"/>
  <c r="J127" i="2"/>
  <c r="G127" i="2"/>
  <c r="V126" i="2"/>
  <c r="S126" i="2"/>
  <c r="P126" i="2"/>
  <c r="M126" i="2"/>
  <c r="J126" i="2"/>
  <c r="X126" i="2" s="1"/>
  <c r="G126" i="2"/>
  <c r="V125" i="2"/>
  <c r="S125" i="2"/>
  <c r="P125" i="2"/>
  <c r="X125" i="2" s="1"/>
  <c r="M125" i="2"/>
  <c r="W125" i="2" s="1"/>
  <c r="Y125" i="2" s="1"/>
  <c r="Z125" i="2" s="1"/>
  <c r="J125" i="2"/>
  <c r="G125" i="2"/>
  <c r="V124" i="2"/>
  <c r="V128" i="2" s="1"/>
  <c r="S124" i="2"/>
  <c r="P124" i="2"/>
  <c r="M124" i="2"/>
  <c r="J124" i="2"/>
  <c r="X124" i="2" s="1"/>
  <c r="G124" i="2"/>
  <c r="W124" i="2" s="1"/>
  <c r="Y124" i="2" s="1"/>
  <c r="Z124" i="2" s="1"/>
  <c r="X123" i="2"/>
  <c r="V123" i="2"/>
  <c r="S123" i="2"/>
  <c r="P123" i="2"/>
  <c r="M123" i="2"/>
  <c r="W123" i="2" s="1"/>
  <c r="J123" i="2"/>
  <c r="G123" i="2"/>
  <c r="V122" i="2"/>
  <c r="S122" i="2"/>
  <c r="P122" i="2"/>
  <c r="P128" i="2" s="1"/>
  <c r="M122" i="2"/>
  <c r="J122" i="2"/>
  <c r="G122" i="2"/>
  <c r="W122" i="2" s="1"/>
  <c r="V119" i="2"/>
  <c r="S119" i="2"/>
  <c r="P119" i="2"/>
  <c r="M119" i="2"/>
  <c r="J119" i="2"/>
  <c r="G119" i="2"/>
  <c r="X118" i="2"/>
  <c r="V118" i="2"/>
  <c r="S118" i="2"/>
  <c r="P118" i="2"/>
  <c r="M118" i="2"/>
  <c r="W118" i="2" s="1"/>
  <c r="Y118" i="2" s="1"/>
  <c r="Z118" i="2" s="1"/>
  <c r="J118" i="2"/>
  <c r="G118" i="2"/>
  <c r="V117" i="2"/>
  <c r="S117" i="2"/>
  <c r="P117" i="2"/>
  <c r="M117" i="2"/>
  <c r="J117" i="2"/>
  <c r="X117" i="2" s="1"/>
  <c r="G117" i="2"/>
  <c r="V116" i="2"/>
  <c r="S116" i="2"/>
  <c r="S120" i="2" s="1"/>
  <c r="P116" i="2"/>
  <c r="X116" i="2" s="1"/>
  <c r="M116" i="2"/>
  <c r="J116" i="2"/>
  <c r="G116" i="2"/>
  <c r="G120" i="2" s="1"/>
  <c r="X113" i="2"/>
  <c r="W113" i="2"/>
  <c r="Y113" i="2" s="1"/>
  <c r="Z113" i="2" s="1"/>
  <c r="V113" i="2"/>
  <c r="S113" i="2"/>
  <c r="P113" i="2"/>
  <c r="M113" i="2"/>
  <c r="J113" i="2"/>
  <c r="G113" i="2"/>
  <c r="V112" i="2"/>
  <c r="S112" i="2"/>
  <c r="P112" i="2"/>
  <c r="M112" i="2"/>
  <c r="J112" i="2"/>
  <c r="G112" i="2"/>
  <c r="W111" i="2"/>
  <c r="V111" i="2"/>
  <c r="S111" i="2"/>
  <c r="P111" i="2"/>
  <c r="M111" i="2"/>
  <c r="J111" i="2"/>
  <c r="G111" i="2"/>
  <c r="V110" i="2"/>
  <c r="S110" i="2"/>
  <c r="S114" i="2" s="1"/>
  <c r="X109" i="2"/>
  <c r="V109" i="2"/>
  <c r="S109" i="2"/>
  <c r="P109" i="2"/>
  <c r="M109" i="2"/>
  <c r="W109" i="2" s="1"/>
  <c r="Y109" i="2" s="1"/>
  <c r="Z109" i="2" s="1"/>
  <c r="J109" i="2"/>
  <c r="G109" i="2"/>
  <c r="V108" i="2"/>
  <c r="S108" i="2"/>
  <c r="P108" i="2"/>
  <c r="M108" i="2"/>
  <c r="J108" i="2"/>
  <c r="G108" i="2"/>
  <c r="W108" i="2" s="1"/>
  <c r="W107" i="2"/>
  <c r="V107" i="2"/>
  <c r="S107" i="2"/>
  <c r="P107" i="2"/>
  <c r="M107" i="2"/>
  <c r="M106" i="2" s="1"/>
  <c r="J107" i="2"/>
  <c r="G107" i="2"/>
  <c r="V106" i="2"/>
  <c r="V114" i="2" s="1"/>
  <c r="S106" i="2"/>
  <c r="G106" i="2"/>
  <c r="X105" i="2"/>
  <c r="V105" i="2"/>
  <c r="S105" i="2"/>
  <c r="P105" i="2"/>
  <c r="M105" i="2"/>
  <c r="W105" i="2" s="1"/>
  <c r="Y105" i="2" s="1"/>
  <c r="Z105" i="2" s="1"/>
  <c r="J105" i="2"/>
  <c r="G105" i="2"/>
  <c r="V104" i="2"/>
  <c r="S104" i="2"/>
  <c r="P104" i="2"/>
  <c r="M104" i="2"/>
  <c r="J104" i="2"/>
  <c r="X104" i="2" s="1"/>
  <c r="G104" i="2"/>
  <c r="V103" i="2"/>
  <c r="S103" i="2"/>
  <c r="P103" i="2"/>
  <c r="M103" i="2"/>
  <c r="W103" i="2" s="1"/>
  <c r="J103" i="2"/>
  <c r="G103" i="2"/>
  <c r="V102" i="2"/>
  <c r="V101" i="2" s="1"/>
  <c r="S102" i="2"/>
  <c r="S101" i="2" s="1"/>
  <c r="P102" i="2"/>
  <c r="M102" i="2"/>
  <c r="J102" i="2"/>
  <c r="X102" i="2" s="1"/>
  <c r="G102" i="2"/>
  <c r="S99" i="2"/>
  <c r="V98" i="2"/>
  <c r="S98" i="2"/>
  <c r="P98" i="2"/>
  <c r="X98" i="2" s="1"/>
  <c r="M98" i="2"/>
  <c r="W98" i="2" s="1"/>
  <c r="J98" i="2"/>
  <c r="G98" i="2"/>
  <c r="V97" i="2"/>
  <c r="V95" i="2" s="1"/>
  <c r="S97" i="2"/>
  <c r="S95" i="2" s="1"/>
  <c r="P97" i="2"/>
  <c r="M97" i="2"/>
  <c r="J97" i="2"/>
  <c r="X97" i="2" s="1"/>
  <c r="G97" i="2"/>
  <c r="X96" i="2"/>
  <c r="W96" i="2"/>
  <c r="Y96" i="2" s="1"/>
  <c r="Z96" i="2" s="1"/>
  <c r="V96" i="2"/>
  <c r="S96" i="2"/>
  <c r="P96" i="2"/>
  <c r="M96" i="2"/>
  <c r="M95" i="2" s="1"/>
  <c r="J96" i="2"/>
  <c r="G96" i="2"/>
  <c r="J95" i="2"/>
  <c r="W94" i="2"/>
  <c r="Y94" i="2" s="1"/>
  <c r="Z94" i="2" s="1"/>
  <c r="V94" i="2"/>
  <c r="S94" i="2"/>
  <c r="P94" i="2"/>
  <c r="X94" i="2" s="1"/>
  <c r="M94" i="2"/>
  <c r="J94" i="2"/>
  <c r="G94" i="2"/>
  <c r="V93" i="2"/>
  <c r="V91" i="2" s="1"/>
  <c r="S93" i="2"/>
  <c r="P93" i="2"/>
  <c r="M93" i="2"/>
  <c r="J93" i="2"/>
  <c r="G93" i="2"/>
  <c r="X92" i="2"/>
  <c r="V92" i="2"/>
  <c r="S92" i="2"/>
  <c r="P92" i="2"/>
  <c r="P91" i="2" s="1"/>
  <c r="M92" i="2"/>
  <c r="J92" i="2"/>
  <c r="G92" i="2"/>
  <c r="S91" i="2"/>
  <c r="J91" i="2"/>
  <c r="G91" i="2"/>
  <c r="W90" i="2"/>
  <c r="V90" i="2"/>
  <c r="S90" i="2"/>
  <c r="P90" i="2"/>
  <c r="X90" i="2" s="1"/>
  <c r="M90" i="2"/>
  <c r="J90" i="2"/>
  <c r="G90" i="2"/>
  <c r="V89" i="2"/>
  <c r="V87" i="2" s="1"/>
  <c r="S89" i="2"/>
  <c r="S87" i="2" s="1"/>
  <c r="P89" i="2"/>
  <c r="M89" i="2"/>
  <c r="J89" i="2"/>
  <c r="G89" i="2"/>
  <c r="X88" i="2"/>
  <c r="W88" i="2"/>
  <c r="Y88" i="2" s="1"/>
  <c r="Z88" i="2" s="1"/>
  <c r="V88" i="2"/>
  <c r="S88" i="2"/>
  <c r="P88" i="2"/>
  <c r="M88" i="2"/>
  <c r="M87" i="2" s="1"/>
  <c r="J88" i="2"/>
  <c r="G88" i="2"/>
  <c r="J87" i="2"/>
  <c r="V84" i="2"/>
  <c r="S84" i="2"/>
  <c r="P84" i="2"/>
  <c r="M84" i="2"/>
  <c r="J84" i="2"/>
  <c r="G84" i="2"/>
  <c r="X83" i="2"/>
  <c r="W83" i="2"/>
  <c r="V83" i="2"/>
  <c r="S83" i="2"/>
  <c r="P83" i="2"/>
  <c r="M83" i="2"/>
  <c r="J83" i="2"/>
  <c r="G83" i="2"/>
  <c r="V82" i="2"/>
  <c r="S82" i="2"/>
  <c r="S81" i="2" s="1"/>
  <c r="P82" i="2"/>
  <c r="M82" i="2"/>
  <c r="J82" i="2"/>
  <c r="G82" i="2"/>
  <c r="P81" i="2"/>
  <c r="M81" i="2"/>
  <c r="V80" i="2"/>
  <c r="S80" i="2"/>
  <c r="P80" i="2"/>
  <c r="M80" i="2"/>
  <c r="J80" i="2"/>
  <c r="X80" i="2" s="1"/>
  <c r="G80" i="2"/>
  <c r="W80" i="2" s="1"/>
  <c r="Y80" i="2" s="1"/>
  <c r="Z80" i="2" s="1"/>
  <c r="X79" i="2"/>
  <c r="V79" i="2"/>
  <c r="S79" i="2"/>
  <c r="P79" i="2"/>
  <c r="M79" i="2"/>
  <c r="W79" i="2" s="1"/>
  <c r="J79" i="2"/>
  <c r="G79" i="2"/>
  <c r="V78" i="2"/>
  <c r="V77" i="2" s="1"/>
  <c r="S78" i="2"/>
  <c r="S77" i="2" s="1"/>
  <c r="P78" i="2"/>
  <c r="M78" i="2"/>
  <c r="J78" i="2"/>
  <c r="G78" i="2"/>
  <c r="P77" i="2"/>
  <c r="V76" i="2"/>
  <c r="S76" i="2"/>
  <c r="P76" i="2"/>
  <c r="M76" i="2"/>
  <c r="J76" i="2"/>
  <c r="G76" i="2"/>
  <c r="X75" i="2"/>
  <c r="W75" i="2"/>
  <c r="V75" i="2"/>
  <c r="S75" i="2"/>
  <c r="P75" i="2"/>
  <c r="M75" i="2"/>
  <c r="J75" i="2"/>
  <c r="G75" i="2"/>
  <c r="V74" i="2"/>
  <c r="S74" i="2"/>
  <c r="P74" i="2"/>
  <c r="M74" i="2"/>
  <c r="J74" i="2"/>
  <c r="G74" i="2"/>
  <c r="X73" i="2"/>
  <c r="W73" i="2"/>
  <c r="V73" i="2"/>
  <c r="S73" i="2"/>
  <c r="P73" i="2"/>
  <c r="P72" i="2" s="1"/>
  <c r="M73" i="2"/>
  <c r="M72" i="2" s="1"/>
  <c r="J73" i="2"/>
  <c r="G73" i="2"/>
  <c r="V72" i="2"/>
  <c r="S72" i="2"/>
  <c r="J72" i="2"/>
  <c r="X71" i="2"/>
  <c r="V71" i="2"/>
  <c r="S71" i="2"/>
  <c r="P71" i="2"/>
  <c r="M71" i="2"/>
  <c r="W71" i="2" s="1"/>
  <c r="Y71" i="2" s="1"/>
  <c r="Z71" i="2" s="1"/>
  <c r="J71" i="2"/>
  <c r="G71" i="2"/>
  <c r="V70" i="2"/>
  <c r="S70" i="2"/>
  <c r="P70" i="2"/>
  <c r="M70" i="2"/>
  <c r="J70" i="2"/>
  <c r="X70" i="2" s="1"/>
  <c r="G70" i="2"/>
  <c r="X69" i="2"/>
  <c r="V69" i="2"/>
  <c r="S69" i="2"/>
  <c r="P69" i="2"/>
  <c r="P68" i="2" s="1"/>
  <c r="M69" i="2"/>
  <c r="M68" i="2" s="1"/>
  <c r="J69" i="2"/>
  <c r="G69" i="2"/>
  <c r="V68" i="2"/>
  <c r="S68" i="2"/>
  <c r="G68" i="2"/>
  <c r="V67" i="2"/>
  <c r="S67" i="2"/>
  <c r="P67" i="2"/>
  <c r="X67" i="2" s="1"/>
  <c r="M67" i="2"/>
  <c r="W67" i="2" s="1"/>
  <c r="J67" i="2"/>
  <c r="G67" i="2"/>
  <c r="V66" i="2"/>
  <c r="V64" i="2" s="1"/>
  <c r="S66" i="2"/>
  <c r="P66" i="2"/>
  <c r="M66" i="2"/>
  <c r="J66" i="2"/>
  <c r="X66" i="2" s="1"/>
  <c r="G66" i="2"/>
  <c r="W66" i="2" s="1"/>
  <c r="Y66" i="2" s="1"/>
  <c r="Z66" i="2" s="1"/>
  <c r="V65" i="2"/>
  <c r="S65" i="2"/>
  <c r="P65" i="2"/>
  <c r="M65" i="2"/>
  <c r="M64" i="2" s="1"/>
  <c r="J65" i="2"/>
  <c r="G65" i="2"/>
  <c r="G64" i="2" s="1"/>
  <c r="S64" i="2"/>
  <c r="S62" i="2"/>
  <c r="M62" i="2"/>
  <c r="W61" i="2"/>
  <c r="V61" i="2"/>
  <c r="S61" i="2"/>
  <c r="P61" i="2"/>
  <c r="M61" i="2"/>
  <c r="W60" i="2"/>
  <c r="V60" i="2"/>
  <c r="S60" i="2"/>
  <c r="P60" i="2"/>
  <c r="M60" i="2"/>
  <c r="W59" i="2"/>
  <c r="V59" i="2"/>
  <c r="V58" i="2" s="1"/>
  <c r="V62" i="2" s="1"/>
  <c r="S59" i="2"/>
  <c r="P59" i="2"/>
  <c r="M59" i="2"/>
  <c r="S58" i="2"/>
  <c r="P58" i="2"/>
  <c r="M58" i="2"/>
  <c r="W58" i="2" s="1"/>
  <c r="Y57" i="2"/>
  <c r="Z57" i="2" s="1"/>
  <c r="V57" i="2"/>
  <c r="S57" i="2"/>
  <c r="P57" i="2"/>
  <c r="M57" i="2"/>
  <c r="W57" i="2" s="1"/>
  <c r="J57" i="2"/>
  <c r="X57" i="2" s="1"/>
  <c r="G57" i="2"/>
  <c r="W56" i="2"/>
  <c r="Y56" i="2" s="1"/>
  <c r="Z56" i="2" s="1"/>
  <c r="V56" i="2"/>
  <c r="S56" i="2"/>
  <c r="S54" i="2" s="1"/>
  <c r="P56" i="2"/>
  <c r="X56" i="2" s="1"/>
  <c r="M56" i="2"/>
  <c r="M54" i="2" s="1"/>
  <c r="J56" i="2"/>
  <c r="G56" i="2"/>
  <c r="W55" i="2"/>
  <c r="V55" i="2"/>
  <c r="V54" i="2" s="1"/>
  <c r="S55" i="2"/>
  <c r="P55" i="2"/>
  <c r="M55" i="2"/>
  <c r="J55" i="2"/>
  <c r="G55" i="2"/>
  <c r="W54" i="2"/>
  <c r="P54" i="2"/>
  <c r="P62" i="2" s="1"/>
  <c r="G54" i="2"/>
  <c r="G62" i="2" s="1"/>
  <c r="X51" i="2"/>
  <c r="W51" i="2"/>
  <c r="Y51" i="2" s="1"/>
  <c r="Z51" i="2" s="1"/>
  <c r="V51" i="2"/>
  <c r="S51" i="2"/>
  <c r="P51" i="2"/>
  <c r="M51" i="2"/>
  <c r="J51" i="2"/>
  <c r="G51" i="2"/>
  <c r="W50" i="2"/>
  <c r="V50" i="2"/>
  <c r="V48" i="2" s="1"/>
  <c r="S50" i="2"/>
  <c r="P50" i="2"/>
  <c r="M50" i="2"/>
  <c r="M48" i="2" s="1"/>
  <c r="J50" i="2"/>
  <c r="G50" i="2"/>
  <c r="G48" i="2" s="1"/>
  <c r="G52" i="2" s="1"/>
  <c r="X49" i="2"/>
  <c r="V49" i="2"/>
  <c r="S49" i="2"/>
  <c r="P49" i="2"/>
  <c r="P48" i="2" s="1"/>
  <c r="M49" i="2"/>
  <c r="J49" i="2"/>
  <c r="G49" i="2"/>
  <c r="W49" i="2" s="1"/>
  <c r="S48" i="2"/>
  <c r="S52" i="2" s="1"/>
  <c r="J48" i="2"/>
  <c r="V47" i="2"/>
  <c r="S47" i="2"/>
  <c r="P47" i="2"/>
  <c r="M47" i="2"/>
  <c r="J47" i="2"/>
  <c r="X47" i="2" s="1"/>
  <c r="G47" i="2"/>
  <c r="W47" i="2" s="1"/>
  <c r="V46" i="2"/>
  <c r="S46" i="2"/>
  <c r="P46" i="2"/>
  <c r="M46" i="2"/>
  <c r="W46" i="2" s="1"/>
  <c r="J46" i="2"/>
  <c r="X46" i="2" s="1"/>
  <c r="G46" i="2"/>
  <c r="W45" i="2"/>
  <c r="V45" i="2"/>
  <c r="S45" i="2"/>
  <c r="S44" i="2" s="1"/>
  <c r="P45" i="2"/>
  <c r="P44" i="2" s="1"/>
  <c r="M45" i="2"/>
  <c r="J45" i="2"/>
  <c r="X45" i="2" s="1"/>
  <c r="G45" i="2"/>
  <c r="V44" i="2"/>
  <c r="G44" i="2"/>
  <c r="V43" i="2"/>
  <c r="S43" i="2"/>
  <c r="P43" i="2"/>
  <c r="M43" i="2"/>
  <c r="J43" i="2"/>
  <c r="X43" i="2" s="1"/>
  <c r="G43" i="2"/>
  <c r="W43" i="2" s="1"/>
  <c r="V42" i="2"/>
  <c r="V40" i="2" s="1"/>
  <c r="S42" i="2"/>
  <c r="P42" i="2"/>
  <c r="P40" i="2" s="1"/>
  <c r="M42" i="2"/>
  <c r="M40" i="2" s="1"/>
  <c r="J42" i="2"/>
  <c r="X42" i="2" s="1"/>
  <c r="G42" i="2"/>
  <c r="W42" i="2" s="1"/>
  <c r="W41" i="2"/>
  <c r="V41" i="2"/>
  <c r="S41" i="2"/>
  <c r="S40" i="2" s="1"/>
  <c r="P41" i="2"/>
  <c r="M41" i="2"/>
  <c r="J41" i="2"/>
  <c r="J40" i="2" s="1"/>
  <c r="G41" i="2"/>
  <c r="G40" i="2"/>
  <c r="W40" i="2" s="1"/>
  <c r="V37" i="2"/>
  <c r="S37" i="2"/>
  <c r="P37" i="2"/>
  <c r="M37" i="2"/>
  <c r="J37" i="2"/>
  <c r="X37" i="2" s="1"/>
  <c r="G37" i="2"/>
  <c r="W37" i="2" s="1"/>
  <c r="W36" i="2"/>
  <c r="V36" i="2"/>
  <c r="S36" i="2"/>
  <c r="S34" i="2" s="1"/>
  <c r="P36" i="2"/>
  <c r="M36" i="2"/>
  <c r="J36" i="2"/>
  <c r="X36" i="2" s="1"/>
  <c r="G36" i="2"/>
  <c r="V35" i="2"/>
  <c r="X35" i="2" s="1"/>
  <c r="S35" i="2"/>
  <c r="P35" i="2"/>
  <c r="P34" i="2" s="1"/>
  <c r="M35" i="2"/>
  <c r="J35" i="2"/>
  <c r="G35" i="2"/>
  <c r="W35" i="2" s="1"/>
  <c r="M34" i="2"/>
  <c r="J34" i="2"/>
  <c r="S33" i="2"/>
  <c r="S32" i="2"/>
  <c r="P32" i="2"/>
  <c r="W29" i="2"/>
  <c r="V29" i="2"/>
  <c r="S29" i="2"/>
  <c r="P29" i="2"/>
  <c r="M29" i="2"/>
  <c r="J29" i="2"/>
  <c r="X29" i="2" s="1"/>
  <c r="G29" i="2"/>
  <c r="V28" i="2"/>
  <c r="S28" i="2"/>
  <c r="P28" i="2"/>
  <c r="M28" i="2"/>
  <c r="J28" i="2"/>
  <c r="X28" i="2" s="1"/>
  <c r="G28" i="2"/>
  <c r="W28" i="2" s="1"/>
  <c r="V27" i="2"/>
  <c r="S27" i="2"/>
  <c r="P27" i="2"/>
  <c r="M27" i="2"/>
  <c r="J27" i="2"/>
  <c r="X27" i="2" s="1"/>
  <c r="G27" i="2"/>
  <c r="W27" i="2" s="1"/>
  <c r="V26" i="2"/>
  <c r="S26" i="2"/>
  <c r="P26" i="2"/>
  <c r="M26" i="2"/>
  <c r="J26" i="2"/>
  <c r="X26" i="2" s="1"/>
  <c r="G26" i="2"/>
  <c r="W26" i="2" s="1"/>
  <c r="W25" i="2"/>
  <c r="V25" i="2"/>
  <c r="S25" i="2"/>
  <c r="P25" i="2"/>
  <c r="M25" i="2"/>
  <c r="J25" i="2"/>
  <c r="X25" i="2" s="1"/>
  <c r="G25" i="2"/>
  <c r="V24" i="2"/>
  <c r="S24" i="2"/>
  <c r="P24" i="2"/>
  <c r="M24" i="2"/>
  <c r="J24" i="2"/>
  <c r="X24" i="2" s="1"/>
  <c r="G24" i="2"/>
  <c r="W24" i="2" s="1"/>
  <c r="V23" i="2"/>
  <c r="S23" i="2"/>
  <c r="P23" i="2"/>
  <c r="M23" i="2"/>
  <c r="J23" i="2"/>
  <c r="X23" i="2" s="1"/>
  <c r="G23" i="2"/>
  <c r="W23" i="2" s="1"/>
  <c r="V22" i="2"/>
  <c r="V21" i="2" s="1"/>
  <c r="T33" i="2" s="1"/>
  <c r="V33" i="2" s="1"/>
  <c r="S22" i="2"/>
  <c r="S21" i="2" s="1"/>
  <c r="Q33" i="2" s="1"/>
  <c r="P22" i="2"/>
  <c r="P21" i="2" s="1"/>
  <c r="N33" i="2" s="1"/>
  <c r="P33" i="2" s="1"/>
  <c r="M22" i="2"/>
  <c r="M21" i="2" s="1"/>
  <c r="K33" i="2" s="1"/>
  <c r="M33" i="2" s="1"/>
  <c r="J22" i="2"/>
  <c r="X22" i="2" s="1"/>
  <c r="G22" i="2"/>
  <c r="W22" i="2" s="1"/>
  <c r="V20" i="2"/>
  <c r="X20" i="2" s="1"/>
  <c r="S20" i="2"/>
  <c r="P20" i="2"/>
  <c r="M20" i="2"/>
  <c r="J20" i="2"/>
  <c r="G20" i="2"/>
  <c r="W20" i="2" s="1"/>
  <c r="V19" i="2"/>
  <c r="X19" i="2" s="1"/>
  <c r="S19" i="2"/>
  <c r="P19" i="2"/>
  <c r="M19" i="2"/>
  <c r="J19" i="2"/>
  <c r="G19" i="2"/>
  <c r="W19" i="2" s="1"/>
  <c r="Z18" i="2"/>
  <c r="X18" i="2"/>
  <c r="V18" i="2"/>
  <c r="S18" i="2"/>
  <c r="S17" i="2" s="1"/>
  <c r="Q32" i="2" s="1"/>
  <c r="P18" i="2"/>
  <c r="M18" i="2"/>
  <c r="M17" i="2" s="1"/>
  <c r="K32" i="2" s="1"/>
  <c r="M32" i="2" s="1"/>
  <c r="J18" i="2"/>
  <c r="G18" i="2"/>
  <c r="W18" i="2" s="1"/>
  <c r="Y18" i="2" s="1"/>
  <c r="X17" i="2"/>
  <c r="V17" i="2"/>
  <c r="T32" i="2" s="1"/>
  <c r="V32" i="2" s="1"/>
  <c r="P17" i="2"/>
  <c r="N32" i="2" s="1"/>
  <c r="J17" i="2"/>
  <c r="H32" i="2" s="1"/>
  <c r="J32" i="2" s="1"/>
  <c r="X32" i="2" s="1"/>
  <c r="V16" i="2"/>
  <c r="S16" i="2"/>
  <c r="P16" i="2"/>
  <c r="M16" i="2"/>
  <c r="J16" i="2"/>
  <c r="X16" i="2" s="1"/>
  <c r="G16" i="2"/>
  <c r="W16" i="2" s="1"/>
  <c r="V15" i="2"/>
  <c r="S15" i="2"/>
  <c r="P15" i="2"/>
  <c r="M15" i="2"/>
  <c r="J15" i="2"/>
  <c r="X15" i="2" s="1"/>
  <c r="G15" i="2"/>
  <c r="W15" i="2" s="1"/>
  <c r="V14" i="2"/>
  <c r="S14" i="2"/>
  <c r="S13" i="2" s="1"/>
  <c r="P14" i="2"/>
  <c r="M14" i="2"/>
  <c r="M13" i="2" s="1"/>
  <c r="J14" i="2"/>
  <c r="X14" i="2" s="1"/>
  <c r="G14" i="2"/>
  <c r="W14" i="2" s="1"/>
  <c r="V13" i="2"/>
  <c r="T31" i="2" s="1"/>
  <c r="V31" i="2" s="1"/>
  <c r="P13" i="2"/>
  <c r="N31" i="2" s="1"/>
  <c r="P31" i="2" s="1"/>
  <c r="P30" i="2" s="1"/>
  <c r="J13" i="2"/>
  <c r="H31" i="2" s="1"/>
  <c r="J31" i="2" s="1"/>
  <c r="L25" i="1"/>
  <c r="H25" i="1"/>
  <c r="G25" i="1"/>
  <c r="F25" i="1"/>
  <c r="E25" i="1"/>
  <c r="D25" i="1"/>
  <c r="C25" i="1"/>
  <c r="J24" i="1"/>
  <c r="N24" i="1" s="1"/>
  <c r="J23" i="1"/>
  <c r="J22" i="1"/>
  <c r="V52" i="2" l="1"/>
  <c r="X31" i="2"/>
  <c r="X40" i="2"/>
  <c r="N25" i="1"/>
  <c r="V30" i="2"/>
  <c r="X34" i="2"/>
  <c r="K31" i="2"/>
  <c r="M31" i="2" s="1"/>
  <c r="M30" i="2" s="1"/>
  <c r="M38" i="2"/>
  <c r="Y22" i="2"/>
  <c r="Z22" i="2" s="1"/>
  <c r="Y23" i="2"/>
  <c r="Z23" i="2" s="1"/>
  <c r="Y24" i="2"/>
  <c r="Z24" i="2" s="1"/>
  <c r="V38" i="2"/>
  <c r="V181" i="2" s="1"/>
  <c r="V183" i="2" s="1"/>
  <c r="X41" i="2"/>
  <c r="Y41" i="2" s="1"/>
  <c r="Z41" i="2" s="1"/>
  <c r="P52" i="2"/>
  <c r="W64" i="2"/>
  <c r="X72" i="2"/>
  <c r="Y42" i="2"/>
  <c r="Z42" i="2" s="1"/>
  <c r="W62" i="2"/>
  <c r="W112" i="2"/>
  <c r="G110" i="2"/>
  <c r="Y49" i="2"/>
  <c r="Z49" i="2" s="1"/>
  <c r="Y26" i="2"/>
  <c r="Z26" i="2" s="1"/>
  <c r="Y27" i="2"/>
  <c r="Z27" i="2" s="1"/>
  <c r="Y28" i="2"/>
  <c r="Z28" i="2" s="1"/>
  <c r="Y47" i="2"/>
  <c r="Z47" i="2" s="1"/>
  <c r="X48" i="2"/>
  <c r="X52" i="2" s="1"/>
  <c r="J52" i="2"/>
  <c r="X59" i="2"/>
  <c r="Y59" i="2" s="1"/>
  <c r="Z59" i="2" s="1"/>
  <c r="Y67" i="2"/>
  <c r="Z67" i="2" s="1"/>
  <c r="V81" i="2"/>
  <c r="V85" i="2" s="1"/>
  <c r="G147" i="2"/>
  <c r="W142" i="2"/>
  <c r="S180" i="2"/>
  <c r="S38" i="2"/>
  <c r="S181" i="2" s="1"/>
  <c r="S183" i="2" s="1"/>
  <c r="Q31" i="2"/>
  <c r="S31" i="2" s="1"/>
  <c r="S30" i="2" s="1"/>
  <c r="J21" i="2"/>
  <c r="Y36" i="2"/>
  <c r="Z36" i="2" s="1"/>
  <c r="Y40" i="2"/>
  <c r="Z40" i="2" s="1"/>
  <c r="X87" i="2"/>
  <c r="J99" i="2"/>
  <c r="G180" i="2"/>
  <c r="V34" i="2"/>
  <c r="Y20" i="2"/>
  <c r="Z20" i="2" s="1"/>
  <c r="J44" i="2"/>
  <c r="X44" i="2" s="1"/>
  <c r="Y46" i="2"/>
  <c r="Z46" i="2" s="1"/>
  <c r="W48" i="2"/>
  <c r="J106" i="2"/>
  <c r="X108" i="2"/>
  <c r="Y108" i="2" s="1"/>
  <c r="Z108" i="2" s="1"/>
  <c r="X13" i="2"/>
  <c r="X76" i="2"/>
  <c r="X84" i="2"/>
  <c r="M120" i="2"/>
  <c r="W116" i="2"/>
  <c r="X61" i="2"/>
  <c r="Y61" i="2" s="1"/>
  <c r="Z61" i="2" s="1"/>
  <c r="J64" i="2"/>
  <c r="X74" i="2"/>
  <c r="X78" i="2"/>
  <c r="J77" i="2"/>
  <c r="X77" i="2" s="1"/>
  <c r="Y79" i="2"/>
  <c r="Z79" i="2" s="1"/>
  <c r="X82" i="2"/>
  <c r="J81" i="2"/>
  <c r="W89" i="2"/>
  <c r="G87" i="2"/>
  <c r="W97" i="2"/>
  <c r="Y97" i="2" s="1"/>
  <c r="Z97" i="2" s="1"/>
  <c r="G95" i="2"/>
  <c r="W95" i="2" s="1"/>
  <c r="W102" i="2"/>
  <c r="Y102" i="2" s="1"/>
  <c r="Z102" i="2" s="1"/>
  <c r="G101" i="2"/>
  <c r="W101" i="2" s="1"/>
  <c r="Y103" i="2"/>
  <c r="Z103" i="2" s="1"/>
  <c r="J128" i="2"/>
  <c r="X122" i="2"/>
  <c r="X128" i="2" s="1"/>
  <c r="Y123" i="2"/>
  <c r="Z123" i="2" s="1"/>
  <c r="Y135" i="2"/>
  <c r="Z135" i="2" s="1"/>
  <c r="W169" i="2"/>
  <c r="Y169" i="2" s="1"/>
  <c r="Z169" i="2" s="1"/>
  <c r="Y19" i="2"/>
  <c r="Z19" i="2" s="1"/>
  <c r="N22" i="1"/>
  <c r="N23" i="1"/>
  <c r="J25" i="1"/>
  <c r="Y14" i="2"/>
  <c r="Z14" i="2" s="1"/>
  <c r="Y15" i="2"/>
  <c r="Z15" i="2" s="1"/>
  <c r="Y16" i="2"/>
  <c r="Z16" i="2" s="1"/>
  <c r="Y25" i="2"/>
  <c r="Z25" i="2" s="1"/>
  <c r="Y37" i="2"/>
  <c r="Z37" i="2" s="1"/>
  <c r="Y45" i="2"/>
  <c r="Z45" i="2" s="1"/>
  <c r="W65" i="2"/>
  <c r="Y98" i="2"/>
  <c r="Z98" i="2" s="1"/>
  <c r="X103" i="2"/>
  <c r="P101" i="2"/>
  <c r="X111" i="2"/>
  <c r="Y111" i="2" s="1"/>
  <c r="Z111" i="2" s="1"/>
  <c r="P110" i="2"/>
  <c r="P114" i="2" s="1"/>
  <c r="X119" i="2"/>
  <c r="J140" i="2"/>
  <c r="S164" i="2"/>
  <c r="Y43" i="2"/>
  <c r="Z43" i="2" s="1"/>
  <c r="Y50" i="2"/>
  <c r="Z50" i="2" s="1"/>
  <c r="Y35" i="2"/>
  <c r="Z35" i="2" s="1"/>
  <c r="X55" i="2"/>
  <c r="Y55" i="2" s="1"/>
  <c r="Z55" i="2" s="1"/>
  <c r="J54" i="2"/>
  <c r="Y29" i="2"/>
  <c r="Z29" i="2" s="1"/>
  <c r="P38" i="2"/>
  <c r="J68" i="2"/>
  <c r="X68" i="2" s="1"/>
  <c r="X93" i="2"/>
  <c r="W160" i="2"/>
  <c r="Y160" i="2" s="1"/>
  <c r="Z160" i="2" s="1"/>
  <c r="M159" i="2"/>
  <c r="G157" i="2"/>
  <c r="W154" i="2"/>
  <c r="M169" i="2"/>
  <c r="M173" i="2"/>
  <c r="W149" i="2"/>
  <c r="G34" i="2"/>
  <c r="W34" i="2" s="1"/>
  <c r="X58" i="2"/>
  <c r="Y58" i="2" s="1"/>
  <c r="Z58" i="2" s="1"/>
  <c r="W68" i="2"/>
  <c r="Y68" i="2" s="1"/>
  <c r="Z68" i="2" s="1"/>
  <c r="W78" i="2"/>
  <c r="G77" i="2"/>
  <c r="S85" i="2"/>
  <c r="V99" i="2"/>
  <c r="Y90" i="2"/>
  <c r="Z90" i="2" s="1"/>
  <c r="M91" i="2"/>
  <c r="W91" i="2" s="1"/>
  <c r="Y91" i="2" s="1"/>
  <c r="Z91" i="2" s="1"/>
  <c r="J120" i="2"/>
  <c r="Y130" i="2"/>
  <c r="Z130" i="2" s="1"/>
  <c r="W134" i="2"/>
  <c r="Y134" i="2" s="1"/>
  <c r="Z134" i="2" s="1"/>
  <c r="P140" i="2"/>
  <c r="X154" i="2"/>
  <c r="X157" i="2" s="1"/>
  <c r="X160" i="2"/>
  <c r="P64" i="2"/>
  <c r="P85" i="2" s="1"/>
  <c r="Y73" i="2"/>
  <c r="Z73" i="2" s="1"/>
  <c r="Y75" i="2"/>
  <c r="Z75" i="2" s="1"/>
  <c r="Y83" i="2"/>
  <c r="Z83" i="2" s="1"/>
  <c r="X91" i="2"/>
  <c r="X120" i="2"/>
  <c r="M128" i="2"/>
  <c r="G140" i="2"/>
  <c r="J147" i="2"/>
  <c r="X142" i="2"/>
  <c r="X147" i="2" s="1"/>
  <c r="X173" i="2"/>
  <c r="V180" i="2"/>
  <c r="G13" i="2"/>
  <c r="G17" i="2"/>
  <c r="G21" i="2"/>
  <c r="M44" i="2"/>
  <c r="M52" i="2" s="1"/>
  <c r="X50" i="2"/>
  <c r="W69" i="2"/>
  <c r="Y69" i="2" s="1"/>
  <c r="Z69" i="2" s="1"/>
  <c r="W74" i="2"/>
  <c r="Y74" i="2" s="1"/>
  <c r="Z74" i="2" s="1"/>
  <c r="W76" i="2"/>
  <c r="M77" i="2"/>
  <c r="M85" i="2" s="1"/>
  <c r="W82" i="2"/>
  <c r="G81" i="2"/>
  <c r="W84" i="2"/>
  <c r="Y84" i="2" s="1"/>
  <c r="Z84" i="2" s="1"/>
  <c r="X89" i="2"/>
  <c r="W92" i="2"/>
  <c r="Y92" i="2" s="1"/>
  <c r="Z92" i="2" s="1"/>
  <c r="P95" i="2"/>
  <c r="X95" i="2" s="1"/>
  <c r="M101" i="2"/>
  <c r="X107" i="2"/>
  <c r="Y107" i="2" s="1"/>
  <c r="Z107" i="2" s="1"/>
  <c r="P106" i="2"/>
  <c r="J110" i="2"/>
  <c r="X112" i="2"/>
  <c r="V120" i="2"/>
  <c r="Y136" i="2"/>
  <c r="Z136" i="2" s="1"/>
  <c r="P147" i="2"/>
  <c r="X168" i="2"/>
  <c r="X172" i="2"/>
  <c r="X176" i="2"/>
  <c r="Y176" i="2" s="1"/>
  <c r="Z176" i="2" s="1"/>
  <c r="G159" i="2"/>
  <c r="W161" i="2"/>
  <c r="Y161" i="2" s="1"/>
  <c r="Z161" i="2" s="1"/>
  <c r="W163" i="2"/>
  <c r="W165" i="2"/>
  <c r="G164" i="2"/>
  <c r="W164" i="2" s="1"/>
  <c r="W167" i="2"/>
  <c r="Y168" i="2"/>
  <c r="Z168" i="2" s="1"/>
  <c r="W171" i="2"/>
  <c r="Y171" i="2" s="1"/>
  <c r="Z171" i="2" s="1"/>
  <c r="Y172" i="2"/>
  <c r="Z172" i="2" s="1"/>
  <c r="W175" i="2"/>
  <c r="Y175" i="2" s="1"/>
  <c r="Z175" i="2" s="1"/>
  <c r="W104" i="2"/>
  <c r="Y104" i="2" s="1"/>
  <c r="Z104" i="2" s="1"/>
  <c r="W106" i="2"/>
  <c r="X140" i="2"/>
  <c r="X60" i="2"/>
  <c r="Y60" i="2" s="1"/>
  <c r="Z60" i="2" s="1"/>
  <c r="X65" i="2"/>
  <c r="W70" i="2"/>
  <c r="Y70" i="2" s="1"/>
  <c r="Z70" i="2" s="1"/>
  <c r="G72" i="2"/>
  <c r="W72" i="2" s="1"/>
  <c r="Y72" i="2" s="1"/>
  <c r="Z72" i="2" s="1"/>
  <c r="P87" i="2"/>
  <c r="W93" i="2"/>
  <c r="M110" i="2"/>
  <c r="M114" i="2" s="1"/>
  <c r="W117" i="2"/>
  <c r="Y117" i="2" s="1"/>
  <c r="Z117" i="2" s="1"/>
  <c r="W119" i="2"/>
  <c r="Y119" i="2" s="1"/>
  <c r="Z119" i="2" s="1"/>
  <c r="P120" i="2"/>
  <c r="Y122" i="2"/>
  <c r="Z122" i="2" s="1"/>
  <c r="W126" i="2"/>
  <c r="Y126" i="2" s="1"/>
  <c r="Z126" i="2" s="1"/>
  <c r="G128" i="2"/>
  <c r="S140" i="2"/>
  <c r="J159" i="2"/>
  <c r="X159" i="2" s="1"/>
  <c r="X161" i="2"/>
  <c r="X163" i="2"/>
  <c r="X165" i="2"/>
  <c r="J164" i="2"/>
  <c r="X164" i="2" s="1"/>
  <c r="X167" i="2"/>
  <c r="X171" i="2"/>
  <c r="X175" i="2"/>
  <c r="J101" i="2"/>
  <c r="Y112" i="2" l="1"/>
  <c r="Z112" i="2" s="1"/>
  <c r="J114" i="2"/>
  <c r="X110" i="2"/>
  <c r="Y48" i="2"/>
  <c r="Z48" i="2" s="1"/>
  <c r="G85" i="2"/>
  <c r="W81" i="2"/>
  <c r="X99" i="2"/>
  <c r="Y149" i="2"/>
  <c r="Z149" i="2" s="1"/>
  <c r="W151" i="2"/>
  <c r="Y151" i="2" s="1"/>
  <c r="Z151" i="2" s="1"/>
  <c r="Y167" i="2"/>
  <c r="Z167" i="2" s="1"/>
  <c r="Y76" i="2"/>
  <c r="Z76" i="2" s="1"/>
  <c r="M180" i="2"/>
  <c r="W128" i="2"/>
  <c r="Y128" i="2" s="1"/>
  <c r="Z128" i="2" s="1"/>
  <c r="J62" i="2"/>
  <c r="X54" i="2"/>
  <c r="W159" i="2"/>
  <c r="W17" i="2"/>
  <c r="Y17" i="2" s="1"/>
  <c r="Z17" i="2" s="1"/>
  <c r="E32" i="2"/>
  <c r="G32" i="2" s="1"/>
  <c r="W32" i="2" s="1"/>
  <c r="Y32" i="2" s="1"/>
  <c r="Z32" i="2" s="1"/>
  <c r="Y95" i="2"/>
  <c r="Z95" i="2" s="1"/>
  <c r="X180" i="2"/>
  <c r="Y164" i="2"/>
  <c r="Z164" i="2" s="1"/>
  <c r="Y65" i="2"/>
  <c r="Z65" i="2" s="1"/>
  <c r="W87" i="2"/>
  <c r="G99" i="2"/>
  <c r="X64" i="2"/>
  <c r="X106" i="2"/>
  <c r="Y106" i="2" s="1"/>
  <c r="Z106" i="2" s="1"/>
  <c r="W44" i="2"/>
  <c r="Y44" i="2" s="1"/>
  <c r="Z44" i="2" s="1"/>
  <c r="H33" i="2"/>
  <c r="J33" i="2" s="1"/>
  <c r="X21" i="2"/>
  <c r="W21" i="2"/>
  <c r="Y21" i="2" s="1"/>
  <c r="Z21" i="2" s="1"/>
  <c r="E33" i="2"/>
  <c r="G33" i="2" s="1"/>
  <c r="W33" i="2" s="1"/>
  <c r="Y82" i="2"/>
  <c r="Z82" i="2" s="1"/>
  <c r="W147" i="2"/>
  <c r="Y147" i="2" s="1"/>
  <c r="Z147" i="2" s="1"/>
  <c r="Y142" i="2"/>
  <c r="Z142" i="2" s="1"/>
  <c r="W13" i="2"/>
  <c r="E31" i="2"/>
  <c r="G31" i="2" s="1"/>
  <c r="M99" i="2"/>
  <c r="M181" i="2" s="1"/>
  <c r="M183" i="2" s="1"/>
  <c r="X101" i="2"/>
  <c r="Y101" i="2" s="1"/>
  <c r="Z101" i="2" s="1"/>
  <c r="J180" i="2"/>
  <c r="W77" i="2"/>
  <c r="Y77" i="2" s="1"/>
  <c r="Z77" i="2" s="1"/>
  <c r="Y154" i="2"/>
  <c r="Z154" i="2" s="1"/>
  <c r="W157" i="2"/>
  <c r="Y157" i="2" s="1"/>
  <c r="Z157" i="2" s="1"/>
  <c r="P181" i="2"/>
  <c r="P183" i="2" s="1"/>
  <c r="Y89" i="2"/>
  <c r="Z89" i="2" s="1"/>
  <c r="Y64" i="2"/>
  <c r="Z64" i="2" s="1"/>
  <c r="Y34" i="2"/>
  <c r="Z34" i="2" s="1"/>
  <c r="Y93" i="2"/>
  <c r="Z93" i="2" s="1"/>
  <c r="Y165" i="2"/>
  <c r="Z165" i="2" s="1"/>
  <c r="P99" i="2"/>
  <c r="Y163" i="2"/>
  <c r="Z163" i="2" s="1"/>
  <c r="W140" i="2"/>
  <c r="Y140" i="2" s="1"/>
  <c r="Z140" i="2" s="1"/>
  <c r="Y78" i="2"/>
  <c r="Z78" i="2" s="1"/>
  <c r="J85" i="2"/>
  <c r="X81" i="2"/>
  <c r="X85" i="2" s="1"/>
  <c r="Y116" i="2"/>
  <c r="Z116" i="2" s="1"/>
  <c r="W120" i="2"/>
  <c r="Y120" i="2" s="1"/>
  <c r="Z120" i="2" s="1"/>
  <c r="W173" i="2"/>
  <c r="Y173" i="2" s="1"/>
  <c r="Z173" i="2" s="1"/>
  <c r="W110" i="2"/>
  <c r="G114" i="2"/>
  <c r="W99" i="2" l="1"/>
  <c r="Y99" i="2" s="1"/>
  <c r="Z99" i="2" s="1"/>
  <c r="Y87" i="2"/>
  <c r="Z87" i="2" s="1"/>
  <c r="W180" i="2"/>
  <c r="Y180" i="2" s="1"/>
  <c r="Z180" i="2" s="1"/>
  <c r="Y159" i="2"/>
  <c r="Z159" i="2" s="1"/>
  <c r="X114" i="2"/>
  <c r="W52" i="2"/>
  <c r="Y52" i="2" s="1"/>
  <c r="Z52" i="2" s="1"/>
  <c r="X62" i="2"/>
  <c r="Y62" i="2" s="1"/>
  <c r="Z62" i="2" s="1"/>
  <c r="Y54" i="2"/>
  <c r="Z54" i="2" s="1"/>
  <c r="G30" i="2"/>
  <c r="W31" i="2"/>
  <c r="Y31" i="2" s="1"/>
  <c r="Z31" i="2" s="1"/>
  <c r="Y13" i="2"/>
  <c r="Z13" i="2" s="1"/>
  <c r="W114" i="2"/>
  <c r="Y114" i="2" s="1"/>
  <c r="Z114" i="2" s="1"/>
  <c r="Y110" i="2"/>
  <c r="Z110" i="2" s="1"/>
  <c r="X33" i="2"/>
  <c r="Y33" i="2" s="1"/>
  <c r="Z33" i="2" s="1"/>
  <c r="J30" i="2"/>
  <c r="Y81" i="2"/>
  <c r="Z81" i="2" s="1"/>
  <c r="W85" i="2"/>
  <c r="Y85" i="2" s="1"/>
  <c r="Z85" i="2" s="1"/>
  <c r="X30" i="2" l="1"/>
  <c r="X38" i="2" s="1"/>
  <c r="X181" i="2" s="1"/>
  <c r="X183" i="2" s="1"/>
  <c r="J38" i="2"/>
  <c r="J181" i="2" s="1"/>
  <c r="J183" i="2" s="1"/>
  <c r="W30" i="2"/>
  <c r="G38" i="2"/>
  <c r="G181" i="2" s="1"/>
  <c r="G183" i="2" s="1"/>
  <c r="Y30" i="2" l="1"/>
  <c r="Z30" i="2" s="1"/>
  <c r="W38" i="2"/>
  <c r="W181" i="2" l="1"/>
  <c r="Y38" i="2"/>
  <c r="Z38" i="2" s="1"/>
  <c r="Y181" i="2" l="1"/>
  <c r="Z181" i="2" s="1"/>
  <c r="W183" i="2"/>
  <c r="Y183" i="2" s="1"/>
</calcChain>
</file>

<file path=xl/sharedStrings.xml><?xml version="1.0" encoding="utf-8"?>
<sst xmlns="http://schemas.openxmlformats.org/spreadsheetml/2006/main" count="1237" uniqueCount="721">
  <si>
    <t>Додаток №4</t>
  </si>
  <si>
    <t xml:space="preserve">до Договору про надання гранту № 3PLUS1-00850 </t>
  </si>
  <si>
    <t>від " 30 " листопада  2020 року</t>
  </si>
  <si>
    <t>Конкурсна програма:</t>
  </si>
  <si>
    <t>Культура плюс</t>
  </si>
  <si>
    <t>ЛОТ:</t>
  </si>
  <si>
    <t>Повна назва Грантоотримувача:Громадська організація "Щасливі діти"</t>
  </si>
  <si>
    <t>Назва проєкту:“Промоція історико-культурної та природної спадщини Ужанської долини через формування нових партнерств і  створення спільних  продуктів ”</t>
  </si>
  <si>
    <t>Дата початку проєкту:30 листопада 2020 р.</t>
  </si>
  <si>
    <t>Дата завершення проєкту:15 вересня 20201 р.</t>
  </si>
  <si>
    <t xml:space="preserve">  ЗВІТ</t>
  </si>
  <si>
    <t xml:space="preserve">про надходження та використання коштів для реалізації проєкту </t>
  </si>
  <si>
    <t>за період з 30 листопада 2020 року по 15 вересня 2021 року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</si>
  <si>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</si>
  <si>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</si>
  <si>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</si>
  <si>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</si>
  <si>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</si>
  <si>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</si>
  <si>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</si>
  <si>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</si>
  <si>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</si>
  <si>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</si>
  <si>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</si>
  <si>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</si>
  <si>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</si>
  <si>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</si>
  <si>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</si>
  <si>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</si>
  <si>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</si>
  <si>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</si>
  <si>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</si>
  <si>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</si>
  <si>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</si>
  <si>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</si>
  <si>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</si>
  <si>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</si>
  <si>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</si>
  <si>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</si>
  <si>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</si>
  <si>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</si>
  <si>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</si>
  <si>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</si>
  <si>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</si>
  <si>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</si>
  <si>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</si>
  <si>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</si>
  <si>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Гуранич Тетяна Володимирівна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</si>
  <si>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</si>
  <si>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</si>
  <si>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</si>
  <si>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</si>
  <si>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Повна назва Грантоотримувача: Громадська організація "Щасливі діти"</t>
  </si>
  <si>
    <t>Назва проєкту:"Промоція історико-культурної та природної спадщини Ужанської долини через формування нових партнерств і створення спільних продуктів"</t>
  </si>
  <si>
    <t>Дата завершення проєкту:15 вересня 2020 р.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</si>
  <si>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</si>
  <si>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</si>
  <si>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</si>
  <si>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</si>
  <si>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</si>
  <si>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</si>
  <si>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</si>
  <si>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</si>
  <si>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</si>
  <si>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</si>
  <si>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</si>
  <si>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</si>
  <si>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</si>
  <si>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</si>
  <si>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</si>
  <si>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</si>
  <si>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</si>
  <si>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</si>
  <si>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</si>
  <si>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</si>
  <si>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</si>
  <si>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</si>
  <si>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</si>
  <si>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</si>
  <si>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</si>
  <si>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</si>
  <si>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</si>
  <si>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</si>
  <si>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</si>
  <si>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</si>
  <si>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</si>
  <si>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</si>
  <si>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</si>
  <si>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</si>
  <si>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</si>
  <si>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</si>
  <si>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</si>
  <si>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</si>
  <si>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</si>
  <si>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</si>
  <si>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</si>
  <si>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</si>
  <si>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</si>
  <si>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</si>
  <si>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</si>
  <si>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</si>
  <si>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</si>
  <si>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Шершун О.О., координатор роботи екскурсоводів-розробників маршрутів</t>
  </si>
  <si>
    <t>1.3.2</t>
  </si>
  <si>
    <t>Славік Ю.В. , екскурсовод, розробник маршрутів</t>
  </si>
  <si>
    <t>1.3.3</t>
  </si>
  <si>
    <t>Товтин В.Т., екскурсовод, розробник маршрутів</t>
  </si>
  <si>
    <t>1.3.4</t>
  </si>
  <si>
    <t>Черяник Юрій, екскурсовод, розробник маршрутів</t>
  </si>
  <si>
    <t>1.3.5</t>
  </si>
  <si>
    <t>Павлова О.С., менеджерка проєкту, координаторка заходів</t>
  </si>
  <si>
    <t>1.3.6</t>
  </si>
  <si>
    <t>Бугренкова О.А., художниця-ілюстраторка</t>
  </si>
  <si>
    <t>1.3.7</t>
  </si>
  <si>
    <t>Козачук Б., режисер промо-ролика "Пізнай Ужанську долину" (договір ЦПХ)</t>
  </si>
  <si>
    <t>послуга</t>
  </si>
  <si>
    <t>1.3.8</t>
  </si>
  <si>
    <t>Симкович Т.М., контент-менеджерка, відповідальна за створення і наповнення акаунта на платформі мобільного додатку izi.travel, завантаження уміх маршрутів та аудіогідів українською та англійською мовами.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</si>
  <si>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</si>
  <si>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</si>
  <si>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</si>
  <si>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</si>
  <si>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</si>
  <si>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</si>
  <si>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з метою полегшення звітування п.13.4.10 об"єднано з п.1.4.3</t>
  </si>
  <si>
    <t>1.5</t>
  </si>
  <si>
    <t>За договорами з ФОП</t>
  </si>
  <si>
    <t>1.5.1</t>
  </si>
  <si>
    <t>Сюзева Л.В., керівниця проєкту, комунікаційниця</t>
  </si>
  <si>
    <t>1.5.2</t>
  </si>
  <si>
    <t>Яновський Ю.Ю. ,екскурсовод, розробник маршрутів</t>
  </si>
  <si>
    <t>1.5.3</t>
  </si>
  <si>
    <t>Смирна А.О., екскурсоводка, розробниця маршрутів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</si>
  <si>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</si>
  <si>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</si>
  <si>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</si>
  <si>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</si>
  <si>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</si>
  <si>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</si>
  <si>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</si>
  <si>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</si>
  <si>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</si>
  <si>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</si>
  <si>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</si>
  <si>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</si>
  <si>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</si>
  <si>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</si>
  <si>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</si>
  <si>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</si>
  <si>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</si>
  <si>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</si>
  <si>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</si>
  <si>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</si>
  <si>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</si>
  <si>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</si>
  <si>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</si>
  <si>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</si>
  <si>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</si>
  <si>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</si>
  <si>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</si>
  <si>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</si>
  <si>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GPS навигатор Garmin eTrex 10 (010-00970-01) Технічні характеристики - https://rozetka.com.ua/garmin_etrex_10/p208300/characteristics/</t>
  </si>
  <si>
    <t>3.1.2</t>
  </si>
  <si>
    <t>Багатофункціональний пристрій MFP A4 HP LaserJet Pro M28w (W2G55A) Технічні характеристики: https://rozetka.com.ua/222973123/p222973123/</t>
  </si>
  <si>
    <t>В процесі реалізації проєкту виникла перевитрата коштів. Ці кошти в межах 10% були залучені з  п.13.4.4.Оплата послуг поштового відправлення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</si>
  <si>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</si>
  <si>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</si>
  <si>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</si>
  <si>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</si>
  <si>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</si>
  <si>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</si>
  <si>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</si>
  <si>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</si>
  <si>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</si>
  <si>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</si>
  <si>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</si>
  <si>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</si>
  <si>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</si>
  <si>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</si>
  <si>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</si>
  <si>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</si>
  <si>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</si>
  <si>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</si>
  <si>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</si>
  <si>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</si>
  <si>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</si>
  <si>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</si>
  <si>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</si>
  <si>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</si>
  <si>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</si>
  <si>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</si>
  <si>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</si>
  <si>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</si>
  <si>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</si>
  <si>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</si>
  <si>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</si>
  <si>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Транспортні витрати: 5 поїздок знімальної групи (5 осіб) територією Великоберезнянського, Перечинського, Ужгородського районів для зйомок промоційного відеоролика «Пізнай Ужанську долину». Авто - Мерседес Sprinter 7 місний. Орієнтовна протяжність кожної поїздки в обидва боки - 200 км.</t>
  </si>
  <si>
    <t>поїздка</t>
  </si>
  <si>
    <t>4.3.2</t>
  </si>
  <si>
    <t>Транспортні послуги: для прес-туру для ЗМІ (2 прес-тура).</t>
  </si>
  <si>
    <t>4.3.3</t>
  </si>
  <si>
    <t>Транспортні послуги: для робочих поїздок (експедицій творчих) команди у Великоберезнянський, Перечинський та Ужгородський райони для розробки маршрутів. Авто- Мікроавтобус 7-12 місний.</t>
  </si>
  <si>
    <t>4.3.4</t>
  </si>
  <si>
    <t>Транспортні послуги (для перевезення членів команди на місця зустрічей з представниками бізнесу і влади. Маршрут: Ужгород – Перечин –Ужгород ( 45 км), Ужгород- Великий Березний – Ужгород (85 км.). Авто - Мерседес Sprinter 7-місний.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</si>
  <si>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</si>
  <si>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</si>
  <si>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</si>
  <si>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</si>
  <si>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</si>
  <si>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</si>
  <si>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</si>
  <si>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</si>
  <si>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</si>
  <si>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</si>
  <si>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</si>
  <si>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</si>
  <si>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</si>
  <si>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</si>
  <si>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</si>
  <si>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</si>
  <si>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харчування: обід для учасників прес-турів (2 прес-тура).</t>
  </si>
  <si>
    <t>учасн.</t>
  </si>
  <si>
    <t>5.1.2</t>
  </si>
  <si>
    <t>Послуги з харчування (кава-брейк під час зустрічей команди з представниками влади і бізнесу Великоберезнянського, Ужгородського, Перечинського районів). Три зустрічі. Кількість учасників кожної - 15 осіб.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</si>
  <si>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</si>
  <si>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</si>
  <si>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</si>
  <si>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</si>
  <si>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</si>
  <si>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</si>
  <si>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</si>
  <si>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</si>
  <si>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</si>
  <si>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</si>
  <si>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</si>
  <si>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</si>
  <si>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</si>
  <si>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</si>
  <si>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</si>
  <si>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</si>
  <si>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</si>
  <si>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</si>
  <si>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Офісний папір</t>
  </si>
  <si>
    <t>6.1.2</t>
  </si>
  <si>
    <t>Папка-регістратор</t>
  </si>
  <si>
    <t>6.1.3</t>
  </si>
  <si>
    <t>Папка швидкозшивач пластиковий</t>
  </si>
  <si>
    <t>6.1.4</t>
  </si>
  <si>
    <t>Файли</t>
  </si>
  <si>
    <t>пач</t>
  </si>
  <si>
    <t>6.2</t>
  </si>
  <si>
    <t>Носії, накопичувачі</t>
  </si>
  <si>
    <t>6.2.1</t>
  </si>
  <si>
    <t>Жесткий диск Western Digital Elements 2TB WDBU6Y0020BBK-WESN 2.5 USB 3.0 External Black. Технічні характеристики- https://hard.rozetka.com.ua/digital_wdbu6y0020bbk_wesn/p17026369/</t>
  </si>
  <si>
    <t>6.2.2</t>
  </si>
  <si>
    <t>Флешка (32 гб)</t>
  </si>
  <si>
    <t>6.2.3</t>
  </si>
  <si>
    <t>Найменування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</si>
  <si>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</si>
  <si>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</si>
  <si>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</si>
  <si>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</si>
  <si>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</si>
  <si>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</si>
  <si>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</si>
  <si>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</si>
  <si>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Послуги: дизайн, верстка, підготовка до друку листівок, наліпок, конверту (на українській та англійській мовах).</t>
  </si>
  <si>
    <t>7.2</t>
  </si>
  <si>
    <t>Нанесення логотипів-принтів на футболки, екоторби, значки.</t>
  </si>
  <si>
    <t>7.3</t>
  </si>
  <si>
    <t>Друк наборів листівок</t>
  </si>
  <si>
    <t>7.4</t>
  </si>
  <si>
    <t>Друк банерів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</si>
  <si>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</si>
  <si>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</si>
  <si>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</si>
  <si>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</si>
  <si>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</si>
  <si>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</si>
  <si>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</si>
  <si>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</si>
  <si>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</si>
  <si>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</si>
  <si>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</si>
  <si>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</si>
  <si>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</si>
  <si>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</si>
  <si>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</si>
  <si>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</si>
  <si>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</si>
  <si>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</si>
  <si>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проєктних заходів</t>
  </si>
  <si>
    <t>година</t>
  </si>
  <si>
    <t>фотозйомки локацій маршрутів для аудіогідів.</t>
  </si>
  <si>
    <t>день</t>
  </si>
  <si>
    <t>Виготовлення відео-ролика "Пізнай Ужанську долину" (ФОП).</t>
  </si>
  <si>
    <t>од</t>
  </si>
  <si>
    <t>Інформаційні послуги, послуги PR (написання і розсилки прес-релізів і анонсів, комунікація зі ЗМІ…)</t>
  </si>
  <si>
    <t>SMM</t>
  </si>
  <si>
    <t>Організація заходів: презентація результатів реалізації проєкту, а також продуктів, створених під час реалізації</t>
  </si>
  <si>
    <t>Організація заходів: презентаційна промо-екскурсія для усіх охочих ( списки формуються за попередньою реєстрацією).</t>
  </si>
  <si>
    <t>Рекламні витрати: створення макету та друк сітілайтів.</t>
  </si>
  <si>
    <t>Оренда сітілайтів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</si>
  <si>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</si>
  <si>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</si>
  <si>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</si>
  <si>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</si>
  <si>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</si>
  <si>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</si>
  <si>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</si>
  <si>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</si>
  <si>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</si>
  <si>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</si>
  <si>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</si>
  <si>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</si>
  <si>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</si>
  <si>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 української на англійську з редагуванням для начиток аудіогідів)</t>
  </si>
  <si>
    <t>Редагування текстів українською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</si>
  <si>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</si>
  <si>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</si>
  <si>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</si>
  <si>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</si>
  <si>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</si>
  <si>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</si>
  <si>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</si>
  <si>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</si>
  <si>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</si>
  <si>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</si>
  <si>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</si>
  <si>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</si>
  <si>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</si>
  <si>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</si>
  <si>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</si>
  <si>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</si>
  <si>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</si>
  <si>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</si>
  <si>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</si>
  <si>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</si>
  <si>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</si>
  <si>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</si>
  <si>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</si>
  <si>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</si>
  <si>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</si>
  <si>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</si>
  <si>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</si>
  <si>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</si>
  <si>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Банківська комісія за переказ (відповідно до тарифів обслуговуючого банку)</t>
  </si>
  <si>
    <t>В процесі реалізації проєкту виникла економія коштів. Ці кошти в межах 10% були спрямовані на  п.13.4.3</t>
  </si>
  <si>
    <t>13.4.3</t>
  </si>
  <si>
    <t>Розрахунково-касове обслуговування (відповідно до тарифів обслуговуючого банку)</t>
  </si>
  <si>
    <t>13.4.4</t>
  </si>
  <si>
    <t>Оплата послуг поштового відправлення</t>
  </si>
  <si>
    <t>В процесі реалізації проєкту виникла економія коштів. Ці кошти в межах 10% були спрямовані на п. 13.4.3 РКО,  п.9.6 Організація заходів: презентація результатів реалізації проєкту, а також продуктів, створених під час реалізації п.3.1.2</t>
  </si>
  <si>
    <t>13.4.5</t>
  </si>
  <si>
    <t>Оплата ФОП за послуги запису аудіогідів у студії звукозапису.</t>
  </si>
  <si>
    <t>одиниця</t>
  </si>
  <si>
    <t>13.4.6</t>
  </si>
  <si>
    <t>Оплата за начитку текстів для аудіогідів за угодою ЦПХ.</t>
  </si>
  <si>
    <t>13.4.10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</si>
  <si>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</si>
  <si>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</si>
  <si>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</si>
  <si>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</si>
  <si>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Гуранич Т.В.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</si>
  <si>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</si>
  <si>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</si>
  <si>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</si>
  <si>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</si>
  <si>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</si>
  <si>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"Промоція історико-культурної та природної спадщини Ужанської долини через формування нових партнерств і створення спільних продуктів"</t>
  </si>
  <si>
    <t>(назва проекту)</t>
  </si>
  <si>
    <t>у період з 30 листопада 2020 року по 15 вересня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</si>
  <si>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</si>
  <si>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</si>
  <si>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</si>
  <si>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</si>
  <si>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</si>
  <si>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</si>
  <si>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</si>
  <si>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</si>
  <si>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</si>
  <si>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</si>
  <si>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Шершун О.О.               ІПН 3278602293</t>
  </si>
  <si>
    <t>ЦПД №13                    від 01.12.20</t>
  </si>
  <si>
    <t>Акт від 31.12.20</t>
  </si>
  <si>
    <t>№111, 13.12.20</t>
  </si>
  <si>
    <t>Акт від 31.01.21</t>
  </si>
  <si>
    <t>№137, 01.02.21</t>
  </si>
  <si>
    <t>Акт від 28.02.21</t>
  </si>
  <si>
    <t>№145, 01.03.21</t>
  </si>
  <si>
    <t xml:space="preserve"> Акт від 31.03.21</t>
  </si>
  <si>
    <t>№171, 31.03.21</t>
  </si>
  <si>
    <t>Акт від 30.04.21</t>
  </si>
  <si>
    <t>№208, 30.04.21</t>
  </si>
  <si>
    <t>Акт від 31.05.21</t>
  </si>
  <si>
    <t>№232, 02.06.20</t>
  </si>
  <si>
    <t>Акт від 30.06.21</t>
  </si>
  <si>
    <t>№253, 01.07.21</t>
  </si>
  <si>
    <t>Славік Ю.В.                          ІПН 3262620210</t>
  </si>
  <si>
    <t>ЦПД №15                     від 01.12.20</t>
  </si>
  <si>
    <t>№112, 30.12.20</t>
  </si>
  <si>
    <t>№138, 01.02.21</t>
  </si>
  <si>
    <t>№146, 01.03.21</t>
  </si>
  <si>
    <t>№172, 31.03.21</t>
  </si>
  <si>
    <t>№209, 30.04.21</t>
  </si>
  <si>
    <t>№231, 02.06.21</t>
  </si>
  <si>
    <t>№254, 01.07.21</t>
  </si>
  <si>
    <t>Товтин В.Т.                            ІПН 2793119453</t>
  </si>
  <si>
    <t>ЦПД №12                       від 01.12.20</t>
  </si>
  <si>
    <t>№113, 30.12.20</t>
  </si>
  <si>
    <t>№139, 01.02.21</t>
  </si>
  <si>
    <t>№147, 01.03.21</t>
  </si>
  <si>
    <t>№178, 31.03.21</t>
  </si>
  <si>
    <t>№207, 30.04.21</t>
  </si>
  <si>
    <t>№230, 02.06.21</t>
  </si>
  <si>
    <t>№252, 01.07.21</t>
  </si>
  <si>
    <t>Черяник Ю.Ю., екскурсовод, розробник маршрутів</t>
  </si>
  <si>
    <t>Черяник Ю.Ю.                          ІПН 3083118116</t>
  </si>
  <si>
    <t>ЦПД №14                    від 01.12.20</t>
  </si>
  <si>
    <t>№114, 30.12.20</t>
  </si>
  <si>
    <t>№140, 01.02.21</t>
  </si>
  <si>
    <t>№148, 01.03.21</t>
  </si>
  <si>
    <t>№181, 31.03.21</t>
  </si>
  <si>
    <t>№206, 30.04.21</t>
  </si>
  <si>
    <t>№229, 02.06.21</t>
  </si>
  <si>
    <t>№251, 01.07.21</t>
  </si>
  <si>
    <t>Павлова О.С.                   ІПН 3045019504</t>
  </si>
  <si>
    <t>ЦПД №11                    від 01.12.20</t>
  </si>
  <si>
    <t>№115, 30.12.20</t>
  </si>
  <si>
    <t>№141, 01.02.21</t>
  </si>
  <si>
    <t xml:space="preserve"> Акт від 28.02.21</t>
  </si>
  <si>
    <t>№149, 01.03.21</t>
  </si>
  <si>
    <t>№175, 31.03.21</t>
  </si>
  <si>
    <t xml:space="preserve"> Акт від 30.04.21</t>
  </si>
  <si>
    <t>№199, 30.04.21</t>
  </si>
  <si>
    <t>№238, 02.06.21</t>
  </si>
  <si>
    <t xml:space="preserve"> Акт від 30.06.21</t>
  </si>
  <si>
    <t>№257, 01.07.21</t>
  </si>
  <si>
    <t>Акт від 31.07.21</t>
  </si>
  <si>
    <t>№273, 02.08.21</t>
  </si>
  <si>
    <t>Акт від 31.08.21</t>
  </si>
  <si>
    <t>№284, 31.08.21</t>
  </si>
  <si>
    <t>Акт від 08.09.21</t>
  </si>
  <si>
    <t>№290, 08.09.21</t>
  </si>
  <si>
    <t>Бугренкова О.А.                ІПН 3180417627</t>
  </si>
  <si>
    <t>ЦПД №18                    від 01.01.21</t>
  </si>
  <si>
    <t>№131, 01.02.21</t>
  </si>
  <si>
    <t>№155, 01.03.21</t>
  </si>
  <si>
    <t>№182, 31.03.21</t>
  </si>
  <si>
    <t xml:space="preserve"> Акт від 31.05.21;</t>
  </si>
  <si>
    <t>№242, 02.06.21</t>
  </si>
  <si>
    <t>№250, 01.07.21</t>
  </si>
  <si>
    <t>Козачук Б.В., режисер промо-ролика "Пізнай Ужанську долину" (договір ЦПХ)</t>
  </si>
  <si>
    <t>Козачук Б.В.                 ІПН 3395512497</t>
  </si>
  <si>
    <t>ЦПД №16                  від 01.01.21</t>
  </si>
  <si>
    <t>№132, 01.02.21</t>
  </si>
  <si>
    <t>№154, 01.03.21</t>
  </si>
  <si>
    <t>№244, 02.06.21</t>
  </si>
  <si>
    <t>№262, 01.07.21</t>
  </si>
  <si>
    <t>Симкович Т.М.                ІПН 3610203404</t>
  </si>
  <si>
    <t>ЦПД №17 від 01.01.21</t>
  </si>
  <si>
    <t>№130, 01.02.21</t>
  </si>
  <si>
    <t>№156, 01.03.21</t>
  </si>
  <si>
    <t>Акт від 31.03.21</t>
  </si>
  <si>
    <t>№177, 31.03.21</t>
  </si>
  <si>
    <t>№198, 30.04.21</t>
  </si>
  <si>
    <t xml:space="preserve"> Акт від 31.05.21</t>
  </si>
  <si>
    <t>№240, 02.06.21</t>
  </si>
  <si>
    <t>Оплата ПДФО</t>
  </si>
  <si>
    <t>Зведений розрахунок за грудень 2020 р.</t>
  </si>
  <si>
    <t>№109, 30.12.20</t>
  </si>
  <si>
    <t>Зведений розрахунок за січень 2021 р.</t>
  </si>
  <si>
    <t>№133, 01.02.21</t>
  </si>
  <si>
    <t>Зведений розрахунок за лютий 2021 р.</t>
  </si>
  <si>
    <t>№153, 01.03.21</t>
  </si>
  <si>
    <t>Зведений розрахунок за березень 2021 р.</t>
  </si>
  <si>
    <t>№188, 31.03.21</t>
  </si>
  <si>
    <t>Зведений розрахунок за квітень 2021 р.</t>
  </si>
  <si>
    <t>№201, 30.04.21</t>
  </si>
  <si>
    <t>№211, 30.04.21</t>
  </si>
  <si>
    <t>Зведений розрахунок за травень 2021 р.</t>
  </si>
  <si>
    <t>№233, 02.06.21</t>
  </si>
  <si>
    <t>Зведений розрахунок за червень 2021 р.</t>
  </si>
  <si>
    <t>№259, 01.07.21</t>
  </si>
  <si>
    <t>Зведений розрахунок за липень 2021 р.</t>
  </si>
  <si>
    <t>№270, 02.08.21</t>
  </si>
  <si>
    <t>Зведений розрахунок за серпень 2021 р.</t>
  </si>
  <si>
    <t>№283, 31.08.21</t>
  </si>
  <si>
    <t>Зведений розрахунок за вересень 2021 р.</t>
  </si>
  <si>
    <t>№291, 08.09.21</t>
  </si>
  <si>
    <t>Оплата Військового збору</t>
  </si>
  <si>
    <t>№108, 30.12.20</t>
  </si>
  <si>
    <t>№135, 01.02.21</t>
  </si>
  <si>
    <t>№151, 01.03.21</t>
  </si>
  <si>
    <t>№187, 31.03.21</t>
  </si>
  <si>
    <t>№202, 30.04.21</t>
  </si>
  <si>
    <t>№212, 30.04.21</t>
  </si>
  <si>
    <t>№235, 02.06.21</t>
  </si>
  <si>
    <t>№260, 01.07.21</t>
  </si>
  <si>
    <t>№271, 02.08.21</t>
  </si>
  <si>
    <t>№282, 31.08.21</t>
  </si>
  <si>
    <t>№289, 08.09.21</t>
  </si>
  <si>
    <t>22% ЄСВ</t>
  </si>
  <si>
    <t>№110, 30.12.20</t>
  </si>
  <si>
    <t>№134, 01.02.21</t>
  </si>
  <si>
    <t>№152, 01.03.21</t>
  </si>
  <si>
    <t>№191, 31.03.21</t>
  </si>
  <si>
    <t>№210, 30.04.21</t>
  </si>
  <si>
    <t>№200, 30.04.21</t>
  </si>
  <si>
    <t>№239, 02.06.21</t>
  </si>
  <si>
    <t>№261, 01.07.21</t>
  </si>
  <si>
    <t>№272, 02.08.21</t>
  </si>
  <si>
    <t>№285, 31.08.21</t>
  </si>
  <si>
    <t>№292, 08.09.21</t>
  </si>
  <si>
    <t>ФОП Сюзева Л.В.                ІПН 3081507149</t>
  </si>
  <si>
    <t>Договір про надання послуг від 01.12.20</t>
  </si>
  <si>
    <t>Акт від 29.12.20</t>
  </si>
  <si>
    <t>№104, 30.12.20</t>
  </si>
  <si>
    <t>№119, 01.02.21</t>
  </si>
  <si>
    <t>№144, 26.02.21</t>
  </si>
  <si>
    <t>№164, 31.03.21</t>
  </si>
  <si>
    <t>№204, 30.04.21</t>
  </si>
  <si>
    <t>№237, 02.06.21</t>
  </si>
  <si>
    <t>№258, 30.06.21</t>
  </si>
  <si>
    <t>№269, 02.08.21</t>
  </si>
  <si>
    <t>№287, 31.08.21</t>
  </si>
  <si>
    <t>№294, 08.09.21</t>
  </si>
  <si>
    <t>ФОП Яновський Ю.Ю.                  ІПН 2691902031</t>
  </si>
  <si>
    <t>№106, 30.12.20</t>
  </si>
  <si>
    <t>№128, 01.02.21</t>
  </si>
  <si>
    <t>№157, 01.03.21</t>
  </si>
  <si>
    <t>№166, 31.03.21</t>
  </si>
  <si>
    <t>№213, 30.04.21</t>
  </si>
  <si>
    <t>№234, 02.06.21</t>
  </si>
  <si>
    <t>№255, 01.07.21</t>
  </si>
  <si>
    <t xml:space="preserve">ФОП Смирна А.О.         ІПН 2919502509      </t>
  </si>
  <si>
    <t>№105, 30.12.20</t>
  </si>
  <si>
    <t>№129, 01.02.21</t>
  </si>
  <si>
    <t>№158, 01.03.21</t>
  </si>
  <si>
    <t>№167, 31.03.21</t>
  </si>
  <si>
    <t>№203, 30.04.21</t>
  </si>
  <si>
    <t>№236, 02.06.21</t>
  </si>
  <si>
    <t>№256, 30.06.21</t>
  </si>
  <si>
    <t xml:space="preserve">GPS навигатор Garmin eTrex 10 (010-00970-01) </t>
  </si>
  <si>
    <t>ФОП Часовський Є.Д. ІПН 3706808356</t>
  </si>
  <si>
    <t>Договір № 9 / 19.1 купівлі-продажу продукції від 19.01.21</t>
  </si>
  <si>
    <t>Видаткова накладна № 597 від 20.01.21,акт списання від 29.12.2020</t>
  </si>
  <si>
    <t>№116, 20.01.21</t>
  </si>
  <si>
    <t xml:space="preserve">Багатофункціональний пристрій MFP A4 HP LaserJet Pro M28w (W2G55A) </t>
  </si>
  <si>
    <t>ФОП Лазорик С.В.         ІПН 2532303478</t>
  </si>
  <si>
    <t>Договір про надання послуг від 01.02.21</t>
  </si>
  <si>
    <t>Акт від 28.02.21; Акт від 05.05.21; Акт від 25.05.21; Акт від 30.06.21</t>
  </si>
  <si>
    <t>№162, 01.03.21</t>
  </si>
  <si>
    <t>№218, 07.05.21</t>
  </si>
  <si>
    <t>№248, 04.06.21</t>
  </si>
  <si>
    <t>№263, 30.06.21</t>
  </si>
  <si>
    <t>ТзОВ "Гапак-Транс"  ЄДРПОУ 37407466</t>
  </si>
  <si>
    <t>Договір  про здійснення нерегулярних перевезень пасажирів автмобільним транспортом № 20 від 26.04.21</t>
  </si>
  <si>
    <t>Акт від 26.04.21</t>
  </si>
  <si>
    <t>№197, 27.04.21</t>
  </si>
  <si>
    <t>Договір  про здійснення нерегулярних перевезень пасажирів автмобільним транспортом № 9 від 07.07.21</t>
  </si>
  <si>
    <t>Акт від 07.07.21</t>
  </si>
  <si>
    <t>№266, 08.07.21</t>
  </si>
  <si>
    <t>ФОП Ожват О.Й.                 ІПН 3635605873</t>
  </si>
  <si>
    <t>Договір про надання послуг від 25.01.21</t>
  </si>
  <si>
    <t>Акт від 29.01.21</t>
  </si>
  <si>
    <t>№117, 29.01.21</t>
  </si>
  <si>
    <t xml:space="preserve"> Акт від 24.02.21</t>
  </si>
  <si>
    <t>№161, 01.03.21</t>
  </si>
  <si>
    <t>№168, 31.03.21</t>
  </si>
  <si>
    <t xml:space="preserve"> Акт від 30.04.24</t>
  </si>
  <si>
    <t>№216, 07.05.21</t>
  </si>
  <si>
    <t>ФОП Лазорик С.В.                        ІПН 2532303477</t>
  </si>
  <si>
    <t>Договір про надання послуг від 04.05.21</t>
  </si>
  <si>
    <t>Акт від 25.05.21</t>
  </si>
  <si>
    <t>№225, 04.06.21</t>
  </si>
  <si>
    <t>ФОП Лазорик С.В.                        ІПН 2532303478</t>
  </si>
  <si>
    <t>Договір про надання послуг від 01.01.21</t>
  </si>
  <si>
    <t>Акт від 24.02.21</t>
  </si>
  <si>
    <t>№163, 01.03.21</t>
  </si>
  <si>
    <t>ФОП Капраль В.М.        ІПН 2889202818</t>
  </si>
  <si>
    <t>Договір від 26.04.21</t>
  </si>
  <si>
    <t>Накладна № 9 від 26.04.21</t>
  </si>
  <si>
    <t>№196, 28.04.21</t>
  </si>
  <si>
    <t>ФОП Хрущ Т.М.                      ІПН 3039700440</t>
  </si>
  <si>
    <t>Договір від 07.07.21</t>
  </si>
  <si>
    <t>Накладна № 1від 07.07.21</t>
  </si>
  <si>
    <t>№267, 08.07.21</t>
  </si>
  <si>
    <t>ФОП Колесник Т.О.                         ІПН 3165317761</t>
  </si>
  <si>
    <t>Договір від 15.12.20</t>
  </si>
  <si>
    <t>Накладна № 8 від 23.12.20</t>
  </si>
  <si>
    <t>№96, 29.12.20</t>
  </si>
  <si>
    <t>Договір від 24.02.21</t>
  </si>
  <si>
    <t>Накладна № 2 від 24.02.21</t>
  </si>
  <si>
    <t>№142, 24.02.21</t>
  </si>
  <si>
    <t>ФОП Рушківська Н.Є                       ІПН 2999600481</t>
  </si>
  <si>
    <t>Видаткова накладна № 511 від 29.12.20, акт списання від 29.12.2020</t>
  </si>
  <si>
    <t>№97, 29.12.21</t>
  </si>
  <si>
    <t>№98, 29.12.21</t>
  </si>
  <si>
    <t xml:space="preserve">Жесткий диск Western Digital Elements 2TB WDBU6Y0020BBK-WESN 2.5 USB 3.0 External Black. </t>
  </si>
  <si>
    <t>Видаткова накладна № 597 від 20.01.21, акт списання від 29.12.2020</t>
  </si>
  <si>
    <t>ФОП Смріга Т.О.                        ІПН 2851410449</t>
  </si>
  <si>
    <t>Договір про надання послуг від 01.07.21</t>
  </si>
  <si>
    <t>Акт від 28.08.21</t>
  </si>
  <si>
    <t>№280, 28.08.21</t>
  </si>
  <si>
    <t>ФОП Лях П.В.                       ІПН 39501655</t>
  </si>
  <si>
    <t>Договір про надання послуг від 20.04.21</t>
  </si>
  <si>
    <t>Акт від 11.05.21; Акт на списання матеріалів від 08.09.21</t>
  </si>
  <si>
    <t>№220, 11.05.21</t>
  </si>
  <si>
    <t>ФОП Приставська А.В. ІПН 2582007387</t>
  </si>
  <si>
    <t>Договір про надання поліграфічних послуг від 01.08.21</t>
  </si>
  <si>
    <t>Акт від 31.08.21; Акт на списання матеріалів від 08.09.21</t>
  </si>
  <si>
    <t>№288, 31.08.21</t>
  </si>
  <si>
    <t>9.1</t>
  </si>
  <si>
    <t>Фотофіксація проєктних заходів</t>
  </si>
  <si>
    <t>ФОП Чудлай Ю.Ю.                                 ІПН 3060420872</t>
  </si>
  <si>
    <t>Договір про надання фотопослуг від 20.04.21</t>
  </si>
  <si>
    <t>№219, 07.05.21</t>
  </si>
  <si>
    <t>№296, 08.09.21</t>
  </si>
  <si>
    <t>9.2</t>
  </si>
  <si>
    <t>Фотозйомки локацій маршрутів для аудіогідів.</t>
  </si>
  <si>
    <t>ФОП Чудлай Ю.Ю.       ІПН 3060420872</t>
  </si>
  <si>
    <t>Договір про надання фотопослуг від 01.01.21</t>
  </si>
  <si>
    <t>№136, 01.02.21</t>
  </si>
  <si>
    <t>№150, 01.03.21</t>
  </si>
  <si>
    <t>№169, 31.03.21</t>
  </si>
  <si>
    <t>№217, 07.05.21</t>
  </si>
  <si>
    <t>№224, 02.06.21</t>
  </si>
  <si>
    <t>9.3</t>
  </si>
  <si>
    <t>ФОП Рижих А.М.             ІПН 3180519612</t>
  </si>
  <si>
    <t>Договір про надання послуг від 03.01.21</t>
  </si>
  <si>
    <t>Акт від 27.08.21</t>
  </si>
  <si>
    <t>№279, 27.08.21</t>
  </si>
  <si>
    <t>9.4</t>
  </si>
  <si>
    <t>ФОП Диба О.Р.        ІПН 2469104870</t>
  </si>
  <si>
    <t>Договір про надання інформаційних послуг від 01.12.20</t>
  </si>
  <si>
    <t>Акт від 30.12.20</t>
  </si>
  <si>
    <t>№101, 30.12.20</t>
  </si>
  <si>
    <t>ФОП Пуля О.В.          ІПН 3233029010</t>
  </si>
  <si>
    <t>Договір про надання інформаційних послуг від 01.01.21</t>
  </si>
  <si>
    <t>№122, 01.02.21</t>
  </si>
  <si>
    <t>№159, 01.03.21</t>
  </si>
  <si>
    <t>№193, 31.03.21</t>
  </si>
  <si>
    <t>Акт від 05.05.21</t>
  </si>
  <si>
    <t>№215, 11.05.21</t>
  </si>
  <si>
    <t>№223, 02.08.21</t>
  </si>
  <si>
    <t>№295, 08.09.21</t>
  </si>
  <si>
    <t>9.5</t>
  </si>
  <si>
    <t>ФОП Лівак Л.В.               ІПН 2976500386</t>
  </si>
  <si>
    <t>№103, 30.12.20</t>
  </si>
  <si>
    <t>№120, 01.02.21</t>
  </si>
  <si>
    <t>№160, 01.03.21</t>
  </si>
  <si>
    <t>№194, 31.03.21</t>
  </si>
  <si>
    <t>№214, 07.05.21</t>
  </si>
  <si>
    <t>№226, 03.08.21</t>
  </si>
  <si>
    <t>№281, 31.08.21</t>
  </si>
  <si>
    <t>9.6</t>
  </si>
  <si>
    <t xml:space="preserve">ФОП Хромих М.П. </t>
  </si>
  <si>
    <t>Договір про надання послуг від 02.09.21</t>
  </si>
  <si>
    <t>№298, 08.09.21</t>
  </si>
  <si>
    <t>9.7</t>
  </si>
  <si>
    <t>ФОП Бурсанов О.О.                     ІПН 3324408314</t>
  </si>
  <si>
    <t>Договір про надання послуг від 16.08.21</t>
  </si>
  <si>
    <t>Акт від 21.08.21</t>
  </si>
  <si>
    <t>№278, 23.08.21</t>
  </si>
  <si>
    <t>9.8</t>
  </si>
  <si>
    <t>ФОП Беца О.С.                 ІПН 3458113701</t>
  </si>
  <si>
    <t>Акт від 30.07.21</t>
  </si>
  <si>
    <t>№276, 13.08.21</t>
  </si>
  <si>
    <t>9.9</t>
  </si>
  <si>
    <t>ФОП Буланов Л.М.           ІПН 2613321399</t>
  </si>
  <si>
    <t>Договір на проведення рекламної кампанії на спеціальних конструкціях від 01.07.21</t>
  </si>
  <si>
    <t>№274, 02.08.21</t>
  </si>
  <si>
    <t>12.2</t>
  </si>
  <si>
    <t>КП "ЛІК"              ЄДРПОУ 19106706</t>
  </si>
  <si>
    <t>Договір на перекладацькі послуги від 01.03.21</t>
  </si>
  <si>
    <t>№190, 31.03.21</t>
  </si>
  <si>
    <t>ФОП Кірій О.С.            ІПН 3064022686</t>
  </si>
  <si>
    <t>Договір на перекладацькі послуги від 01.05.21</t>
  </si>
  <si>
    <t>№246, 02.06.21</t>
  </si>
  <si>
    <t>12.3</t>
  </si>
  <si>
    <t>ФОП Сабадош А.І.         ІПН 2919502509</t>
  </si>
  <si>
    <t>Договір про надання послуг від 06.03.21</t>
  </si>
  <si>
    <t>№165, 31.03.21</t>
  </si>
  <si>
    <t>№245, 02.06.21</t>
  </si>
  <si>
    <t>ФОП Гуранич Т.В.          ІПН 2769901963</t>
  </si>
  <si>
    <t>Договір про надання бухгалтерських послуг від 01.12.20</t>
  </si>
  <si>
    <t>№100, 30.12.20</t>
  </si>
  <si>
    <t>№121, 01.02.21</t>
  </si>
  <si>
    <t>№143, 26.02.21</t>
  </si>
  <si>
    <t>№205, 30.04.21</t>
  </si>
  <si>
    <t>№221, 28.05.21</t>
  </si>
  <si>
    <t>№249, 30.06.21</t>
  </si>
  <si>
    <t>№268, 02.08.21</t>
  </si>
  <si>
    <t>№286, 31.08.21</t>
  </si>
  <si>
    <t>№293, 08.09.21</t>
  </si>
  <si>
    <t>ТОВ "Маестро консалтинг"                ЄДРПОУ -  22092066</t>
  </si>
  <si>
    <t>Договір №1 про надання послуг аудитора від 13.08.2021</t>
  </si>
  <si>
    <t>Акт №1 від 10.09.2021</t>
  </si>
  <si>
    <t>№277, 16.08.21</t>
  </si>
  <si>
    <t>№297, 08.09.21</t>
  </si>
  <si>
    <t>банківська виписка 01.12.20-31.12.20</t>
  </si>
  <si>
    <t>банківська виписка 01.01.21-31.01.21</t>
  </si>
  <si>
    <t>банківська виписка 01.02.21-28.02.21</t>
  </si>
  <si>
    <t>банківська виписка 01.03.21-31.03.21</t>
  </si>
  <si>
    <t>банківська виписка 01.04-30.04.21</t>
  </si>
  <si>
    <t>банківська виписка 01.05-31.05.21</t>
  </si>
  <si>
    <t>банківська виписка 01.06-30.06.21</t>
  </si>
  <si>
    <t>банківська виписка 01.07-31.07.21</t>
  </si>
  <si>
    <t>банківська виписка 01.08-31.08.21</t>
  </si>
  <si>
    <t>банківська виписка 01.09-09.09.21</t>
  </si>
  <si>
    <t>ФОП Левшаков В.В.    ІПН 2970207537</t>
  </si>
  <si>
    <t>Договір про надання послуг по запису аудіогідів за маршрутами листівок українською та англійською мовою від 01.03.20</t>
  </si>
  <si>
    <t>№195, 05.04.21</t>
  </si>
  <si>
    <t>№264, 30.06.21</t>
  </si>
  <si>
    <t>Гончаренко М.Л.                    ІПН 3180922028</t>
  </si>
  <si>
    <t>ЦПД № 19 від 01.03.21</t>
  </si>
  <si>
    <t>№192, 31.03.21</t>
  </si>
  <si>
    <t>№265, 01.07.21</t>
  </si>
  <si>
    <t>ЗАГАЛЬНА СУМА: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</si>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</sst>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 x14ac:knownFonts="1">
    <font>
      <sz val="11"/>
      <color theme="1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sz val="12"/>
      <color theme="1"/>
      <name val="Times New Roman"/>
    </font>
    <font>
      <b/>
      <sz val="10"/>
      <color theme="1"/>
      <name val="Times New Roman"/>
    </font>
    <font>
      <u/>
      <sz val="10"/>
      <color theme="1"/>
      <name val="Times New Roman"/>
    </font>
    <font>
      <sz val="10"/>
      <color theme="1"/>
      <name val="Times New Roman"/>
    </font>
    <font>
      <b/>
      <u/>
      <sz val="10"/>
      <color theme="1"/>
      <name val="Times New Roman"/>
    </font>
    <font>
      <b/>
      <sz val="12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2"/>
      <color rgb="FF000000"/>
      <name val="Times New Roman"/>
    </font>
    <font>
      <b/>
      <sz val="12"/>
      <color rgb="FFFF0000"/>
      <name val="Times New Roman"/>
    </font>
    <font>
      <b/>
      <sz val="10"/>
      <color rgb="FFFF0000"/>
      <name val="Times New Roman"/>
    </font>
    <font>
      <b/>
      <sz val="10"/>
      <color theme="0"/>
      <name val="Times New Roman"/>
    </font>
    <font>
      <b/>
      <i/>
      <sz val="10"/>
      <color rgb="FFFF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0"/>
      <color rgb="FF000000"/>
      <name val="Times New Roman"/>
    </font>
    <font>
      <sz val="9"/>
      <color rgb="FF000000"/>
      <name val="Times New Roman"/>
    </font>
    <font>
      <sz val="9"/>
      <color theme="1"/>
      <name val="Times New Roman"/>
    </font>
    <font>
      <u/>
      <sz val="9"/>
      <color rgb="FF000000"/>
      <name val="Times New Roman"/>
    </font>
    <font>
      <b/>
      <i/>
      <sz val="10"/>
      <color theme="1"/>
      <name val="Times New Roman"/>
    </font>
    <font>
      <sz val="9"/>
      <color rgb="FF333333"/>
      <name val="Times New Roman"/>
    </font>
    <font>
      <i/>
      <vertAlign val="superscript"/>
      <sz val="10"/>
      <color theme="1"/>
      <name val="Times New Roman"/>
    </font>
    <font>
      <b/>
      <i/>
      <vertAlign val="superscript"/>
      <sz val="10"/>
      <color theme="1"/>
      <name val="Times New Roman"/>
    </font>
    <font>
      <i/>
      <vertAlign val="superscript"/>
      <sz val="10"/>
      <color theme="1"/>
      <name val="Times New Roman"/>
    </font>
    <font>
      <i/>
      <vertAlign val="superscript"/>
      <sz val="10"/>
      <color theme="1"/>
      <name val="Times New Roman"/>
    </font>
    <font>
      <i/>
      <vertAlign val="superscript"/>
      <sz val="10"/>
      <color theme="1"/>
      <name val="Times New Roman"/>
    </font>
    <font>
      <i/>
      <vertAlign val="superscript"/>
      <sz val="10"/>
      <color theme="1"/>
      <name val="Times New Roman"/>
    </font>
    <font>
      <b/>
      <i/>
      <vertAlign val="superscript"/>
      <sz val="10"/>
      <color theme="1"/>
      <name val="Times New Roman"/>
    </font>
    <font>
      <i/>
      <vertAlign val="superscript"/>
      <sz val="10"/>
      <color theme="1"/>
      <name val="Times New Roman"/>
    </font>
    <font>
      <i/>
      <sz val="10"/>
      <color theme="1"/>
      <name val="Times New Roman"/>
    </font>
    <font>
      <i/>
      <vertAlign val="superscript"/>
      <sz val="10"/>
      <color theme="1"/>
      <name val="Times New Roman"/>
    </font>
    <font>
      <sz val="10"/>
      <color rgb="FFFF0000"/>
      <name val="Times New Roman"/>
    </font>
    <font>
      <i/>
      <sz val="9"/>
      <color theme="1"/>
      <name val="Times New Roman"/>
    </font>
    <font>
      <vertAlign val="superscript"/>
      <sz val="9"/>
      <color theme="1"/>
      <name val="Times New Roman"/>
    </font>
    <font>
      <b/>
      <sz val="8"/>
      <color theme="1"/>
      <name val="Times New Roman"/>
    </font>
    <font>
      <sz val="8"/>
      <color theme="1"/>
      <name val="Times New Roman"/>
    </font>
    <font>
      <sz val="9"/>
      <name val="Times New Roman"/>
    </font>
    <font>
      <b/>
      <sz val="9"/>
      <color theme="1"/>
      <name val="Times New Roman"/>
    </font>
    <font>
      <u/>
      <sz val="9"/>
      <color rgb="FF000000"/>
      <name val="Times New Roman"/>
    </font>
    <font>
      <sz val="8"/>
      <color rgb="FF000000"/>
      <name val="Times New Roman"/>
    </font>
    <font>
      <sz val="8"/>
      <name val="Times New Roman"/>
    </font>
    <font>
      <sz val="9"/>
      <name val="Arial"/>
    </font>
    <font>
      <sz val="9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1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9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0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1" fillId="0" borderId="0" xfId="0" applyFont="1" applyAlignme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/>
    <xf numFmtId="14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0" fontId="1" fillId="0" borderId="19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10" fontId="1" fillId="0" borderId="21" xfId="0" applyNumberFormat="1" applyFont="1" applyBorder="1" applyAlignment="1">
      <alignment horizontal="center" vertical="center"/>
    </xf>
    <xf numFmtId="10" fontId="2" fillId="0" borderId="22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1" fillId="0" borderId="14" xfId="0" applyFont="1" applyBorder="1" applyAlignment="1"/>
    <xf numFmtId="0" fontId="1" fillId="0" borderId="14" xfId="0" applyFont="1" applyBorder="1"/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4" fontId="6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4" fillId="2" borderId="36" xfId="0" applyNumberFormat="1" applyFont="1" applyFill="1" applyBorder="1" applyAlignment="1">
      <alignment horizontal="center" vertical="center" wrapText="1"/>
    </xf>
    <xf numFmtId="4" fontId="4" fillId="2" borderId="37" xfId="0" applyNumberFormat="1" applyFont="1" applyFill="1" applyBorder="1" applyAlignment="1">
      <alignment horizontal="center" vertical="center" wrapText="1"/>
    </xf>
    <xf numFmtId="4" fontId="4" fillId="2" borderId="38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vertical="center" wrapText="1"/>
    </xf>
    <xf numFmtId="0" fontId="6" fillId="4" borderId="44" xfId="0" applyFont="1" applyFill="1" applyBorder="1" applyAlignment="1">
      <alignment horizontal="center" vertical="center"/>
    </xf>
    <xf numFmtId="4" fontId="6" fillId="4" borderId="44" xfId="0" applyNumberFormat="1" applyFont="1" applyFill="1" applyBorder="1" applyAlignment="1">
      <alignment horizontal="right" vertical="center"/>
    </xf>
    <xf numFmtId="4" fontId="13" fillId="4" borderId="44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vertical="center" wrapText="1"/>
    </xf>
    <xf numFmtId="0" fontId="4" fillId="5" borderId="45" xfId="0" applyFont="1" applyFill="1" applyBorder="1" applyAlignment="1">
      <alignment vertical="center"/>
    </xf>
    <xf numFmtId="0" fontId="4" fillId="5" borderId="37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vertical="center"/>
    </xf>
    <xf numFmtId="0" fontId="6" fillId="5" borderId="44" xfId="0" applyFont="1" applyFill="1" applyBorder="1" applyAlignment="1">
      <alignment horizontal="center" vertical="center"/>
    </xf>
    <xf numFmtId="4" fontId="6" fillId="5" borderId="44" xfId="0" applyNumberFormat="1" applyFont="1" applyFill="1" applyBorder="1" applyAlignment="1">
      <alignment horizontal="right" vertical="center"/>
    </xf>
    <xf numFmtId="4" fontId="13" fillId="5" borderId="44" xfId="0" applyNumberFormat="1" applyFont="1" applyFill="1" applyBorder="1" applyAlignment="1">
      <alignment horizontal="right" vertical="center"/>
    </xf>
    <xf numFmtId="0" fontId="6" fillId="5" borderId="38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5" fontId="4" fillId="6" borderId="46" xfId="0" applyNumberFormat="1" applyFont="1" applyFill="1" applyBorder="1" applyAlignment="1">
      <alignment vertical="top"/>
    </xf>
    <xf numFmtId="49" fontId="4" fillId="6" borderId="47" xfId="0" applyNumberFormat="1" applyFont="1" applyFill="1" applyBorder="1" applyAlignment="1">
      <alignment horizontal="center" vertical="top"/>
    </xf>
    <xf numFmtId="0" fontId="18" fillId="6" borderId="48" xfId="0" applyFont="1" applyFill="1" applyBorder="1" applyAlignment="1">
      <alignment vertical="top" wrapText="1"/>
    </xf>
    <xf numFmtId="0" fontId="4" fillId="6" borderId="46" xfId="0" applyFont="1" applyFill="1" applyBorder="1" applyAlignment="1">
      <alignment horizontal="center"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4" fillId="6" borderId="52" xfId="0" applyNumberFormat="1" applyFont="1" applyFill="1" applyBorder="1" applyAlignment="1">
      <alignment horizontal="right" vertical="top"/>
    </xf>
    <xf numFmtId="4" fontId="13" fillId="6" borderId="47" xfId="0" applyNumberFormat="1" applyFont="1" applyFill="1" applyBorder="1" applyAlignment="1">
      <alignment horizontal="right" vertical="top"/>
    </xf>
    <xf numFmtId="4" fontId="13" fillId="6" borderId="48" xfId="0" applyNumberFormat="1" applyFont="1" applyFill="1" applyBorder="1" applyAlignment="1">
      <alignment horizontal="right" vertical="top"/>
    </xf>
    <xf numFmtId="10" fontId="13" fillId="6" borderId="48" xfId="0" applyNumberFormat="1" applyFont="1" applyFill="1" applyBorder="1" applyAlignment="1">
      <alignment horizontal="right" vertical="top"/>
    </xf>
    <xf numFmtId="0" fontId="4" fillId="6" borderId="47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165" fontId="4" fillId="0" borderId="17" xfId="0" applyNumberFormat="1" applyFont="1" applyBorder="1" applyAlignment="1">
      <alignment vertical="top"/>
    </xf>
    <xf numFmtId="49" fontId="16" fillId="0" borderId="53" xfId="0" applyNumberFormat="1" applyFont="1" applyBorder="1" applyAlignment="1">
      <alignment horizontal="center" vertical="top"/>
    </xf>
    <xf numFmtId="0" fontId="17" fillId="0" borderId="54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/>
    </xf>
    <xf numFmtId="4" fontId="6" fillId="0" borderId="10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5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3" fillId="0" borderId="53" xfId="0" applyNumberFormat="1" applyFont="1" applyBorder="1" applyAlignment="1">
      <alignment horizontal="right" vertical="top"/>
    </xf>
    <xf numFmtId="4" fontId="13" fillId="0" borderId="54" xfId="0" applyNumberFormat="1" applyFont="1" applyBorder="1" applyAlignment="1">
      <alignment horizontal="right" vertical="top"/>
    </xf>
    <xf numFmtId="10" fontId="13" fillId="0" borderId="54" xfId="0" applyNumberFormat="1" applyFont="1" applyBorder="1" applyAlignment="1">
      <alignment horizontal="right" vertical="top"/>
    </xf>
    <xf numFmtId="0" fontId="6" fillId="0" borderId="53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0" fontId="6" fillId="0" borderId="0" xfId="0" applyFont="1" applyAlignment="1">
      <alignment vertical="top"/>
    </xf>
    <xf numFmtId="165" fontId="4" fillId="0" borderId="18" xfId="0" applyNumberFormat="1" applyFont="1" applyBorder="1" applyAlignment="1">
      <alignment vertical="top"/>
    </xf>
    <xf numFmtId="49" fontId="16" fillId="0" borderId="55" xfId="0" applyNumberFormat="1" applyFont="1" applyBorder="1" applyAlignment="1">
      <alignment horizontal="center" vertical="top"/>
    </xf>
    <xf numFmtId="0" fontId="17" fillId="0" borderId="56" xfId="0" applyFont="1" applyBorder="1" applyAlignment="1">
      <alignment vertical="top" wrapText="1"/>
    </xf>
    <xf numFmtId="0" fontId="6" fillId="0" borderId="18" xfId="0" applyFont="1" applyBorder="1" applyAlignment="1">
      <alignment horizontal="center" vertical="top"/>
    </xf>
    <xf numFmtId="4" fontId="6" fillId="0" borderId="19" xfId="0" applyNumberFormat="1" applyFont="1" applyBorder="1" applyAlignment="1">
      <alignment horizontal="right" vertical="top"/>
    </xf>
    <xf numFmtId="4" fontId="6" fillId="0" borderId="21" xfId="0" applyNumberFormat="1" applyFont="1" applyBorder="1" applyAlignment="1">
      <alignment horizontal="right" vertical="top"/>
    </xf>
    <xf numFmtId="4" fontId="6" fillId="0" borderId="20" xfId="0" applyNumberFormat="1" applyFont="1" applyBorder="1" applyAlignment="1">
      <alignment horizontal="right" vertical="top"/>
    </xf>
    <xf numFmtId="4" fontId="6" fillId="0" borderId="57" xfId="0" applyNumberFormat="1" applyFont="1" applyBorder="1" applyAlignment="1">
      <alignment horizontal="right" vertical="top"/>
    </xf>
    <xf numFmtId="4" fontId="13" fillId="0" borderId="55" xfId="0" applyNumberFormat="1" applyFont="1" applyBorder="1" applyAlignment="1">
      <alignment horizontal="right" vertical="top"/>
    </xf>
    <xf numFmtId="4" fontId="13" fillId="0" borderId="56" xfId="0" applyNumberFormat="1" applyFont="1" applyBorder="1" applyAlignment="1">
      <alignment horizontal="right" vertical="top"/>
    </xf>
    <xf numFmtId="0" fontId="6" fillId="0" borderId="55" xfId="0" applyFont="1" applyBorder="1" applyAlignment="1">
      <alignment vertical="top" wrapText="1"/>
    </xf>
    <xf numFmtId="49" fontId="16" fillId="0" borderId="58" xfId="0" applyNumberFormat="1" applyFont="1" applyBorder="1" applyAlignment="1">
      <alignment horizontal="center" vertical="top"/>
    </xf>
    <xf numFmtId="165" fontId="19" fillId="0" borderId="0" xfId="0" applyNumberFormat="1" applyFont="1" applyAlignment="1">
      <alignment vertical="top" wrapText="1"/>
    </xf>
    <xf numFmtId="4" fontId="19" fillId="0" borderId="11" xfId="0" applyNumberFormat="1" applyFont="1" applyBorder="1" applyAlignment="1">
      <alignment horizontal="right" vertical="top"/>
    </xf>
    <xf numFmtId="4" fontId="19" fillId="0" borderId="0" xfId="0" applyNumberFormat="1" applyFont="1" applyAlignment="1">
      <alignment horizontal="right" vertical="top"/>
    </xf>
    <xf numFmtId="165" fontId="19" fillId="0" borderId="11" xfId="0" applyNumberFormat="1" applyFont="1" applyBorder="1" applyAlignment="1">
      <alignment vertical="top" wrapText="1"/>
    </xf>
    <xf numFmtId="165" fontId="19" fillId="7" borderId="11" xfId="0" applyNumberFormat="1" applyFont="1" applyFill="1" applyBorder="1" applyAlignment="1">
      <alignment vertical="top" wrapText="1"/>
    </xf>
    <xf numFmtId="165" fontId="4" fillId="0" borderId="59" xfId="0" applyNumberFormat="1" applyFont="1" applyBorder="1" applyAlignment="1">
      <alignment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6" fillId="0" borderId="62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vertical="top"/>
    </xf>
    <xf numFmtId="49" fontId="16" fillId="0" borderId="63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0" fontId="6" fillId="0" borderId="63" xfId="0" applyFont="1" applyBorder="1" applyAlignment="1">
      <alignment vertical="top" wrapText="1"/>
    </xf>
    <xf numFmtId="0" fontId="6" fillId="0" borderId="68" xfId="0" applyFont="1" applyBorder="1" applyAlignment="1">
      <alignment vertical="top" wrapText="1"/>
    </xf>
    <xf numFmtId="0" fontId="6" fillId="0" borderId="59" xfId="0" applyFont="1" applyBorder="1" applyAlignment="1">
      <alignment horizontal="center" vertical="top"/>
    </xf>
    <xf numFmtId="4" fontId="6" fillId="0" borderId="69" xfId="0" applyNumberFormat="1" applyFont="1" applyBorder="1" applyAlignment="1">
      <alignment horizontal="right" vertical="top"/>
    </xf>
    <xf numFmtId="0" fontId="6" fillId="0" borderId="58" xfId="0" applyFont="1" applyBorder="1" applyAlignment="1">
      <alignment vertical="top" wrapText="1"/>
    </xf>
    <xf numFmtId="0" fontId="4" fillId="6" borderId="47" xfId="0" applyFont="1" applyFill="1" applyBorder="1" applyAlignment="1">
      <alignment horizontal="center" vertical="top"/>
    </xf>
    <xf numFmtId="4" fontId="4" fillId="6" borderId="70" xfId="0" applyNumberFormat="1" applyFont="1" applyFill="1" applyBorder="1" applyAlignment="1">
      <alignment horizontal="right" vertical="top"/>
    </xf>
    <xf numFmtId="4" fontId="4" fillId="6" borderId="71" xfId="0" applyNumberFormat="1" applyFont="1" applyFill="1" applyBorder="1" applyAlignment="1">
      <alignment horizontal="right" vertical="top"/>
    </xf>
    <xf numFmtId="165" fontId="19" fillId="0" borderId="12" xfId="0" applyNumberFormat="1" applyFont="1" applyBorder="1" applyAlignment="1">
      <alignment wrapText="1"/>
    </xf>
    <xf numFmtId="0" fontId="6" fillId="0" borderId="53" xfId="0" applyFont="1" applyBorder="1" applyAlignment="1">
      <alignment horizontal="center" vertical="top"/>
    </xf>
    <xf numFmtId="4" fontId="19" fillId="0" borderId="7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9" fillId="0" borderId="16" xfId="0" applyNumberFormat="1" applyFont="1" applyBorder="1" applyAlignment="1">
      <alignment horizontal="right" vertical="top"/>
    </xf>
    <xf numFmtId="4" fontId="19" fillId="0" borderId="65" xfId="0" applyNumberFormat="1" applyFont="1" applyBorder="1" applyAlignment="1">
      <alignment horizontal="right" vertical="top"/>
    </xf>
    <xf numFmtId="0" fontId="6" fillId="0" borderId="55" xfId="0" applyFont="1" applyBorder="1" applyAlignment="1">
      <alignment horizontal="center" vertical="top"/>
    </xf>
    <xf numFmtId="4" fontId="13" fillId="0" borderId="58" xfId="0" applyNumberFormat="1" applyFont="1" applyBorder="1" applyAlignment="1">
      <alignment horizontal="right" vertical="top"/>
    </xf>
    <xf numFmtId="4" fontId="13" fillId="0" borderId="68" xfId="0" applyNumberFormat="1" applyFont="1" applyBorder="1" applyAlignment="1">
      <alignment horizontal="right" vertical="top"/>
    </xf>
    <xf numFmtId="165" fontId="18" fillId="8" borderId="72" xfId="0" applyNumberFormat="1" applyFont="1" applyFill="1" applyBorder="1" applyAlignment="1">
      <alignment vertical="center"/>
    </xf>
    <xf numFmtId="165" fontId="4" fillId="8" borderId="73" xfId="0" applyNumberFormat="1" applyFont="1" applyFill="1" applyBorder="1" applyAlignment="1">
      <alignment horizontal="center" vertical="center"/>
    </xf>
    <xf numFmtId="0" fontId="4" fillId="8" borderId="74" xfId="0" applyFont="1" applyFill="1" applyBorder="1" applyAlignment="1">
      <alignment vertical="center" wrapText="1"/>
    </xf>
    <xf numFmtId="0" fontId="4" fillId="8" borderId="75" xfId="0" applyFont="1" applyFill="1" applyBorder="1" applyAlignment="1">
      <alignment horizontal="center" vertical="center"/>
    </xf>
    <xf numFmtId="4" fontId="4" fillId="8" borderId="38" xfId="0" applyNumberFormat="1" applyFont="1" applyFill="1" applyBorder="1" applyAlignment="1">
      <alignment horizontal="right" vertical="center"/>
    </xf>
    <xf numFmtId="4" fontId="4" fillId="8" borderId="71" xfId="0" applyNumberFormat="1" applyFont="1" applyFill="1" applyBorder="1" applyAlignment="1">
      <alignment horizontal="right" vertical="center"/>
    </xf>
    <xf numFmtId="4" fontId="4" fillId="8" borderId="76" xfId="0" applyNumberFormat="1" applyFont="1" applyFill="1" applyBorder="1" applyAlignment="1">
      <alignment horizontal="right" vertical="center"/>
    </xf>
    <xf numFmtId="4" fontId="4" fillId="8" borderId="77" xfId="0" applyNumberFormat="1" applyFont="1" applyFill="1" applyBorder="1" applyAlignment="1">
      <alignment horizontal="right" vertical="center"/>
    </xf>
    <xf numFmtId="4" fontId="4" fillId="8" borderId="74" xfId="0" applyNumberFormat="1" applyFont="1" applyFill="1" applyBorder="1" applyAlignment="1">
      <alignment horizontal="right" vertical="center"/>
    </xf>
    <xf numFmtId="4" fontId="4" fillId="8" borderId="42" xfId="0" applyNumberFormat="1" applyFont="1" applyFill="1" applyBorder="1" applyAlignment="1">
      <alignment horizontal="right" vertical="center"/>
    </xf>
    <xf numFmtId="4" fontId="4" fillId="8" borderId="72" xfId="0" applyNumberFormat="1" applyFont="1" applyFill="1" applyBorder="1" applyAlignment="1">
      <alignment horizontal="right" vertical="center"/>
    </xf>
    <xf numFmtId="10" fontId="4" fillId="8" borderId="44" xfId="0" applyNumberFormat="1" applyFont="1" applyFill="1" applyBorder="1" applyAlignment="1">
      <alignment horizontal="right" vertical="center"/>
    </xf>
    <xf numFmtId="0" fontId="4" fillId="8" borderId="72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vertical="center"/>
    </xf>
    <xf numFmtId="0" fontId="16" fillId="5" borderId="7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vertical="center"/>
    </xf>
    <xf numFmtId="0" fontId="6" fillId="5" borderId="78" xfId="0" applyFont="1" applyFill="1" applyBorder="1" applyAlignment="1">
      <alignment horizontal="center" vertical="center"/>
    </xf>
    <xf numFmtId="4" fontId="6" fillId="5" borderId="43" xfId="0" applyNumberFormat="1" applyFont="1" applyFill="1" applyBorder="1" applyAlignment="1">
      <alignment horizontal="right" vertical="center"/>
    </xf>
    <xf numFmtId="4" fontId="13" fillId="5" borderId="41" xfId="0" applyNumberFormat="1" applyFont="1" applyFill="1" applyBorder="1" applyAlignment="1">
      <alignment horizontal="right" vertical="center"/>
    </xf>
    <xf numFmtId="10" fontId="13" fillId="5" borderId="44" xfId="0" applyNumberFormat="1" applyFont="1" applyFill="1" applyBorder="1" applyAlignment="1">
      <alignment horizontal="right" vertical="center"/>
    </xf>
    <xf numFmtId="0" fontId="6" fillId="5" borderId="40" xfId="0" applyFont="1" applyFill="1" applyBorder="1" applyAlignment="1">
      <alignment vertical="center" wrapText="1"/>
    </xf>
    <xf numFmtId="4" fontId="13" fillId="0" borderId="13" xfId="0" applyNumberFormat="1" applyFont="1" applyBorder="1" applyAlignment="1">
      <alignment horizontal="right" vertical="top"/>
    </xf>
    <xf numFmtId="0" fontId="6" fillId="0" borderId="54" xfId="0" applyFont="1" applyBorder="1" applyAlignment="1">
      <alignment vertical="top" wrapText="1"/>
    </xf>
    <xf numFmtId="4" fontId="13" fillId="0" borderId="79" xfId="0" applyNumberFormat="1" applyFont="1" applyBorder="1" applyAlignment="1">
      <alignment horizontal="right" vertical="top"/>
    </xf>
    <xf numFmtId="165" fontId="18" fillId="8" borderId="37" xfId="0" applyNumberFormat="1" applyFont="1" applyFill="1" applyBorder="1" applyAlignment="1">
      <alignment vertical="center"/>
    </xf>
    <xf numFmtId="165" fontId="4" fillId="8" borderId="80" xfId="0" applyNumberFormat="1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4" fontId="4" fillId="8" borderId="81" xfId="0" applyNumberFormat="1" applyFont="1" applyFill="1" applyBorder="1" applyAlignment="1">
      <alignment horizontal="right" vertical="center"/>
    </xf>
    <xf numFmtId="10" fontId="13" fillId="8" borderId="81" xfId="0" applyNumberFormat="1" applyFont="1" applyFill="1" applyBorder="1" applyAlignment="1">
      <alignment horizontal="right" vertical="center"/>
    </xf>
    <xf numFmtId="0" fontId="4" fillId="8" borderId="40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horizontal="center" vertical="center"/>
    </xf>
    <xf numFmtId="10" fontId="13" fillId="5" borderId="41" xfId="0" applyNumberFormat="1" applyFont="1" applyFill="1" applyBorder="1" applyAlignment="1">
      <alignment horizontal="right" vertical="center"/>
    </xf>
    <xf numFmtId="0" fontId="6" fillId="5" borderId="38" xfId="0" applyFont="1" applyFill="1" applyBorder="1" applyAlignment="1">
      <alignment vertical="center" wrapText="1"/>
    </xf>
    <xf numFmtId="49" fontId="16" fillId="6" borderId="47" xfId="0" applyNumberFormat="1" applyFont="1" applyFill="1" applyBorder="1" applyAlignment="1">
      <alignment horizontal="center" vertical="top"/>
    </xf>
    <xf numFmtId="0" fontId="18" fillId="6" borderId="82" xfId="0" applyFont="1" applyFill="1" applyBorder="1" applyAlignment="1">
      <alignment vertical="top" wrapText="1"/>
    </xf>
    <xf numFmtId="0" fontId="4" fillId="6" borderId="83" xfId="0" applyFont="1" applyFill="1" applyBorder="1" applyAlignment="1">
      <alignment horizontal="center" vertical="top"/>
    </xf>
    <xf numFmtId="4" fontId="4" fillId="6" borderId="84" xfId="0" applyNumberFormat="1" applyFont="1" applyFill="1" applyBorder="1" applyAlignment="1">
      <alignment horizontal="right" vertical="top"/>
    </xf>
    <xf numFmtId="4" fontId="4" fillId="6" borderId="85" xfId="0" applyNumberFormat="1" applyFont="1" applyFill="1" applyBorder="1" applyAlignment="1">
      <alignment horizontal="right" vertical="top"/>
    </xf>
    <xf numFmtId="4" fontId="4" fillId="6" borderId="86" xfId="0" applyNumberFormat="1" applyFont="1" applyFill="1" applyBorder="1" applyAlignment="1">
      <alignment horizontal="right" vertical="top"/>
    </xf>
    <xf numFmtId="4" fontId="4" fillId="6" borderId="87" xfId="0" applyNumberFormat="1" applyFont="1" applyFill="1" applyBorder="1" applyAlignment="1">
      <alignment horizontal="right" vertical="top"/>
    </xf>
    <xf numFmtId="4" fontId="13" fillId="6" borderId="88" xfId="0" applyNumberFormat="1" applyFont="1" applyFill="1" applyBorder="1" applyAlignment="1">
      <alignment horizontal="right" vertical="top"/>
    </xf>
    <xf numFmtId="165" fontId="20" fillId="0" borderId="0" xfId="0" applyNumberFormat="1" applyFont="1" applyAlignment="1">
      <alignment vertical="top" wrapText="1"/>
    </xf>
    <xf numFmtId="4" fontId="20" fillId="0" borderId="0" xfId="0" applyNumberFormat="1" applyFont="1" applyAlignment="1">
      <alignment horizontal="right" vertical="top"/>
    </xf>
    <xf numFmtId="165" fontId="21" fillId="0" borderId="11" xfId="0" applyNumberFormat="1" applyFont="1" applyBorder="1" applyAlignment="1">
      <alignment wrapText="1"/>
    </xf>
    <xf numFmtId="4" fontId="20" fillId="0" borderId="11" xfId="0" applyNumberFormat="1" applyFont="1" applyBorder="1" applyAlignment="1">
      <alignment horizontal="right" vertical="top"/>
    </xf>
    <xf numFmtId="0" fontId="20" fillId="0" borderId="53" xfId="0" applyFont="1" applyBorder="1" applyAlignment="1">
      <alignment vertical="top" wrapText="1"/>
    </xf>
    <xf numFmtId="0" fontId="6" fillId="0" borderId="56" xfId="0" applyFont="1" applyBorder="1" applyAlignment="1">
      <alignment vertical="top" wrapText="1"/>
    </xf>
    <xf numFmtId="4" fontId="13" fillId="0" borderId="93" xfId="0" applyNumberFormat="1" applyFont="1" applyBorder="1" applyAlignment="1">
      <alignment horizontal="right" vertical="top"/>
    </xf>
    <xf numFmtId="0" fontId="4" fillId="8" borderId="94" xfId="0" applyFont="1" applyFill="1" applyBorder="1" applyAlignment="1">
      <alignment vertical="center" wrapText="1"/>
    </xf>
    <xf numFmtId="0" fontId="4" fillId="8" borderId="72" xfId="0" applyFont="1" applyFill="1" applyBorder="1" applyAlignment="1">
      <alignment horizontal="center" vertical="center"/>
    </xf>
    <xf numFmtId="4" fontId="4" fillId="8" borderId="75" xfId="0" applyNumberFormat="1" applyFont="1" applyFill="1" applyBorder="1" applyAlignment="1">
      <alignment horizontal="right" vertical="center"/>
    </xf>
    <xf numFmtId="4" fontId="4" fillId="8" borderId="95" xfId="0" applyNumberFormat="1" applyFont="1" applyFill="1" applyBorder="1" applyAlignment="1">
      <alignment horizontal="right" vertical="center"/>
    </xf>
    <xf numFmtId="0" fontId="17" fillId="0" borderId="17" xfId="0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5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2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0" fontId="22" fillId="6" borderId="48" xfId="0" applyFont="1" applyFill="1" applyBorder="1" applyAlignment="1">
      <alignment vertical="top" wrapText="1"/>
    </xf>
    <xf numFmtId="0" fontId="6" fillId="0" borderId="54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/>
    </xf>
    <xf numFmtId="0" fontId="6" fillId="0" borderId="68" xfId="0" applyFont="1" applyBorder="1" applyAlignment="1">
      <alignment horizontal="left" vertical="top" wrapText="1"/>
    </xf>
    <xf numFmtId="0" fontId="6" fillId="0" borderId="58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7" fillId="0" borderId="11" xfId="0" applyFont="1" applyBorder="1" applyAlignment="1">
      <alignment horizontal="center" vertical="top"/>
    </xf>
    <xf numFmtId="0" fontId="19" fillId="0" borderId="11" xfId="0" applyFont="1" applyBorder="1" applyAlignment="1">
      <alignment vertical="top" wrapText="1"/>
    </xf>
    <xf numFmtId="4" fontId="13" fillId="6" borderId="96" xfId="0" applyNumberFormat="1" applyFont="1" applyFill="1" applyBorder="1" applyAlignment="1">
      <alignment horizontal="right" vertical="top"/>
    </xf>
    <xf numFmtId="4" fontId="13" fillId="6" borderId="97" xfId="0" applyNumberFormat="1" applyFont="1" applyFill="1" applyBorder="1" applyAlignment="1">
      <alignment horizontal="right" vertical="top"/>
    </xf>
    <xf numFmtId="0" fontId="17" fillId="0" borderId="59" xfId="0" applyFont="1" applyBorder="1" applyAlignment="1">
      <alignment horizontal="center" vertical="top"/>
    </xf>
    <xf numFmtId="165" fontId="18" fillId="8" borderId="42" xfId="0" applyNumberFormat="1" applyFont="1" applyFill="1" applyBorder="1" applyAlignment="1">
      <alignment vertical="center"/>
    </xf>
    <xf numFmtId="165" fontId="4" fillId="8" borderId="43" xfId="0" applyNumberFormat="1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vertical="center" wrapText="1"/>
    </xf>
    <xf numFmtId="0" fontId="4" fillId="8" borderId="81" xfId="0" applyFont="1" applyFill="1" applyBorder="1" applyAlignment="1">
      <alignment horizontal="center" vertical="center"/>
    </xf>
    <xf numFmtId="4" fontId="4" fillId="8" borderId="98" xfId="0" applyNumberFormat="1" applyFont="1" applyFill="1" applyBorder="1" applyAlignment="1">
      <alignment horizontal="right" vertical="center"/>
    </xf>
    <xf numFmtId="0" fontId="4" fillId="5" borderId="75" xfId="0" applyFont="1" applyFill="1" applyBorder="1" applyAlignment="1">
      <alignment vertical="center"/>
    </xf>
    <xf numFmtId="0" fontId="16" fillId="5" borderId="99" xfId="0" applyFont="1" applyFill="1" applyBorder="1" applyAlignment="1">
      <alignment horizontal="center" vertical="center"/>
    </xf>
    <xf numFmtId="0" fontId="16" fillId="5" borderId="99" xfId="0" applyFont="1" applyFill="1" applyBorder="1" applyAlignment="1">
      <alignment vertical="center"/>
    </xf>
    <xf numFmtId="0" fontId="17" fillId="0" borderId="12" xfId="0" applyFont="1" applyBorder="1" applyAlignment="1">
      <alignment vertical="top" wrapText="1"/>
    </xf>
    <xf numFmtId="10" fontId="13" fillId="0" borderId="68" xfId="0" applyNumberFormat="1" applyFont="1" applyBorder="1" applyAlignment="1">
      <alignment horizontal="right" vertical="top"/>
    </xf>
    <xf numFmtId="0" fontId="4" fillId="5" borderId="99" xfId="0" applyFont="1" applyFill="1" applyBorder="1" applyAlignment="1">
      <alignment vertical="center"/>
    </xf>
    <xf numFmtId="0" fontId="16" fillId="5" borderId="75" xfId="0" applyFont="1" applyFill="1" applyBorder="1" applyAlignment="1">
      <alignment horizontal="center" vertical="center"/>
    </xf>
    <xf numFmtId="0" fontId="4" fillId="5" borderId="78" xfId="0" applyFont="1" applyFill="1" applyBorder="1" applyAlignment="1">
      <alignment vertical="center"/>
    </xf>
    <xf numFmtId="0" fontId="22" fillId="6" borderId="82" xfId="0" applyFont="1" applyFill="1" applyBorder="1" applyAlignment="1">
      <alignment horizontal="left" vertical="top" wrapText="1"/>
    </xf>
    <xf numFmtId="165" fontId="19" fillId="0" borderId="0" xfId="0" applyNumberFormat="1" applyFont="1"/>
    <xf numFmtId="165" fontId="19" fillId="0" borderId="11" xfId="0" applyNumberFormat="1" applyFont="1" applyBorder="1"/>
    <xf numFmtId="0" fontId="19" fillId="0" borderId="11" xfId="0" applyFont="1" applyBorder="1"/>
    <xf numFmtId="0" fontId="22" fillId="6" borderId="48" xfId="0" applyFont="1" applyFill="1" applyBorder="1" applyAlignment="1">
      <alignment horizontal="left" vertical="top" wrapText="1"/>
    </xf>
    <xf numFmtId="0" fontId="23" fillId="0" borderId="0" xfId="0" applyFont="1"/>
    <xf numFmtId="0" fontId="6" fillId="5" borderId="4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top"/>
    </xf>
    <xf numFmtId="4" fontId="13" fillId="0" borderId="47" xfId="0" applyNumberFormat="1" applyFont="1" applyBorder="1" applyAlignment="1">
      <alignment horizontal="right" vertical="top"/>
    </xf>
    <xf numFmtId="4" fontId="13" fillId="0" borderId="5" xfId="0" applyNumberFormat="1" applyFont="1" applyBorder="1" applyAlignment="1">
      <alignment horizontal="right" vertical="top"/>
    </xf>
    <xf numFmtId="10" fontId="13" fillId="0" borderId="47" xfId="0" applyNumberFormat="1" applyFont="1" applyBorder="1" applyAlignment="1">
      <alignment horizontal="right" vertical="top"/>
    </xf>
    <xf numFmtId="0" fontId="6" fillId="0" borderId="47" xfId="0" applyFont="1" applyBorder="1" applyAlignment="1">
      <alignment vertical="top" wrapText="1"/>
    </xf>
    <xf numFmtId="10" fontId="13" fillId="0" borderId="53" xfId="0" applyNumberFormat="1" applyFont="1" applyBorder="1" applyAlignment="1">
      <alignment horizontal="right" vertical="top"/>
    </xf>
    <xf numFmtId="165" fontId="4" fillId="8" borderId="44" xfId="0" applyNumberFormat="1" applyFont="1" applyFill="1" applyBorder="1" applyAlignment="1">
      <alignment horizontal="center" vertical="center"/>
    </xf>
    <xf numFmtId="4" fontId="4" fillId="8" borderId="40" xfId="0" applyNumberFormat="1" applyFont="1" applyFill="1" applyBorder="1" applyAlignment="1">
      <alignment horizontal="right" vertical="center"/>
    </xf>
    <xf numFmtId="10" fontId="13" fillId="8" borderId="40" xfId="0" applyNumberFormat="1" applyFont="1" applyFill="1" applyBorder="1" applyAlignment="1">
      <alignment horizontal="right" vertical="center"/>
    </xf>
    <xf numFmtId="0" fontId="4" fillId="8" borderId="100" xfId="0" applyFont="1" applyFill="1" applyBorder="1" applyAlignment="1">
      <alignment vertical="center" wrapText="1"/>
    </xf>
    <xf numFmtId="0" fontId="16" fillId="5" borderId="78" xfId="0" applyFont="1" applyFill="1" applyBorder="1" applyAlignment="1">
      <alignment vertical="center"/>
    </xf>
    <xf numFmtId="0" fontId="6" fillId="5" borderId="81" xfId="0" applyFont="1" applyFill="1" applyBorder="1" applyAlignment="1">
      <alignment vertical="center" wrapText="1"/>
    </xf>
    <xf numFmtId="4" fontId="13" fillId="0" borderId="4" xfId="0" applyNumberFormat="1" applyFont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4" fontId="17" fillId="0" borderId="10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10" fontId="13" fillId="0" borderId="55" xfId="0" applyNumberFormat="1" applyFont="1" applyBorder="1" applyAlignment="1">
      <alignment horizontal="right" vertical="top"/>
    </xf>
    <xf numFmtId="0" fontId="6" fillId="0" borderId="93" xfId="0" applyFont="1" applyBorder="1" applyAlignment="1">
      <alignment vertical="top" wrapText="1"/>
    </xf>
    <xf numFmtId="165" fontId="4" fillId="8" borderId="78" xfId="0" applyNumberFormat="1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4" fontId="4" fillId="8" borderId="101" xfId="0" applyNumberFormat="1" applyFont="1" applyFill="1" applyBorder="1" applyAlignment="1">
      <alignment horizontal="right" vertical="center"/>
    </xf>
    <xf numFmtId="4" fontId="4" fillId="8" borderId="102" xfId="0" applyNumberFormat="1" applyFont="1" applyFill="1" applyBorder="1" applyAlignment="1">
      <alignment horizontal="right" vertical="center"/>
    </xf>
    <xf numFmtId="4" fontId="4" fillId="8" borderId="44" xfId="0" applyNumberFormat="1" applyFont="1" applyFill="1" applyBorder="1" applyAlignment="1">
      <alignment horizontal="right" vertical="center"/>
    </xf>
    <xf numFmtId="0" fontId="4" fillId="8" borderId="37" xfId="0" applyFont="1" applyFill="1" applyBorder="1" applyAlignment="1">
      <alignment vertical="center" wrapText="1"/>
    </xf>
    <xf numFmtId="4" fontId="6" fillId="5" borderId="78" xfId="0" applyNumberFormat="1" applyFont="1" applyFill="1" applyBorder="1" applyAlignment="1">
      <alignment horizontal="right" vertical="center"/>
    </xf>
    <xf numFmtId="165" fontId="4" fillId="0" borderId="3" xfId="0" applyNumberFormat="1" applyFont="1" applyBorder="1" applyAlignment="1">
      <alignment vertical="top"/>
    </xf>
    <xf numFmtId="166" fontId="16" fillId="0" borderId="47" xfId="0" applyNumberFormat="1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4" fontId="6" fillId="0" borderId="51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0" fontId="6" fillId="0" borderId="5" xfId="0" applyFont="1" applyBorder="1" applyAlignment="1">
      <alignment vertical="top" wrapText="1"/>
    </xf>
    <xf numFmtId="166" fontId="16" fillId="0" borderId="53" xfId="0" applyNumberFormat="1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4" fontId="6" fillId="0" borderId="16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0" fontId="6" fillId="0" borderId="79" xfId="0" applyFont="1" applyBorder="1" applyAlignment="1">
      <alignment vertical="top" wrapText="1"/>
    </xf>
    <xf numFmtId="0" fontId="17" fillId="0" borderId="57" xfId="0" applyFont="1" applyBorder="1" applyAlignment="1">
      <alignment vertical="top" wrapText="1"/>
    </xf>
    <xf numFmtId="4" fontId="4" fillId="8" borderId="106" xfId="0" applyNumberFormat="1" applyFont="1" applyFill="1" applyBorder="1" applyAlignment="1">
      <alignment horizontal="right" vertical="center"/>
    </xf>
    <xf numFmtId="4" fontId="4" fillId="8" borderId="107" xfId="0" applyNumberFormat="1" applyFont="1" applyFill="1" applyBorder="1" applyAlignment="1">
      <alignment horizontal="right" vertical="center"/>
    </xf>
    <xf numFmtId="10" fontId="13" fillId="8" borderId="72" xfId="0" applyNumberFormat="1" applyFont="1" applyFill="1" applyBorder="1" applyAlignment="1">
      <alignment horizontal="right" vertical="center"/>
    </xf>
    <xf numFmtId="0" fontId="4" fillId="8" borderId="38" xfId="0" applyFont="1" applyFill="1" applyBorder="1" applyAlignment="1">
      <alignment vertical="center" wrapText="1"/>
    </xf>
    <xf numFmtId="0" fontId="6" fillId="0" borderId="14" xfId="0" applyFont="1" applyBorder="1" applyAlignment="1">
      <alignment vertical="top" wrapText="1"/>
    </xf>
    <xf numFmtId="0" fontId="6" fillId="0" borderId="47" xfId="0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0" fontId="6" fillId="0" borderId="9" xfId="0" applyFont="1" applyBorder="1" applyAlignment="1">
      <alignment vertical="top" wrapText="1"/>
    </xf>
    <xf numFmtId="166" fontId="16" fillId="0" borderId="58" xfId="0" applyNumberFormat="1" applyFont="1" applyBorder="1" applyAlignment="1">
      <alignment horizontal="center" vertical="top"/>
    </xf>
    <xf numFmtId="0" fontId="6" fillId="0" borderId="58" xfId="0" applyFont="1" applyBorder="1" applyAlignment="1">
      <alignment horizontal="center" vertical="top"/>
    </xf>
    <xf numFmtId="166" fontId="16" fillId="0" borderId="55" xfId="0" applyNumberFormat="1" applyFont="1" applyBorder="1" applyAlignment="1">
      <alignment horizontal="center" vertical="top"/>
    </xf>
    <xf numFmtId="165" fontId="4" fillId="0" borderId="53" xfId="0" applyNumberFormat="1" applyFont="1" applyBorder="1" applyAlignment="1">
      <alignment vertical="top"/>
    </xf>
    <xf numFmtId="165" fontId="4" fillId="0" borderId="58" xfId="0" applyNumberFormat="1" applyFont="1" applyBorder="1" applyAlignment="1">
      <alignment vertical="top"/>
    </xf>
    <xf numFmtId="166" fontId="16" fillId="0" borderId="6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4" fillId="8" borderId="95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22" fillId="6" borderId="88" xfId="0" applyFont="1" applyFill="1" applyBorder="1" applyAlignment="1">
      <alignment horizontal="left" vertical="top" wrapText="1"/>
    </xf>
    <xf numFmtId="10" fontId="13" fillId="6" borderId="47" xfId="0" applyNumberFormat="1" applyFont="1" applyFill="1" applyBorder="1" applyAlignment="1">
      <alignment horizontal="right" vertical="top"/>
    </xf>
    <xf numFmtId="0" fontId="4" fillId="6" borderId="88" xfId="0" applyFont="1" applyFill="1" applyBorder="1" applyAlignment="1">
      <alignment vertical="top" wrapText="1"/>
    </xf>
    <xf numFmtId="0" fontId="19" fillId="0" borderId="0" xfId="0" applyFont="1" applyAlignment="1">
      <alignment wrapText="1"/>
    </xf>
    <xf numFmtId="4" fontId="1" fillId="0" borderId="11" xfId="0" applyNumberFormat="1" applyFont="1" applyBorder="1" applyAlignment="1">
      <alignment vertical="top"/>
    </xf>
    <xf numFmtId="0" fontId="6" fillId="0" borderId="16" xfId="0" applyFont="1" applyBorder="1" applyAlignment="1">
      <alignment vertical="top" wrapText="1"/>
    </xf>
    <xf numFmtId="165" fontId="4" fillId="6" borderId="83" xfId="0" applyNumberFormat="1" applyFont="1" applyFill="1" applyBorder="1" applyAlignment="1">
      <alignment vertical="top"/>
    </xf>
    <xf numFmtId="49" fontId="16" fillId="6" borderId="96" xfId="0" applyNumberFormat="1" applyFont="1" applyFill="1" applyBorder="1" applyAlignment="1">
      <alignment horizontal="center" vertical="top"/>
    </xf>
    <xf numFmtId="10" fontId="13" fillId="6" borderId="82" xfId="0" applyNumberFormat="1" applyFont="1" applyFill="1" applyBorder="1" applyAlignment="1">
      <alignment horizontal="right" vertical="top"/>
    </xf>
    <xf numFmtId="0" fontId="4" fillId="6" borderId="96" xfId="0" applyFont="1" applyFill="1" applyBorder="1" applyAlignment="1">
      <alignment vertical="top" wrapText="1"/>
    </xf>
    <xf numFmtId="0" fontId="18" fillId="6" borderId="48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vertical="top"/>
    </xf>
    <xf numFmtId="165" fontId="18" fillId="8" borderId="36" xfId="0" applyNumberFormat="1" applyFont="1" applyFill="1" applyBorder="1" applyAlignment="1">
      <alignment vertical="center"/>
    </xf>
    <xf numFmtId="165" fontId="4" fillId="8" borderId="41" xfId="0" applyNumberFormat="1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vertical="center" wrapText="1"/>
    </xf>
    <xf numFmtId="0" fontId="4" fillId="8" borderId="44" xfId="0" applyFont="1" applyFill="1" applyBorder="1" applyAlignment="1">
      <alignment horizontal="center" vertical="center"/>
    </xf>
    <xf numFmtId="4" fontId="4" fillId="8" borderId="112" xfId="0" applyNumberFormat="1" applyFont="1" applyFill="1" applyBorder="1" applyAlignment="1">
      <alignment horizontal="right" vertical="center"/>
    </xf>
    <xf numFmtId="4" fontId="4" fillId="8" borderId="94" xfId="0" applyNumberFormat="1" applyFont="1" applyFill="1" applyBorder="1" applyAlignment="1">
      <alignment horizontal="right" vertical="center"/>
    </xf>
    <xf numFmtId="10" fontId="13" fillId="8" borderId="95" xfId="0" applyNumberFormat="1" applyFont="1" applyFill="1" applyBorder="1" applyAlignment="1">
      <alignment horizontal="right" vertical="center"/>
    </xf>
    <xf numFmtId="0" fontId="4" fillId="8" borderId="75" xfId="0" applyFont="1" applyFill="1" applyBorder="1" applyAlignment="1">
      <alignment vertical="center" wrapText="1"/>
    </xf>
    <xf numFmtId="165" fontId="4" fillId="4" borderId="42" xfId="0" applyNumberFormat="1" applyFont="1" applyFill="1" applyBorder="1" applyAlignment="1">
      <alignment vertical="center"/>
    </xf>
    <xf numFmtId="165" fontId="4" fillId="4" borderId="43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vertical="center" wrapText="1"/>
    </xf>
    <xf numFmtId="4" fontId="4" fillId="4" borderId="99" xfId="0" applyNumberFormat="1" applyFont="1" applyFill="1" applyBorder="1" applyAlignment="1">
      <alignment horizontal="right" vertical="center"/>
    </xf>
    <xf numFmtId="4" fontId="4" fillId="4" borderId="95" xfId="0" applyNumberFormat="1" applyFont="1" applyFill="1" applyBorder="1" applyAlignment="1">
      <alignment horizontal="right" vertical="center"/>
    </xf>
    <xf numFmtId="4" fontId="4" fillId="4" borderId="42" xfId="0" applyNumberFormat="1" applyFont="1" applyFill="1" applyBorder="1" applyAlignment="1">
      <alignment horizontal="right" vertical="center"/>
    </xf>
    <xf numFmtId="4" fontId="4" fillId="4" borderId="81" xfId="0" applyNumberFormat="1" applyFont="1" applyFill="1" applyBorder="1" applyAlignment="1">
      <alignment horizontal="right" vertical="center"/>
    </xf>
    <xf numFmtId="10" fontId="4" fillId="4" borderId="95" xfId="0" applyNumberFormat="1" applyFont="1" applyFill="1" applyBorder="1" applyAlignment="1">
      <alignment horizontal="right" vertical="center"/>
    </xf>
    <xf numFmtId="0" fontId="4" fillId="4" borderId="75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10" fontId="13" fillId="0" borderId="0" xfId="0" applyNumberFormat="1" applyFont="1" applyAlignment="1">
      <alignment horizontal="right" vertical="center"/>
    </xf>
    <xf numFmtId="0" fontId="4" fillId="4" borderId="81" xfId="0" applyFont="1" applyFill="1" applyBorder="1" applyAlignment="1">
      <alignment horizontal="center" vertical="center"/>
    </xf>
    <xf numFmtId="4" fontId="4" fillId="4" borderId="101" xfId="0" applyNumberFormat="1" applyFont="1" applyFill="1" applyBorder="1" applyAlignment="1">
      <alignment horizontal="right" vertical="center"/>
    </xf>
    <xf numFmtId="4" fontId="13" fillId="4" borderId="101" xfId="0" applyNumberFormat="1" applyFont="1" applyFill="1" applyBorder="1" applyAlignment="1">
      <alignment horizontal="right" vertical="center"/>
    </xf>
    <xf numFmtId="10" fontId="13" fillId="4" borderId="101" xfId="0" applyNumberFormat="1" applyFont="1" applyFill="1" applyBorder="1" applyAlignment="1">
      <alignment horizontal="right" vertical="center"/>
    </xf>
    <xf numFmtId="0" fontId="4" fillId="4" borderId="72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4" xfId="0" applyFont="1" applyBorder="1" applyAlignment="1"/>
    <xf numFmtId="4" fontId="6" fillId="0" borderId="1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left"/>
    </xf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10" fontId="15" fillId="0" borderId="0" xfId="0" applyNumberFormat="1" applyFont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/>
    <xf numFmtId="4" fontId="34" fillId="0" borderId="0" xfId="0" applyNumberFormat="1" applyFont="1" applyAlignment="1">
      <alignment horizontal="right"/>
    </xf>
    <xf numFmtId="10" fontId="34" fillId="0" borderId="0" xfId="0" applyNumberFormat="1" applyFont="1" applyAlignment="1">
      <alignment horizontal="right"/>
    </xf>
    <xf numFmtId="0" fontId="20" fillId="0" borderId="0" xfId="0" applyFont="1" applyAlignment="1">
      <alignment horizontal="left" wrapText="1"/>
    </xf>
    <xf numFmtId="0" fontId="20" fillId="7" borderId="41" xfId="0" applyFont="1" applyFill="1" applyBorder="1" applyAlignment="1">
      <alignment horizontal="left" wrapText="1"/>
    </xf>
    <xf numFmtId="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35" fillId="7" borderId="41" xfId="0" applyFont="1" applyFill="1" applyBorder="1" applyAlignment="1">
      <alignment horizontal="left"/>
    </xf>
    <xf numFmtId="0" fontId="20" fillId="7" borderId="41" xfId="0" applyFont="1" applyFill="1" applyBorder="1" applyAlignment="1">
      <alignment horizontal="lef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38" fillId="7" borderId="11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4" fontId="37" fillId="0" borderId="11" xfId="0" applyNumberFormat="1" applyFont="1" applyBorder="1" applyAlignment="1">
      <alignment horizontal="center" vertical="center" wrapText="1"/>
    </xf>
    <xf numFmtId="0" fontId="37" fillId="7" borderId="11" xfId="0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left" wrapText="1"/>
    </xf>
    <xf numFmtId="0" fontId="19" fillId="7" borderId="11" xfId="0" applyFont="1" applyFill="1" applyBorder="1" applyAlignment="1">
      <alignment horizontal="center" vertical="center" wrapText="1"/>
    </xf>
    <xf numFmtId="4" fontId="39" fillId="0" borderId="11" xfId="0" applyNumberFormat="1" applyFont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2" fontId="39" fillId="0" borderId="11" xfId="0" applyNumberFormat="1" applyFont="1" applyBorder="1" applyAlignment="1">
      <alignment horizontal="center" vertical="center"/>
    </xf>
    <xf numFmtId="0" fontId="39" fillId="7" borderId="1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left" vertical="center" wrapText="1"/>
    </xf>
    <xf numFmtId="4" fontId="39" fillId="7" borderId="11" xfId="0" applyNumberFormat="1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39" fillId="7" borderId="11" xfId="0" applyNumberFormat="1" applyFont="1" applyFill="1" applyBorder="1" applyAlignment="1">
      <alignment horizontal="center" vertical="center" wrapText="1"/>
    </xf>
    <xf numFmtId="165" fontId="39" fillId="7" borderId="11" xfId="0" applyNumberFormat="1" applyFont="1" applyFill="1" applyBorder="1" applyAlignment="1">
      <alignment horizontal="center" vertical="center" wrapText="1"/>
    </xf>
    <xf numFmtId="165" fontId="41" fillId="7" borderId="11" xfId="0" applyNumberFormat="1" applyFont="1" applyFill="1" applyBorder="1" applyAlignment="1">
      <alignment horizontal="center" vertical="center" wrapText="1"/>
    </xf>
    <xf numFmtId="165" fontId="42" fillId="7" borderId="11" xfId="0" applyNumberFormat="1" applyFont="1" applyFill="1" applyBorder="1" applyAlignment="1">
      <alignment horizontal="center" vertical="center" wrapText="1"/>
    </xf>
    <xf numFmtId="165" fontId="19" fillId="7" borderId="11" xfId="0" applyNumberFormat="1" applyFont="1" applyFill="1" applyBorder="1" applyAlignment="1">
      <alignment horizontal="center" vertical="center"/>
    </xf>
    <xf numFmtId="49" fontId="19" fillId="0" borderId="11" xfId="0" applyNumberFormat="1" applyFont="1" applyBorder="1" applyAlignment="1">
      <alignment horizontal="left" wrapText="1"/>
    </xf>
    <xf numFmtId="49" fontId="19" fillId="7" borderId="11" xfId="0" applyNumberFormat="1" applyFont="1" applyFill="1" applyBorder="1" applyAlignment="1">
      <alignment horizontal="center" vertical="center" wrapText="1"/>
    </xf>
    <xf numFmtId="0" fontId="42" fillId="7" borderId="11" xfId="0" applyFont="1" applyFill="1" applyBorder="1" applyAlignment="1">
      <alignment horizontal="center" vertical="center" wrapText="1"/>
    </xf>
    <xf numFmtId="4" fontId="19" fillId="0" borderId="1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39" fillId="7" borderId="11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4" fontId="20" fillId="0" borderId="11" xfId="0" applyNumberFormat="1" applyFont="1" applyBorder="1" applyAlignment="1">
      <alignment horizontal="center" vertical="center"/>
    </xf>
    <xf numFmtId="49" fontId="19" fillId="7" borderId="11" xfId="0" applyNumberFormat="1" applyFont="1" applyFill="1" applyBorder="1" applyAlignment="1">
      <alignment horizontal="center" vertical="center"/>
    </xf>
    <xf numFmtId="4" fontId="39" fillId="0" borderId="11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center" vertical="center" wrapText="1"/>
    </xf>
    <xf numFmtId="0" fontId="20" fillId="7" borderId="117" xfId="0" applyFont="1" applyFill="1" applyBorder="1" applyAlignment="1">
      <alignment horizontal="left" wrapText="1"/>
    </xf>
    <xf numFmtId="0" fontId="20" fillId="7" borderId="117" xfId="0" applyFont="1" applyFill="1" applyBorder="1" applyAlignment="1">
      <alignment horizontal="left"/>
    </xf>
    <xf numFmtId="0" fontId="35" fillId="0" borderId="0" xfId="0" applyFont="1" applyAlignment="1">
      <alignment horizontal="left"/>
    </xf>
    <xf numFmtId="4" fontId="35" fillId="0" borderId="0" xfId="0" applyNumberFormat="1" applyFont="1" applyAlignment="1">
      <alignment horizontal="left"/>
    </xf>
    <xf numFmtId="0" fontId="44" fillId="0" borderId="0" xfId="0" applyFont="1"/>
    <xf numFmtId="0" fontId="45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8" xfId="0" applyFont="1" applyBorder="1"/>
    <xf numFmtId="0" fontId="9" fillId="0" borderId="9" xfId="0" applyFont="1" applyBorder="1"/>
    <xf numFmtId="10" fontId="1" fillId="0" borderId="12" xfId="0" applyNumberFormat="1" applyFont="1" applyBorder="1" applyAlignment="1">
      <alignment horizontal="center" vertical="center"/>
    </xf>
    <xf numFmtId="0" fontId="9" fillId="0" borderId="13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7" xfId="0" applyFont="1" applyBorder="1"/>
    <xf numFmtId="0" fontId="2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9" fillId="0" borderId="14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9" fillId="0" borderId="27" xfId="0" applyFont="1" applyBorder="1"/>
    <xf numFmtId="0" fontId="9" fillId="0" borderId="29" xfId="0" applyFont="1" applyBorder="1"/>
    <xf numFmtId="164" fontId="16" fillId="2" borderId="23" xfId="0" applyNumberFormat="1" applyFont="1" applyFill="1" applyBorder="1" applyAlignment="1">
      <alignment horizontal="center" vertical="center" wrapText="1"/>
    </xf>
    <xf numFmtId="0" fontId="9" fillId="0" borderId="30" xfId="0" applyFont="1" applyBorder="1"/>
    <xf numFmtId="0" fontId="9" fillId="0" borderId="33" xfId="0" applyFont="1" applyBorder="1"/>
    <xf numFmtId="164" fontId="4" fillId="2" borderId="23" xfId="0" applyNumberFormat="1" applyFont="1" applyFill="1" applyBorder="1" applyAlignment="1">
      <alignment horizontal="center" vertical="center" wrapText="1"/>
    </xf>
    <xf numFmtId="0" fontId="9" fillId="0" borderId="39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9" fillId="0" borderId="28" xfId="0" applyFont="1" applyBorder="1"/>
    <xf numFmtId="4" fontId="17" fillId="0" borderId="59" xfId="0" applyNumberFormat="1" applyFont="1" applyBorder="1" applyAlignment="1">
      <alignment horizontal="center" vertical="center"/>
    </xf>
    <xf numFmtId="0" fontId="9" fillId="0" borderId="68" xfId="0" applyFont="1" applyBorder="1"/>
    <xf numFmtId="0" fontId="9" fillId="0" borderId="79" xfId="0" applyFont="1" applyBorder="1"/>
    <xf numFmtId="0" fontId="9" fillId="0" borderId="89" xfId="0" applyFont="1" applyBorder="1"/>
    <xf numFmtId="0" fontId="9" fillId="0" borderId="90" xfId="0" applyFont="1" applyBorder="1"/>
    <xf numFmtId="0" fontId="9" fillId="0" borderId="91" xfId="0" applyFont="1" applyBorder="1"/>
    <xf numFmtId="0" fontId="9" fillId="0" borderId="92" xfId="0" applyFont="1" applyBorder="1"/>
    <xf numFmtId="165" fontId="18" fillId="8" borderId="26" xfId="0" applyNumberFormat="1" applyFont="1" applyFill="1" applyBorder="1" applyAlignment="1">
      <alignment vertical="center" wrapText="1"/>
    </xf>
    <xf numFmtId="165" fontId="18" fillId="8" borderId="109" xfId="0" applyNumberFormat="1" applyFont="1" applyFill="1" applyBorder="1" applyAlignment="1">
      <alignment horizontal="left" vertical="center" wrapText="1"/>
    </xf>
    <xf numFmtId="0" fontId="9" fillId="0" borderId="110" xfId="0" applyFont="1" applyBorder="1"/>
    <xf numFmtId="0" fontId="9" fillId="0" borderId="111" xfId="0" applyFont="1" applyBorder="1"/>
    <xf numFmtId="165" fontId="6" fillId="0" borderId="0" xfId="0" applyNumberFormat="1" applyFont="1" applyAlignment="1">
      <alignment horizontal="center" vertical="center"/>
    </xf>
    <xf numFmtId="165" fontId="16" fillId="4" borderId="26" xfId="0" applyNumberFormat="1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9" fillId="0" borderId="31" xfId="0" applyFont="1" applyBorder="1"/>
    <xf numFmtId="0" fontId="9" fillId="0" borderId="34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9" fillId="0" borderId="32" xfId="0" applyFont="1" applyBorder="1"/>
    <xf numFmtId="0" fontId="9" fillId="0" borderId="35" xfId="0" applyFont="1" applyBorder="1"/>
    <xf numFmtId="4" fontId="4" fillId="2" borderId="26" xfId="0" applyNumberFormat="1" applyFont="1" applyFill="1" applyBorder="1" applyAlignment="1">
      <alignment horizontal="center" vertical="center"/>
    </xf>
    <xf numFmtId="49" fontId="20" fillId="7" borderId="62" xfId="0" applyNumberFormat="1" applyFont="1" applyFill="1" applyBorder="1" applyAlignment="1">
      <alignment horizontal="center" vertical="center" wrapText="1"/>
    </xf>
    <xf numFmtId="0" fontId="9" fillId="0" borderId="65" xfId="0" applyFont="1" applyBorder="1"/>
    <xf numFmtId="0" fontId="9" fillId="0" borderId="116" xfId="0" applyFont="1" applyBorder="1"/>
    <xf numFmtId="0" fontId="19" fillId="7" borderId="62" xfId="0" applyFont="1" applyFill="1" applyBorder="1" applyAlignment="1">
      <alignment horizontal="center" vertical="center" wrapText="1"/>
    </xf>
    <xf numFmtId="4" fontId="20" fillId="0" borderId="62" xfId="0" applyNumberFormat="1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wrapText="1"/>
    </xf>
    <xf numFmtId="49" fontId="19" fillId="7" borderId="62" xfId="0" applyNumberFormat="1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20" fillId="7" borderId="62" xfId="0" applyFont="1" applyFill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wrapText="1"/>
    </xf>
    <xf numFmtId="165" fontId="19" fillId="7" borderId="62" xfId="0" applyNumberFormat="1" applyFont="1" applyFill="1" applyBorder="1" applyAlignment="1">
      <alignment horizontal="center" vertical="center" wrapText="1"/>
    </xf>
    <xf numFmtId="165" fontId="20" fillId="7" borderId="62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20" fillId="7" borderId="113" xfId="0" applyFont="1" applyFill="1" applyBorder="1" applyAlignment="1">
      <alignment horizontal="center" wrapText="1"/>
    </xf>
    <xf numFmtId="0" fontId="9" fillId="0" borderId="114" xfId="0" applyFont="1" applyBorder="1"/>
    <xf numFmtId="0" fontId="9" fillId="0" borderId="115" xfId="0" applyFont="1" applyBorder="1"/>
    <xf numFmtId="0" fontId="36" fillId="7" borderId="113" xfId="0" applyFont="1" applyFill="1" applyBorder="1" applyAlignment="1">
      <alignment horizontal="center" wrapText="1"/>
    </xf>
    <xf numFmtId="0" fontId="37" fillId="5" borderId="12" xfId="0" applyFont="1" applyFill="1" applyBorder="1" applyAlignment="1">
      <alignment horizontal="left" vertical="center" wrapText="1"/>
    </xf>
    <xf numFmtId="0" fontId="9" fillId="0" borderId="54" xfId="0" applyFont="1" applyBorder="1"/>
    <xf numFmtId="4" fontId="37" fillId="5" borderId="12" xfId="0" applyNumberFormat="1" applyFont="1" applyFill="1" applyBorder="1" applyAlignment="1">
      <alignment horizontal="left" vertical="center" wrapText="1"/>
    </xf>
    <xf numFmtId="4" fontId="20" fillId="0" borderId="6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42" fillId="7" borderId="62" xfId="0" applyFont="1" applyFill="1" applyBorder="1" applyAlignment="1">
      <alignment horizontal="center" vertical="center" wrapText="1"/>
    </xf>
    <xf numFmtId="165" fontId="42" fillId="7" borderId="6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ozetka.com.ua/222973123/p222973123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rozetka.com.ua/222973123/p2229731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opLeftCell="A114" workbookViewId="0"/>
  </sheetViews>
  <sheetFormatPr defaultColWidth="12.6640625" defaultRowHeight="15" customHeight="1" x14ac:dyDescent="0.3"/>
  <cols>
    <col min="1" max="1" width="16.1640625" customWidth="1"/>
    <col min="2" max="14" width="12" customWidth="1"/>
    <col min="15" max="16" width="10.5" customWidth="1"/>
    <col min="17" max="26" width="6.9140625" customWidth="1"/>
  </cols>
  <sheetData>
    <row r="1" spans="1:26" ht="13.5" customHeight="1" x14ac:dyDescent="0.3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1"/>
      <c r="B2" s="1"/>
      <c r="C2" s="1"/>
      <c r="D2" s="3"/>
      <c r="E2" s="3"/>
      <c r="F2" s="3"/>
      <c r="G2" s="3"/>
      <c r="H2" s="3"/>
      <c r="I2" s="3"/>
      <c r="J2" s="4"/>
      <c r="K2" s="5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5">
      <c r="A3" s="6"/>
      <c r="B3" s="6"/>
      <c r="C3" s="6"/>
      <c r="D3" s="7"/>
      <c r="E3" s="7"/>
      <c r="F3" s="7"/>
      <c r="G3" s="7"/>
      <c r="H3" s="7"/>
      <c r="I3" s="7"/>
      <c r="J3" s="8"/>
      <c r="K3" s="9" t="s">
        <v>2</v>
      </c>
      <c r="L3" s="8"/>
      <c r="M3" s="10"/>
      <c r="N3" s="11"/>
      <c r="O3" s="10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customHeight="1" x14ac:dyDescent="0.35">
      <c r="A4" s="6"/>
      <c r="B4" s="6"/>
      <c r="C4" s="6"/>
      <c r="D4" s="7"/>
      <c r="E4" s="7"/>
      <c r="F4" s="7"/>
      <c r="G4" s="7"/>
      <c r="H4" s="7"/>
      <c r="I4" s="7"/>
      <c r="J4" s="8"/>
      <c r="K4" s="6"/>
      <c r="L4" s="12"/>
      <c r="M4" s="13"/>
      <c r="N4" s="12"/>
      <c r="O4" s="10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customHeight="1" x14ac:dyDescent="0.35">
      <c r="A5" s="6"/>
      <c r="B5" s="14"/>
      <c r="C5" s="14" t="s">
        <v>3</v>
      </c>
      <c r="D5" s="15"/>
      <c r="E5" s="14" t="s">
        <v>4</v>
      </c>
      <c r="F5" s="14"/>
      <c r="G5" s="14"/>
      <c r="H5" s="14"/>
      <c r="I5" s="14"/>
      <c r="J5" s="14"/>
      <c r="K5" s="14"/>
      <c r="L5" s="16"/>
      <c r="M5" s="16"/>
      <c r="N5" s="14"/>
      <c r="O5" s="14"/>
      <c r="P5" s="1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35">
      <c r="A6" s="6"/>
      <c r="B6" s="14"/>
      <c r="C6" s="14" t="s">
        <v>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customHeight="1" x14ac:dyDescent="0.35">
      <c r="A7" s="6"/>
      <c r="B7" s="6"/>
      <c r="C7" s="17" t="s">
        <v>6</v>
      </c>
      <c r="D7" s="14"/>
      <c r="E7" s="14"/>
      <c r="F7" s="14"/>
      <c r="G7" s="14"/>
      <c r="H7" s="14"/>
      <c r="I7" s="14"/>
      <c r="J7" s="14"/>
      <c r="K7" s="14"/>
      <c r="L7" s="18"/>
      <c r="M7" s="18"/>
      <c r="N7" s="14"/>
      <c r="O7" s="14"/>
      <c r="P7" s="14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3.5" customHeight="1" x14ac:dyDescent="0.35">
      <c r="A8" s="6"/>
      <c r="B8" s="6"/>
      <c r="C8" s="17" t="s">
        <v>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customHeight="1" x14ac:dyDescent="0.35">
      <c r="A9" s="6"/>
      <c r="B9" s="6"/>
      <c r="C9" s="17" t="s">
        <v>8</v>
      </c>
      <c r="D9" s="14"/>
      <c r="E9" s="19"/>
      <c r="F9" s="19"/>
      <c r="G9" s="19"/>
      <c r="H9" s="19"/>
      <c r="I9" s="19"/>
      <c r="J9" s="19"/>
      <c r="K9" s="19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customHeight="1" x14ac:dyDescent="0.35">
      <c r="A10" s="6"/>
      <c r="B10" s="6"/>
      <c r="C10" s="17" t="s">
        <v>9</v>
      </c>
      <c r="D10" s="14"/>
      <c r="E10" s="19"/>
      <c r="F10" s="19"/>
      <c r="G10" s="19"/>
      <c r="H10" s="19"/>
      <c r="I10" s="19"/>
      <c r="J10" s="19"/>
      <c r="K10" s="19"/>
      <c r="L10" s="14"/>
      <c r="M10" s="14"/>
      <c r="N10" s="14"/>
      <c r="O10" s="14"/>
      <c r="P10" s="1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customHeight="1" x14ac:dyDescent="0.35">
      <c r="A11" s="6"/>
      <c r="B11" s="6"/>
      <c r="C11" s="6"/>
      <c r="D11" s="13"/>
      <c r="E11" s="13"/>
      <c r="F11" s="13"/>
      <c r="G11" s="13"/>
      <c r="H11" s="13"/>
      <c r="I11" s="13"/>
      <c r="J11" s="12"/>
      <c r="K11" s="13"/>
      <c r="L11" s="12"/>
      <c r="M11" s="13"/>
      <c r="N11" s="12"/>
      <c r="O11" s="13"/>
      <c r="P11" s="12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 x14ac:dyDescent="0.35">
      <c r="A12" s="6"/>
      <c r="B12" s="6"/>
      <c r="C12" s="6"/>
      <c r="D12" s="13"/>
      <c r="E12" s="13"/>
      <c r="F12" s="13"/>
      <c r="G12" s="13"/>
      <c r="H12" s="13"/>
      <c r="I12" s="13"/>
      <c r="J12" s="12"/>
      <c r="K12" s="13"/>
      <c r="L12" s="12"/>
      <c r="M12" s="13"/>
      <c r="N12" s="12"/>
      <c r="O12" s="13"/>
      <c r="P12" s="12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3.5" customHeight="1" x14ac:dyDescent="0.35">
      <c r="A13" s="6"/>
      <c r="B13" s="428" t="s">
        <v>10</v>
      </c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10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customHeight="1" x14ac:dyDescent="0.35">
      <c r="A14" s="6"/>
      <c r="B14" s="428" t="s">
        <v>11</v>
      </c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10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customHeight="1" x14ac:dyDescent="0.35">
      <c r="A15" s="6"/>
      <c r="B15" s="430" t="s">
        <v>12</v>
      </c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10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5" customHeight="1" x14ac:dyDescent="0.35">
      <c r="A16" s="6"/>
      <c r="B16" s="14"/>
      <c r="C16" s="15"/>
      <c r="D16" s="13"/>
      <c r="E16" s="13"/>
      <c r="F16" s="13"/>
      <c r="G16" s="13"/>
      <c r="H16" s="13"/>
      <c r="I16" s="13"/>
      <c r="J16" s="12"/>
      <c r="K16" s="13"/>
      <c r="L16" s="12"/>
      <c r="M16" s="13"/>
      <c r="N16" s="12"/>
      <c r="O16" s="10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5" customHeight="1" x14ac:dyDescent="0.3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3">
      <c r="A18" s="422" t="s">
        <v>13</v>
      </c>
      <c r="B18" s="422" t="s">
        <v>14</v>
      </c>
      <c r="C18" s="423"/>
      <c r="D18" s="432" t="s">
        <v>15</v>
      </c>
      <c r="E18" s="433"/>
      <c r="F18" s="433"/>
      <c r="G18" s="433"/>
      <c r="H18" s="433"/>
      <c r="I18" s="433"/>
      <c r="J18" s="434"/>
      <c r="K18" s="422" t="s">
        <v>16</v>
      </c>
      <c r="L18" s="423"/>
      <c r="M18" s="435" t="s">
        <v>17</v>
      </c>
      <c r="N18" s="423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45" customHeight="1" x14ac:dyDescent="0.3">
      <c r="A19" s="431"/>
      <c r="B19" s="424"/>
      <c r="C19" s="425"/>
      <c r="D19" s="21" t="s">
        <v>18</v>
      </c>
      <c r="E19" s="22" t="s">
        <v>19</v>
      </c>
      <c r="F19" s="22" t="s">
        <v>20</v>
      </c>
      <c r="G19" s="22" t="s">
        <v>21</v>
      </c>
      <c r="H19" s="22" t="s">
        <v>22</v>
      </c>
      <c r="I19" s="426" t="s">
        <v>23</v>
      </c>
      <c r="J19" s="427"/>
      <c r="K19" s="424"/>
      <c r="L19" s="425"/>
      <c r="M19" s="436"/>
      <c r="N19" s="42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3">
      <c r="A20" s="424"/>
      <c r="B20" s="23" t="s">
        <v>24</v>
      </c>
      <c r="C20" s="24" t="s">
        <v>25</v>
      </c>
      <c r="D20" s="23" t="s">
        <v>25</v>
      </c>
      <c r="E20" s="25" t="s">
        <v>25</v>
      </c>
      <c r="F20" s="25" t="s">
        <v>25</v>
      </c>
      <c r="G20" s="25" t="s">
        <v>25</v>
      </c>
      <c r="H20" s="25" t="s">
        <v>25</v>
      </c>
      <c r="I20" s="25" t="s">
        <v>24</v>
      </c>
      <c r="J20" s="26" t="s">
        <v>26</v>
      </c>
      <c r="K20" s="23" t="s">
        <v>24</v>
      </c>
      <c r="L20" s="24" t="s">
        <v>25</v>
      </c>
      <c r="M20" s="27" t="s">
        <v>24</v>
      </c>
      <c r="N20" s="28" t="s">
        <v>25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" customHeight="1" x14ac:dyDescent="0.3">
      <c r="A21" s="30" t="s">
        <v>27</v>
      </c>
      <c r="B21" s="31" t="s">
        <v>28</v>
      </c>
      <c r="C21" s="32" t="s">
        <v>29</v>
      </c>
      <c r="D21" s="31" t="s">
        <v>30</v>
      </c>
      <c r="E21" s="33" t="s">
        <v>31</v>
      </c>
      <c r="F21" s="33" t="s">
        <v>32</v>
      </c>
      <c r="G21" s="33" t="s">
        <v>33</v>
      </c>
      <c r="H21" s="33" t="s">
        <v>34</v>
      </c>
      <c r="I21" s="33" t="s">
        <v>35</v>
      </c>
      <c r="J21" s="32" t="s">
        <v>36</v>
      </c>
      <c r="K21" s="31" t="s">
        <v>37</v>
      </c>
      <c r="L21" s="32" t="s">
        <v>38</v>
      </c>
      <c r="M21" s="34" t="s">
        <v>39</v>
      </c>
      <c r="N21" s="32" t="s">
        <v>40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30" customHeight="1" x14ac:dyDescent="0.3">
      <c r="A22" s="36" t="s">
        <v>41</v>
      </c>
      <c r="B22" s="23"/>
      <c r="C22" s="24">
        <v>1442265.88</v>
      </c>
      <c r="D22" s="37"/>
      <c r="E22" s="38"/>
      <c r="F22" s="38"/>
      <c r="G22" s="38"/>
      <c r="H22" s="38"/>
      <c r="I22" s="25"/>
      <c r="J22" s="24">
        <f t="shared" ref="J22:J24" si="0">SUM(D22:H22)</f>
        <v>0</v>
      </c>
      <c r="K22" s="23"/>
      <c r="L22" s="24"/>
      <c r="M22" s="27">
        <v>1</v>
      </c>
      <c r="N22" s="28">
        <f t="shared" ref="N22:N25" si="1">C22+J22+L22</f>
        <v>1442265.88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30" customHeight="1" x14ac:dyDescent="0.3">
      <c r="A23" s="36" t="s">
        <v>42</v>
      </c>
      <c r="B23" s="23"/>
      <c r="C23" s="24">
        <v>1442265.88</v>
      </c>
      <c r="D23" s="37"/>
      <c r="E23" s="38"/>
      <c r="F23" s="38"/>
      <c r="G23" s="38"/>
      <c r="H23" s="38"/>
      <c r="I23" s="25"/>
      <c r="J23" s="24">
        <f t="shared" si="0"/>
        <v>0</v>
      </c>
      <c r="K23" s="23"/>
      <c r="L23" s="24"/>
      <c r="M23" s="27">
        <v>1</v>
      </c>
      <c r="N23" s="28">
        <f t="shared" si="1"/>
        <v>1442265.88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30" customHeight="1" x14ac:dyDescent="0.3">
      <c r="A24" s="36" t="s">
        <v>43</v>
      </c>
      <c r="B24" s="23"/>
      <c r="C24" s="24">
        <v>1442265.88</v>
      </c>
      <c r="D24" s="37"/>
      <c r="E24" s="38"/>
      <c r="F24" s="38"/>
      <c r="G24" s="38"/>
      <c r="H24" s="38"/>
      <c r="I24" s="25"/>
      <c r="J24" s="24">
        <f t="shared" si="0"/>
        <v>0</v>
      </c>
      <c r="K24" s="23"/>
      <c r="L24" s="24"/>
      <c r="M24" s="27">
        <v>1</v>
      </c>
      <c r="N24" s="28">
        <f t="shared" si="1"/>
        <v>1442265.88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30" customHeight="1" x14ac:dyDescent="0.3">
      <c r="A25" s="39" t="s">
        <v>44</v>
      </c>
      <c r="B25" s="40"/>
      <c r="C25" s="41">
        <f t="shared" ref="C25:H25" si="2">C23-C24</f>
        <v>0</v>
      </c>
      <c r="D25" s="42">
        <f t="shared" si="2"/>
        <v>0</v>
      </c>
      <c r="E25" s="43">
        <f t="shared" si="2"/>
        <v>0</v>
      </c>
      <c r="F25" s="43">
        <f t="shared" si="2"/>
        <v>0</v>
      </c>
      <c r="G25" s="43">
        <f t="shared" si="2"/>
        <v>0</v>
      </c>
      <c r="H25" s="43">
        <f t="shared" si="2"/>
        <v>0</v>
      </c>
      <c r="I25" s="44"/>
      <c r="J25" s="41">
        <f>J23-J24</f>
        <v>0</v>
      </c>
      <c r="K25" s="40"/>
      <c r="L25" s="41">
        <f>L23-L24</f>
        <v>0</v>
      </c>
      <c r="M25" s="45">
        <v>1</v>
      </c>
      <c r="N25" s="46">
        <f t="shared" si="1"/>
        <v>0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3.5" customHeight="1" x14ac:dyDescent="0.3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1"/>
      <c r="B28" s="1" t="s">
        <v>45</v>
      </c>
      <c r="C28" s="47" t="s">
        <v>46</v>
      </c>
      <c r="D28" s="48"/>
      <c r="E28" s="48"/>
      <c r="F28" s="1"/>
      <c r="G28" s="48"/>
      <c r="H28" s="48"/>
      <c r="I28" s="1"/>
      <c r="J28" s="47" t="s">
        <v>47</v>
      </c>
      <c r="K28" s="48"/>
      <c r="L28" s="48"/>
      <c r="M28" s="48"/>
      <c r="N28" s="4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1"/>
      <c r="B29" s="1"/>
      <c r="C29" s="1"/>
      <c r="D29" s="49" t="s">
        <v>48</v>
      </c>
      <c r="E29" s="1"/>
      <c r="F29" s="1"/>
      <c r="G29" s="49" t="s">
        <v>49</v>
      </c>
      <c r="H29" s="1"/>
      <c r="I29" s="3"/>
      <c r="J29" s="1"/>
      <c r="K29" s="1" t="s">
        <v>50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5.75" customHeight="1" x14ac:dyDescent="0.3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5.75" customHeight="1" x14ac:dyDescent="0.3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5.75" customHeight="1" x14ac:dyDescent="0.3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5.75" customHeight="1" x14ac:dyDescent="0.3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5.75" customHeight="1" x14ac:dyDescent="0.3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5.75" customHeight="1" x14ac:dyDescent="0.3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5.75" customHeight="1" x14ac:dyDescent="0.3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5.75" customHeight="1" x14ac:dyDescent="0.3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5.75" customHeight="1" x14ac:dyDescent="0.3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5.75" customHeight="1" x14ac:dyDescent="0.3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5.75" customHeight="1" x14ac:dyDescent="0.3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5.75" customHeight="1" x14ac:dyDescent="0.3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5.75" customHeight="1" x14ac:dyDescent="0.3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5.75" customHeight="1" x14ac:dyDescent="0.3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5.75" customHeight="1" x14ac:dyDescent="0.3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5.75" customHeight="1" x14ac:dyDescent="0.3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5.75" customHeight="1" x14ac:dyDescent="0.3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5.75" customHeight="1" x14ac:dyDescent="0.3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5.75" customHeight="1" x14ac:dyDescent="0.3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5.75" customHeight="1" x14ac:dyDescent="0.3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5.75" customHeight="1" x14ac:dyDescent="0.3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5.75" customHeight="1" x14ac:dyDescent="0.3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5.75" customHeight="1" x14ac:dyDescent="0.3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5.75" customHeight="1" x14ac:dyDescent="0.3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5.75" customHeight="1" x14ac:dyDescent="0.3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5.75" customHeight="1" x14ac:dyDescent="0.3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5.75" customHeight="1" x14ac:dyDescent="0.3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5.75" customHeight="1" x14ac:dyDescent="0.3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5.75" customHeight="1" x14ac:dyDescent="0.3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5.75" customHeight="1" x14ac:dyDescent="0.3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5.75" customHeight="1" x14ac:dyDescent="0.3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5.75" customHeight="1" x14ac:dyDescent="0.3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5.75" customHeight="1" x14ac:dyDescent="0.3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5.75" customHeight="1" x14ac:dyDescent="0.3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5.75" customHeight="1" x14ac:dyDescent="0.3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5.75" customHeight="1" x14ac:dyDescent="0.3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5.75" customHeight="1" x14ac:dyDescent="0.3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5.75" customHeight="1" x14ac:dyDescent="0.3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5.75" customHeight="1" x14ac:dyDescent="0.3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5.75" customHeight="1" x14ac:dyDescent="0.3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5.75" customHeight="1" x14ac:dyDescent="0.3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5.75" customHeight="1" x14ac:dyDescent="0.3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5.75" customHeight="1" x14ac:dyDescent="0.3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5.75" customHeight="1" x14ac:dyDescent="0.3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5.75" customHeight="1" x14ac:dyDescent="0.3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5.75" customHeight="1" x14ac:dyDescent="0.3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5.75" customHeight="1" x14ac:dyDescent="0.3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5.75" customHeight="1" x14ac:dyDescent="0.3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5.75" customHeight="1" x14ac:dyDescent="0.3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5.75" customHeight="1" x14ac:dyDescent="0.3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5.75" customHeight="1" x14ac:dyDescent="0.3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5.75" customHeight="1" x14ac:dyDescent="0.3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5.75" customHeight="1" x14ac:dyDescent="0.3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5.75" customHeight="1" x14ac:dyDescent="0.3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5.75" customHeight="1" x14ac:dyDescent="0.3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5.75" customHeight="1" x14ac:dyDescent="0.3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5.75" customHeight="1" x14ac:dyDescent="0.3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5.75" customHeight="1" x14ac:dyDescent="0.3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5.75" customHeight="1" x14ac:dyDescent="0.3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5.75" customHeight="1" x14ac:dyDescent="0.3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5.75" customHeight="1" x14ac:dyDescent="0.3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5.75" customHeight="1" x14ac:dyDescent="0.3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5.75" customHeight="1" x14ac:dyDescent="0.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5.75" customHeight="1" x14ac:dyDescent="0.3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5.75" customHeight="1" x14ac:dyDescent="0.3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5.75" customHeight="1" x14ac:dyDescent="0.3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5.75" customHeight="1" x14ac:dyDescent="0.3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5.75" customHeight="1" x14ac:dyDescent="0.3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5.75" customHeight="1" x14ac:dyDescent="0.3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5.75" customHeight="1" x14ac:dyDescent="0.3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5.75" customHeight="1" x14ac:dyDescent="0.3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5.75" customHeight="1" x14ac:dyDescent="0.3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5.75" customHeight="1" x14ac:dyDescent="0.3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5.75" customHeight="1" x14ac:dyDescent="0.3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5.75" customHeight="1" x14ac:dyDescent="0.3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5.75" customHeight="1" x14ac:dyDescent="0.3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5.75" customHeight="1" x14ac:dyDescent="0.3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5.75" customHeight="1" x14ac:dyDescent="0.3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5.75" customHeight="1" x14ac:dyDescent="0.3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5.75" customHeight="1" x14ac:dyDescent="0.3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5.75" customHeight="1" x14ac:dyDescent="0.3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5.75" customHeight="1" x14ac:dyDescent="0.3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5.75" customHeight="1" x14ac:dyDescent="0.3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5.75" customHeight="1" x14ac:dyDescent="0.3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5.75" customHeight="1" x14ac:dyDescent="0.3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5.75" customHeight="1" x14ac:dyDescent="0.3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5.75" customHeight="1" x14ac:dyDescent="0.3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5.75" customHeight="1" x14ac:dyDescent="0.3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5.75" customHeight="1" x14ac:dyDescent="0.3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5.75" customHeight="1" x14ac:dyDescent="0.3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5.75" customHeight="1" x14ac:dyDescent="0.3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5.75" customHeight="1" x14ac:dyDescent="0.3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5.75" customHeight="1" x14ac:dyDescent="0.3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5.75" customHeight="1" x14ac:dyDescent="0.3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5.75" customHeight="1" x14ac:dyDescent="0.3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5.75" customHeight="1" x14ac:dyDescent="0.3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5.75" customHeight="1" x14ac:dyDescent="0.3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5.75" customHeight="1" x14ac:dyDescent="0.3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5.75" customHeight="1" x14ac:dyDescent="0.3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5.75" customHeight="1" x14ac:dyDescent="0.3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5.75" customHeight="1" x14ac:dyDescent="0.3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5.75" customHeight="1" x14ac:dyDescent="0.3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5.75" customHeight="1" x14ac:dyDescent="0.3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5.75" customHeight="1" x14ac:dyDescent="0.3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5.75" customHeight="1" x14ac:dyDescent="0.3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5.75" customHeight="1" x14ac:dyDescent="0.3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5.75" customHeight="1" x14ac:dyDescent="0.3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5.75" customHeight="1" x14ac:dyDescent="0.3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5.75" customHeight="1" x14ac:dyDescent="0.3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5.75" customHeight="1" x14ac:dyDescent="0.3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5.75" customHeight="1" x14ac:dyDescent="0.3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5.75" customHeight="1" x14ac:dyDescent="0.3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5.75" customHeight="1" x14ac:dyDescent="0.3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5.75" customHeight="1" x14ac:dyDescent="0.3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5.75" customHeight="1" x14ac:dyDescent="0.3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5.75" customHeight="1" x14ac:dyDescent="0.3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5.75" customHeight="1" x14ac:dyDescent="0.3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5.75" customHeight="1" x14ac:dyDescent="0.3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5.75" customHeight="1" x14ac:dyDescent="0.3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5.75" customHeight="1" x14ac:dyDescent="0.3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5.75" customHeight="1" x14ac:dyDescent="0.3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5.75" customHeight="1" x14ac:dyDescent="0.3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5.75" customHeight="1" x14ac:dyDescent="0.3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5.75" customHeight="1" x14ac:dyDescent="0.3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5.75" customHeight="1" x14ac:dyDescent="0.3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5.75" customHeight="1" x14ac:dyDescent="0.3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5.75" customHeight="1" x14ac:dyDescent="0.3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5.75" customHeight="1" x14ac:dyDescent="0.3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5.75" customHeight="1" x14ac:dyDescent="0.3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5.75" customHeight="1" x14ac:dyDescent="0.3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5.75" customHeight="1" x14ac:dyDescent="0.3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5.75" customHeight="1" x14ac:dyDescent="0.3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5.75" customHeight="1" x14ac:dyDescent="0.3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5.75" customHeight="1" x14ac:dyDescent="0.3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5.75" customHeight="1" x14ac:dyDescent="0.3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5.75" customHeight="1" x14ac:dyDescent="0.3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5.75" customHeight="1" x14ac:dyDescent="0.3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5.75" customHeight="1" x14ac:dyDescent="0.3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5.75" customHeight="1" x14ac:dyDescent="0.3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5.75" customHeight="1" x14ac:dyDescent="0.3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5.75" customHeight="1" x14ac:dyDescent="0.3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5.75" customHeight="1" x14ac:dyDescent="0.3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5.75" customHeight="1" x14ac:dyDescent="0.3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5.75" customHeight="1" x14ac:dyDescent="0.3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5.75" customHeight="1" x14ac:dyDescent="0.3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5.75" customHeight="1" x14ac:dyDescent="0.3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5.75" customHeight="1" x14ac:dyDescent="0.3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5.75" customHeight="1" x14ac:dyDescent="0.3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5.75" customHeight="1" x14ac:dyDescent="0.3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5.75" customHeight="1" x14ac:dyDescent="0.3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5.75" customHeight="1" x14ac:dyDescent="0.3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5.75" customHeight="1" x14ac:dyDescent="0.3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5.75" customHeight="1" x14ac:dyDescent="0.3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5.75" customHeight="1" x14ac:dyDescent="0.3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5.75" customHeight="1" x14ac:dyDescent="0.3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5.75" customHeight="1" x14ac:dyDescent="0.3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5.75" customHeight="1" x14ac:dyDescent="0.3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5.75" customHeight="1" x14ac:dyDescent="0.3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5.75" customHeight="1" x14ac:dyDescent="0.3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5.75" customHeight="1" x14ac:dyDescent="0.3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5.75" customHeight="1" x14ac:dyDescent="0.3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5.75" customHeight="1" x14ac:dyDescent="0.3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5.75" customHeight="1" x14ac:dyDescent="0.3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5.75" customHeight="1" x14ac:dyDescent="0.3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5.75" customHeight="1" x14ac:dyDescent="0.3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5.75" customHeight="1" x14ac:dyDescent="0.3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5.75" customHeight="1" x14ac:dyDescent="0.3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5.75" customHeight="1" x14ac:dyDescent="0.3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5.75" customHeight="1" x14ac:dyDescent="0.3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5.75" customHeight="1" x14ac:dyDescent="0.3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5.75" customHeight="1" x14ac:dyDescent="0.3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5.75" customHeight="1" x14ac:dyDescent="0.3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5.75" customHeight="1" x14ac:dyDescent="0.3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5.75" customHeight="1" x14ac:dyDescent="0.3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5.75" customHeight="1" x14ac:dyDescent="0.3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5.75" customHeight="1" x14ac:dyDescent="0.3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5.75" customHeight="1" x14ac:dyDescent="0.3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5.75" customHeight="1" x14ac:dyDescent="0.3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5.75" customHeight="1" x14ac:dyDescent="0.3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5.75" customHeight="1" x14ac:dyDescent="0.3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5.75" customHeight="1" x14ac:dyDescent="0.3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5.75" customHeight="1" x14ac:dyDescent="0.3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5.75" customHeight="1" x14ac:dyDescent="0.3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5.75" customHeight="1" x14ac:dyDescent="0.3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5.75" customHeight="1" x14ac:dyDescent="0.3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5.75" customHeight="1" x14ac:dyDescent="0.3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5.75" customHeight="1" x14ac:dyDescent="0.3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5.75" customHeight="1" x14ac:dyDescent="0.3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5.75" customHeight="1" x14ac:dyDescent="0.3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5.75" customHeight="1" x14ac:dyDescent="0.3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5.75" customHeight="1" x14ac:dyDescent="0.3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5.75" customHeight="1" x14ac:dyDescent="0.3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5.75" customHeight="1" x14ac:dyDescent="0.3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5.75" customHeight="1" x14ac:dyDescent="0.3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5.75" customHeight="1" x14ac:dyDescent="0.3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5.75" customHeight="1" x14ac:dyDescent="0.3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5.75" customHeight="1" x14ac:dyDescent="0.3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5.75" customHeight="1" x14ac:dyDescent="0.3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5.75" customHeight="1" x14ac:dyDescent="0.3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5.75" customHeight="1" x14ac:dyDescent="0.3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5.75" customHeight="1" x14ac:dyDescent="0.3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5.75" customHeight="1" x14ac:dyDescent="0.3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5.75" customHeight="1" x14ac:dyDescent="0.3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5.75" customHeight="1" x14ac:dyDescent="0.3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5.75" customHeight="1" x14ac:dyDescent="0.3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5.75" customHeight="1" x14ac:dyDescent="0.3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5.75" customHeight="1" x14ac:dyDescent="0.3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5.75" customHeight="1" x14ac:dyDescent="0.3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5.75" customHeight="1" x14ac:dyDescent="0.3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5.75" customHeight="1" x14ac:dyDescent="0.3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5.75" customHeight="1" x14ac:dyDescent="0.3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5.75" customHeight="1" x14ac:dyDescent="0.3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5.75" customHeight="1" x14ac:dyDescent="0.3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5.75" customHeight="1" x14ac:dyDescent="0.3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5.75" customHeight="1" x14ac:dyDescent="0.3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5.75" customHeight="1" x14ac:dyDescent="0.3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5.75" customHeight="1" x14ac:dyDescent="0.3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5.75" customHeight="1" x14ac:dyDescent="0.3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5.75" customHeight="1" x14ac:dyDescent="0.3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5.75" customHeight="1" x14ac:dyDescent="0.3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5.75" customHeight="1" x14ac:dyDescent="0.3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5.75" customHeight="1" x14ac:dyDescent="0.3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5.75" customHeight="1" x14ac:dyDescent="0.3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5.75" customHeight="1" x14ac:dyDescent="0.3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5.75" customHeight="1" x14ac:dyDescent="0.3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5.75" customHeight="1" x14ac:dyDescent="0.3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5.75" customHeight="1" x14ac:dyDescent="0.3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5.75" customHeight="1" x14ac:dyDescent="0.3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5.75" customHeight="1" x14ac:dyDescent="0.3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5.75" customHeight="1" x14ac:dyDescent="0.3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5.75" customHeight="1" x14ac:dyDescent="0.3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5.75" customHeight="1" x14ac:dyDescent="0.3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5.75" customHeight="1" x14ac:dyDescent="0.3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5.75" customHeight="1" x14ac:dyDescent="0.3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5.75" customHeight="1" x14ac:dyDescent="0.3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5.75" customHeight="1" x14ac:dyDescent="0.3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5.75" customHeight="1" x14ac:dyDescent="0.3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5.75" customHeight="1" x14ac:dyDescent="0.3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5.75" customHeight="1" x14ac:dyDescent="0.3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5.75" customHeight="1" x14ac:dyDescent="0.3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5.75" customHeight="1" x14ac:dyDescent="0.3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5.75" customHeight="1" x14ac:dyDescent="0.3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5.75" customHeight="1" x14ac:dyDescent="0.3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5.75" customHeight="1" x14ac:dyDescent="0.3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5.75" customHeight="1" x14ac:dyDescent="0.3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5.75" customHeight="1" x14ac:dyDescent="0.3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5.75" customHeight="1" x14ac:dyDescent="0.3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5.75" customHeight="1" x14ac:dyDescent="0.3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5.75" customHeight="1" x14ac:dyDescent="0.3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5.75" customHeight="1" x14ac:dyDescent="0.3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5.75" customHeight="1" x14ac:dyDescent="0.3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5.75" customHeight="1" x14ac:dyDescent="0.3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5.75" customHeight="1" x14ac:dyDescent="0.3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5.75" customHeight="1" x14ac:dyDescent="0.3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5.75" customHeight="1" x14ac:dyDescent="0.3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5.75" customHeight="1" x14ac:dyDescent="0.3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5.75" customHeight="1" x14ac:dyDescent="0.3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5.75" customHeight="1" x14ac:dyDescent="0.3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5.75" customHeight="1" x14ac:dyDescent="0.3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5.75" customHeight="1" x14ac:dyDescent="0.3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5.75" customHeight="1" x14ac:dyDescent="0.3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5.75" customHeight="1" x14ac:dyDescent="0.3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5.75" customHeight="1" x14ac:dyDescent="0.3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5.75" customHeight="1" x14ac:dyDescent="0.3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5.75" customHeight="1" x14ac:dyDescent="0.3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5.75" customHeight="1" x14ac:dyDescent="0.3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5.75" customHeight="1" x14ac:dyDescent="0.3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5.75" customHeight="1" x14ac:dyDescent="0.3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5.75" customHeight="1" x14ac:dyDescent="0.3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5.75" customHeight="1" x14ac:dyDescent="0.3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5.75" customHeight="1" x14ac:dyDescent="0.3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5.75" customHeight="1" x14ac:dyDescent="0.3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5.75" customHeight="1" x14ac:dyDescent="0.3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5.75" customHeight="1" x14ac:dyDescent="0.3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5.75" customHeight="1" x14ac:dyDescent="0.3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5.75" customHeight="1" x14ac:dyDescent="0.3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5.75" customHeight="1" x14ac:dyDescent="0.3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5.75" customHeight="1" x14ac:dyDescent="0.3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5.75" customHeight="1" x14ac:dyDescent="0.3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5.75" customHeight="1" x14ac:dyDescent="0.3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5.75" customHeight="1" x14ac:dyDescent="0.3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5.75" customHeight="1" x14ac:dyDescent="0.3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5.75" customHeight="1" x14ac:dyDescent="0.3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5.75" customHeight="1" x14ac:dyDescent="0.3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5.75" customHeight="1" x14ac:dyDescent="0.3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5.75" customHeight="1" x14ac:dyDescent="0.3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5.75" customHeight="1" x14ac:dyDescent="0.3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5.75" customHeight="1" x14ac:dyDescent="0.3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5.75" customHeight="1" x14ac:dyDescent="0.3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5.75" customHeight="1" x14ac:dyDescent="0.3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5.75" customHeight="1" x14ac:dyDescent="0.3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5.75" customHeight="1" x14ac:dyDescent="0.3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5.75" customHeight="1" x14ac:dyDescent="0.3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5.75" customHeight="1" x14ac:dyDescent="0.3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5.75" customHeight="1" x14ac:dyDescent="0.3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5.75" customHeight="1" x14ac:dyDescent="0.3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5.75" customHeight="1" x14ac:dyDescent="0.3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5.75" customHeight="1" x14ac:dyDescent="0.3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5.75" customHeight="1" x14ac:dyDescent="0.3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5.75" customHeight="1" x14ac:dyDescent="0.3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5.75" customHeight="1" x14ac:dyDescent="0.3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5.75" customHeight="1" x14ac:dyDescent="0.3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5.75" customHeight="1" x14ac:dyDescent="0.3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5.75" customHeight="1" x14ac:dyDescent="0.3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5.75" customHeight="1" x14ac:dyDescent="0.3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5.75" customHeight="1" x14ac:dyDescent="0.3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5.75" customHeight="1" x14ac:dyDescent="0.3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5.75" customHeight="1" x14ac:dyDescent="0.3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5.75" customHeight="1" x14ac:dyDescent="0.3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5.75" customHeight="1" x14ac:dyDescent="0.3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5.75" customHeight="1" x14ac:dyDescent="0.3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5.75" customHeight="1" x14ac:dyDescent="0.3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5.75" customHeight="1" x14ac:dyDescent="0.3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5.75" customHeight="1" x14ac:dyDescent="0.3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5.75" customHeight="1" x14ac:dyDescent="0.3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5.75" customHeight="1" x14ac:dyDescent="0.3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5.75" customHeight="1" x14ac:dyDescent="0.3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5.75" customHeight="1" x14ac:dyDescent="0.3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5.75" customHeight="1" x14ac:dyDescent="0.3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5.75" customHeight="1" x14ac:dyDescent="0.3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5.75" customHeight="1" x14ac:dyDescent="0.3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5.75" customHeight="1" x14ac:dyDescent="0.3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5.75" customHeight="1" x14ac:dyDescent="0.3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5.75" customHeight="1" x14ac:dyDescent="0.3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5.75" customHeight="1" x14ac:dyDescent="0.3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5.75" customHeight="1" x14ac:dyDescent="0.3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5.75" customHeight="1" x14ac:dyDescent="0.3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5.75" customHeight="1" x14ac:dyDescent="0.3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5.75" customHeight="1" x14ac:dyDescent="0.3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5.75" customHeight="1" x14ac:dyDescent="0.3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5.75" customHeight="1" x14ac:dyDescent="0.3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5.75" customHeight="1" x14ac:dyDescent="0.3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5.75" customHeight="1" x14ac:dyDescent="0.3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5.75" customHeight="1" x14ac:dyDescent="0.3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5.75" customHeight="1" x14ac:dyDescent="0.3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5.75" customHeight="1" x14ac:dyDescent="0.3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5.75" customHeight="1" x14ac:dyDescent="0.3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5.75" customHeight="1" x14ac:dyDescent="0.3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5.75" customHeight="1" x14ac:dyDescent="0.3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5.75" customHeight="1" x14ac:dyDescent="0.3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5.75" customHeight="1" x14ac:dyDescent="0.3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5.75" customHeight="1" x14ac:dyDescent="0.3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5.75" customHeight="1" x14ac:dyDescent="0.3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5.75" customHeight="1" x14ac:dyDescent="0.3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5.75" customHeight="1" x14ac:dyDescent="0.3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5.75" customHeight="1" x14ac:dyDescent="0.3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5.75" customHeight="1" x14ac:dyDescent="0.3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5.75" customHeight="1" x14ac:dyDescent="0.3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5.75" customHeight="1" x14ac:dyDescent="0.3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5.75" customHeight="1" x14ac:dyDescent="0.3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5.75" customHeight="1" x14ac:dyDescent="0.3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5.75" customHeight="1" x14ac:dyDescent="0.3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5.75" customHeight="1" x14ac:dyDescent="0.3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5.75" customHeight="1" x14ac:dyDescent="0.3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5.75" customHeight="1" x14ac:dyDescent="0.3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5.75" customHeight="1" x14ac:dyDescent="0.3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5.75" customHeight="1" x14ac:dyDescent="0.3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5.75" customHeight="1" x14ac:dyDescent="0.3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5.75" customHeight="1" x14ac:dyDescent="0.3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5.75" customHeight="1" x14ac:dyDescent="0.3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5.75" customHeight="1" x14ac:dyDescent="0.3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5.75" customHeight="1" x14ac:dyDescent="0.3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5.75" customHeight="1" x14ac:dyDescent="0.3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5.75" customHeight="1" x14ac:dyDescent="0.3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5.75" customHeight="1" x14ac:dyDescent="0.3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5.75" customHeight="1" x14ac:dyDescent="0.3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5.75" customHeight="1" x14ac:dyDescent="0.3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5.75" customHeight="1" x14ac:dyDescent="0.3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5.75" customHeight="1" x14ac:dyDescent="0.3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5.75" customHeight="1" x14ac:dyDescent="0.3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5.75" customHeight="1" x14ac:dyDescent="0.3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5.75" customHeight="1" x14ac:dyDescent="0.3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5.75" customHeight="1" x14ac:dyDescent="0.3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5.75" customHeight="1" x14ac:dyDescent="0.3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5.75" customHeight="1" x14ac:dyDescent="0.3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5.75" customHeight="1" x14ac:dyDescent="0.3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5.75" customHeight="1" x14ac:dyDescent="0.3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5.75" customHeight="1" x14ac:dyDescent="0.3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5.75" customHeight="1" x14ac:dyDescent="0.3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5.75" customHeight="1" x14ac:dyDescent="0.3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5.75" customHeight="1" x14ac:dyDescent="0.3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5.75" customHeight="1" x14ac:dyDescent="0.3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5.75" customHeight="1" x14ac:dyDescent="0.3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5.75" customHeight="1" x14ac:dyDescent="0.3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5.75" customHeight="1" x14ac:dyDescent="0.3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5.75" customHeight="1" x14ac:dyDescent="0.3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5.75" customHeight="1" x14ac:dyDescent="0.3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5.75" customHeight="1" x14ac:dyDescent="0.3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5.75" customHeight="1" x14ac:dyDescent="0.3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5.75" customHeight="1" x14ac:dyDescent="0.3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5.75" customHeight="1" x14ac:dyDescent="0.3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5.75" customHeight="1" x14ac:dyDescent="0.3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5.75" customHeight="1" x14ac:dyDescent="0.3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5.75" customHeight="1" x14ac:dyDescent="0.3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5.75" customHeight="1" x14ac:dyDescent="0.3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5.75" customHeight="1" x14ac:dyDescent="0.3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5.75" customHeight="1" x14ac:dyDescent="0.3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5.75" customHeight="1" x14ac:dyDescent="0.3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5.75" customHeight="1" x14ac:dyDescent="0.3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5.75" customHeight="1" x14ac:dyDescent="0.3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5.75" customHeight="1" x14ac:dyDescent="0.3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5.75" customHeight="1" x14ac:dyDescent="0.3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5.75" customHeight="1" x14ac:dyDescent="0.3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5.75" customHeight="1" x14ac:dyDescent="0.3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5.75" customHeight="1" x14ac:dyDescent="0.3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5.75" customHeight="1" x14ac:dyDescent="0.3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5.75" customHeight="1" x14ac:dyDescent="0.3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5.75" customHeight="1" x14ac:dyDescent="0.3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5.75" customHeight="1" x14ac:dyDescent="0.3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5.75" customHeight="1" x14ac:dyDescent="0.3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5.75" customHeight="1" x14ac:dyDescent="0.3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5.75" customHeight="1" x14ac:dyDescent="0.3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5.75" customHeight="1" x14ac:dyDescent="0.3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5.75" customHeight="1" x14ac:dyDescent="0.3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5.75" customHeight="1" x14ac:dyDescent="0.3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5.75" customHeight="1" x14ac:dyDescent="0.3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5.75" customHeight="1" x14ac:dyDescent="0.3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5.75" customHeight="1" x14ac:dyDescent="0.3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5.75" customHeight="1" x14ac:dyDescent="0.3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5.75" customHeight="1" x14ac:dyDescent="0.3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5.75" customHeight="1" x14ac:dyDescent="0.3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5.75" customHeight="1" x14ac:dyDescent="0.3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5.75" customHeight="1" x14ac:dyDescent="0.3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5.75" customHeight="1" x14ac:dyDescent="0.3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5.75" customHeight="1" x14ac:dyDescent="0.3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5.75" customHeight="1" x14ac:dyDescent="0.3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5.75" customHeight="1" x14ac:dyDescent="0.3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5.75" customHeight="1" x14ac:dyDescent="0.3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5.75" customHeight="1" x14ac:dyDescent="0.3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5.75" customHeight="1" x14ac:dyDescent="0.3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5.75" customHeight="1" x14ac:dyDescent="0.3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5.75" customHeight="1" x14ac:dyDescent="0.3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5.75" customHeight="1" x14ac:dyDescent="0.3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5.75" customHeight="1" x14ac:dyDescent="0.3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5.75" customHeight="1" x14ac:dyDescent="0.3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5.75" customHeight="1" x14ac:dyDescent="0.3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5.75" customHeight="1" x14ac:dyDescent="0.3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5.75" customHeight="1" x14ac:dyDescent="0.3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5.75" customHeight="1" x14ac:dyDescent="0.3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5.75" customHeight="1" x14ac:dyDescent="0.3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5.75" customHeight="1" x14ac:dyDescent="0.3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5.75" customHeight="1" x14ac:dyDescent="0.3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5.75" customHeight="1" x14ac:dyDescent="0.3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5.75" customHeight="1" x14ac:dyDescent="0.3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5.75" customHeight="1" x14ac:dyDescent="0.3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5.75" customHeight="1" x14ac:dyDescent="0.3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5.75" customHeight="1" x14ac:dyDescent="0.3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5.75" customHeight="1" x14ac:dyDescent="0.3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5.75" customHeight="1" x14ac:dyDescent="0.3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5.75" customHeight="1" x14ac:dyDescent="0.3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5.75" customHeight="1" x14ac:dyDescent="0.3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5.75" customHeight="1" x14ac:dyDescent="0.3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5.75" customHeight="1" x14ac:dyDescent="0.3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5.75" customHeight="1" x14ac:dyDescent="0.3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5.75" customHeight="1" x14ac:dyDescent="0.3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5.75" customHeight="1" x14ac:dyDescent="0.3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5.75" customHeight="1" x14ac:dyDescent="0.3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5.75" customHeight="1" x14ac:dyDescent="0.3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5.75" customHeight="1" x14ac:dyDescent="0.3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5.75" customHeight="1" x14ac:dyDescent="0.3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5.75" customHeight="1" x14ac:dyDescent="0.3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5.75" customHeight="1" x14ac:dyDescent="0.3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5.75" customHeight="1" x14ac:dyDescent="0.3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5.75" customHeight="1" x14ac:dyDescent="0.3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5.75" customHeight="1" x14ac:dyDescent="0.3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5.75" customHeight="1" x14ac:dyDescent="0.3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5.75" customHeight="1" x14ac:dyDescent="0.3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5.75" customHeight="1" x14ac:dyDescent="0.3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5.75" customHeight="1" x14ac:dyDescent="0.3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5.75" customHeight="1" x14ac:dyDescent="0.3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5.75" customHeight="1" x14ac:dyDescent="0.3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5.75" customHeight="1" x14ac:dyDescent="0.3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5.75" customHeight="1" x14ac:dyDescent="0.3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5.75" customHeight="1" x14ac:dyDescent="0.3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5.75" customHeight="1" x14ac:dyDescent="0.3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5.75" customHeight="1" x14ac:dyDescent="0.3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5.75" customHeight="1" x14ac:dyDescent="0.3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5.75" customHeight="1" x14ac:dyDescent="0.3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5.75" customHeight="1" x14ac:dyDescent="0.3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5.75" customHeight="1" x14ac:dyDescent="0.3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5.75" customHeight="1" x14ac:dyDescent="0.3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5.75" customHeight="1" x14ac:dyDescent="0.3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5.75" customHeight="1" x14ac:dyDescent="0.3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5.75" customHeight="1" x14ac:dyDescent="0.3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5.75" customHeight="1" x14ac:dyDescent="0.3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5.75" customHeight="1" x14ac:dyDescent="0.3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5.75" customHeight="1" x14ac:dyDescent="0.3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5.75" customHeight="1" x14ac:dyDescent="0.3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5.75" customHeight="1" x14ac:dyDescent="0.3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5.75" customHeight="1" x14ac:dyDescent="0.3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5.75" customHeight="1" x14ac:dyDescent="0.3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5.75" customHeight="1" x14ac:dyDescent="0.3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5.75" customHeight="1" x14ac:dyDescent="0.3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5.75" customHeight="1" x14ac:dyDescent="0.3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5.75" customHeight="1" x14ac:dyDescent="0.3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5.75" customHeight="1" x14ac:dyDescent="0.3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5.75" customHeight="1" x14ac:dyDescent="0.3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5.75" customHeight="1" x14ac:dyDescent="0.3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5.75" customHeight="1" x14ac:dyDescent="0.3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5.75" customHeight="1" x14ac:dyDescent="0.3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5.75" customHeight="1" x14ac:dyDescent="0.3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5.75" customHeight="1" x14ac:dyDescent="0.3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5.75" customHeight="1" x14ac:dyDescent="0.3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5.75" customHeight="1" x14ac:dyDescent="0.3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5.75" customHeight="1" x14ac:dyDescent="0.3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5.75" customHeight="1" x14ac:dyDescent="0.3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5.75" customHeight="1" x14ac:dyDescent="0.3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5.75" customHeight="1" x14ac:dyDescent="0.3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5.75" customHeight="1" x14ac:dyDescent="0.3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5.75" customHeight="1" x14ac:dyDescent="0.3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5.75" customHeight="1" x14ac:dyDescent="0.3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5.75" customHeight="1" x14ac:dyDescent="0.3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5.75" customHeight="1" x14ac:dyDescent="0.3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5.75" customHeight="1" x14ac:dyDescent="0.3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5.75" customHeight="1" x14ac:dyDescent="0.3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5.75" customHeight="1" x14ac:dyDescent="0.3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5.75" customHeight="1" x14ac:dyDescent="0.3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5.75" customHeight="1" x14ac:dyDescent="0.3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5.75" customHeight="1" x14ac:dyDescent="0.3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5.75" customHeight="1" x14ac:dyDescent="0.3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5.75" customHeight="1" x14ac:dyDescent="0.3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5.75" customHeight="1" x14ac:dyDescent="0.3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5.75" customHeight="1" x14ac:dyDescent="0.3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5.75" customHeight="1" x14ac:dyDescent="0.3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5.75" customHeight="1" x14ac:dyDescent="0.3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5.75" customHeight="1" x14ac:dyDescent="0.3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5.75" customHeight="1" x14ac:dyDescent="0.3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5.75" customHeight="1" x14ac:dyDescent="0.3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5.75" customHeight="1" x14ac:dyDescent="0.3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5.75" customHeight="1" x14ac:dyDescent="0.3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5.75" customHeight="1" x14ac:dyDescent="0.3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5.75" customHeight="1" x14ac:dyDescent="0.3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5.75" customHeight="1" x14ac:dyDescent="0.3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5.75" customHeight="1" x14ac:dyDescent="0.3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5.75" customHeight="1" x14ac:dyDescent="0.3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5.75" customHeight="1" x14ac:dyDescent="0.3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5.75" customHeight="1" x14ac:dyDescent="0.3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5.75" customHeight="1" x14ac:dyDescent="0.3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5.75" customHeight="1" x14ac:dyDescent="0.3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5.75" customHeight="1" x14ac:dyDescent="0.3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5.75" customHeight="1" x14ac:dyDescent="0.3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5.75" customHeight="1" x14ac:dyDescent="0.3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5.75" customHeight="1" x14ac:dyDescent="0.3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5.75" customHeight="1" x14ac:dyDescent="0.3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5.75" customHeight="1" x14ac:dyDescent="0.3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5.75" customHeight="1" x14ac:dyDescent="0.3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5.75" customHeight="1" x14ac:dyDescent="0.3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5.75" customHeight="1" x14ac:dyDescent="0.3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5.75" customHeight="1" x14ac:dyDescent="0.3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5.75" customHeight="1" x14ac:dyDescent="0.3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5.75" customHeight="1" x14ac:dyDescent="0.3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5.75" customHeight="1" x14ac:dyDescent="0.3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5.75" customHeight="1" x14ac:dyDescent="0.3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5.75" customHeight="1" x14ac:dyDescent="0.3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5.75" customHeight="1" x14ac:dyDescent="0.3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5.75" customHeight="1" x14ac:dyDescent="0.3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5.75" customHeight="1" x14ac:dyDescent="0.3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5.75" customHeight="1" x14ac:dyDescent="0.3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5.75" customHeight="1" x14ac:dyDescent="0.3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5.75" customHeight="1" x14ac:dyDescent="0.3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5.75" customHeight="1" x14ac:dyDescent="0.3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5.75" customHeight="1" x14ac:dyDescent="0.3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5.75" customHeight="1" x14ac:dyDescent="0.3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5.75" customHeight="1" x14ac:dyDescent="0.3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5.75" customHeight="1" x14ac:dyDescent="0.3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5.75" customHeight="1" x14ac:dyDescent="0.3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5.75" customHeight="1" x14ac:dyDescent="0.3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5.75" customHeight="1" x14ac:dyDescent="0.3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5.75" customHeight="1" x14ac:dyDescent="0.3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5.75" customHeight="1" x14ac:dyDescent="0.3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5.75" customHeight="1" x14ac:dyDescent="0.3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5.75" customHeight="1" x14ac:dyDescent="0.3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5.75" customHeight="1" x14ac:dyDescent="0.3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5.75" customHeight="1" x14ac:dyDescent="0.3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5.75" customHeight="1" x14ac:dyDescent="0.3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5.75" customHeight="1" x14ac:dyDescent="0.3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5.75" customHeight="1" x14ac:dyDescent="0.3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5.75" customHeight="1" x14ac:dyDescent="0.3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5.75" customHeight="1" x14ac:dyDescent="0.3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5.75" customHeight="1" x14ac:dyDescent="0.3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5.75" customHeight="1" x14ac:dyDescent="0.3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5.75" customHeight="1" x14ac:dyDescent="0.3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5.75" customHeight="1" x14ac:dyDescent="0.3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5.75" customHeight="1" x14ac:dyDescent="0.3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5.75" customHeight="1" x14ac:dyDescent="0.3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5.75" customHeight="1" x14ac:dyDescent="0.3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5.75" customHeight="1" x14ac:dyDescent="0.3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5.75" customHeight="1" x14ac:dyDescent="0.3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5.75" customHeight="1" x14ac:dyDescent="0.3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5.75" customHeight="1" x14ac:dyDescent="0.3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5.75" customHeight="1" x14ac:dyDescent="0.3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5.75" customHeight="1" x14ac:dyDescent="0.3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5.75" customHeight="1" x14ac:dyDescent="0.3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5.75" customHeight="1" x14ac:dyDescent="0.3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5.75" customHeight="1" x14ac:dyDescent="0.3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5.75" customHeight="1" x14ac:dyDescent="0.3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5.75" customHeight="1" x14ac:dyDescent="0.3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5.75" customHeight="1" x14ac:dyDescent="0.3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5.75" customHeight="1" x14ac:dyDescent="0.3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5.75" customHeight="1" x14ac:dyDescent="0.3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5.75" customHeight="1" x14ac:dyDescent="0.3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5.75" customHeight="1" x14ac:dyDescent="0.3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5.75" customHeight="1" x14ac:dyDescent="0.3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5.75" customHeight="1" x14ac:dyDescent="0.3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5.75" customHeight="1" x14ac:dyDescent="0.3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5.75" customHeight="1" x14ac:dyDescent="0.3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5.75" customHeight="1" x14ac:dyDescent="0.3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5.75" customHeight="1" x14ac:dyDescent="0.3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5.75" customHeight="1" x14ac:dyDescent="0.3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5.75" customHeight="1" x14ac:dyDescent="0.3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5.75" customHeight="1" x14ac:dyDescent="0.3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5.75" customHeight="1" x14ac:dyDescent="0.3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5.75" customHeight="1" x14ac:dyDescent="0.3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5.75" customHeight="1" x14ac:dyDescent="0.3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5.75" customHeight="1" x14ac:dyDescent="0.3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5.75" customHeight="1" x14ac:dyDescent="0.3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5.75" customHeight="1" x14ac:dyDescent="0.3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5.75" customHeight="1" x14ac:dyDescent="0.3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5.75" customHeight="1" x14ac:dyDescent="0.3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5.75" customHeight="1" x14ac:dyDescent="0.3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5.75" customHeight="1" x14ac:dyDescent="0.3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5.75" customHeight="1" x14ac:dyDescent="0.3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5.75" customHeight="1" x14ac:dyDescent="0.3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5.75" customHeight="1" x14ac:dyDescent="0.3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5.75" customHeight="1" x14ac:dyDescent="0.3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5.75" customHeight="1" x14ac:dyDescent="0.3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5.75" customHeight="1" x14ac:dyDescent="0.3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5.75" customHeight="1" x14ac:dyDescent="0.3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5.75" customHeight="1" x14ac:dyDescent="0.3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5.75" customHeight="1" x14ac:dyDescent="0.3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5.75" customHeight="1" x14ac:dyDescent="0.3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5.75" customHeight="1" x14ac:dyDescent="0.3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5.75" customHeight="1" x14ac:dyDescent="0.3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5.75" customHeight="1" x14ac:dyDescent="0.3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5.75" customHeight="1" x14ac:dyDescent="0.3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5.75" customHeight="1" x14ac:dyDescent="0.3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5.75" customHeight="1" x14ac:dyDescent="0.3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5.75" customHeight="1" x14ac:dyDescent="0.3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5.75" customHeight="1" x14ac:dyDescent="0.3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5.75" customHeight="1" x14ac:dyDescent="0.3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5.75" customHeight="1" x14ac:dyDescent="0.3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5.75" customHeight="1" x14ac:dyDescent="0.3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5.75" customHeight="1" x14ac:dyDescent="0.3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5.75" customHeight="1" x14ac:dyDescent="0.3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5.75" customHeight="1" x14ac:dyDescent="0.3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5.75" customHeight="1" x14ac:dyDescent="0.3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5.75" customHeight="1" x14ac:dyDescent="0.3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5.75" customHeight="1" x14ac:dyDescent="0.3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5.75" customHeight="1" x14ac:dyDescent="0.3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5.75" customHeight="1" x14ac:dyDescent="0.3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5.75" customHeight="1" x14ac:dyDescent="0.3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5.75" customHeight="1" x14ac:dyDescent="0.3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5.75" customHeight="1" x14ac:dyDescent="0.3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5.75" customHeight="1" x14ac:dyDescent="0.3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5.75" customHeight="1" x14ac:dyDescent="0.3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5.75" customHeight="1" x14ac:dyDescent="0.3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5.75" customHeight="1" x14ac:dyDescent="0.3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5.75" customHeight="1" x14ac:dyDescent="0.3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5.75" customHeight="1" x14ac:dyDescent="0.3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5.75" customHeight="1" x14ac:dyDescent="0.3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5.75" customHeight="1" x14ac:dyDescent="0.3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5.75" customHeight="1" x14ac:dyDescent="0.3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5.75" customHeight="1" x14ac:dyDescent="0.3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5.75" customHeight="1" x14ac:dyDescent="0.3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5.75" customHeight="1" x14ac:dyDescent="0.3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5.75" customHeight="1" x14ac:dyDescent="0.3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5.75" customHeight="1" x14ac:dyDescent="0.3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5.75" customHeight="1" x14ac:dyDescent="0.3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5.75" customHeight="1" x14ac:dyDescent="0.3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5.75" customHeight="1" x14ac:dyDescent="0.3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5.75" customHeight="1" x14ac:dyDescent="0.3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5.75" customHeight="1" x14ac:dyDescent="0.3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5.75" customHeight="1" x14ac:dyDescent="0.3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5.75" customHeight="1" x14ac:dyDescent="0.3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5.75" customHeight="1" x14ac:dyDescent="0.3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5.75" customHeight="1" x14ac:dyDescent="0.3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5.75" customHeight="1" x14ac:dyDescent="0.3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5.75" customHeight="1" x14ac:dyDescent="0.3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5.75" customHeight="1" x14ac:dyDescent="0.3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5.75" customHeight="1" x14ac:dyDescent="0.3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5.75" customHeight="1" x14ac:dyDescent="0.3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5.75" customHeight="1" x14ac:dyDescent="0.3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5.75" customHeight="1" x14ac:dyDescent="0.3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5.75" customHeight="1" x14ac:dyDescent="0.3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5.75" customHeight="1" x14ac:dyDescent="0.3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5.75" customHeight="1" x14ac:dyDescent="0.3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5.75" customHeight="1" x14ac:dyDescent="0.3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5.75" customHeight="1" x14ac:dyDescent="0.3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5.75" customHeight="1" x14ac:dyDescent="0.3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5.75" customHeight="1" x14ac:dyDescent="0.3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5.75" customHeight="1" x14ac:dyDescent="0.3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5.75" customHeight="1" x14ac:dyDescent="0.3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5.75" customHeight="1" x14ac:dyDescent="0.3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5.75" customHeight="1" x14ac:dyDescent="0.3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5.75" customHeight="1" x14ac:dyDescent="0.3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5.75" customHeight="1" x14ac:dyDescent="0.3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5.75" customHeight="1" x14ac:dyDescent="0.3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5.75" customHeight="1" x14ac:dyDescent="0.3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5.75" customHeight="1" x14ac:dyDescent="0.3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5.75" customHeight="1" x14ac:dyDescent="0.3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5.75" customHeight="1" x14ac:dyDescent="0.3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5.75" customHeight="1" x14ac:dyDescent="0.3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5.75" customHeight="1" x14ac:dyDescent="0.3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5.75" customHeight="1" x14ac:dyDescent="0.3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5.75" customHeight="1" x14ac:dyDescent="0.3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5.75" customHeight="1" x14ac:dyDescent="0.3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5.75" customHeight="1" x14ac:dyDescent="0.3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5.75" customHeight="1" x14ac:dyDescent="0.3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5.75" customHeight="1" x14ac:dyDescent="0.3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5.75" customHeight="1" x14ac:dyDescent="0.3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5.75" customHeight="1" x14ac:dyDescent="0.3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5.75" customHeight="1" x14ac:dyDescent="0.3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5.75" customHeight="1" x14ac:dyDescent="0.3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5.75" customHeight="1" x14ac:dyDescent="0.3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5.75" customHeight="1" x14ac:dyDescent="0.3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5.75" customHeight="1" x14ac:dyDescent="0.3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5.75" customHeight="1" x14ac:dyDescent="0.3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5.75" customHeight="1" x14ac:dyDescent="0.3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5.75" customHeight="1" x14ac:dyDescent="0.3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5.75" customHeight="1" x14ac:dyDescent="0.3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5.75" customHeight="1" x14ac:dyDescent="0.3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5.75" customHeight="1" x14ac:dyDescent="0.3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5.75" customHeight="1" x14ac:dyDescent="0.3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5.75" customHeight="1" x14ac:dyDescent="0.3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5.75" customHeight="1" x14ac:dyDescent="0.3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5.75" customHeight="1" x14ac:dyDescent="0.3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5.75" customHeight="1" x14ac:dyDescent="0.3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5.75" customHeight="1" x14ac:dyDescent="0.3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5.75" customHeight="1" x14ac:dyDescent="0.3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5.75" customHeight="1" x14ac:dyDescent="0.3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5.75" customHeight="1" x14ac:dyDescent="0.3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5.75" customHeight="1" x14ac:dyDescent="0.3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5.75" customHeight="1" x14ac:dyDescent="0.3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5.75" customHeight="1" x14ac:dyDescent="0.3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5.75" customHeight="1" x14ac:dyDescent="0.3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5.75" customHeight="1" x14ac:dyDescent="0.3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5.75" customHeight="1" x14ac:dyDescent="0.3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5.75" customHeight="1" x14ac:dyDescent="0.3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5.75" customHeight="1" x14ac:dyDescent="0.3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5.75" customHeight="1" x14ac:dyDescent="0.3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5.75" customHeight="1" x14ac:dyDescent="0.3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5.75" customHeight="1" x14ac:dyDescent="0.3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5.75" customHeight="1" x14ac:dyDescent="0.3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5.75" customHeight="1" x14ac:dyDescent="0.3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5.75" customHeight="1" x14ac:dyDescent="0.3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5.75" customHeight="1" x14ac:dyDescent="0.3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5.75" customHeight="1" x14ac:dyDescent="0.3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5.75" customHeight="1" x14ac:dyDescent="0.3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5.75" customHeight="1" x14ac:dyDescent="0.3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5.75" customHeight="1" x14ac:dyDescent="0.3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5.75" customHeight="1" x14ac:dyDescent="0.3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5.75" customHeight="1" x14ac:dyDescent="0.3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5.75" customHeight="1" x14ac:dyDescent="0.3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5.75" customHeight="1" x14ac:dyDescent="0.3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5.75" customHeight="1" x14ac:dyDescent="0.3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5.75" customHeight="1" x14ac:dyDescent="0.3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5.75" customHeight="1" x14ac:dyDescent="0.3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5.75" customHeight="1" x14ac:dyDescent="0.3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5.75" customHeight="1" x14ac:dyDescent="0.3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5.75" customHeight="1" x14ac:dyDescent="0.3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5.75" customHeight="1" x14ac:dyDescent="0.3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5.75" customHeight="1" x14ac:dyDescent="0.3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5.75" customHeight="1" x14ac:dyDescent="0.3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5.75" customHeight="1" x14ac:dyDescent="0.3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5.75" customHeight="1" x14ac:dyDescent="0.3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5.75" customHeight="1" x14ac:dyDescent="0.3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5.75" customHeight="1" x14ac:dyDescent="0.3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5.75" customHeight="1" x14ac:dyDescent="0.3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5.75" customHeight="1" x14ac:dyDescent="0.3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5.75" customHeight="1" x14ac:dyDescent="0.3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mergeCells count="9">
    <mergeCell ref="A18:A20"/>
    <mergeCell ref="B18:C19"/>
    <mergeCell ref="D18:J18"/>
    <mergeCell ref="M18:N19"/>
    <mergeCell ref="K18:L19"/>
    <mergeCell ref="I19:J19"/>
    <mergeCell ref="B13:N13"/>
    <mergeCell ref="B14:N14"/>
    <mergeCell ref="B15:N15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0"/>
  <sheetViews>
    <sheetView showGridLines="0" workbookViewId="0"/>
  </sheetViews>
  <sheetFormatPr defaultColWidth="12.6640625" defaultRowHeight="15" customHeight="1" outlineLevelCol="1" x14ac:dyDescent="0.3"/>
  <cols>
    <col min="1" max="1" width="9.6640625" customWidth="1"/>
    <col min="2" max="2" width="5.1640625" customWidth="1"/>
    <col min="3" max="3" width="33.75" customWidth="1"/>
    <col min="4" max="4" width="8.75" customWidth="1"/>
    <col min="5" max="5" width="9.9140625" customWidth="1"/>
    <col min="6" max="6" width="11.5" customWidth="1"/>
    <col min="7" max="7" width="12.75" customWidth="1"/>
    <col min="8" max="8" width="10.5" customWidth="1"/>
    <col min="9" max="9" width="11.5" customWidth="1"/>
    <col min="10" max="10" width="12.75" customWidth="1"/>
    <col min="11" max="11" width="10.75" customWidth="1" outlineLevel="1"/>
    <col min="12" max="12" width="11.5" customWidth="1" outlineLevel="1"/>
    <col min="13" max="13" width="12.75" customWidth="1" outlineLevel="1"/>
    <col min="14" max="14" width="11.6640625" customWidth="1" outlineLevel="1"/>
    <col min="15" max="15" width="11.5" customWidth="1" outlineLevel="1"/>
    <col min="16" max="16" width="12.75" customWidth="1" outlineLevel="1"/>
    <col min="17" max="17" width="10.9140625" customWidth="1" outlineLevel="1"/>
    <col min="18" max="18" width="11.5" customWidth="1" outlineLevel="1"/>
    <col min="19" max="19" width="12.75" customWidth="1" outlineLevel="1"/>
    <col min="20" max="20" width="9.5" customWidth="1" outlineLevel="1"/>
    <col min="21" max="21" width="11.5" customWidth="1" outlineLevel="1"/>
    <col min="22" max="22" width="12.75" customWidth="1" outlineLevel="1"/>
    <col min="23" max="24" width="10.9140625" customWidth="1"/>
    <col min="25" max="26" width="11.5" customWidth="1"/>
    <col min="27" max="27" width="25" customWidth="1"/>
    <col min="28" max="28" width="12.25" customWidth="1"/>
    <col min="29" max="33" width="4.5" customWidth="1"/>
  </cols>
  <sheetData>
    <row r="1" spans="1:33" ht="16.5" customHeight="1" x14ac:dyDescent="0.35">
      <c r="A1" s="51" t="s">
        <v>51</v>
      </c>
      <c r="B1" s="51"/>
      <c r="C1" s="51"/>
      <c r="D1" s="51"/>
      <c r="E1" s="51"/>
      <c r="F1" s="52"/>
      <c r="G1" s="52"/>
      <c r="H1" s="51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  <c r="X1" s="53"/>
      <c r="Y1" s="53"/>
      <c r="Z1" s="53"/>
      <c r="AA1" s="6"/>
      <c r="AB1" s="6"/>
      <c r="AC1" s="6"/>
      <c r="AD1" s="6"/>
      <c r="AE1" s="6"/>
      <c r="AF1" s="6"/>
      <c r="AG1" s="6"/>
    </row>
    <row r="2" spans="1:33" ht="16.5" customHeight="1" x14ac:dyDescent="0.3">
      <c r="A2" s="14" t="s">
        <v>52</v>
      </c>
      <c r="B2" s="54"/>
      <c r="C2" s="55"/>
      <c r="D2" s="56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  <c r="X2" s="58"/>
      <c r="Y2" s="58"/>
      <c r="Z2" s="58"/>
      <c r="AA2" s="59"/>
      <c r="AB2" s="15"/>
      <c r="AC2" s="15"/>
      <c r="AD2" s="15"/>
      <c r="AE2" s="15"/>
      <c r="AF2" s="15"/>
      <c r="AG2" s="15"/>
    </row>
    <row r="3" spans="1:33" ht="16.5" customHeight="1" x14ac:dyDescent="0.3">
      <c r="A3" s="14" t="s">
        <v>53</v>
      </c>
      <c r="B3" s="54"/>
      <c r="C3" s="55"/>
      <c r="D3" s="56"/>
      <c r="E3" s="57"/>
      <c r="F3" s="57"/>
      <c r="G3" s="57"/>
      <c r="H3" s="57"/>
      <c r="I3" s="57"/>
      <c r="J3" s="57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  <c r="X3" s="61"/>
      <c r="Y3" s="61"/>
      <c r="Z3" s="61"/>
      <c r="AA3" s="59"/>
      <c r="AB3" s="15"/>
      <c r="AC3" s="15"/>
      <c r="AD3" s="15"/>
      <c r="AE3" s="15"/>
      <c r="AF3" s="15"/>
      <c r="AG3" s="15"/>
    </row>
    <row r="4" spans="1:33" ht="16.5" customHeight="1" x14ac:dyDescent="0.3">
      <c r="A4" s="17" t="s">
        <v>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ht="16.5" customHeight="1" x14ac:dyDescent="0.3">
      <c r="A5" s="17" t="s">
        <v>54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14" x14ac:dyDescent="0.3">
      <c r="A6" s="14"/>
      <c r="B6" s="54"/>
      <c r="C6" s="62"/>
      <c r="D6" s="56"/>
      <c r="E6" s="63"/>
      <c r="F6" s="63"/>
      <c r="G6" s="63"/>
      <c r="H6" s="63"/>
      <c r="I6" s="63"/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/>
      <c r="X6" s="65"/>
      <c r="Y6" s="65"/>
      <c r="Z6" s="65"/>
      <c r="AA6" s="66"/>
      <c r="AB6" s="15"/>
      <c r="AC6" s="15"/>
      <c r="AD6" s="15"/>
      <c r="AE6" s="15"/>
      <c r="AF6" s="15"/>
      <c r="AG6" s="15"/>
    </row>
    <row r="7" spans="1:33" ht="26.25" customHeight="1" x14ac:dyDescent="0.3">
      <c r="A7" s="460" t="s">
        <v>55</v>
      </c>
      <c r="B7" s="461" t="s">
        <v>56</v>
      </c>
      <c r="C7" s="464" t="s">
        <v>57</v>
      </c>
      <c r="D7" s="464" t="s">
        <v>58</v>
      </c>
      <c r="E7" s="467" t="s">
        <v>59</v>
      </c>
      <c r="F7" s="438"/>
      <c r="G7" s="438"/>
      <c r="H7" s="438"/>
      <c r="I7" s="438"/>
      <c r="J7" s="446"/>
      <c r="K7" s="467" t="s">
        <v>60</v>
      </c>
      <c r="L7" s="438"/>
      <c r="M7" s="438"/>
      <c r="N7" s="438"/>
      <c r="O7" s="438"/>
      <c r="P7" s="446"/>
      <c r="Q7" s="467" t="s">
        <v>61</v>
      </c>
      <c r="R7" s="438"/>
      <c r="S7" s="438"/>
      <c r="T7" s="438"/>
      <c r="U7" s="438"/>
      <c r="V7" s="446"/>
      <c r="W7" s="437" t="s">
        <v>62</v>
      </c>
      <c r="X7" s="438"/>
      <c r="Y7" s="438"/>
      <c r="Z7" s="439"/>
      <c r="AA7" s="440" t="s">
        <v>63</v>
      </c>
      <c r="AB7" s="15"/>
      <c r="AC7" s="15"/>
      <c r="AD7" s="15"/>
      <c r="AE7" s="15"/>
      <c r="AF7" s="15"/>
      <c r="AG7" s="15"/>
    </row>
    <row r="8" spans="1:33" ht="42" customHeight="1" x14ac:dyDescent="0.3">
      <c r="A8" s="441"/>
      <c r="B8" s="462"/>
      <c r="C8" s="465"/>
      <c r="D8" s="465"/>
      <c r="E8" s="445" t="s">
        <v>64</v>
      </c>
      <c r="F8" s="438"/>
      <c r="G8" s="446"/>
      <c r="H8" s="445" t="s">
        <v>65</v>
      </c>
      <c r="I8" s="438"/>
      <c r="J8" s="446"/>
      <c r="K8" s="445" t="s">
        <v>64</v>
      </c>
      <c r="L8" s="438"/>
      <c r="M8" s="446"/>
      <c r="N8" s="445" t="s">
        <v>65</v>
      </c>
      <c r="O8" s="438"/>
      <c r="P8" s="446"/>
      <c r="Q8" s="445" t="s">
        <v>64</v>
      </c>
      <c r="R8" s="438"/>
      <c r="S8" s="446"/>
      <c r="T8" s="445" t="s">
        <v>65</v>
      </c>
      <c r="U8" s="438"/>
      <c r="V8" s="446"/>
      <c r="W8" s="443" t="s">
        <v>66</v>
      </c>
      <c r="X8" s="443" t="s">
        <v>67</v>
      </c>
      <c r="Y8" s="437" t="s">
        <v>68</v>
      </c>
      <c r="Z8" s="439"/>
      <c r="AA8" s="441"/>
      <c r="AB8" s="15"/>
      <c r="AC8" s="15"/>
      <c r="AD8" s="15"/>
      <c r="AE8" s="15"/>
      <c r="AF8" s="15"/>
      <c r="AG8" s="15"/>
    </row>
    <row r="9" spans="1:33" ht="30" customHeight="1" x14ac:dyDescent="0.3">
      <c r="A9" s="442"/>
      <c r="B9" s="463"/>
      <c r="C9" s="466"/>
      <c r="D9" s="466"/>
      <c r="E9" s="67" t="s">
        <v>69</v>
      </c>
      <c r="F9" s="68" t="s">
        <v>70</v>
      </c>
      <c r="G9" s="69" t="s">
        <v>71</v>
      </c>
      <c r="H9" s="67" t="s">
        <v>69</v>
      </c>
      <c r="I9" s="68" t="s">
        <v>70</v>
      </c>
      <c r="J9" s="69" t="s">
        <v>72</v>
      </c>
      <c r="K9" s="67" t="s">
        <v>69</v>
      </c>
      <c r="L9" s="68" t="s">
        <v>73</v>
      </c>
      <c r="M9" s="69" t="s">
        <v>74</v>
      </c>
      <c r="N9" s="67" t="s">
        <v>69</v>
      </c>
      <c r="O9" s="68" t="s">
        <v>73</v>
      </c>
      <c r="P9" s="69" t="s">
        <v>75</v>
      </c>
      <c r="Q9" s="67" t="s">
        <v>69</v>
      </c>
      <c r="R9" s="68" t="s">
        <v>73</v>
      </c>
      <c r="S9" s="69" t="s">
        <v>76</v>
      </c>
      <c r="T9" s="67" t="s">
        <v>69</v>
      </c>
      <c r="U9" s="68" t="s">
        <v>73</v>
      </c>
      <c r="V9" s="69" t="s">
        <v>77</v>
      </c>
      <c r="W9" s="444"/>
      <c r="X9" s="444"/>
      <c r="Y9" s="70" t="s">
        <v>78</v>
      </c>
      <c r="Z9" s="71" t="s">
        <v>24</v>
      </c>
      <c r="AA9" s="442"/>
      <c r="AB9" s="15"/>
      <c r="AC9" s="15"/>
      <c r="AD9" s="15"/>
      <c r="AE9" s="15"/>
      <c r="AF9" s="15"/>
      <c r="AG9" s="15"/>
    </row>
    <row r="10" spans="1:33" ht="14" x14ac:dyDescent="0.3">
      <c r="A10" s="72">
        <v>1</v>
      </c>
      <c r="B10" s="73">
        <v>2</v>
      </c>
      <c r="C10" s="74">
        <v>3</v>
      </c>
      <c r="D10" s="74">
        <v>4</v>
      </c>
      <c r="E10" s="75">
        <v>5</v>
      </c>
      <c r="F10" s="75">
        <v>6</v>
      </c>
      <c r="G10" s="75">
        <v>7</v>
      </c>
      <c r="H10" s="75">
        <v>8</v>
      </c>
      <c r="I10" s="75">
        <v>9</v>
      </c>
      <c r="J10" s="75">
        <v>10</v>
      </c>
      <c r="K10" s="75">
        <v>11</v>
      </c>
      <c r="L10" s="75">
        <v>12</v>
      </c>
      <c r="M10" s="75">
        <v>13</v>
      </c>
      <c r="N10" s="75">
        <v>14</v>
      </c>
      <c r="O10" s="75">
        <v>15</v>
      </c>
      <c r="P10" s="75">
        <v>16</v>
      </c>
      <c r="Q10" s="75">
        <v>17</v>
      </c>
      <c r="R10" s="75">
        <v>18</v>
      </c>
      <c r="S10" s="75">
        <v>19</v>
      </c>
      <c r="T10" s="75">
        <v>20</v>
      </c>
      <c r="U10" s="75">
        <v>21</v>
      </c>
      <c r="V10" s="75">
        <v>22</v>
      </c>
      <c r="W10" s="75">
        <v>23</v>
      </c>
      <c r="X10" s="75">
        <v>23</v>
      </c>
      <c r="Y10" s="75">
        <v>23</v>
      </c>
      <c r="Z10" s="75">
        <v>23</v>
      </c>
      <c r="AA10" s="72">
        <v>24</v>
      </c>
      <c r="AB10" s="15"/>
      <c r="AC10" s="15"/>
      <c r="AD10" s="15"/>
      <c r="AE10" s="15"/>
      <c r="AF10" s="15"/>
      <c r="AG10" s="15"/>
    </row>
    <row r="11" spans="1:33" ht="19.5" customHeight="1" x14ac:dyDescent="0.3">
      <c r="A11" s="76" t="s">
        <v>79</v>
      </c>
      <c r="B11" s="77" t="s">
        <v>80</v>
      </c>
      <c r="C11" s="78" t="s">
        <v>81</v>
      </c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  <c r="X11" s="81"/>
      <c r="Y11" s="81"/>
      <c r="Z11" s="81"/>
      <c r="AA11" s="82"/>
      <c r="AB11" s="59"/>
      <c r="AC11" s="59"/>
      <c r="AD11" s="59"/>
      <c r="AE11" s="59"/>
      <c r="AF11" s="59"/>
      <c r="AG11" s="59"/>
    </row>
    <row r="12" spans="1:33" ht="30" customHeight="1" x14ac:dyDescent="0.3">
      <c r="A12" s="83" t="s">
        <v>82</v>
      </c>
      <c r="B12" s="84">
        <v>1</v>
      </c>
      <c r="C12" s="85" t="s">
        <v>83</v>
      </c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8"/>
      <c r="X12" s="88"/>
      <c r="Y12" s="88"/>
      <c r="Z12" s="88"/>
      <c r="AA12" s="89"/>
      <c r="AB12" s="90"/>
      <c r="AC12" s="59"/>
      <c r="AD12" s="59"/>
      <c r="AE12" s="59"/>
      <c r="AF12" s="59"/>
      <c r="AG12" s="59"/>
    </row>
    <row r="13" spans="1:33" ht="30" customHeight="1" x14ac:dyDescent="0.3">
      <c r="A13" s="91" t="s">
        <v>84</v>
      </c>
      <c r="B13" s="92" t="s">
        <v>85</v>
      </c>
      <c r="C13" s="93" t="s">
        <v>86</v>
      </c>
      <c r="D13" s="94"/>
      <c r="E13" s="95"/>
      <c r="F13" s="96"/>
      <c r="G13" s="97">
        <f>SUM(G14:G16)</f>
        <v>0</v>
      </c>
      <c r="H13" s="95"/>
      <c r="I13" s="96"/>
      <c r="J13" s="97">
        <f>SUM(J14:J16)</f>
        <v>0</v>
      </c>
      <c r="K13" s="95"/>
      <c r="L13" s="96"/>
      <c r="M13" s="97">
        <f>SUM(M14:M16)</f>
        <v>0</v>
      </c>
      <c r="N13" s="95"/>
      <c r="O13" s="96"/>
      <c r="P13" s="97">
        <f>SUM(P14:P16)</f>
        <v>0</v>
      </c>
      <c r="Q13" s="95"/>
      <c r="R13" s="96"/>
      <c r="S13" s="97">
        <f>SUM(S14:S16)</f>
        <v>0</v>
      </c>
      <c r="T13" s="95"/>
      <c r="U13" s="96"/>
      <c r="V13" s="98">
        <f>SUM(V14:V16)</f>
        <v>0</v>
      </c>
      <c r="W13" s="99">
        <f t="shared" ref="W13:W37" si="0">G13+M13+S13</f>
        <v>0</v>
      </c>
      <c r="X13" s="100">
        <f t="shared" ref="X13:X37" si="1">J13+P13+V13</f>
        <v>0</v>
      </c>
      <c r="Y13" s="99">
        <f t="shared" ref="Y13:Y38" si="2">W13-X13</f>
        <v>0</v>
      </c>
      <c r="Z13" s="101" t="e">
        <f t="shared" ref="Z13:Z38" si="3">Y13/W13</f>
        <v>#DIV/0!</v>
      </c>
      <c r="AA13" s="102"/>
      <c r="AB13" s="103"/>
      <c r="AC13" s="103"/>
      <c r="AD13" s="103"/>
      <c r="AE13" s="103"/>
      <c r="AF13" s="103"/>
      <c r="AG13" s="103"/>
    </row>
    <row r="14" spans="1:33" ht="30" customHeight="1" x14ac:dyDescent="0.3">
      <c r="A14" s="104" t="s">
        <v>87</v>
      </c>
      <c r="B14" s="105" t="s">
        <v>88</v>
      </c>
      <c r="C14" s="106" t="s">
        <v>89</v>
      </c>
      <c r="D14" s="107" t="s">
        <v>90</v>
      </c>
      <c r="E14" s="108"/>
      <c r="F14" s="109"/>
      <c r="G14" s="110">
        <f t="shared" ref="G14:G16" si="4">E14*F14</f>
        <v>0</v>
      </c>
      <c r="H14" s="108"/>
      <c r="I14" s="109"/>
      <c r="J14" s="110">
        <f t="shared" ref="J14:J16" si="5">H14*I14</f>
        <v>0</v>
      </c>
      <c r="K14" s="108"/>
      <c r="L14" s="109"/>
      <c r="M14" s="110">
        <f t="shared" ref="M14:M16" si="6">K14*L14</f>
        <v>0</v>
      </c>
      <c r="N14" s="108"/>
      <c r="O14" s="109"/>
      <c r="P14" s="110">
        <f t="shared" ref="P14:P16" si="7">N14*O14</f>
        <v>0</v>
      </c>
      <c r="Q14" s="108"/>
      <c r="R14" s="109"/>
      <c r="S14" s="110">
        <f t="shared" ref="S14:S16" si="8">Q14*R14</f>
        <v>0</v>
      </c>
      <c r="T14" s="108"/>
      <c r="U14" s="109"/>
      <c r="V14" s="111">
        <f t="shared" ref="V14:V16" si="9">T14*U14</f>
        <v>0</v>
      </c>
      <c r="W14" s="112">
        <f t="shared" si="0"/>
        <v>0</v>
      </c>
      <c r="X14" s="113">
        <f t="shared" si="1"/>
        <v>0</v>
      </c>
      <c r="Y14" s="112">
        <f t="shared" si="2"/>
        <v>0</v>
      </c>
      <c r="Z14" s="114" t="e">
        <f t="shared" si="3"/>
        <v>#DIV/0!</v>
      </c>
      <c r="AA14" s="115"/>
      <c r="AB14" s="116"/>
      <c r="AC14" s="117"/>
      <c r="AD14" s="117"/>
      <c r="AE14" s="117"/>
      <c r="AF14" s="117"/>
      <c r="AG14" s="117"/>
    </row>
    <row r="15" spans="1:33" ht="30" customHeight="1" x14ac:dyDescent="0.3">
      <c r="A15" s="104" t="s">
        <v>87</v>
      </c>
      <c r="B15" s="105" t="s">
        <v>91</v>
      </c>
      <c r="C15" s="106" t="s">
        <v>89</v>
      </c>
      <c r="D15" s="107" t="s">
        <v>90</v>
      </c>
      <c r="E15" s="108"/>
      <c r="F15" s="109"/>
      <c r="G15" s="110">
        <f t="shared" si="4"/>
        <v>0</v>
      </c>
      <c r="H15" s="108"/>
      <c r="I15" s="109"/>
      <c r="J15" s="110">
        <f t="shared" si="5"/>
        <v>0</v>
      </c>
      <c r="K15" s="108"/>
      <c r="L15" s="109"/>
      <c r="M15" s="110">
        <f t="shared" si="6"/>
        <v>0</v>
      </c>
      <c r="N15" s="108"/>
      <c r="O15" s="109"/>
      <c r="P15" s="110">
        <f t="shared" si="7"/>
        <v>0</v>
      </c>
      <c r="Q15" s="108"/>
      <c r="R15" s="109"/>
      <c r="S15" s="110">
        <f t="shared" si="8"/>
        <v>0</v>
      </c>
      <c r="T15" s="108"/>
      <c r="U15" s="109"/>
      <c r="V15" s="111">
        <f t="shared" si="9"/>
        <v>0</v>
      </c>
      <c r="W15" s="112">
        <f t="shared" si="0"/>
        <v>0</v>
      </c>
      <c r="X15" s="113">
        <f t="shared" si="1"/>
        <v>0</v>
      </c>
      <c r="Y15" s="112">
        <f t="shared" si="2"/>
        <v>0</v>
      </c>
      <c r="Z15" s="114" t="e">
        <f t="shared" si="3"/>
        <v>#DIV/0!</v>
      </c>
      <c r="AA15" s="115"/>
      <c r="AB15" s="117"/>
      <c r="AC15" s="117"/>
      <c r="AD15" s="117"/>
      <c r="AE15" s="117"/>
      <c r="AF15" s="117"/>
      <c r="AG15" s="117"/>
    </row>
    <row r="16" spans="1:33" ht="30" customHeight="1" x14ac:dyDescent="0.3">
      <c r="A16" s="118" t="s">
        <v>87</v>
      </c>
      <c r="B16" s="119" t="s">
        <v>92</v>
      </c>
      <c r="C16" s="120" t="s">
        <v>89</v>
      </c>
      <c r="D16" s="121" t="s">
        <v>90</v>
      </c>
      <c r="E16" s="122"/>
      <c r="F16" s="123"/>
      <c r="G16" s="124">
        <f t="shared" si="4"/>
        <v>0</v>
      </c>
      <c r="H16" s="122"/>
      <c r="I16" s="123"/>
      <c r="J16" s="124">
        <f t="shared" si="5"/>
        <v>0</v>
      </c>
      <c r="K16" s="122"/>
      <c r="L16" s="123"/>
      <c r="M16" s="124">
        <f t="shared" si="6"/>
        <v>0</v>
      </c>
      <c r="N16" s="122"/>
      <c r="O16" s="123"/>
      <c r="P16" s="124">
        <f t="shared" si="7"/>
        <v>0</v>
      </c>
      <c r="Q16" s="122"/>
      <c r="R16" s="123"/>
      <c r="S16" s="124">
        <f t="shared" si="8"/>
        <v>0</v>
      </c>
      <c r="T16" s="122"/>
      <c r="U16" s="123"/>
      <c r="V16" s="125">
        <f t="shared" si="9"/>
        <v>0</v>
      </c>
      <c r="W16" s="126">
        <f t="shared" si="0"/>
        <v>0</v>
      </c>
      <c r="X16" s="127">
        <f t="shared" si="1"/>
        <v>0</v>
      </c>
      <c r="Y16" s="126">
        <f t="shared" si="2"/>
        <v>0</v>
      </c>
      <c r="Z16" s="114" t="e">
        <f t="shared" si="3"/>
        <v>#DIV/0!</v>
      </c>
      <c r="AA16" s="128"/>
      <c r="AB16" s="117"/>
      <c r="AC16" s="117"/>
      <c r="AD16" s="117"/>
      <c r="AE16" s="117"/>
      <c r="AF16" s="117"/>
      <c r="AG16" s="117"/>
    </row>
    <row r="17" spans="1:33" ht="30" customHeight="1" x14ac:dyDescent="0.3">
      <c r="A17" s="91" t="s">
        <v>84</v>
      </c>
      <c r="B17" s="92" t="s">
        <v>93</v>
      </c>
      <c r="C17" s="93" t="s">
        <v>94</v>
      </c>
      <c r="D17" s="94"/>
      <c r="E17" s="95"/>
      <c r="F17" s="96"/>
      <c r="G17" s="97">
        <f>SUM(G18:G20)</f>
        <v>0</v>
      </c>
      <c r="H17" s="95"/>
      <c r="I17" s="96"/>
      <c r="J17" s="97">
        <f>SUM(J18:J20)</f>
        <v>0</v>
      </c>
      <c r="K17" s="95"/>
      <c r="L17" s="96"/>
      <c r="M17" s="97">
        <f>SUM(M18:M20)</f>
        <v>0</v>
      </c>
      <c r="N17" s="95"/>
      <c r="O17" s="96"/>
      <c r="P17" s="97">
        <f>SUM(P18:P20)</f>
        <v>0</v>
      </c>
      <c r="Q17" s="95"/>
      <c r="R17" s="96"/>
      <c r="S17" s="97">
        <f>SUM(S18:S20)</f>
        <v>0</v>
      </c>
      <c r="T17" s="95"/>
      <c r="U17" s="96"/>
      <c r="V17" s="98">
        <f>SUM(V18:V20)</f>
        <v>0</v>
      </c>
      <c r="W17" s="99">
        <f t="shared" si="0"/>
        <v>0</v>
      </c>
      <c r="X17" s="100">
        <f t="shared" si="1"/>
        <v>0</v>
      </c>
      <c r="Y17" s="99">
        <f t="shared" si="2"/>
        <v>0</v>
      </c>
      <c r="Z17" s="101" t="e">
        <f t="shared" si="3"/>
        <v>#DIV/0!</v>
      </c>
      <c r="AA17" s="102"/>
      <c r="AB17" s="103"/>
      <c r="AC17" s="103"/>
      <c r="AD17" s="103"/>
      <c r="AE17" s="103"/>
      <c r="AF17" s="103"/>
      <c r="AG17" s="103"/>
    </row>
    <row r="18" spans="1:33" ht="30" customHeight="1" x14ac:dyDescent="0.3">
      <c r="A18" s="104" t="s">
        <v>87</v>
      </c>
      <c r="B18" s="105" t="s">
        <v>95</v>
      </c>
      <c r="C18" s="106" t="s">
        <v>96</v>
      </c>
      <c r="D18" s="107" t="s">
        <v>90</v>
      </c>
      <c r="E18" s="108"/>
      <c r="F18" s="109"/>
      <c r="G18" s="110">
        <f t="shared" ref="G18:G20" si="10">E18*F18</f>
        <v>0</v>
      </c>
      <c r="H18" s="108"/>
      <c r="I18" s="109"/>
      <c r="J18" s="110">
        <f t="shared" ref="J18:J20" si="11">H18*I18</f>
        <v>0</v>
      </c>
      <c r="K18" s="108"/>
      <c r="L18" s="109"/>
      <c r="M18" s="110">
        <f t="shared" ref="M18:M20" si="12">K18*L18</f>
        <v>0</v>
      </c>
      <c r="N18" s="108"/>
      <c r="O18" s="109"/>
      <c r="P18" s="110">
        <f t="shared" ref="P18:P20" si="13">N18*O18</f>
        <v>0</v>
      </c>
      <c r="Q18" s="108"/>
      <c r="R18" s="109"/>
      <c r="S18" s="110">
        <f t="shared" ref="S18:S20" si="14">Q18*R18</f>
        <v>0</v>
      </c>
      <c r="T18" s="108"/>
      <c r="U18" s="109"/>
      <c r="V18" s="111">
        <f t="shared" ref="V18:V20" si="15">T18*U18</f>
        <v>0</v>
      </c>
      <c r="W18" s="112">
        <f t="shared" si="0"/>
        <v>0</v>
      </c>
      <c r="X18" s="113">
        <f t="shared" si="1"/>
        <v>0</v>
      </c>
      <c r="Y18" s="112">
        <f t="shared" si="2"/>
        <v>0</v>
      </c>
      <c r="Z18" s="114" t="e">
        <f t="shared" si="3"/>
        <v>#DIV/0!</v>
      </c>
      <c r="AA18" s="115"/>
      <c r="AB18" s="117"/>
      <c r="AC18" s="117"/>
      <c r="AD18" s="117"/>
      <c r="AE18" s="117"/>
      <c r="AF18" s="117"/>
      <c r="AG18" s="117"/>
    </row>
    <row r="19" spans="1:33" ht="30" customHeight="1" x14ac:dyDescent="0.3">
      <c r="A19" s="104" t="s">
        <v>87</v>
      </c>
      <c r="B19" s="105" t="s">
        <v>97</v>
      </c>
      <c r="C19" s="106" t="s">
        <v>96</v>
      </c>
      <c r="D19" s="107" t="s">
        <v>90</v>
      </c>
      <c r="E19" s="108"/>
      <c r="F19" s="109"/>
      <c r="G19" s="110">
        <f t="shared" si="10"/>
        <v>0</v>
      </c>
      <c r="H19" s="108"/>
      <c r="I19" s="109"/>
      <c r="J19" s="110">
        <f t="shared" si="11"/>
        <v>0</v>
      </c>
      <c r="K19" s="108"/>
      <c r="L19" s="109"/>
      <c r="M19" s="110">
        <f t="shared" si="12"/>
        <v>0</v>
      </c>
      <c r="N19" s="108"/>
      <c r="O19" s="109"/>
      <c r="P19" s="110">
        <f t="shared" si="13"/>
        <v>0</v>
      </c>
      <c r="Q19" s="108"/>
      <c r="R19" s="109"/>
      <c r="S19" s="110">
        <f t="shared" si="14"/>
        <v>0</v>
      </c>
      <c r="T19" s="108"/>
      <c r="U19" s="109"/>
      <c r="V19" s="111">
        <f t="shared" si="15"/>
        <v>0</v>
      </c>
      <c r="W19" s="112">
        <f t="shared" si="0"/>
        <v>0</v>
      </c>
      <c r="X19" s="113">
        <f t="shared" si="1"/>
        <v>0</v>
      </c>
      <c r="Y19" s="112">
        <f t="shared" si="2"/>
        <v>0</v>
      </c>
      <c r="Z19" s="114" t="e">
        <f t="shared" si="3"/>
        <v>#DIV/0!</v>
      </c>
      <c r="AA19" s="115"/>
      <c r="AB19" s="117"/>
      <c r="AC19" s="117"/>
      <c r="AD19" s="117"/>
      <c r="AE19" s="117"/>
      <c r="AF19" s="117"/>
      <c r="AG19" s="117"/>
    </row>
    <row r="20" spans="1:33" ht="30" customHeight="1" x14ac:dyDescent="0.3">
      <c r="A20" s="118" t="s">
        <v>87</v>
      </c>
      <c r="B20" s="129" t="s">
        <v>98</v>
      </c>
      <c r="C20" s="106" t="s">
        <v>96</v>
      </c>
      <c r="D20" s="121" t="s">
        <v>90</v>
      </c>
      <c r="E20" s="122"/>
      <c r="F20" s="123"/>
      <c r="G20" s="124">
        <f t="shared" si="10"/>
        <v>0</v>
      </c>
      <c r="H20" s="122"/>
      <c r="I20" s="123"/>
      <c r="J20" s="124">
        <f t="shared" si="11"/>
        <v>0</v>
      </c>
      <c r="K20" s="122"/>
      <c r="L20" s="123"/>
      <c r="M20" s="124">
        <f t="shared" si="12"/>
        <v>0</v>
      </c>
      <c r="N20" s="122"/>
      <c r="O20" s="123"/>
      <c r="P20" s="124">
        <f t="shared" si="13"/>
        <v>0</v>
      </c>
      <c r="Q20" s="122"/>
      <c r="R20" s="123"/>
      <c r="S20" s="124">
        <f t="shared" si="14"/>
        <v>0</v>
      </c>
      <c r="T20" s="122"/>
      <c r="U20" s="123"/>
      <c r="V20" s="125">
        <f t="shared" si="15"/>
        <v>0</v>
      </c>
      <c r="W20" s="112">
        <f t="shared" si="0"/>
        <v>0</v>
      </c>
      <c r="X20" s="113">
        <f t="shared" si="1"/>
        <v>0</v>
      </c>
      <c r="Y20" s="112">
        <f t="shared" si="2"/>
        <v>0</v>
      </c>
      <c r="Z20" s="114" t="e">
        <f t="shared" si="3"/>
        <v>#DIV/0!</v>
      </c>
      <c r="AA20" s="128"/>
      <c r="AB20" s="117"/>
      <c r="AC20" s="117"/>
      <c r="AD20" s="117"/>
      <c r="AE20" s="117"/>
      <c r="AF20" s="117"/>
      <c r="AG20" s="117"/>
    </row>
    <row r="21" spans="1:33" ht="30" customHeight="1" x14ac:dyDescent="0.3">
      <c r="A21" s="91" t="s">
        <v>84</v>
      </c>
      <c r="B21" s="92" t="s">
        <v>99</v>
      </c>
      <c r="C21" s="93" t="s">
        <v>100</v>
      </c>
      <c r="D21" s="94"/>
      <c r="E21" s="95"/>
      <c r="F21" s="96"/>
      <c r="G21" s="97">
        <f>SUM(G22:G29)</f>
        <v>404604</v>
      </c>
      <c r="H21" s="95"/>
      <c r="I21" s="96"/>
      <c r="J21" s="97">
        <f>SUM(J22:J29)</f>
        <v>404604</v>
      </c>
      <c r="K21" s="95"/>
      <c r="L21" s="96"/>
      <c r="M21" s="97">
        <f>SUM(M22:M29)</f>
        <v>0</v>
      </c>
      <c r="N21" s="95"/>
      <c r="O21" s="96"/>
      <c r="P21" s="97">
        <f>SUM(P22:P29)</f>
        <v>0</v>
      </c>
      <c r="Q21" s="95"/>
      <c r="R21" s="96"/>
      <c r="S21" s="97">
        <f>SUM(S22:S29)</f>
        <v>0</v>
      </c>
      <c r="T21" s="95"/>
      <c r="U21" s="96"/>
      <c r="V21" s="98">
        <f>SUM(V22:V29)</f>
        <v>0</v>
      </c>
      <c r="W21" s="99">
        <f t="shared" si="0"/>
        <v>404604</v>
      </c>
      <c r="X21" s="100">
        <f t="shared" si="1"/>
        <v>404604</v>
      </c>
      <c r="Y21" s="99">
        <f t="shared" si="2"/>
        <v>0</v>
      </c>
      <c r="Z21" s="101">
        <f t="shared" si="3"/>
        <v>0</v>
      </c>
      <c r="AA21" s="102"/>
      <c r="AB21" s="103"/>
      <c r="AC21" s="103"/>
      <c r="AD21" s="103"/>
      <c r="AE21" s="103"/>
      <c r="AF21" s="103"/>
      <c r="AG21" s="103"/>
    </row>
    <row r="22" spans="1:33" ht="30" customHeight="1" x14ac:dyDescent="0.3">
      <c r="A22" s="104" t="s">
        <v>87</v>
      </c>
      <c r="B22" s="105" t="s">
        <v>101</v>
      </c>
      <c r="C22" s="130" t="s">
        <v>102</v>
      </c>
      <c r="D22" s="107" t="s">
        <v>90</v>
      </c>
      <c r="E22" s="131">
        <v>6</v>
      </c>
      <c r="F22" s="132">
        <v>7500</v>
      </c>
      <c r="G22" s="110">
        <f t="shared" ref="G22:G29" si="16">E22*F22</f>
        <v>45000</v>
      </c>
      <c r="H22" s="108">
        <v>6</v>
      </c>
      <c r="I22" s="109">
        <v>7500</v>
      </c>
      <c r="J22" s="110">
        <f t="shared" ref="J22:J29" si="17">H22*I22</f>
        <v>45000</v>
      </c>
      <c r="K22" s="108"/>
      <c r="L22" s="109"/>
      <c r="M22" s="110">
        <f t="shared" ref="M22:M29" si="18">K22*L22</f>
        <v>0</v>
      </c>
      <c r="N22" s="108"/>
      <c r="O22" s="109"/>
      <c r="P22" s="110">
        <f t="shared" ref="P22:P29" si="19">N22*O22</f>
        <v>0</v>
      </c>
      <c r="Q22" s="108"/>
      <c r="R22" s="109"/>
      <c r="S22" s="110">
        <f t="shared" ref="S22:S29" si="20">Q22*R22</f>
        <v>0</v>
      </c>
      <c r="T22" s="108"/>
      <c r="U22" s="109"/>
      <c r="V22" s="111">
        <f t="shared" ref="V22:V29" si="21">T22*U22</f>
        <v>0</v>
      </c>
      <c r="W22" s="112">
        <f t="shared" si="0"/>
        <v>45000</v>
      </c>
      <c r="X22" s="113">
        <f t="shared" si="1"/>
        <v>45000</v>
      </c>
      <c r="Y22" s="112">
        <f t="shared" si="2"/>
        <v>0</v>
      </c>
      <c r="Z22" s="114">
        <f t="shared" si="3"/>
        <v>0</v>
      </c>
      <c r="AA22" s="115"/>
      <c r="AB22" s="117"/>
      <c r="AC22" s="117"/>
      <c r="AD22" s="117"/>
      <c r="AE22" s="117"/>
      <c r="AF22" s="117"/>
      <c r="AG22" s="117"/>
    </row>
    <row r="23" spans="1:33" ht="30" customHeight="1" x14ac:dyDescent="0.3">
      <c r="A23" s="104" t="s">
        <v>87</v>
      </c>
      <c r="B23" s="105" t="s">
        <v>103</v>
      </c>
      <c r="C23" s="133" t="s">
        <v>104</v>
      </c>
      <c r="D23" s="107" t="s">
        <v>90</v>
      </c>
      <c r="E23" s="131">
        <v>6</v>
      </c>
      <c r="F23" s="131">
        <v>7500</v>
      </c>
      <c r="G23" s="110">
        <f t="shared" si="16"/>
        <v>45000</v>
      </c>
      <c r="H23" s="108">
        <v>6</v>
      </c>
      <c r="I23" s="109">
        <v>7500</v>
      </c>
      <c r="J23" s="110">
        <f t="shared" si="17"/>
        <v>45000</v>
      </c>
      <c r="K23" s="108"/>
      <c r="L23" s="109"/>
      <c r="M23" s="110">
        <f t="shared" si="18"/>
        <v>0</v>
      </c>
      <c r="N23" s="108"/>
      <c r="O23" s="109"/>
      <c r="P23" s="110">
        <f t="shared" si="19"/>
        <v>0</v>
      </c>
      <c r="Q23" s="108"/>
      <c r="R23" s="109"/>
      <c r="S23" s="110">
        <f t="shared" si="20"/>
        <v>0</v>
      </c>
      <c r="T23" s="108"/>
      <c r="U23" s="109"/>
      <c r="V23" s="111">
        <f t="shared" si="21"/>
        <v>0</v>
      </c>
      <c r="W23" s="112">
        <f t="shared" si="0"/>
        <v>45000</v>
      </c>
      <c r="X23" s="113">
        <f t="shared" si="1"/>
        <v>45000</v>
      </c>
      <c r="Y23" s="112">
        <f t="shared" si="2"/>
        <v>0</v>
      </c>
      <c r="Z23" s="114">
        <f t="shared" si="3"/>
        <v>0</v>
      </c>
      <c r="AA23" s="115"/>
      <c r="AB23" s="117"/>
      <c r="AC23" s="117"/>
      <c r="AD23" s="117"/>
      <c r="AE23" s="117"/>
      <c r="AF23" s="117"/>
      <c r="AG23" s="117"/>
    </row>
    <row r="24" spans="1:33" ht="30" customHeight="1" x14ac:dyDescent="0.3">
      <c r="A24" s="104" t="s">
        <v>87</v>
      </c>
      <c r="B24" s="105" t="s">
        <v>105</v>
      </c>
      <c r="C24" s="133" t="s">
        <v>106</v>
      </c>
      <c r="D24" s="107" t="s">
        <v>90</v>
      </c>
      <c r="E24" s="131">
        <v>6</v>
      </c>
      <c r="F24" s="131">
        <v>7500</v>
      </c>
      <c r="G24" s="110">
        <f t="shared" si="16"/>
        <v>45000</v>
      </c>
      <c r="H24" s="108">
        <v>6</v>
      </c>
      <c r="I24" s="109">
        <v>7500</v>
      </c>
      <c r="J24" s="110">
        <f t="shared" si="17"/>
        <v>45000</v>
      </c>
      <c r="K24" s="108"/>
      <c r="L24" s="109"/>
      <c r="M24" s="110">
        <f t="shared" si="18"/>
        <v>0</v>
      </c>
      <c r="N24" s="108"/>
      <c r="O24" s="109"/>
      <c r="P24" s="110">
        <f t="shared" si="19"/>
        <v>0</v>
      </c>
      <c r="Q24" s="108"/>
      <c r="R24" s="109"/>
      <c r="S24" s="110">
        <f t="shared" si="20"/>
        <v>0</v>
      </c>
      <c r="T24" s="108"/>
      <c r="U24" s="109"/>
      <c r="V24" s="111">
        <f t="shared" si="21"/>
        <v>0</v>
      </c>
      <c r="W24" s="112">
        <f t="shared" si="0"/>
        <v>45000</v>
      </c>
      <c r="X24" s="113">
        <f t="shared" si="1"/>
        <v>45000</v>
      </c>
      <c r="Y24" s="112">
        <f t="shared" si="2"/>
        <v>0</v>
      </c>
      <c r="Z24" s="114">
        <f t="shared" si="3"/>
        <v>0</v>
      </c>
      <c r="AA24" s="115"/>
      <c r="AB24" s="117"/>
      <c r="AC24" s="117"/>
      <c r="AD24" s="117"/>
      <c r="AE24" s="117"/>
      <c r="AF24" s="117"/>
      <c r="AG24" s="117"/>
    </row>
    <row r="25" spans="1:33" ht="30" customHeight="1" x14ac:dyDescent="0.3">
      <c r="A25" s="104" t="s">
        <v>87</v>
      </c>
      <c r="B25" s="105" t="s">
        <v>107</v>
      </c>
      <c r="C25" s="134" t="s">
        <v>108</v>
      </c>
      <c r="D25" s="107" t="s">
        <v>90</v>
      </c>
      <c r="E25" s="131">
        <v>6</v>
      </c>
      <c r="F25" s="131">
        <v>7500</v>
      </c>
      <c r="G25" s="110">
        <f t="shared" si="16"/>
        <v>45000</v>
      </c>
      <c r="H25" s="108">
        <v>6</v>
      </c>
      <c r="I25" s="109">
        <v>7500</v>
      </c>
      <c r="J25" s="110">
        <f t="shared" si="17"/>
        <v>45000</v>
      </c>
      <c r="K25" s="108"/>
      <c r="L25" s="109"/>
      <c r="M25" s="110">
        <f t="shared" si="18"/>
        <v>0</v>
      </c>
      <c r="N25" s="108"/>
      <c r="O25" s="109"/>
      <c r="P25" s="110">
        <f t="shared" si="19"/>
        <v>0</v>
      </c>
      <c r="Q25" s="108"/>
      <c r="R25" s="109"/>
      <c r="S25" s="110">
        <f t="shared" si="20"/>
        <v>0</v>
      </c>
      <c r="T25" s="108"/>
      <c r="U25" s="109"/>
      <c r="V25" s="111">
        <f t="shared" si="21"/>
        <v>0</v>
      </c>
      <c r="W25" s="112">
        <f t="shared" si="0"/>
        <v>45000</v>
      </c>
      <c r="X25" s="113">
        <f t="shared" si="1"/>
        <v>45000</v>
      </c>
      <c r="Y25" s="112">
        <f t="shared" si="2"/>
        <v>0</v>
      </c>
      <c r="Z25" s="114">
        <f t="shared" si="3"/>
        <v>0</v>
      </c>
      <c r="AA25" s="115"/>
      <c r="AB25" s="117"/>
      <c r="AC25" s="117"/>
      <c r="AD25" s="117"/>
      <c r="AE25" s="117"/>
      <c r="AF25" s="117"/>
      <c r="AG25" s="117"/>
    </row>
    <row r="26" spans="1:33" ht="30" customHeight="1" x14ac:dyDescent="0.3">
      <c r="A26" s="104" t="s">
        <v>87</v>
      </c>
      <c r="B26" s="105" t="s">
        <v>109</v>
      </c>
      <c r="C26" s="134" t="s">
        <v>110</v>
      </c>
      <c r="D26" s="107" t="s">
        <v>90</v>
      </c>
      <c r="E26" s="131">
        <v>10</v>
      </c>
      <c r="F26" s="131">
        <v>9500</v>
      </c>
      <c r="G26" s="110">
        <f t="shared" si="16"/>
        <v>95000</v>
      </c>
      <c r="H26" s="108">
        <v>10</v>
      </c>
      <c r="I26" s="109">
        <v>9500</v>
      </c>
      <c r="J26" s="110">
        <f t="shared" si="17"/>
        <v>95000</v>
      </c>
      <c r="K26" s="108"/>
      <c r="L26" s="109"/>
      <c r="M26" s="110">
        <f t="shared" si="18"/>
        <v>0</v>
      </c>
      <c r="N26" s="108"/>
      <c r="O26" s="109"/>
      <c r="P26" s="110">
        <f t="shared" si="19"/>
        <v>0</v>
      </c>
      <c r="Q26" s="108"/>
      <c r="R26" s="109"/>
      <c r="S26" s="110">
        <f t="shared" si="20"/>
        <v>0</v>
      </c>
      <c r="T26" s="108"/>
      <c r="U26" s="109"/>
      <c r="V26" s="111">
        <f t="shared" si="21"/>
        <v>0</v>
      </c>
      <c r="W26" s="112">
        <f t="shared" si="0"/>
        <v>95000</v>
      </c>
      <c r="X26" s="113">
        <f t="shared" si="1"/>
        <v>95000</v>
      </c>
      <c r="Y26" s="112">
        <f t="shared" si="2"/>
        <v>0</v>
      </c>
      <c r="Z26" s="114">
        <f t="shared" si="3"/>
        <v>0</v>
      </c>
      <c r="AA26" s="115"/>
      <c r="AB26" s="117"/>
      <c r="AC26" s="117"/>
      <c r="AD26" s="117"/>
      <c r="AE26" s="117"/>
      <c r="AF26" s="117"/>
      <c r="AG26" s="117"/>
    </row>
    <row r="27" spans="1:33" ht="30" customHeight="1" x14ac:dyDescent="0.3">
      <c r="A27" s="104" t="s">
        <v>87</v>
      </c>
      <c r="B27" s="105" t="s">
        <v>111</v>
      </c>
      <c r="C27" s="134" t="s">
        <v>112</v>
      </c>
      <c r="D27" s="107" t="s">
        <v>90</v>
      </c>
      <c r="E27" s="131">
        <v>6</v>
      </c>
      <c r="F27" s="131">
        <v>6000</v>
      </c>
      <c r="G27" s="110">
        <f t="shared" si="16"/>
        <v>36000</v>
      </c>
      <c r="H27" s="108">
        <v>6</v>
      </c>
      <c r="I27" s="109">
        <v>6000</v>
      </c>
      <c r="J27" s="110">
        <f t="shared" si="17"/>
        <v>36000</v>
      </c>
      <c r="K27" s="108"/>
      <c r="L27" s="109"/>
      <c r="M27" s="110">
        <f t="shared" si="18"/>
        <v>0</v>
      </c>
      <c r="N27" s="108"/>
      <c r="O27" s="109"/>
      <c r="P27" s="110">
        <f t="shared" si="19"/>
        <v>0</v>
      </c>
      <c r="Q27" s="108"/>
      <c r="R27" s="109"/>
      <c r="S27" s="110">
        <f t="shared" si="20"/>
        <v>0</v>
      </c>
      <c r="T27" s="108"/>
      <c r="U27" s="109"/>
      <c r="V27" s="111">
        <f t="shared" si="21"/>
        <v>0</v>
      </c>
      <c r="W27" s="112">
        <f t="shared" si="0"/>
        <v>36000</v>
      </c>
      <c r="X27" s="113">
        <f t="shared" si="1"/>
        <v>36000</v>
      </c>
      <c r="Y27" s="112">
        <f t="shared" si="2"/>
        <v>0</v>
      </c>
      <c r="Z27" s="114">
        <f t="shared" si="3"/>
        <v>0</v>
      </c>
      <c r="AA27" s="115"/>
      <c r="AB27" s="117"/>
      <c r="AC27" s="117"/>
      <c r="AD27" s="117"/>
      <c r="AE27" s="117"/>
      <c r="AF27" s="117"/>
      <c r="AG27" s="117"/>
    </row>
    <row r="28" spans="1:33" ht="30" customHeight="1" x14ac:dyDescent="0.3">
      <c r="A28" s="104" t="s">
        <v>87</v>
      </c>
      <c r="B28" s="105" t="s">
        <v>113</v>
      </c>
      <c r="C28" s="133" t="s">
        <v>114</v>
      </c>
      <c r="D28" s="107" t="s">
        <v>115</v>
      </c>
      <c r="E28" s="131">
        <v>7</v>
      </c>
      <c r="F28" s="131">
        <v>3372</v>
      </c>
      <c r="G28" s="110">
        <f t="shared" si="16"/>
        <v>23604</v>
      </c>
      <c r="H28" s="108">
        <v>7</v>
      </c>
      <c r="I28" s="109">
        <v>3372</v>
      </c>
      <c r="J28" s="110">
        <f t="shared" si="17"/>
        <v>23604</v>
      </c>
      <c r="K28" s="108"/>
      <c r="L28" s="109"/>
      <c r="M28" s="110">
        <f t="shared" si="18"/>
        <v>0</v>
      </c>
      <c r="N28" s="108"/>
      <c r="O28" s="109"/>
      <c r="P28" s="110">
        <f t="shared" si="19"/>
        <v>0</v>
      </c>
      <c r="Q28" s="108"/>
      <c r="R28" s="109"/>
      <c r="S28" s="110">
        <f t="shared" si="20"/>
        <v>0</v>
      </c>
      <c r="T28" s="108"/>
      <c r="U28" s="109"/>
      <c r="V28" s="111">
        <f t="shared" si="21"/>
        <v>0</v>
      </c>
      <c r="W28" s="112">
        <f t="shared" si="0"/>
        <v>23604</v>
      </c>
      <c r="X28" s="113">
        <f t="shared" si="1"/>
        <v>23604</v>
      </c>
      <c r="Y28" s="112">
        <f t="shared" si="2"/>
        <v>0</v>
      </c>
      <c r="Z28" s="114">
        <f t="shared" si="3"/>
        <v>0</v>
      </c>
      <c r="AA28" s="115"/>
      <c r="AB28" s="117"/>
      <c r="AC28" s="117"/>
      <c r="AD28" s="117"/>
      <c r="AE28" s="117"/>
      <c r="AF28" s="117"/>
      <c r="AG28" s="117"/>
    </row>
    <row r="29" spans="1:33" ht="59.25" customHeight="1" x14ac:dyDescent="0.3">
      <c r="A29" s="135" t="s">
        <v>87</v>
      </c>
      <c r="B29" s="105" t="s">
        <v>116</v>
      </c>
      <c r="C29" s="133" t="s">
        <v>117</v>
      </c>
      <c r="D29" s="107" t="s">
        <v>90</v>
      </c>
      <c r="E29" s="131">
        <v>4</v>
      </c>
      <c r="F29" s="131">
        <v>17500</v>
      </c>
      <c r="G29" s="136">
        <f t="shared" si="16"/>
        <v>70000</v>
      </c>
      <c r="H29" s="137">
        <v>4</v>
      </c>
      <c r="I29" s="138">
        <v>17500</v>
      </c>
      <c r="J29" s="136">
        <f t="shared" si="17"/>
        <v>70000</v>
      </c>
      <c r="K29" s="122"/>
      <c r="L29" s="123"/>
      <c r="M29" s="124">
        <f t="shared" si="18"/>
        <v>0</v>
      </c>
      <c r="N29" s="122"/>
      <c r="O29" s="123"/>
      <c r="P29" s="124">
        <f t="shared" si="19"/>
        <v>0</v>
      </c>
      <c r="Q29" s="122"/>
      <c r="R29" s="123"/>
      <c r="S29" s="124">
        <f t="shared" si="20"/>
        <v>0</v>
      </c>
      <c r="T29" s="122"/>
      <c r="U29" s="123"/>
      <c r="V29" s="125">
        <f t="shared" si="21"/>
        <v>0</v>
      </c>
      <c r="W29" s="112">
        <f t="shared" si="0"/>
        <v>70000</v>
      </c>
      <c r="X29" s="113">
        <f t="shared" si="1"/>
        <v>70000</v>
      </c>
      <c r="Y29" s="112">
        <f t="shared" si="2"/>
        <v>0</v>
      </c>
      <c r="Z29" s="114">
        <f t="shared" si="3"/>
        <v>0</v>
      </c>
      <c r="AA29" s="128"/>
      <c r="AB29" s="117"/>
      <c r="AC29" s="117"/>
      <c r="AD29" s="117"/>
      <c r="AE29" s="117"/>
      <c r="AF29" s="117"/>
      <c r="AG29" s="117"/>
    </row>
    <row r="30" spans="1:33" ht="30" customHeight="1" x14ac:dyDescent="0.3">
      <c r="A30" s="91" t="s">
        <v>82</v>
      </c>
      <c r="B30" s="92" t="s">
        <v>118</v>
      </c>
      <c r="C30" s="93" t="s">
        <v>119</v>
      </c>
      <c r="D30" s="94"/>
      <c r="E30" s="95"/>
      <c r="F30" s="96"/>
      <c r="G30" s="97">
        <f>SUM(G31:G33)</f>
        <v>89012.88</v>
      </c>
      <c r="H30" s="95"/>
      <c r="I30" s="96"/>
      <c r="J30" s="97">
        <f>SUM(J31:J33)</f>
        <v>93412.88</v>
      </c>
      <c r="K30" s="95"/>
      <c r="L30" s="96"/>
      <c r="M30" s="97">
        <f>SUM(M31:M33)</f>
        <v>0</v>
      </c>
      <c r="N30" s="95"/>
      <c r="O30" s="96"/>
      <c r="P30" s="97">
        <f>SUM(P31:P33)</f>
        <v>0</v>
      </c>
      <c r="Q30" s="95"/>
      <c r="R30" s="96"/>
      <c r="S30" s="97">
        <f>SUM(S31:S33)</f>
        <v>0</v>
      </c>
      <c r="T30" s="95"/>
      <c r="U30" s="96"/>
      <c r="V30" s="98">
        <f>SUM(V31:V33)</f>
        <v>0</v>
      </c>
      <c r="W30" s="99">
        <f t="shared" si="0"/>
        <v>89012.88</v>
      </c>
      <c r="X30" s="100">
        <f t="shared" si="1"/>
        <v>93412.88</v>
      </c>
      <c r="Y30" s="99">
        <f t="shared" si="2"/>
        <v>-4400</v>
      </c>
      <c r="Z30" s="101">
        <f t="shared" si="3"/>
        <v>-4.9431048630265637E-2</v>
      </c>
      <c r="AA30" s="102"/>
      <c r="AB30" s="103"/>
      <c r="AC30" s="103"/>
      <c r="AD30" s="103"/>
      <c r="AE30" s="103"/>
      <c r="AF30" s="103"/>
      <c r="AG30" s="103"/>
    </row>
    <row r="31" spans="1:33" ht="30" customHeight="1" x14ac:dyDescent="0.3">
      <c r="A31" s="139" t="s">
        <v>87</v>
      </c>
      <c r="B31" s="140" t="s">
        <v>120</v>
      </c>
      <c r="C31" s="106" t="s">
        <v>121</v>
      </c>
      <c r="D31" s="141"/>
      <c r="E31" s="142">
        <f>G13</f>
        <v>0</v>
      </c>
      <c r="F31" s="143">
        <v>0.22</v>
      </c>
      <c r="G31" s="144">
        <f t="shared" ref="G31:G33" si="22">E31*F31</f>
        <v>0</v>
      </c>
      <c r="H31" s="142">
        <f>J13</f>
        <v>0</v>
      </c>
      <c r="I31" s="143">
        <v>0.22</v>
      </c>
      <c r="J31" s="144">
        <f t="shared" ref="J31:J33" si="23">H31*I31</f>
        <v>0</v>
      </c>
      <c r="K31" s="142">
        <f>M13</f>
        <v>0</v>
      </c>
      <c r="L31" s="143">
        <v>0.22</v>
      </c>
      <c r="M31" s="144">
        <f t="shared" ref="M31:M33" si="24">K31*L31</f>
        <v>0</v>
      </c>
      <c r="N31" s="142">
        <f>P13</f>
        <v>0</v>
      </c>
      <c r="O31" s="143">
        <v>0.22</v>
      </c>
      <c r="P31" s="144">
        <f t="shared" ref="P31:P33" si="25">N31*O31</f>
        <v>0</v>
      </c>
      <c r="Q31" s="142">
        <f>S13</f>
        <v>0</v>
      </c>
      <c r="R31" s="143">
        <v>0.22</v>
      </c>
      <c r="S31" s="144">
        <f t="shared" ref="S31:S33" si="26">Q31*R31</f>
        <v>0</v>
      </c>
      <c r="T31" s="142">
        <f>V13</f>
        <v>0</v>
      </c>
      <c r="U31" s="143">
        <v>0.22</v>
      </c>
      <c r="V31" s="145">
        <f t="shared" ref="V31:V33" si="27">T31*U31</f>
        <v>0</v>
      </c>
      <c r="W31" s="112">
        <f t="shared" si="0"/>
        <v>0</v>
      </c>
      <c r="X31" s="113">
        <f t="shared" si="1"/>
        <v>0</v>
      </c>
      <c r="Y31" s="112">
        <f t="shared" si="2"/>
        <v>0</v>
      </c>
      <c r="Z31" s="114" t="e">
        <f t="shared" si="3"/>
        <v>#DIV/0!</v>
      </c>
      <c r="AA31" s="146"/>
      <c r="AB31" s="116"/>
      <c r="AC31" s="117"/>
      <c r="AD31" s="117"/>
      <c r="AE31" s="117"/>
      <c r="AF31" s="117"/>
      <c r="AG31" s="117"/>
    </row>
    <row r="32" spans="1:33" ht="30" customHeight="1" x14ac:dyDescent="0.3">
      <c r="A32" s="104" t="s">
        <v>87</v>
      </c>
      <c r="B32" s="105" t="s">
        <v>122</v>
      </c>
      <c r="C32" s="106" t="s">
        <v>94</v>
      </c>
      <c r="D32" s="107"/>
      <c r="E32" s="108">
        <f>G17</f>
        <v>0</v>
      </c>
      <c r="F32" s="109">
        <v>0.22</v>
      </c>
      <c r="G32" s="110">
        <f t="shared" si="22"/>
        <v>0</v>
      </c>
      <c r="H32" s="108">
        <f>J17</f>
        <v>0</v>
      </c>
      <c r="I32" s="109">
        <v>0.22</v>
      </c>
      <c r="J32" s="110">
        <f t="shared" si="23"/>
        <v>0</v>
      </c>
      <c r="K32" s="108">
        <f>M17</f>
        <v>0</v>
      </c>
      <c r="L32" s="109">
        <v>0.22</v>
      </c>
      <c r="M32" s="110">
        <f t="shared" si="24"/>
        <v>0</v>
      </c>
      <c r="N32" s="108">
        <f>P17</f>
        <v>0</v>
      </c>
      <c r="O32" s="109">
        <v>0.22</v>
      </c>
      <c r="P32" s="110">
        <f t="shared" si="25"/>
        <v>0</v>
      </c>
      <c r="Q32" s="108">
        <f>S17</f>
        <v>0</v>
      </c>
      <c r="R32" s="109">
        <v>0.22</v>
      </c>
      <c r="S32" s="110">
        <f t="shared" si="26"/>
        <v>0</v>
      </c>
      <c r="T32" s="108">
        <f>V17</f>
        <v>0</v>
      </c>
      <c r="U32" s="109">
        <v>0.22</v>
      </c>
      <c r="V32" s="111">
        <f t="shared" si="27"/>
        <v>0</v>
      </c>
      <c r="W32" s="112">
        <f t="shared" si="0"/>
        <v>0</v>
      </c>
      <c r="X32" s="113">
        <f t="shared" si="1"/>
        <v>0</v>
      </c>
      <c r="Y32" s="112">
        <f t="shared" si="2"/>
        <v>0</v>
      </c>
      <c r="Z32" s="114" t="e">
        <f t="shared" si="3"/>
        <v>#DIV/0!</v>
      </c>
      <c r="AA32" s="115"/>
      <c r="AB32" s="117"/>
      <c r="AC32" s="117"/>
      <c r="AD32" s="117"/>
      <c r="AE32" s="117"/>
      <c r="AF32" s="117"/>
      <c r="AG32" s="117"/>
    </row>
    <row r="33" spans="1:33" ht="30" customHeight="1" x14ac:dyDescent="0.3">
      <c r="A33" s="135" t="s">
        <v>87</v>
      </c>
      <c r="B33" s="119" t="s">
        <v>123</v>
      </c>
      <c r="C33" s="147" t="s">
        <v>100</v>
      </c>
      <c r="D33" s="148"/>
      <c r="E33" s="137">
        <f>G21</f>
        <v>404604</v>
      </c>
      <c r="F33" s="138">
        <v>0.22</v>
      </c>
      <c r="G33" s="136">
        <f t="shared" si="22"/>
        <v>89012.88</v>
      </c>
      <c r="H33" s="137">
        <f>J21+G178</f>
        <v>424604</v>
      </c>
      <c r="I33" s="138">
        <v>0.22</v>
      </c>
      <c r="J33" s="136">
        <f t="shared" si="23"/>
        <v>93412.88</v>
      </c>
      <c r="K33" s="137">
        <f>M21</f>
        <v>0</v>
      </c>
      <c r="L33" s="138">
        <v>0.22</v>
      </c>
      <c r="M33" s="136">
        <f t="shared" si="24"/>
        <v>0</v>
      </c>
      <c r="N33" s="137">
        <f>P21</f>
        <v>0</v>
      </c>
      <c r="O33" s="138">
        <v>0.22</v>
      </c>
      <c r="P33" s="136">
        <f t="shared" si="25"/>
        <v>0</v>
      </c>
      <c r="Q33" s="137">
        <f>S21</f>
        <v>0</v>
      </c>
      <c r="R33" s="138">
        <v>0.22</v>
      </c>
      <c r="S33" s="136">
        <f t="shared" si="26"/>
        <v>0</v>
      </c>
      <c r="T33" s="137">
        <f>V21</f>
        <v>0</v>
      </c>
      <c r="U33" s="138">
        <v>0.22</v>
      </c>
      <c r="V33" s="149">
        <f t="shared" si="27"/>
        <v>0</v>
      </c>
      <c r="W33" s="112">
        <f t="shared" si="0"/>
        <v>89012.88</v>
      </c>
      <c r="X33" s="113">
        <f t="shared" si="1"/>
        <v>93412.88</v>
      </c>
      <c r="Y33" s="112">
        <f t="shared" si="2"/>
        <v>-4400</v>
      </c>
      <c r="Z33" s="114">
        <f t="shared" si="3"/>
        <v>-4.9431048630265637E-2</v>
      </c>
      <c r="AA33" s="150" t="s">
        <v>124</v>
      </c>
      <c r="AB33" s="117"/>
      <c r="AC33" s="117"/>
      <c r="AD33" s="117"/>
      <c r="AE33" s="117"/>
      <c r="AF33" s="117"/>
      <c r="AG33" s="117"/>
    </row>
    <row r="34" spans="1:33" ht="30" customHeight="1" x14ac:dyDescent="0.3">
      <c r="A34" s="91" t="s">
        <v>84</v>
      </c>
      <c r="B34" s="92" t="s">
        <v>125</v>
      </c>
      <c r="C34" s="93" t="s">
        <v>126</v>
      </c>
      <c r="D34" s="151"/>
      <c r="E34" s="152"/>
      <c r="F34" s="153"/>
      <c r="G34" s="97">
        <f>SUM(G35:G37)</f>
        <v>340000</v>
      </c>
      <c r="H34" s="95"/>
      <c r="I34" s="96"/>
      <c r="J34" s="97">
        <f>SUM(J35:J37)</f>
        <v>340000</v>
      </c>
      <c r="K34" s="95"/>
      <c r="L34" s="96"/>
      <c r="M34" s="97">
        <f>SUM(M35:M37)</f>
        <v>0</v>
      </c>
      <c r="N34" s="95"/>
      <c r="O34" s="96"/>
      <c r="P34" s="97">
        <f>SUM(P35:P37)</f>
        <v>0</v>
      </c>
      <c r="Q34" s="95"/>
      <c r="R34" s="96"/>
      <c r="S34" s="97">
        <f>SUM(S35:S37)</f>
        <v>0</v>
      </c>
      <c r="T34" s="95"/>
      <c r="U34" s="96"/>
      <c r="V34" s="98">
        <f>SUM(V35:V37)</f>
        <v>0</v>
      </c>
      <c r="W34" s="99">
        <f t="shared" si="0"/>
        <v>340000</v>
      </c>
      <c r="X34" s="100">
        <f t="shared" si="1"/>
        <v>340000</v>
      </c>
      <c r="Y34" s="99">
        <f t="shared" si="2"/>
        <v>0</v>
      </c>
      <c r="Z34" s="101">
        <f t="shared" si="3"/>
        <v>0</v>
      </c>
      <c r="AA34" s="102"/>
      <c r="AB34" s="103"/>
      <c r="AC34" s="103"/>
      <c r="AD34" s="103"/>
      <c r="AE34" s="103"/>
      <c r="AF34" s="103"/>
      <c r="AG34" s="103"/>
    </row>
    <row r="35" spans="1:33" ht="30" customHeight="1" x14ac:dyDescent="0.3">
      <c r="A35" s="104" t="s">
        <v>87</v>
      </c>
      <c r="B35" s="140" t="s">
        <v>127</v>
      </c>
      <c r="C35" s="154" t="s">
        <v>128</v>
      </c>
      <c r="D35" s="155" t="s">
        <v>90</v>
      </c>
      <c r="E35" s="132">
        <v>10</v>
      </c>
      <c r="F35" s="156">
        <v>25000</v>
      </c>
      <c r="G35" s="157">
        <f t="shared" ref="G35:G37" si="28">E35*F35</f>
        <v>250000</v>
      </c>
      <c r="H35" s="132">
        <v>10</v>
      </c>
      <c r="I35" s="131">
        <v>25000</v>
      </c>
      <c r="J35" s="110">
        <f t="shared" ref="J35:J37" si="29">H35*I35</f>
        <v>250000</v>
      </c>
      <c r="K35" s="108"/>
      <c r="L35" s="109"/>
      <c r="M35" s="110">
        <f t="shared" ref="M35:M37" si="30">K35*L35</f>
        <v>0</v>
      </c>
      <c r="N35" s="108"/>
      <c r="O35" s="109"/>
      <c r="P35" s="110">
        <f t="shared" ref="P35:P37" si="31">N35*O35</f>
        <v>0</v>
      </c>
      <c r="Q35" s="108"/>
      <c r="R35" s="109"/>
      <c r="S35" s="110">
        <f t="shared" ref="S35:S37" si="32">Q35*R35</f>
        <v>0</v>
      </c>
      <c r="T35" s="108"/>
      <c r="U35" s="109"/>
      <c r="V35" s="111">
        <f t="shared" ref="V35:V37" si="33">T35*U35</f>
        <v>0</v>
      </c>
      <c r="W35" s="112">
        <f t="shared" si="0"/>
        <v>250000</v>
      </c>
      <c r="X35" s="113">
        <f t="shared" si="1"/>
        <v>250000</v>
      </c>
      <c r="Y35" s="112">
        <f t="shared" si="2"/>
        <v>0</v>
      </c>
      <c r="Z35" s="114">
        <f t="shared" si="3"/>
        <v>0</v>
      </c>
      <c r="AA35" s="115"/>
      <c r="AB35" s="59"/>
      <c r="AC35" s="59"/>
      <c r="AD35" s="59"/>
      <c r="AE35" s="59"/>
      <c r="AF35" s="59"/>
      <c r="AG35" s="59"/>
    </row>
    <row r="36" spans="1:33" ht="30" customHeight="1" x14ac:dyDescent="0.3">
      <c r="A36" s="104" t="s">
        <v>87</v>
      </c>
      <c r="B36" s="105" t="s">
        <v>129</v>
      </c>
      <c r="C36" s="154" t="s">
        <v>130</v>
      </c>
      <c r="D36" s="155" t="s">
        <v>90</v>
      </c>
      <c r="E36" s="158">
        <v>6</v>
      </c>
      <c r="F36" s="159">
        <v>7500</v>
      </c>
      <c r="G36" s="110">
        <f t="shared" si="28"/>
        <v>45000</v>
      </c>
      <c r="H36" s="131">
        <v>6</v>
      </c>
      <c r="I36" s="131">
        <v>7500</v>
      </c>
      <c r="J36" s="110">
        <f t="shared" si="29"/>
        <v>45000</v>
      </c>
      <c r="K36" s="108"/>
      <c r="L36" s="109"/>
      <c r="M36" s="110">
        <f t="shared" si="30"/>
        <v>0</v>
      </c>
      <c r="N36" s="108"/>
      <c r="O36" s="109"/>
      <c r="P36" s="110">
        <f t="shared" si="31"/>
        <v>0</v>
      </c>
      <c r="Q36" s="108"/>
      <c r="R36" s="109"/>
      <c r="S36" s="110">
        <f t="shared" si="32"/>
        <v>0</v>
      </c>
      <c r="T36" s="108"/>
      <c r="U36" s="109"/>
      <c r="V36" s="111">
        <f t="shared" si="33"/>
        <v>0</v>
      </c>
      <c r="W36" s="112">
        <f t="shared" si="0"/>
        <v>45000</v>
      </c>
      <c r="X36" s="113">
        <f t="shared" si="1"/>
        <v>45000</v>
      </c>
      <c r="Y36" s="112">
        <f t="shared" si="2"/>
        <v>0</v>
      </c>
      <c r="Z36" s="114">
        <f t="shared" si="3"/>
        <v>0</v>
      </c>
      <c r="AA36" s="115"/>
      <c r="AB36" s="59"/>
      <c r="AC36" s="59"/>
      <c r="AD36" s="59"/>
      <c r="AE36" s="59"/>
      <c r="AF36" s="59"/>
      <c r="AG36" s="59"/>
    </row>
    <row r="37" spans="1:33" ht="30" customHeight="1" x14ac:dyDescent="0.3">
      <c r="A37" s="135" t="s">
        <v>87</v>
      </c>
      <c r="B37" s="119" t="s">
        <v>131</v>
      </c>
      <c r="C37" s="154" t="s">
        <v>132</v>
      </c>
      <c r="D37" s="160" t="s">
        <v>90</v>
      </c>
      <c r="E37" s="158">
        <v>6</v>
      </c>
      <c r="F37" s="131">
        <v>7500</v>
      </c>
      <c r="G37" s="136">
        <f t="shared" si="28"/>
        <v>45000</v>
      </c>
      <c r="H37" s="131">
        <v>6</v>
      </c>
      <c r="I37" s="131">
        <v>7500</v>
      </c>
      <c r="J37" s="136">
        <f t="shared" si="29"/>
        <v>45000</v>
      </c>
      <c r="K37" s="122"/>
      <c r="L37" s="123"/>
      <c r="M37" s="124">
        <f t="shared" si="30"/>
        <v>0</v>
      </c>
      <c r="N37" s="122"/>
      <c r="O37" s="123"/>
      <c r="P37" s="124">
        <f t="shared" si="31"/>
        <v>0</v>
      </c>
      <c r="Q37" s="122"/>
      <c r="R37" s="123"/>
      <c r="S37" s="124">
        <f t="shared" si="32"/>
        <v>0</v>
      </c>
      <c r="T37" s="122"/>
      <c r="U37" s="123"/>
      <c r="V37" s="125">
        <f t="shared" si="33"/>
        <v>0</v>
      </c>
      <c r="W37" s="161">
        <f t="shared" si="0"/>
        <v>45000</v>
      </c>
      <c r="X37" s="162">
        <f t="shared" si="1"/>
        <v>45000</v>
      </c>
      <c r="Y37" s="112">
        <f t="shared" si="2"/>
        <v>0</v>
      </c>
      <c r="Z37" s="114">
        <f t="shared" si="3"/>
        <v>0</v>
      </c>
      <c r="AA37" s="128"/>
      <c r="AB37" s="59"/>
      <c r="AC37" s="59"/>
      <c r="AD37" s="59"/>
      <c r="AE37" s="59"/>
      <c r="AF37" s="59"/>
      <c r="AG37" s="59"/>
    </row>
    <row r="38" spans="1:33" ht="30" customHeight="1" x14ac:dyDescent="0.3">
      <c r="A38" s="163" t="s">
        <v>133</v>
      </c>
      <c r="B38" s="164"/>
      <c r="C38" s="165"/>
      <c r="D38" s="166"/>
      <c r="E38" s="167"/>
      <c r="F38" s="168"/>
      <c r="G38" s="169">
        <f>G13+G17+G21+G30+G34</f>
        <v>833616.88</v>
      </c>
      <c r="H38" s="169"/>
      <c r="I38" s="168"/>
      <c r="J38" s="169">
        <f>J13+J17+J21+J30+J34</f>
        <v>838016.88</v>
      </c>
      <c r="K38" s="169"/>
      <c r="L38" s="170"/>
      <c r="M38" s="169">
        <f>M13+M17+M21+M30+M34</f>
        <v>0</v>
      </c>
      <c r="N38" s="169"/>
      <c r="O38" s="170"/>
      <c r="P38" s="169">
        <f>P13+P17+P21+P30+P34</f>
        <v>0</v>
      </c>
      <c r="Q38" s="169"/>
      <c r="R38" s="168"/>
      <c r="S38" s="169">
        <f>S13+S17+S21+S30+S34</f>
        <v>0</v>
      </c>
      <c r="T38" s="169"/>
      <c r="U38" s="168"/>
      <c r="V38" s="171">
        <f t="shared" ref="V38:X38" si="34">V13+V17+V21+V30+V34</f>
        <v>0</v>
      </c>
      <c r="W38" s="172">
        <f t="shared" si="34"/>
        <v>833616.88</v>
      </c>
      <c r="X38" s="173">
        <f t="shared" si="34"/>
        <v>838016.88</v>
      </c>
      <c r="Y38" s="173">
        <f t="shared" si="2"/>
        <v>-4400</v>
      </c>
      <c r="Z38" s="174">
        <f t="shared" si="3"/>
        <v>-5.278204059399565E-3</v>
      </c>
      <c r="AA38" s="175"/>
      <c r="AB38" s="90"/>
      <c r="AC38" s="59"/>
      <c r="AD38" s="59"/>
      <c r="AE38" s="59"/>
      <c r="AF38" s="59"/>
      <c r="AG38" s="59"/>
    </row>
    <row r="39" spans="1:33" ht="30" customHeight="1" x14ac:dyDescent="0.3">
      <c r="A39" s="176" t="s">
        <v>82</v>
      </c>
      <c r="B39" s="177">
        <v>2</v>
      </c>
      <c r="C39" s="178" t="s">
        <v>134</v>
      </c>
      <c r="D39" s="179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1"/>
      <c r="X39" s="181"/>
      <c r="Y39" s="181"/>
      <c r="Z39" s="182"/>
      <c r="AA39" s="183"/>
      <c r="AB39" s="59"/>
      <c r="AC39" s="59"/>
      <c r="AD39" s="59"/>
      <c r="AE39" s="59"/>
      <c r="AF39" s="59"/>
      <c r="AG39" s="59"/>
    </row>
    <row r="40" spans="1:33" ht="30" customHeight="1" x14ac:dyDescent="0.3">
      <c r="A40" s="91" t="s">
        <v>84</v>
      </c>
      <c r="B40" s="92" t="s">
        <v>135</v>
      </c>
      <c r="C40" s="93" t="s">
        <v>136</v>
      </c>
      <c r="D40" s="94"/>
      <c r="E40" s="95"/>
      <c r="F40" s="96"/>
      <c r="G40" s="97">
        <f>SUM(G41:G43)</f>
        <v>0</v>
      </c>
      <c r="H40" s="95"/>
      <c r="I40" s="96"/>
      <c r="J40" s="97">
        <f>SUM(J41:J43)</f>
        <v>0</v>
      </c>
      <c r="K40" s="95"/>
      <c r="L40" s="96"/>
      <c r="M40" s="97">
        <f>SUM(M41:M43)</f>
        <v>0</v>
      </c>
      <c r="N40" s="95"/>
      <c r="O40" s="96"/>
      <c r="P40" s="97">
        <f>SUM(P41:P43)</f>
        <v>0</v>
      </c>
      <c r="Q40" s="95"/>
      <c r="R40" s="96"/>
      <c r="S40" s="97">
        <f>SUM(S41:S43)</f>
        <v>0</v>
      </c>
      <c r="T40" s="95"/>
      <c r="U40" s="96"/>
      <c r="V40" s="98">
        <f>SUM(V41:V43)</f>
        <v>0</v>
      </c>
      <c r="W40" s="99">
        <f t="shared" ref="W40:W51" si="35">G40+M40+S40</f>
        <v>0</v>
      </c>
      <c r="X40" s="100">
        <f t="shared" ref="X40:X51" si="36">J40+P40+V40</f>
        <v>0</v>
      </c>
      <c r="Y40" s="99">
        <f t="shared" ref="Y40:Y52" si="37">W40-X40</f>
        <v>0</v>
      </c>
      <c r="Z40" s="101" t="e">
        <f t="shared" ref="Z40:Z52" si="38">Y40/W40</f>
        <v>#DIV/0!</v>
      </c>
      <c r="AA40" s="102"/>
      <c r="AB40" s="103"/>
      <c r="AC40" s="103"/>
      <c r="AD40" s="103"/>
      <c r="AE40" s="103"/>
      <c r="AF40" s="103"/>
      <c r="AG40" s="103"/>
    </row>
    <row r="41" spans="1:33" ht="45" customHeight="1" x14ac:dyDescent="0.3">
      <c r="A41" s="104" t="s">
        <v>87</v>
      </c>
      <c r="B41" s="105" t="s">
        <v>137</v>
      </c>
      <c r="C41" s="106" t="s">
        <v>138</v>
      </c>
      <c r="D41" s="107" t="s">
        <v>139</v>
      </c>
      <c r="E41" s="108"/>
      <c r="F41" s="109"/>
      <c r="G41" s="110">
        <f t="shared" ref="G41:G43" si="39">E41*F41</f>
        <v>0</v>
      </c>
      <c r="H41" s="108"/>
      <c r="I41" s="109"/>
      <c r="J41" s="110">
        <f t="shared" ref="J41:J43" si="40">H41*I41</f>
        <v>0</v>
      </c>
      <c r="K41" s="108"/>
      <c r="L41" s="109"/>
      <c r="M41" s="110">
        <f t="shared" ref="M41:M43" si="41">K41*L41</f>
        <v>0</v>
      </c>
      <c r="N41" s="108"/>
      <c r="O41" s="109"/>
      <c r="P41" s="110">
        <f t="shared" ref="P41:P43" si="42">N41*O41</f>
        <v>0</v>
      </c>
      <c r="Q41" s="108"/>
      <c r="R41" s="109"/>
      <c r="S41" s="110">
        <f t="shared" ref="S41:S43" si="43">Q41*R41</f>
        <v>0</v>
      </c>
      <c r="T41" s="108"/>
      <c r="U41" s="109"/>
      <c r="V41" s="111">
        <f t="shared" ref="V41:V43" si="44">T41*U41</f>
        <v>0</v>
      </c>
      <c r="W41" s="112">
        <f t="shared" si="35"/>
        <v>0</v>
      </c>
      <c r="X41" s="184">
        <f t="shared" si="36"/>
        <v>0</v>
      </c>
      <c r="Y41" s="184">
        <f t="shared" si="37"/>
        <v>0</v>
      </c>
      <c r="Z41" s="114" t="e">
        <f t="shared" si="38"/>
        <v>#DIV/0!</v>
      </c>
      <c r="AA41" s="115"/>
      <c r="AB41" s="117"/>
      <c r="AC41" s="117"/>
      <c r="AD41" s="117"/>
      <c r="AE41" s="117"/>
      <c r="AF41" s="117"/>
      <c r="AG41" s="117"/>
    </row>
    <row r="42" spans="1:33" ht="45" customHeight="1" x14ac:dyDescent="0.3">
      <c r="A42" s="104" t="s">
        <v>87</v>
      </c>
      <c r="B42" s="105" t="s">
        <v>140</v>
      </c>
      <c r="C42" s="106" t="s">
        <v>138</v>
      </c>
      <c r="D42" s="107" t="s">
        <v>139</v>
      </c>
      <c r="E42" s="108"/>
      <c r="F42" s="109"/>
      <c r="G42" s="110">
        <f t="shared" si="39"/>
        <v>0</v>
      </c>
      <c r="H42" s="108"/>
      <c r="I42" s="109"/>
      <c r="J42" s="110">
        <f t="shared" si="40"/>
        <v>0</v>
      </c>
      <c r="K42" s="108"/>
      <c r="L42" s="109"/>
      <c r="M42" s="110">
        <f t="shared" si="41"/>
        <v>0</v>
      </c>
      <c r="N42" s="108"/>
      <c r="O42" s="109"/>
      <c r="P42" s="110">
        <f t="shared" si="42"/>
        <v>0</v>
      </c>
      <c r="Q42" s="108"/>
      <c r="R42" s="109"/>
      <c r="S42" s="110">
        <f t="shared" si="43"/>
        <v>0</v>
      </c>
      <c r="T42" s="108"/>
      <c r="U42" s="109"/>
      <c r="V42" s="111">
        <f t="shared" si="44"/>
        <v>0</v>
      </c>
      <c r="W42" s="112">
        <f t="shared" si="35"/>
        <v>0</v>
      </c>
      <c r="X42" s="184">
        <f t="shared" si="36"/>
        <v>0</v>
      </c>
      <c r="Y42" s="184">
        <f t="shared" si="37"/>
        <v>0</v>
      </c>
      <c r="Z42" s="114" t="e">
        <f t="shared" si="38"/>
        <v>#DIV/0!</v>
      </c>
      <c r="AA42" s="115"/>
      <c r="AB42" s="117"/>
      <c r="AC42" s="117"/>
      <c r="AD42" s="117"/>
      <c r="AE42" s="117"/>
      <c r="AF42" s="117"/>
      <c r="AG42" s="117"/>
    </row>
    <row r="43" spans="1:33" ht="45" customHeight="1" x14ac:dyDescent="0.3">
      <c r="A43" s="118" t="s">
        <v>87</v>
      </c>
      <c r="B43" s="119" t="s">
        <v>141</v>
      </c>
      <c r="C43" s="106" t="s">
        <v>138</v>
      </c>
      <c r="D43" s="121" t="s">
        <v>139</v>
      </c>
      <c r="E43" s="122"/>
      <c r="F43" s="123"/>
      <c r="G43" s="124">
        <f t="shared" si="39"/>
        <v>0</v>
      </c>
      <c r="H43" s="122"/>
      <c r="I43" s="123"/>
      <c r="J43" s="124">
        <f t="shared" si="40"/>
        <v>0</v>
      </c>
      <c r="K43" s="122"/>
      <c r="L43" s="123"/>
      <c r="M43" s="124">
        <f t="shared" si="41"/>
        <v>0</v>
      </c>
      <c r="N43" s="122"/>
      <c r="O43" s="123"/>
      <c r="P43" s="124">
        <f t="shared" si="42"/>
        <v>0</v>
      </c>
      <c r="Q43" s="122"/>
      <c r="R43" s="123"/>
      <c r="S43" s="124">
        <f t="shared" si="43"/>
        <v>0</v>
      </c>
      <c r="T43" s="122"/>
      <c r="U43" s="123"/>
      <c r="V43" s="125">
        <f t="shared" si="44"/>
        <v>0</v>
      </c>
      <c r="W43" s="112">
        <f t="shared" si="35"/>
        <v>0</v>
      </c>
      <c r="X43" s="184">
        <f t="shared" si="36"/>
        <v>0</v>
      </c>
      <c r="Y43" s="184">
        <f t="shared" si="37"/>
        <v>0</v>
      </c>
      <c r="Z43" s="114" t="e">
        <f t="shared" si="38"/>
        <v>#DIV/0!</v>
      </c>
      <c r="AA43" s="128"/>
      <c r="AB43" s="117"/>
      <c r="AC43" s="117"/>
      <c r="AD43" s="117"/>
      <c r="AE43" s="117"/>
      <c r="AF43" s="117"/>
      <c r="AG43" s="117"/>
    </row>
    <row r="44" spans="1:33" ht="30" customHeight="1" x14ac:dyDescent="0.3">
      <c r="A44" s="91" t="s">
        <v>84</v>
      </c>
      <c r="B44" s="92" t="s">
        <v>142</v>
      </c>
      <c r="C44" s="93" t="s">
        <v>143</v>
      </c>
      <c r="D44" s="94"/>
      <c r="E44" s="95"/>
      <c r="F44" s="96"/>
      <c r="G44" s="97">
        <f>SUM(G45:G47)</f>
        <v>0</v>
      </c>
      <c r="H44" s="95"/>
      <c r="I44" s="96"/>
      <c r="J44" s="97">
        <f>SUM(J45:J47)</f>
        <v>0</v>
      </c>
      <c r="K44" s="95"/>
      <c r="L44" s="96"/>
      <c r="M44" s="97">
        <f>SUM(M45:M47)</f>
        <v>0</v>
      </c>
      <c r="N44" s="95"/>
      <c r="O44" s="96"/>
      <c r="P44" s="97">
        <f>SUM(P45:P47)</f>
        <v>0</v>
      </c>
      <c r="Q44" s="95"/>
      <c r="R44" s="96"/>
      <c r="S44" s="97">
        <f>SUM(S45:S47)</f>
        <v>0</v>
      </c>
      <c r="T44" s="95"/>
      <c r="U44" s="96"/>
      <c r="V44" s="98">
        <f>SUM(V45:V47)</f>
        <v>0</v>
      </c>
      <c r="W44" s="99">
        <f t="shared" si="35"/>
        <v>0</v>
      </c>
      <c r="X44" s="100">
        <f t="shared" si="36"/>
        <v>0</v>
      </c>
      <c r="Y44" s="99">
        <f t="shared" si="37"/>
        <v>0</v>
      </c>
      <c r="Z44" s="101" t="e">
        <f t="shared" si="38"/>
        <v>#DIV/0!</v>
      </c>
      <c r="AA44" s="102"/>
      <c r="AB44" s="103"/>
      <c r="AC44" s="103"/>
      <c r="AD44" s="103"/>
      <c r="AE44" s="103"/>
      <c r="AF44" s="103"/>
      <c r="AG44" s="103"/>
    </row>
    <row r="45" spans="1:33" ht="30" customHeight="1" x14ac:dyDescent="0.3">
      <c r="A45" s="104" t="s">
        <v>87</v>
      </c>
      <c r="B45" s="105" t="s">
        <v>144</v>
      </c>
      <c r="C45" s="106" t="s">
        <v>145</v>
      </c>
      <c r="D45" s="107" t="s">
        <v>146</v>
      </c>
      <c r="E45" s="108"/>
      <c r="F45" s="109"/>
      <c r="G45" s="110">
        <f t="shared" ref="G45:G47" si="45">E45*F45</f>
        <v>0</v>
      </c>
      <c r="H45" s="108"/>
      <c r="I45" s="109"/>
      <c r="J45" s="110">
        <f t="shared" ref="J45:J47" si="46">H45*I45</f>
        <v>0</v>
      </c>
      <c r="K45" s="108"/>
      <c r="L45" s="109"/>
      <c r="M45" s="110">
        <f t="shared" ref="M45:M47" si="47">K45*L45</f>
        <v>0</v>
      </c>
      <c r="N45" s="108"/>
      <c r="O45" s="109"/>
      <c r="P45" s="110">
        <f t="shared" ref="P45:P47" si="48">N45*O45</f>
        <v>0</v>
      </c>
      <c r="Q45" s="108"/>
      <c r="R45" s="109"/>
      <c r="S45" s="110">
        <f t="shared" ref="S45:S47" si="49">Q45*R45</f>
        <v>0</v>
      </c>
      <c r="T45" s="108"/>
      <c r="U45" s="109"/>
      <c r="V45" s="111">
        <f t="shared" ref="V45:V47" si="50">T45*U45</f>
        <v>0</v>
      </c>
      <c r="W45" s="112">
        <f t="shared" si="35"/>
        <v>0</v>
      </c>
      <c r="X45" s="184">
        <f t="shared" si="36"/>
        <v>0</v>
      </c>
      <c r="Y45" s="184">
        <f t="shared" si="37"/>
        <v>0</v>
      </c>
      <c r="Z45" s="114" t="e">
        <f t="shared" si="38"/>
        <v>#DIV/0!</v>
      </c>
      <c r="AA45" s="115"/>
      <c r="AB45" s="117"/>
      <c r="AC45" s="117"/>
      <c r="AD45" s="117"/>
      <c r="AE45" s="117"/>
      <c r="AF45" s="117"/>
      <c r="AG45" s="117"/>
    </row>
    <row r="46" spans="1:33" ht="30" customHeight="1" x14ac:dyDescent="0.3">
      <c r="A46" s="104" t="s">
        <v>87</v>
      </c>
      <c r="B46" s="105" t="s">
        <v>147</v>
      </c>
      <c r="C46" s="185" t="s">
        <v>145</v>
      </c>
      <c r="D46" s="107" t="s">
        <v>146</v>
      </c>
      <c r="E46" s="108"/>
      <c r="F46" s="109"/>
      <c r="G46" s="110">
        <f t="shared" si="45"/>
        <v>0</v>
      </c>
      <c r="H46" s="108"/>
      <c r="I46" s="109"/>
      <c r="J46" s="110">
        <f t="shared" si="46"/>
        <v>0</v>
      </c>
      <c r="K46" s="108"/>
      <c r="L46" s="109"/>
      <c r="M46" s="110">
        <f t="shared" si="47"/>
        <v>0</v>
      </c>
      <c r="N46" s="108"/>
      <c r="O46" s="109"/>
      <c r="P46" s="110">
        <f t="shared" si="48"/>
        <v>0</v>
      </c>
      <c r="Q46" s="108"/>
      <c r="R46" s="109"/>
      <c r="S46" s="110">
        <f t="shared" si="49"/>
        <v>0</v>
      </c>
      <c r="T46" s="108"/>
      <c r="U46" s="109"/>
      <c r="V46" s="111">
        <f t="shared" si="50"/>
        <v>0</v>
      </c>
      <c r="W46" s="112">
        <f t="shared" si="35"/>
        <v>0</v>
      </c>
      <c r="X46" s="184">
        <f t="shared" si="36"/>
        <v>0</v>
      </c>
      <c r="Y46" s="184">
        <f t="shared" si="37"/>
        <v>0</v>
      </c>
      <c r="Z46" s="114" t="e">
        <f t="shared" si="38"/>
        <v>#DIV/0!</v>
      </c>
      <c r="AA46" s="115"/>
      <c r="AB46" s="117"/>
      <c r="AC46" s="117"/>
      <c r="AD46" s="117"/>
      <c r="AE46" s="117"/>
      <c r="AF46" s="117"/>
      <c r="AG46" s="117"/>
    </row>
    <row r="47" spans="1:33" ht="30" customHeight="1" x14ac:dyDescent="0.3">
      <c r="A47" s="118" t="s">
        <v>87</v>
      </c>
      <c r="B47" s="119" t="s">
        <v>148</v>
      </c>
      <c r="C47" s="120" t="s">
        <v>145</v>
      </c>
      <c r="D47" s="121" t="s">
        <v>146</v>
      </c>
      <c r="E47" s="122"/>
      <c r="F47" s="123"/>
      <c r="G47" s="124">
        <f t="shared" si="45"/>
        <v>0</v>
      </c>
      <c r="H47" s="122"/>
      <c r="I47" s="123"/>
      <c r="J47" s="124">
        <f t="shared" si="46"/>
        <v>0</v>
      </c>
      <c r="K47" s="122"/>
      <c r="L47" s="123"/>
      <c r="M47" s="124">
        <f t="shared" si="47"/>
        <v>0</v>
      </c>
      <c r="N47" s="122"/>
      <c r="O47" s="123"/>
      <c r="P47" s="124">
        <f t="shared" si="48"/>
        <v>0</v>
      </c>
      <c r="Q47" s="122"/>
      <c r="R47" s="123"/>
      <c r="S47" s="124">
        <f t="shared" si="49"/>
        <v>0</v>
      </c>
      <c r="T47" s="122"/>
      <c r="U47" s="123"/>
      <c r="V47" s="125">
        <f t="shared" si="50"/>
        <v>0</v>
      </c>
      <c r="W47" s="112">
        <f t="shared" si="35"/>
        <v>0</v>
      </c>
      <c r="X47" s="184">
        <f t="shared" si="36"/>
        <v>0</v>
      </c>
      <c r="Y47" s="184">
        <f t="shared" si="37"/>
        <v>0</v>
      </c>
      <c r="Z47" s="114" t="e">
        <f t="shared" si="38"/>
        <v>#DIV/0!</v>
      </c>
      <c r="AA47" s="128"/>
      <c r="AB47" s="117"/>
      <c r="AC47" s="117"/>
      <c r="AD47" s="117"/>
      <c r="AE47" s="117"/>
      <c r="AF47" s="117"/>
      <c r="AG47" s="117"/>
    </row>
    <row r="48" spans="1:33" ht="30" customHeight="1" x14ac:dyDescent="0.3">
      <c r="A48" s="91" t="s">
        <v>84</v>
      </c>
      <c r="B48" s="92" t="s">
        <v>149</v>
      </c>
      <c r="C48" s="93" t="s">
        <v>150</v>
      </c>
      <c r="D48" s="94"/>
      <c r="E48" s="95"/>
      <c r="F48" s="96"/>
      <c r="G48" s="97">
        <f>SUM(G49:G51)</f>
        <v>0</v>
      </c>
      <c r="H48" s="95"/>
      <c r="I48" s="96"/>
      <c r="J48" s="97">
        <f>SUM(J49:J51)</f>
        <v>0</v>
      </c>
      <c r="K48" s="95"/>
      <c r="L48" s="96"/>
      <c r="M48" s="97">
        <f>SUM(M49:M51)</f>
        <v>0</v>
      </c>
      <c r="N48" s="95"/>
      <c r="O48" s="96"/>
      <c r="P48" s="97">
        <f>SUM(P49:P51)</f>
        <v>0</v>
      </c>
      <c r="Q48" s="95"/>
      <c r="R48" s="96"/>
      <c r="S48" s="97">
        <f>SUM(S49:S51)</f>
        <v>0</v>
      </c>
      <c r="T48" s="95"/>
      <c r="U48" s="96"/>
      <c r="V48" s="98">
        <f>SUM(V49:V51)</f>
        <v>0</v>
      </c>
      <c r="W48" s="99">
        <f t="shared" si="35"/>
        <v>0</v>
      </c>
      <c r="X48" s="100">
        <f t="shared" si="36"/>
        <v>0</v>
      </c>
      <c r="Y48" s="99">
        <f t="shared" si="37"/>
        <v>0</v>
      </c>
      <c r="Z48" s="101" t="e">
        <f t="shared" si="38"/>
        <v>#DIV/0!</v>
      </c>
      <c r="AA48" s="102"/>
      <c r="AB48" s="103"/>
      <c r="AC48" s="103"/>
      <c r="AD48" s="103"/>
      <c r="AE48" s="103"/>
      <c r="AF48" s="103"/>
      <c r="AG48" s="103"/>
    </row>
    <row r="49" spans="1:33" ht="30" customHeight="1" x14ac:dyDescent="0.3">
      <c r="A49" s="104" t="s">
        <v>87</v>
      </c>
      <c r="B49" s="105" t="s">
        <v>151</v>
      </c>
      <c r="C49" s="106" t="s">
        <v>152</v>
      </c>
      <c r="D49" s="107" t="s">
        <v>146</v>
      </c>
      <c r="E49" s="108"/>
      <c r="F49" s="109"/>
      <c r="G49" s="110">
        <f t="shared" ref="G49:G51" si="51">E49*F49</f>
        <v>0</v>
      </c>
      <c r="H49" s="108"/>
      <c r="I49" s="109"/>
      <c r="J49" s="110">
        <f t="shared" ref="J49:J51" si="52">H49*I49</f>
        <v>0</v>
      </c>
      <c r="K49" s="108"/>
      <c r="L49" s="109"/>
      <c r="M49" s="110">
        <f t="shared" ref="M49:M51" si="53">K49*L49</f>
        <v>0</v>
      </c>
      <c r="N49" s="108"/>
      <c r="O49" s="109"/>
      <c r="P49" s="110">
        <f t="shared" ref="P49:P51" si="54">N49*O49</f>
        <v>0</v>
      </c>
      <c r="Q49" s="108"/>
      <c r="R49" s="109"/>
      <c r="S49" s="110">
        <f t="shared" ref="S49:S51" si="55">Q49*R49</f>
        <v>0</v>
      </c>
      <c r="T49" s="108"/>
      <c r="U49" s="109"/>
      <c r="V49" s="111">
        <f t="shared" ref="V49:V51" si="56">T49*U49</f>
        <v>0</v>
      </c>
      <c r="W49" s="112">
        <f t="shared" si="35"/>
        <v>0</v>
      </c>
      <c r="X49" s="184">
        <f t="shared" si="36"/>
        <v>0</v>
      </c>
      <c r="Y49" s="184">
        <f t="shared" si="37"/>
        <v>0</v>
      </c>
      <c r="Z49" s="114" t="e">
        <f t="shared" si="38"/>
        <v>#DIV/0!</v>
      </c>
      <c r="AA49" s="115"/>
      <c r="AB49" s="116"/>
      <c r="AC49" s="117"/>
      <c r="AD49" s="117"/>
      <c r="AE49" s="117"/>
      <c r="AF49" s="117"/>
      <c r="AG49" s="117"/>
    </row>
    <row r="50" spans="1:33" ht="30" customHeight="1" x14ac:dyDescent="0.3">
      <c r="A50" s="104" t="s">
        <v>87</v>
      </c>
      <c r="B50" s="105" t="s">
        <v>153</v>
      </c>
      <c r="C50" s="106" t="s">
        <v>154</v>
      </c>
      <c r="D50" s="107" t="s">
        <v>146</v>
      </c>
      <c r="E50" s="108"/>
      <c r="F50" s="109"/>
      <c r="G50" s="110">
        <f t="shared" si="51"/>
        <v>0</v>
      </c>
      <c r="H50" s="108"/>
      <c r="I50" s="109"/>
      <c r="J50" s="110">
        <f t="shared" si="52"/>
        <v>0</v>
      </c>
      <c r="K50" s="108"/>
      <c r="L50" s="109"/>
      <c r="M50" s="110">
        <f t="shared" si="53"/>
        <v>0</v>
      </c>
      <c r="N50" s="108"/>
      <c r="O50" s="109"/>
      <c r="P50" s="110">
        <f t="shared" si="54"/>
        <v>0</v>
      </c>
      <c r="Q50" s="108"/>
      <c r="R50" s="109"/>
      <c r="S50" s="110">
        <f t="shared" si="55"/>
        <v>0</v>
      </c>
      <c r="T50" s="108"/>
      <c r="U50" s="109"/>
      <c r="V50" s="111">
        <f t="shared" si="56"/>
        <v>0</v>
      </c>
      <c r="W50" s="112">
        <f t="shared" si="35"/>
        <v>0</v>
      </c>
      <c r="X50" s="184">
        <f t="shared" si="36"/>
        <v>0</v>
      </c>
      <c r="Y50" s="184">
        <f t="shared" si="37"/>
        <v>0</v>
      </c>
      <c r="Z50" s="114" t="e">
        <f t="shared" si="38"/>
        <v>#DIV/0!</v>
      </c>
      <c r="AA50" s="115"/>
      <c r="AB50" s="117"/>
      <c r="AC50" s="117"/>
      <c r="AD50" s="117"/>
      <c r="AE50" s="117"/>
      <c r="AF50" s="117"/>
      <c r="AG50" s="117"/>
    </row>
    <row r="51" spans="1:33" ht="30" customHeight="1" x14ac:dyDescent="0.3">
      <c r="A51" s="118" t="s">
        <v>87</v>
      </c>
      <c r="B51" s="119" t="s">
        <v>155</v>
      </c>
      <c r="C51" s="120" t="s">
        <v>152</v>
      </c>
      <c r="D51" s="121" t="s">
        <v>146</v>
      </c>
      <c r="E51" s="122"/>
      <c r="F51" s="123"/>
      <c r="G51" s="124">
        <f t="shared" si="51"/>
        <v>0</v>
      </c>
      <c r="H51" s="122"/>
      <c r="I51" s="123"/>
      <c r="J51" s="124">
        <f t="shared" si="52"/>
        <v>0</v>
      </c>
      <c r="K51" s="122"/>
      <c r="L51" s="123"/>
      <c r="M51" s="124">
        <f t="shared" si="53"/>
        <v>0</v>
      </c>
      <c r="N51" s="122"/>
      <c r="O51" s="123"/>
      <c r="P51" s="124">
        <f t="shared" si="54"/>
        <v>0</v>
      </c>
      <c r="Q51" s="122"/>
      <c r="R51" s="123"/>
      <c r="S51" s="124">
        <f t="shared" si="55"/>
        <v>0</v>
      </c>
      <c r="T51" s="122"/>
      <c r="U51" s="123"/>
      <c r="V51" s="125">
        <f t="shared" si="56"/>
        <v>0</v>
      </c>
      <c r="W51" s="161">
        <f t="shared" si="35"/>
        <v>0</v>
      </c>
      <c r="X51" s="186">
        <f t="shared" si="36"/>
        <v>0</v>
      </c>
      <c r="Y51" s="184">
        <f t="shared" si="37"/>
        <v>0</v>
      </c>
      <c r="Z51" s="114" t="e">
        <f t="shared" si="38"/>
        <v>#DIV/0!</v>
      </c>
      <c r="AA51" s="128"/>
      <c r="AB51" s="117"/>
      <c r="AC51" s="117"/>
      <c r="AD51" s="117"/>
      <c r="AE51" s="117"/>
      <c r="AF51" s="117"/>
      <c r="AG51" s="117"/>
    </row>
    <row r="52" spans="1:33" ht="30" customHeight="1" x14ac:dyDescent="0.3">
      <c r="A52" s="187" t="s">
        <v>156</v>
      </c>
      <c r="B52" s="188"/>
      <c r="C52" s="165"/>
      <c r="D52" s="189"/>
      <c r="E52" s="170"/>
      <c r="F52" s="168"/>
      <c r="G52" s="169">
        <f>G48+G44+G40</f>
        <v>0</v>
      </c>
      <c r="H52" s="170"/>
      <c r="I52" s="168"/>
      <c r="J52" s="169">
        <f>J48+J44+J40</f>
        <v>0</v>
      </c>
      <c r="K52" s="170"/>
      <c r="L52" s="168"/>
      <c r="M52" s="169">
        <f>M48+M44+M40</f>
        <v>0</v>
      </c>
      <c r="N52" s="170"/>
      <c r="O52" s="168"/>
      <c r="P52" s="169">
        <f>P48+P44+P40</f>
        <v>0</v>
      </c>
      <c r="Q52" s="170"/>
      <c r="R52" s="168"/>
      <c r="S52" s="169">
        <f>S48+S44+S40</f>
        <v>0</v>
      </c>
      <c r="T52" s="170"/>
      <c r="U52" s="168"/>
      <c r="V52" s="171">
        <f t="shared" ref="V52:X52" si="57">V48+V44+V40</f>
        <v>0</v>
      </c>
      <c r="W52" s="173">
        <f t="shared" si="57"/>
        <v>0</v>
      </c>
      <c r="X52" s="173">
        <f t="shared" si="57"/>
        <v>0</v>
      </c>
      <c r="Y52" s="190">
        <f t="shared" si="37"/>
        <v>0</v>
      </c>
      <c r="Z52" s="191" t="e">
        <f t="shared" si="38"/>
        <v>#DIV/0!</v>
      </c>
      <c r="AA52" s="192"/>
      <c r="AB52" s="59"/>
      <c r="AC52" s="59"/>
      <c r="AD52" s="59"/>
      <c r="AE52" s="59"/>
      <c r="AF52" s="59"/>
      <c r="AG52" s="59"/>
    </row>
    <row r="53" spans="1:33" ht="30" customHeight="1" x14ac:dyDescent="0.3">
      <c r="A53" s="176" t="s">
        <v>82</v>
      </c>
      <c r="B53" s="177">
        <v>3</v>
      </c>
      <c r="C53" s="178" t="s">
        <v>157</v>
      </c>
      <c r="D53" s="193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1"/>
      <c r="X53" s="181"/>
      <c r="Y53" s="181"/>
      <c r="Z53" s="194"/>
      <c r="AA53" s="195"/>
      <c r="AB53" s="59"/>
      <c r="AC53" s="59"/>
      <c r="AD53" s="59"/>
      <c r="AE53" s="59"/>
      <c r="AF53" s="59"/>
      <c r="AG53" s="59"/>
    </row>
    <row r="54" spans="1:33" ht="47.25" customHeight="1" x14ac:dyDescent="0.3">
      <c r="A54" s="91" t="s">
        <v>84</v>
      </c>
      <c r="B54" s="196" t="s">
        <v>158</v>
      </c>
      <c r="C54" s="197" t="s">
        <v>159</v>
      </c>
      <c r="D54" s="198"/>
      <c r="E54" s="199"/>
      <c r="F54" s="200"/>
      <c r="G54" s="201">
        <f>SUM(G55:G57)</f>
        <v>10150</v>
      </c>
      <c r="H54" s="199"/>
      <c r="I54" s="200"/>
      <c r="J54" s="201">
        <f>SUM(J55:J57)</f>
        <v>10199</v>
      </c>
      <c r="K54" s="199"/>
      <c r="L54" s="200"/>
      <c r="M54" s="201">
        <f>SUM(M55:M57)</f>
        <v>0</v>
      </c>
      <c r="N54" s="199"/>
      <c r="O54" s="200"/>
      <c r="P54" s="201">
        <f>SUM(P55:P57)</f>
        <v>0</v>
      </c>
      <c r="Q54" s="199"/>
      <c r="R54" s="200"/>
      <c r="S54" s="201">
        <f>SUM(S55:S57)</f>
        <v>0</v>
      </c>
      <c r="T54" s="199"/>
      <c r="U54" s="200"/>
      <c r="V54" s="202">
        <f>SUM(V55:V57)</f>
        <v>0</v>
      </c>
      <c r="W54" s="99">
        <f t="shared" ref="W54:W61" si="58">G54+M54+S54</f>
        <v>10150</v>
      </c>
      <c r="X54" s="203">
        <f t="shared" ref="X54:X61" si="59">J54+P54+V54</f>
        <v>10199</v>
      </c>
      <c r="Y54" s="203">
        <f t="shared" ref="Y54:Y62" si="60">W54-X54</f>
        <v>-49</v>
      </c>
      <c r="Z54" s="101">
        <f t="shared" ref="Z54:Z62" si="61">Y54/W54</f>
        <v>-4.827586206896552E-3</v>
      </c>
      <c r="AA54" s="102"/>
      <c r="AB54" s="103"/>
      <c r="AC54" s="103"/>
      <c r="AD54" s="103"/>
      <c r="AE54" s="103"/>
      <c r="AF54" s="103"/>
      <c r="AG54" s="103"/>
    </row>
    <row r="55" spans="1:33" ht="49.5" customHeight="1" x14ac:dyDescent="0.3">
      <c r="A55" s="104" t="s">
        <v>87</v>
      </c>
      <c r="B55" s="105" t="s">
        <v>160</v>
      </c>
      <c r="C55" s="204" t="s">
        <v>161</v>
      </c>
      <c r="D55" s="107" t="s">
        <v>139</v>
      </c>
      <c r="E55" s="108">
        <v>1</v>
      </c>
      <c r="F55" s="205">
        <v>4200</v>
      </c>
      <c r="G55" s="110">
        <f t="shared" ref="G55:G57" si="62">E55*F55</f>
        <v>4200</v>
      </c>
      <c r="H55" s="108">
        <v>1</v>
      </c>
      <c r="I55" s="205">
        <v>4200</v>
      </c>
      <c r="J55" s="110">
        <f t="shared" ref="J55:J57" si="63">H55*I55</f>
        <v>4200</v>
      </c>
      <c r="K55" s="108"/>
      <c r="L55" s="109"/>
      <c r="M55" s="110">
        <f t="shared" ref="M55:M57" si="64">K55*L55</f>
        <v>0</v>
      </c>
      <c r="N55" s="108"/>
      <c r="O55" s="109"/>
      <c r="P55" s="110">
        <f t="shared" ref="P55:P57" si="65">N55*O55</f>
        <v>0</v>
      </c>
      <c r="Q55" s="108"/>
      <c r="R55" s="109"/>
      <c r="S55" s="110">
        <f t="shared" ref="S55:S57" si="66">Q55*R55</f>
        <v>0</v>
      </c>
      <c r="T55" s="108"/>
      <c r="U55" s="109"/>
      <c r="V55" s="111">
        <f t="shared" ref="V55:V57" si="67">T55*U55</f>
        <v>0</v>
      </c>
      <c r="W55" s="112">
        <f t="shared" si="58"/>
        <v>4200</v>
      </c>
      <c r="X55" s="184">
        <f t="shared" si="59"/>
        <v>4200</v>
      </c>
      <c r="Y55" s="184">
        <f t="shared" si="60"/>
        <v>0</v>
      </c>
      <c r="Z55" s="114">
        <f t="shared" si="61"/>
        <v>0</v>
      </c>
      <c r="AA55" s="115"/>
      <c r="AB55" s="117"/>
      <c r="AC55" s="117"/>
      <c r="AD55" s="117"/>
      <c r="AE55" s="117"/>
      <c r="AF55" s="117"/>
      <c r="AG55" s="117"/>
    </row>
    <row r="56" spans="1:33" ht="53.25" customHeight="1" x14ac:dyDescent="0.3">
      <c r="A56" s="104" t="s">
        <v>87</v>
      </c>
      <c r="B56" s="105" t="s">
        <v>162</v>
      </c>
      <c r="C56" s="206" t="s">
        <v>163</v>
      </c>
      <c r="D56" s="107" t="s">
        <v>139</v>
      </c>
      <c r="E56" s="108">
        <v>1</v>
      </c>
      <c r="F56" s="207">
        <v>5950</v>
      </c>
      <c r="G56" s="110">
        <f t="shared" si="62"/>
        <v>5950</v>
      </c>
      <c r="H56" s="108">
        <v>1</v>
      </c>
      <c r="I56" s="207">
        <v>5999</v>
      </c>
      <c r="J56" s="110">
        <f t="shared" si="63"/>
        <v>5999</v>
      </c>
      <c r="K56" s="108"/>
      <c r="L56" s="109"/>
      <c r="M56" s="110">
        <f t="shared" si="64"/>
        <v>0</v>
      </c>
      <c r="N56" s="108"/>
      <c r="O56" s="109"/>
      <c r="P56" s="110">
        <f t="shared" si="65"/>
        <v>0</v>
      </c>
      <c r="Q56" s="108"/>
      <c r="R56" s="109"/>
      <c r="S56" s="110">
        <f t="shared" si="66"/>
        <v>0</v>
      </c>
      <c r="T56" s="108"/>
      <c r="U56" s="109"/>
      <c r="V56" s="111">
        <f t="shared" si="67"/>
        <v>0</v>
      </c>
      <c r="W56" s="112">
        <f t="shared" si="58"/>
        <v>5950</v>
      </c>
      <c r="X56" s="184">
        <f t="shared" si="59"/>
        <v>5999</v>
      </c>
      <c r="Y56" s="184">
        <f t="shared" si="60"/>
        <v>-49</v>
      </c>
      <c r="Z56" s="114">
        <f t="shared" si="61"/>
        <v>-8.2352941176470594E-3</v>
      </c>
      <c r="AA56" s="208" t="s">
        <v>164</v>
      </c>
      <c r="AB56" s="117"/>
      <c r="AC56" s="117"/>
      <c r="AD56" s="117"/>
      <c r="AE56" s="117"/>
      <c r="AF56" s="117"/>
      <c r="AG56" s="117"/>
    </row>
    <row r="57" spans="1:33" ht="30" customHeight="1" x14ac:dyDescent="0.3">
      <c r="A57" s="135" t="s">
        <v>87</v>
      </c>
      <c r="B57" s="129" t="s">
        <v>165</v>
      </c>
      <c r="C57" s="147" t="s">
        <v>166</v>
      </c>
      <c r="D57" s="148" t="s">
        <v>139</v>
      </c>
      <c r="E57" s="137"/>
      <c r="F57" s="138"/>
      <c r="G57" s="136">
        <f t="shared" si="62"/>
        <v>0</v>
      </c>
      <c r="H57" s="137"/>
      <c r="I57" s="138"/>
      <c r="J57" s="136">
        <f t="shared" si="63"/>
        <v>0</v>
      </c>
      <c r="K57" s="137"/>
      <c r="L57" s="138"/>
      <c r="M57" s="136">
        <f t="shared" si="64"/>
        <v>0</v>
      </c>
      <c r="N57" s="137"/>
      <c r="O57" s="138"/>
      <c r="P57" s="136">
        <f t="shared" si="65"/>
        <v>0</v>
      </c>
      <c r="Q57" s="137"/>
      <c r="R57" s="138"/>
      <c r="S57" s="136">
        <f t="shared" si="66"/>
        <v>0</v>
      </c>
      <c r="T57" s="137"/>
      <c r="U57" s="138"/>
      <c r="V57" s="149">
        <f t="shared" si="67"/>
        <v>0</v>
      </c>
      <c r="W57" s="161">
        <f t="shared" si="58"/>
        <v>0</v>
      </c>
      <c r="X57" s="186">
        <f t="shared" si="59"/>
        <v>0</v>
      </c>
      <c r="Y57" s="186">
        <f t="shared" si="60"/>
        <v>0</v>
      </c>
      <c r="Z57" s="114" t="e">
        <f t="shared" si="61"/>
        <v>#DIV/0!</v>
      </c>
      <c r="AA57" s="128"/>
      <c r="AB57" s="117"/>
      <c r="AC57" s="117"/>
      <c r="AD57" s="117"/>
      <c r="AE57" s="117"/>
      <c r="AF57" s="117"/>
      <c r="AG57" s="117"/>
    </row>
    <row r="58" spans="1:33" ht="54" customHeight="1" x14ac:dyDescent="0.3">
      <c r="A58" s="91" t="s">
        <v>84</v>
      </c>
      <c r="B58" s="196" t="s">
        <v>167</v>
      </c>
      <c r="C58" s="93" t="s">
        <v>168</v>
      </c>
      <c r="D58" s="94"/>
      <c r="E58" s="95"/>
      <c r="F58" s="96"/>
      <c r="G58" s="97"/>
      <c r="H58" s="95"/>
      <c r="I58" s="96"/>
      <c r="J58" s="97"/>
      <c r="K58" s="95"/>
      <c r="L58" s="96"/>
      <c r="M58" s="97">
        <f>SUM(M59:M61)</f>
        <v>0</v>
      </c>
      <c r="N58" s="95"/>
      <c r="O58" s="96"/>
      <c r="P58" s="97">
        <f>SUM(P59:P61)</f>
        <v>0</v>
      </c>
      <c r="Q58" s="95"/>
      <c r="R58" s="96"/>
      <c r="S58" s="97">
        <f>SUM(S59:S61)</f>
        <v>0</v>
      </c>
      <c r="T58" s="95"/>
      <c r="U58" s="96"/>
      <c r="V58" s="98">
        <f>SUM(V59:V61)</f>
        <v>0</v>
      </c>
      <c r="W58" s="99">
        <f t="shared" si="58"/>
        <v>0</v>
      </c>
      <c r="X58" s="203">
        <f t="shared" si="59"/>
        <v>0</v>
      </c>
      <c r="Y58" s="203">
        <f t="shared" si="60"/>
        <v>0</v>
      </c>
      <c r="Z58" s="101" t="e">
        <f t="shared" si="61"/>
        <v>#DIV/0!</v>
      </c>
      <c r="AA58" s="102"/>
      <c r="AB58" s="103"/>
      <c r="AC58" s="103"/>
      <c r="AD58" s="103"/>
      <c r="AE58" s="103"/>
      <c r="AF58" s="103"/>
      <c r="AG58" s="103"/>
    </row>
    <row r="59" spans="1:33" ht="30" customHeight="1" x14ac:dyDescent="0.3">
      <c r="A59" s="104" t="s">
        <v>87</v>
      </c>
      <c r="B59" s="105" t="s">
        <v>169</v>
      </c>
      <c r="C59" s="185" t="s">
        <v>170</v>
      </c>
      <c r="D59" s="107" t="s">
        <v>115</v>
      </c>
      <c r="E59" s="447" t="s">
        <v>171</v>
      </c>
      <c r="F59" s="448"/>
      <c r="G59" s="449"/>
      <c r="H59" s="447" t="s">
        <v>171</v>
      </c>
      <c r="I59" s="448"/>
      <c r="J59" s="449"/>
      <c r="K59" s="108"/>
      <c r="L59" s="109"/>
      <c r="M59" s="110">
        <f t="shared" ref="M59:M61" si="68">K59*L59</f>
        <v>0</v>
      </c>
      <c r="N59" s="108"/>
      <c r="O59" s="109"/>
      <c r="P59" s="110">
        <f t="shared" ref="P59:P61" si="69">N59*O59</f>
        <v>0</v>
      </c>
      <c r="Q59" s="108"/>
      <c r="R59" s="109"/>
      <c r="S59" s="110">
        <f t="shared" ref="S59:S61" si="70">Q59*R59</f>
        <v>0</v>
      </c>
      <c r="T59" s="108"/>
      <c r="U59" s="109"/>
      <c r="V59" s="111">
        <f t="shared" ref="V59:V61" si="71">T59*U59</f>
        <v>0</v>
      </c>
      <c r="W59" s="112">
        <f t="shared" si="58"/>
        <v>0</v>
      </c>
      <c r="X59" s="184">
        <f t="shared" si="59"/>
        <v>0</v>
      </c>
      <c r="Y59" s="184">
        <f t="shared" si="60"/>
        <v>0</v>
      </c>
      <c r="Z59" s="114" t="e">
        <f t="shared" si="61"/>
        <v>#DIV/0!</v>
      </c>
      <c r="AA59" s="115"/>
      <c r="AB59" s="117"/>
      <c r="AC59" s="117"/>
      <c r="AD59" s="117"/>
      <c r="AE59" s="117"/>
      <c r="AF59" s="117"/>
      <c r="AG59" s="117"/>
    </row>
    <row r="60" spans="1:33" ht="30" customHeight="1" x14ac:dyDescent="0.3">
      <c r="A60" s="104" t="s">
        <v>87</v>
      </c>
      <c r="B60" s="105" t="s">
        <v>172</v>
      </c>
      <c r="C60" s="185" t="s">
        <v>173</v>
      </c>
      <c r="D60" s="107" t="s">
        <v>115</v>
      </c>
      <c r="E60" s="431"/>
      <c r="F60" s="429"/>
      <c r="G60" s="450"/>
      <c r="H60" s="431"/>
      <c r="I60" s="429"/>
      <c r="J60" s="450"/>
      <c r="K60" s="108"/>
      <c r="L60" s="109"/>
      <c r="M60" s="110">
        <f t="shared" si="68"/>
        <v>0</v>
      </c>
      <c r="N60" s="108"/>
      <c r="O60" s="109"/>
      <c r="P60" s="110">
        <f t="shared" si="69"/>
        <v>0</v>
      </c>
      <c r="Q60" s="108"/>
      <c r="R60" s="109"/>
      <c r="S60" s="110">
        <f t="shared" si="70"/>
        <v>0</v>
      </c>
      <c r="T60" s="108"/>
      <c r="U60" s="109"/>
      <c r="V60" s="111">
        <f t="shared" si="71"/>
        <v>0</v>
      </c>
      <c r="W60" s="112">
        <f t="shared" si="58"/>
        <v>0</v>
      </c>
      <c r="X60" s="184">
        <f t="shared" si="59"/>
        <v>0</v>
      </c>
      <c r="Y60" s="184">
        <f t="shared" si="60"/>
        <v>0</v>
      </c>
      <c r="Z60" s="114" t="e">
        <f t="shared" si="61"/>
        <v>#DIV/0!</v>
      </c>
      <c r="AA60" s="115"/>
      <c r="AB60" s="117"/>
      <c r="AC60" s="117"/>
      <c r="AD60" s="117"/>
      <c r="AE60" s="117"/>
      <c r="AF60" s="117"/>
      <c r="AG60" s="117"/>
    </row>
    <row r="61" spans="1:33" ht="30" customHeight="1" x14ac:dyDescent="0.3">
      <c r="A61" s="118" t="s">
        <v>87</v>
      </c>
      <c r="B61" s="119" t="s">
        <v>174</v>
      </c>
      <c r="C61" s="209" t="s">
        <v>175</v>
      </c>
      <c r="D61" s="121" t="s">
        <v>115</v>
      </c>
      <c r="E61" s="451"/>
      <c r="F61" s="452"/>
      <c r="G61" s="453"/>
      <c r="H61" s="451"/>
      <c r="I61" s="452"/>
      <c r="J61" s="453"/>
      <c r="K61" s="122"/>
      <c r="L61" s="123"/>
      <c r="M61" s="124">
        <f t="shared" si="68"/>
        <v>0</v>
      </c>
      <c r="N61" s="122"/>
      <c r="O61" s="123"/>
      <c r="P61" s="124">
        <f t="shared" si="69"/>
        <v>0</v>
      </c>
      <c r="Q61" s="122"/>
      <c r="R61" s="123"/>
      <c r="S61" s="124">
        <f t="shared" si="70"/>
        <v>0</v>
      </c>
      <c r="T61" s="122"/>
      <c r="U61" s="123"/>
      <c r="V61" s="125">
        <f t="shared" si="71"/>
        <v>0</v>
      </c>
      <c r="W61" s="126">
        <f t="shared" si="58"/>
        <v>0</v>
      </c>
      <c r="X61" s="210">
        <f t="shared" si="59"/>
        <v>0</v>
      </c>
      <c r="Y61" s="210">
        <f t="shared" si="60"/>
        <v>0</v>
      </c>
      <c r="Z61" s="114" t="e">
        <f t="shared" si="61"/>
        <v>#DIV/0!</v>
      </c>
      <c r="AA61" s="128"/>
      <c r="AB61" s="117"/>
      <c r="AC61" s="117"/>
      <c r="AD61" s="117"/>
      <c r="AE61" s="117"/>
      <c r="AF61" s="117"/>
      <c r="AG61" s="117"/>
    </row>
    <row r="62" spans="1:33" ht="30" customHeight="1" x14ac:dyDescent="0.3">
      <c r="A62" s="163" t="s">
        <v>176</v>
      </c>
      <c r="B62" s="164"/>
      <c r="C62" s="211"/>
      <c r="D62" s="212"/>
      <c r="E62" s="170"/>
      <c r="F62" s="168"/>
      <c r="G62" s="169">
        <f>G54</f>
        <v>10150</v>
      </c>
      <c r="H62" s="170"/>
      <c r="I62" s="168"/>
      <c r="J62" s="169">
        <f>J54</f>
        <v>10199</v>
      </c>
      <c r="K62" s="170"/>
      <c r="L62" s="168"/>
      <c r="M62" s="169">
        <f>M58+M54</f>
        <v>0</v>
      </c>
      <c r="N62" s="170"/>
      <c r="O62" s="168"/>
      <c r="P62" s="169">
        <f>P58+P54</f>
        <v>0</v>
      </c>
      <c r="Q62" s="170"/>
      <c r="R62" s="168"/>
      <c r="S62" s="169">
        <f>S58+S54</f>
        <v>0</v>
      </c>
      <c r="T62" s="170"/>
      <c r="U62" s="168"/>
      <c r="V62" s="171">
        <f>V58+V54</f>
        <v>0</v>
      </c>
      <c r="W62" s="213">
        <f t="shared" ref="W62:X62" si="72">W54+W58</f>
        <v>10150</v>
      </c>
      <c r="X62" s="213">
        <f t="shared" si="72"/>
        <v>10199</v>
      </c>
      <c r="Y62" s="214">
        <f t="shared" si="60"/>
        <v>-49</v>
      </c>
      <c r="Z62" s="191">
        <f t="shared" si="61"/>
        <v>-4.827586206896552E-3</v>
      </c>
      <c r="AA62" s="192"/>
      <c r="AB62" s="59"/>
      <c r="AC62" s="59"/>
      <c r="AD62" s="59"/>
      <c r="AE62" s="59"/>
      <c r="AF62" s="59"/>
      <c r="AG62" s="59"/>
    </row>
    <row r="63" spans="1:33" ht="30" customHeight="1" x14ac:dyDescent="0.3">
      <c r="A63" s="176" t="s">
        <v>82</v>
      </c>
      <c r="B63" s="177">
        <v>4</v>
      </c>
      <c r="C63" s="178" t="s">
        <v>177</v>
      </c>
      <c r="D63" s="193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1"/>
      <c r="X63" s="181"/>
      <c r="Y63" s="181"/>
      <c r="Z63" s="194"/>
      <c r="AA63" s="195"/>
      <c r="AB63" s="59"/>
      <c r="AC63" s="59"/>
      <c r="AD63" s="59"/>
      <c r="AE63" s="59"/>
      <c r="AF63" s="59"/>
      <c r="AG63" s="59"/>
    </row>
    <row r="64" spans="1:33" ht="30" customHeight="1" x14ac:dyDescent="0.3">
      <c r="A64" s="91" t="s">
        <v>84</v>
      </c>
      <c r="B64" s="92" t="s">
        <v>178</v>
      </c>
      <c r="C64" s="93" t="s">
        <v>179</v>
      </c>
      <c r="D64" s="94"/>
      <c r="E64" s="95"/>
      <c r="F64" s="96"/>
      <c r="G64" s="97">
        <f>SUM(G65:G67)</f>
        <v>0</v>
      </c>
      <c r="H64" s="95"/>
      <c r="I64" s="96"/>
      <c r="J64" s="97">
        <f>SUM(J65:J67)</f>
        <v>0</v>
      </c>
      <c r="K64" s="95"/>
      <c r="L64" s="96"/>
      <c r="M64" s="97">
        <f>SUM(M65:M67)</f>
        <v>0</v>
      </c>
      <c r="N64" s="95"/>
      <c r="O64" s="96"/>
      <c r="P64" s="97">
        <f>SUM(P65:P67)</f>
        <v>0</v>
      </c>
      <c r="Q64" s="95"/>
      <c r="R64" s="96"/>
      <c r="S64" s="97">
        <f>SUM(S65:S67)</f>
        <v>0</v>
      </c>
      <c r="T64" s="95"/>
      <c r="U64" s="96"/>
      <c r="V64" s="98">
        <f>SUM(V65:V67)</f>
        <v>0</v>
      </c>
      <c r="W64" s="99">
        <f t="shared" ref="W64:W84" si="73">G64+M64+S64</f>
        <v>0</v>
      </c>
      <c r="X64" s="100">
        <f t="shared" ref="X64:X84" si="74">J64+P64+V64</f>
        <v>0</v>
      </c>
      <c r="Y64" s="99">
        <f t="shared" ref="Y64:Y85" si="75">W64-X64</f>
        <v>0</v>
      </c>
      <c r="Z64" s="101" t="e">
        <f t="shared" ref="Z64:Z85" si="76">Y64/W64</f>
        <v>#DIV/0!</v>
      </c>
      <c r="AA64" s="102"/>
      <c r="AB64" s="103"/>
      <c r="AC64" s="103"/>
      <c r="AD64" s="103"/>
      <c r="AE64" s="103"/>
      <c r="AF64" s="103"/>
      <c r="AG64" s="103"/>
    </row>
    <row r="65" spans="1:33" ht="30" customHeight="1" x14ac:dyDescent="0.3">
      <c r="A65" s="104" t="s">
        <v>87</v>
      </c>
      <c r="B65" s="105" t="s">
        <v>180</v>
      </c>
      <c r="C65" s="185" t="s">
        <v>181</v>
      </c>
      <c r="D65" s="215" t="s">
        <v>182</v>
      </c>
      <c r="E65" s="216"/>
      <c r="F65" s="217"/>
      <c r="G65" s="218">
        <f t="shared" ref="G65:G67" si="77">E65*F65</f>
        <v>0</v>
      </c>
      <c r="H65" s="216"/>
      <c r="I65" s="217"/>
      <c r="J65" s="218">
        <f t="shared" ref="J65:J67" si="78">H65*I65</f>
        <v>0</v>
      </c>
      <c r="K65" s="108"/>
      <c r="L65" s="217"/>
      <c r="M65" s="110">
        <f t="shared" ref="M65:M67" si="79">K65*L65</f>
        <v>0</v>
      </c>
      <c r="N65" s="108"/>
      <c r="O65" s="217"/>
      <c r="P65" s="110">
        <f t="shared" ref="P65:P67" si="80">N65*O65</f>
        <v>0</v>
      </c>
      <c r="Q65" s="108"/>
      <c r="R65" s="217"/>
      <c r="S65" s="110">
        <f t="shared" ref="S65:S67" si="81">Q65*R65</f>
        <v>0</v>
      </c>
      <c r="T65" s="108"/>
      <c r="U65" s="217"/>
      <c r="V65" s="111">
        <f t="shared" ref="V65:V67" si="82">T65*U65</f>
        <v>0</v>
      </c>
      <c r="W65" s="112">
        <f t="shared" si="73"/>
        <v>0</v>
      </c>
      <c r="X65" s="184">
        <f t="shared" si="74"/>
        <v>0</v>
      </c>
      <c r="Y65" s="184">
        <f t="shared" si="75"/>
        <v>0</v>
      </c>
      <c r="Z65" s="114" t="e">
        <f t="shared" si="76"/>
        <v>#DIV/0!</v>
      </c>
      <c r="AA65" s="115"/>
      <c r="AB65" s="117"/>
      <c r="AC65" s="117"/>
      <c r="AD65" s="117"/>
      <c r="AE65" s="117"/>
      <c r="AF65" s="117"/>
      <c r="AG65" s="117"/>
    </row>
    <row r="66" spans="1:33" ht="30" customHeight="1" x14ac:dyDescent="0.3">
      <c r="A66" s="104" t="s">
        <v>87</v>
      </c>
      <c r="B66" s="105" t="s">
        <v>183</v>
      </c>
      <c r="C66" s="185" t="s">
        <v>181</v>
      </c>
      <c r="D66" s="215" t="s">
        <v>182</v>
      </c>
      <c r="E66" s="216"/>
      <c r="F66" s="217"/>
      <c r="G66" s="218">
        <f t="shared" si="77"/>
        <v>0</v>
      </c>
      <c r="H66" s="216"/>
      <c r="I66" s="217"/>
      <c r="J66" s="218">
        <f t="shared" si="78"/>
        <v>0</v>
      </c>
      <c r="K66" s="108"/>
      <c r="L66" s="217"/>
      <c r="M66" s="110">
        <f t="shared" si="79"/>
        <v>0</v>
      </c>
      <c r="N66" s="108"/>
      <c r="O66" s="217"/>
      <c r="P66" s="110">
        <f t="shared" si="80"/>
        <v>0</v>
      </c>
      <c r="Q66" s="108"/>
      <c r="R66" s="217"/>
      <c r="S66" s="110">
        <f t="shared" si="81"/>
        <v>0</v>
      </c>
      <c r="T66" s="108"/>
      <c r="U66" s="217"/>
      <c r="V66" s="111">
        <f t="shared" si="82"/>
        <v>0</v>
      </c>
      <c r="W66" s="112">
        <f t="shared" si="73"/>
        <v>0</v>
      </c>
      <c r="X66" s="184">
        <f t="shared" si="74"/>
        <v>0</v>
      </c>
      <c r="Y66" s="184">
        <f t="shared" si="75"/>
        <v>0</v>
      </c>
      <c r="Z66" s="114" t="e">
        <f t="shared" si="76"/>
        <v>#DIV/0!</v>
      </c>
      <c r="AA66" s="115"/>
      <c r="AB66" s="117"/>
      <c r="AC66" s="117"/>
      <c r="AD66" s="117"/>
      <c r="AE66" s="117"/>
      <c r="AF66" s="117"/>
      <c r="AG66" s="117"/>
    </row>
    <row r="67" spans="1:33" ht="30" customHeight="1" x14ac:dyDescent="0.3">
      <c r="A67" s="118" t="s">
        <v>87</v>
      </c>
      <c r="B67" s="129" t="s">
        <v>184</v>
      </c>
      <c r="C67" s="147" t="s">
        <v>181</v>
      </c>
      <c r="D67" s="215" t="s">
        <v>182</v>
      </c>
      <c r="E67" s="219"/>
      <c r="F67" s="220"/>
      <c r="G67" s="221">
        <f t="shared" si="77"/>
        <v>0</v>
      </c>
      <c r="H67" s="219"/>
      <c r="I67" s="220"/>
      <c r="J67" s="221">
        <f t="shared" si="78"/>
        <v>0</v>
      </c>
      <c r="K67" s="137"/>
      <c r="L67" s="220"/>
      <c r="M67" s="136">
        <f t="shared" si="79"/>
        <v>0</v>
      </c>
      <c r="N67" s="137"/>
      <c r="O67" s="220"/>
      <c r="P67" s="136">
        <f t="shared" si="80"/>
        <v>0</v>
      </c>
      <c r="Q67" s="137"/>
      <c r="R67" s="220"/>
      <c r="S67" s="136">
        <f t="shared" si="81"/>
        <v>0</v>
      </c>
      <c r="T67" s="137"/>
      <c r="U67" s="220"/>
      <c r="V67" s="149">
        <f t="shared" si="82"/>
        <v>0</v>
      </c>
      <c r="W67" s="161">
        <f t="shared" si="73"/>
        <v>0</v>
      </c>
      <c r="X67" s="186">
        <f t="shared" si="74"/>
        <v>0</v>
      </c>
      <c r="Y67" s="186">
        <f t="shared" si="75"/>
        <v>0</v>
      </c>
      <c r="Z67" s="114" t="e">
        <f t="shared" si="76"/>
        <v>#DIV/0!</v>
      </c>
      <c r="AA67" s="128"/>
      <c r="AB67" s="117"/>
      <c r="AC67" s="117"/>
      <c r="AD67" s="117"/>
      <c r="AE67" s="117"/>
      <c r="AF67" s="117"/>
      <c r="AG67" s="117"/>
    </row>
    <row r="68" spans="1:33" ht="30" customHeight="1" x14ac:dyDescent="0.3">
      <c r="A68" s="91" t="s">
        <v>84</v>
      </c>
      <c r="B68" s="196" t="s">
        <v>185</v>
      </c>
      <c r="C68" s="222" t="s">
        <v>186</v>
      </c>
      <c r="D68" s="94"/>
      <c r="E68" s="95"/>
      <c r="F68" s="96"/>
      <c r="G68" s="97">
        <f>SUM(G69:G71)</f>
        <v>0</v>
      </c>
      <c r="H68" s="95"/>
      <c r="I68" s="96"/>
      <c r="J68" s="97">
        <f>SUM(J69:J71)</f>
        <v>0</v>
      </c>
      <c r="K68" s="95"/>
      <c r="L68" s="96"/>
      <c r="M68" s="97">
        <f>SUM(M69:M71)</f>
        <v>0</v>
      </c>
      <c r="N68" s="95"/>
      <c r="O68" s="96"/>
      <c r="P68" s="97">
        <f>SUM(P69:P71)</f>
        <v>0</v>
      </c>
      <c r="Q68" s="95"/>
      <c r="R68" s="96"/>
      <c r="S68" s="97">
        <f>SUM(S69:S71)</f>
        <v>0</v>
      </c>
      <c r="T68" s="95"/>
      <c r="U68" s="96"/>
      <c r="V68" s="98">
        <f>SUM(V69:V71)</f>
        <v>0</v>
      </c>
      <c r="W68" s="99">
        <f t="shared" si="73"/>
        <v>0</v>
      </c>
      <c r="X68" s="203">
        <f t="shared" si="74"/>
        <v>0</v>
      </c>
      <c r="Y68" s="203">
        <f t="shared" si="75"/>
        <v>0</v>
      </c>
      <c r="Z68" s="101" t="e">
        <f t="shared" si="76"/>
        <v>#DIV/0!</v>
      </c>
      <c r="AA68" s="102"/>
      <c r="AB68" s="103"/>
      <c r="AC68" s="103"/>
      <c r="AD68" s="103"/>
      <c r="AE68" s="103"/>
      <c r="AF68" s="103"/>
      <c r="AG68" s="103"/>
    </row>
    <row r="69" spans="1:33" ht="30" customHeight="1" x14ac:dyDescent="0.3">
      <c r="A69" s="104" t="s">
        <v>87</v>
      </c>
      <c r="B69" s="105" t="s">
        <v>187</v>
      </c>
      <c r="C69" s="223" t="s">
        <v>188</v>
      </c>
      <c r="D69" s="224" t="s">
        <v>139</v>
      </c>
      <c r="E69" s="108"/>
      <c r="F69" s="109"/>
      <c r="G69" s="110">
        <f t="shared" ref="G69:G71" si="83">E69*F69</f>
        <v>0</v>
      </c>
      <c r="H69" s="108"/>
      <c r="I69" s="109"/>
      <c r="J69" s="110">
        <f t="shared" ref="J69:J71" si="84">H69*I69</f>
        <v>0</v>
      </c>
      <c r="K69" s="108"/>
      <c r="L69" s="109"/>
      <c r="M69" s="110">
        <f t="shared" ref="M69:M71" si="85">K69*L69</f>
        <v>0</v>
      </c>
      <c r="N69" s="108"/>
      <c r="O69" s="109"/>
      <c r="P69" s="110">
        <f t="shared" ref="P69:P71" si="86">N69*O69</f>
        <v>0</v>
      </c>
      <c r="Q69" s="108"/>
      <c r="R69" s="109"/>
      <c r="S69" s="110">
        <f t="shared" ref="S69:S71" si="87">Q69*R69</f>
        <v>0</v>
      </c>
      <c r="T69" s="108"/>
      <c r="U69" s="109"/>
      <c r="V69" s="111">
        <f t="shared" ref="V69:V71" si="88">T69*U69</f>
        <v>0</v>
      </c>
      <c r="W69" s="112">
        <f t="shared" si="73"/>
        <v>0</v>
      </c>
      <c r="X69" s="184">
        <f t="shared" si="74"/>
        <v>0</v>
      </c>
      <c r="Y69" s="184">
        <f t="shared" si="75"/>
        <v>0</v>
      </c>
      <c r="Z69" s="114" t="e">
        <f t="shared" si="76"/>
        <v>#DIV/0!</v>
      </c>
      <c r="AA69" s="115"/>
      <c r="AB69" s="117"/>
      <c r="AC69" s="117"/>
      <c r="AD69" s="117"/>
      <c r="AE69" s="117"/>
      <c r="AF69" s="117"/>
      <c r="AG69" s="117"/>
    </row>
    <row r="70" spans="1:33" ht="30" customHeight="1" x14ac:dyDescent="0.3">
      <c r="A70" s="104" t="s">
        <v>87</v>
      </c>
      <c r="B70" s="105" t="s">
        <v>189</v>
      </c>
      <c r="C70" s="223" t="s">
        <v>190</v>
      </c>
      <c r="D70" s="224" t="s">
        <v>139</v>
      </c>
      <c r="E70" s="108"/>
      <c r="F70" s="109"/>
      <c r="G70" s="110">
        <f t="shared" si="83"/>
        <v>0</v>
      </c>
      <c r="H70" s="108"/>
      <c r="I70" s="109"/>
      <c r="J70" s="110">
        <f t="shared" si="84"/>
        <v>0</v>
      </c>
      <c r="K70" s="108"/>
      <c r="L70" s="109"/>
      <c r="M70" s="110">
        <f t="shared" si="85"/>
        <v>0</v>
      </c>
      <c r="N70" s="108"/>
      <c r="O70" s="109"/>
      <c r="P70" s="110">
        <f t="shared" si="86"/>
        <v>0</v>
      </c>
      <c r="Q70" s="108"/>
      <c r="R70" s="109"/>
      <c r="S70" s="110">
        <f t="shared" si="87"/>
        <v>0</v>
      </c>
      <c r="T70" s="108"/>
      <c r="U70" s="109"/>
      <c r="V70" s="111">
        <f t="shared" si="88"/>
        <v>0</v>
      </c>
      <c r="W70" s="112">
        <f t="shared" si="73"/>
        <v>0</v>
      </c>
      <c r="X70" s="184">
        <f t="shared" si="74"/>
        <v>0</v>
      </c>
      <c r="Y70" s="184">
        <f t="shared" si="75"/>
        <v>0</v>
      </c>
      <c r="Z70" s="114" t="e">
        <f t="shared" si="76"/>
        <v>#DIV/0!</v>
      </c>
      <c r="AA70" s="115"/>
      <c r="AB70" s="117"/>
      <c r="AC70" s="117"/>
      <c r="AD70" s="117"/>
      <c r="AE70" s="117"/>
      <c r="AF70" s="117"/>
      <c r="AG70" s="117"/>
    </row>
    <row r="71" spans="1:33" ht="30" customHeight="1" x14ac:dyDescent="0.3">
      <c r="A71" s="135" t="s">
        <v>87</v>
      </c>
      <c r="B71" s="119" t="s">
        <v>191</v>
      </c>
      <c r="C71" s="225" t="s">
        <v>192</v>
      </c>
      <c r="D71" s="224" t="s">
        <v>139</v>
      </c>
      <c r="E71" s="137"/>
      <c r="F71" s="138"/>
      <c r="G71" s="136">
        <f t="shared" si="83"/>
        <v>0</v>
      </c>
      <c r="H71" s="137"/>
      <c r="I71" s="138"/>
      <c r="J71" s="136">
        <f t="shared" si="84"/>
        <v>0</v>
      </c>
      <c r="K71" s="137"/>
      <c r="L71" s="138"/>
      <c r="M71" s="136">
        <f t="shared" si="85"/>
        <v>0</v>
      </c>
      <c r="N71" s="137"/>
      <c r="O71" s="138"/>
      <c r="P71" s="136">
        <f t="shared" si="86"/>
        <v>0</v>
      </c>
      <c r="Q71" s="137"/>
      <c r="R71" s="138"/>
      <c r="S71" s="136">
        <f t="shared" si="87"/>
        <v>0</v>
      </c>
      <c r="T71" s="137"/>
      <c r="U71" s="138"/>
      <c r="V71" s="149">
        <f t="shared" si="88"/>
        <v>0</v>
      </c>
      <c r="W71" s="126">
        <f t="shared" si="73"/>
        <v>0</v>
      </c>
      <c r="X71" s="210">
        <f t="shared" si="74"/>
        <v>0</v>
      </c>
      <c r="Y71" s="210">
        <f t="shared" si="75"/>
        <v>0</v>
      </c>
      <c r="Z71" s="114" t="e">
        <f t="shared" si="76"/>
        <v>#DIV/0!</v>
      </c>
      <c r="AA71" s="226"/>
      <c r="AB71" s="117"/>
      <c r="AC71" s="117"/>
      <c r="AD71" s="117"/>
      <c r="AE71" s="117"/>
      <c r="AF71" s="117"/>
      <c r="AG71" s="117"/>
    </row>
    <row r="72" spans="1:33" ht="30" customHeight="1" x14ac:dyDescent="0.3">
      <c r="A72" s="91" t="s">
        <v>84</v>
      </c>
      <c r="B72" s="196" t="s">
        <v>193</v>
      </c>
      <c r="C72" s="222" t="s">
        <v>194</v>
      </c>
      <c r="D72" s="94"/>
      <c r="E72" s="95"/>
      <c r="F72" s="96"/>
      <c r="G72" s="97">
        <f>SUM(G73:G76)</f>
        <v>55950</v>
      </c>
      <c r="H72" s="95"/>
      <c r="I72" s="96"/>
      <c r="J72" s="97">
        <f>SUM(J73:J76)</f>
        <v>55950</v>
      </c>
      <c r="K72" s="95"/>
      <c r="L72" s="96"/>
      <c r="M72" s="97">
        <f>SUM(M73:M76)</f>
        <v>0</v>
      </c>
      <c r="N72" s="95"/>
      <c r="O72" s="96"/>
      <c r="P72" s="97">
        <f>SUM(P73:P76)</f>
        <v>0</v>
      </c>
      <c r="Q72" s="95"/>
      <c r="R72" s="96"/>
      <c r="S72" s="97">
        <f>SUM(S73:S76)</f>
        <v>0</v>
      </c>
      <c r="T72" s="95"/>
      <c r="U72" s="96"/>
      <c r="V72" s="98">
        <f>SUM(V73:V76)</f>
        <v>0</v>
      </c>
      <c r="W72" s="99">
        <f t="shared" si="73"/>
        <v>55950</v>
      </c>
      <c r="X72" s="203">
        <f t="shared" si="74"/>
        <v>55950</v>
      </c>
      <c r="Y72" s="203">
        <f t="shared" si="75"/>
        <v>0</v>
      </c>
      <c r="Z72" s="101">
        <f t="shared" si="76"/>
        <v>0</v>
      </c>
      <c r="AA72" s="102"/>
      <c r="AB72" s="103"/>
      <c r="AC72" s="103"/>
      <c r="AD72" s="103"/>
      <c r="AE72" s="103"/>
      <c r="AF72" s="103"/>
      <c r="AG72" s="103"/>
    </row>
    <row r="73" spans="1:33" ht="78" customHeight="1" x14ac:dyDescent="0.3">
      <c r="A73" s="104" t="s">
        <v>87</v>
      </c>
      <c r="B73" s="105" t="s">
        <v>195</v>
      </c>
      <c r="C73" s="227" t="s">
        <v>196</v>
      </c>
      <c r="D73" s="228" t="s">
        <v>197</v>
      </c>
      <c r="E73" s="132">
        <v>5</v>
      </c>
      <c r="F73" s="131">
        <v>3600</v>
      </c>
      <c r="G73" s="110">
        <f t="shared" ref="G73:G76" si="89">E73*F73</f>
        <v>18000</v>
      </c>
      <c r="H73" s="132">
        <v>5</v>
      </c>
      <c r="I73" s="131">
        <v>3600</v>
      </c>
      <c r="J73" s="110">
        <f t="shared" ref="J73:J76" si="90">H73*I73</f>
        <v>18000</v>
      </c>
      <c r="K73" s="108"/>
      <c r="L73" s="109"/>
      <c r="M73" s="110">
        <f t="shared" ref="M73:M76" si="91">K73*L73</f>
        <v>0</v>
      </c>
      <c r="N73" s="108"/>
      <c r="O73" s="109"/>
      <c r="P73" s="110">
        <f t="shared" ref="P73:P76" si="92">N73*O73</f>
        <v>0</v>
      </c>
      <c r="Q73" s="108"/>
      <c r="R73" s="109"/>
      <c r="S73" s="110">
        <f t="shared" ref="S73:S76" si="93">Q73*R73</f>
        <v>0</v>
      </c>
      <c r="T73" s="108"/>
      <c r="U73" s="109"/>
      <c r="V73" s="111">
        <f t="shared" ref="V73:V76" si="94">T73*U73</f>
        <v>0</v>
      </c>
      <c r="W73" s="112">
        <f t="shared" si="73"/>
        <v>18000</v>
      </c>
      <c r="X73" s="184">
        <f t="shared" si="74"/>
        <v>18000</v>
      </c>
      <c r="Y73" s="184">
        <f t="shared" si="75"/>
        <v>0</v>
      </c>
      <c r="Z73" s="114">
        <f t="shared" si="76"/>
        <v>0</v>
      </c>
      <c r="AA73" s="115"/>
      <c r="AB73" s="117"/>
      <c r="AC73" s="117"/>
      <c r="AD73" s="117"/>
      <c r="AE73" s="117"/>
      <c r="AF73" s="117"/>
      <c r="AG73" s="117"/>
    </row>
    <row r="74" spans="1:33" ht="45" customHeight="1" x14ac:dyDescent="0.3">
      <c r="A74" s="104" t="s">
        <v>87</v>
      </c>
      <c r="B74" s="105" t="s">
        <v>198</v>
      </c>
      <c r="C74" s="133" t="s">
        <v>199</v>
      </c>
      <c r="D74" s="224" t="s">
        <v>197</v>
      </c>
      <c r="E74" s="131">
        <v>2</v>
      </c>
      <c r="F74" s="131">
        <v>3450</v>
      </c>
      <c r="G74" s="110">
        <f t="shared" si="89"/>
        <v>6900</v>
      </c>
      <c r="H74" s="131">
        <v>2</v>
      </c>
      <c r="I74" s="131">
        <v>3450</v>
      </c>
      <c r="J74" s="110">
        <f t="shared" si="90"/>
        <v>6900</v>
      </c>
      <c r="K74" s="108"/>
      <c r="L74" s="109"/>
      <c r="M74" s="110">
        <f t="shared" si="91"/>
        <v>0</v>
      </c>
      <c r="N74" s="108"/>
      <c r="O74" s="109"/>
      <c r="P74" s="110">
        <f t="shared" si="92"/>
        <v>0</v>
      </c>
      <c r="Q74" s="108"/>
      <c r="R74" s="109"/>
      <c r="S74" s="110">
        <f t="shared" si="93"/>
        <v>0</v>
      </c>
      <c r="T74" s="108"/>
      <c r="U74" s="109"/>
      <c r="V74" s="111">
        <f t="shared" si="94"/>
        <v>0</v>
      </c>
      <c r="W74" s="112">
        <f t="shared" si="73"/>
        <v>6900</v>
      </c>
      <c r="X74" s="184">
        <f t="shared" si="74"/>
        <v>6900</v>
      </c>
      <c r="Y74" s="184">
        <f t="shared" si="75"/>
        <v>0</v>
      </c>
      <c r="Z74" s="114">
        <f t="shared" si="76"/>
        <v>0</v>
      </c>
      <c r="AA74" s="115"/>
      <c r="AB74" s="117"/>
      <c r="AC74" s="117"/>
      <c r="AD74" s="117"/>
      <c r="AE74" s="117"/>
      <c r="AF74" s="117"/>
      <c r="AG74" s="117"/>
    </row>
    <row r="75" spans="1:33" ht="57" customHeight="1" x14ac:dyDescent="0.3">
      <c r="A75" s="104" t="s">
        <v>87</v>
      </c>
      <c r="B75" s="105" t="s">
        <v>200</v>
      </c>
      <c r="C75" s="229" t="s">
        <v>201</v>
      </c>
      <c r="D75" s="224" t="s">
        <v>197</v>
      </c>
      <c r="E75" s="131">
        <v>10</v>
      </c>
      <c r="F75" s="131">
        <v>2850</v>
      </c>
      <c r="G75" s="110">
        <f t="shared" si="89"/>
        <v>28500</v>
      </c>
      <c r="H75" s="131">
        <v>10</v>
      </c>
      <c r="I75" s="131">
        <v>2850</v>
      </c>
      <c r="J75" s="110">
        <f t="shared" si="90"/>
        <v>28500</v>
      </c>
      <c r="K75" s="108"/>
      <c r="L75" s="109"/>
      <c r="M75" s="110">
        <f t="shared" si="91"/>
        <v>0</v>
      </c>
      <c r="N75" s="108"/>
      <c r="O75" s="109"/>
      <c r="P75" s="110">
        <f t="shared" si="92"/>
        <v>0</v>
      </c>
      <c r="Q75" s="108"/>
      <c r="R75" s="109"/>
      <c r="S75" s="110">
        <f t="shared" si="93"/>
        <v>0</v>
      </c>
      <c r="T75" s="108"/>
      <c r="U75" s="109"/>
      <c r="V75" s="111">
        <f t="shared" si="94"/>
        <v>0</v>
      </c>
      <c r="W75" s="112">
        <f t="shared" si="73"/>
        <v>28500</v>
      </c>
      <c r="X75" s="184">
        <f t="shared" si="74"/>
        <v>28500</v>
      </c>
      <c r="Y75" s="184">
        <f t="shared" si="75"/>
        <v>0</v>
      </c>
      <c r="Z75" s="114">
        <f t="shared" si="76"/>
        <v>0</v>
      </c>
      <c r="AA75" s="115"/>
      <c r="AB75" s="117"/>
      <c r="AC75" s="117"/>
      <c r="AD75" s="117"/>
      <c r="AE75" s="117"/>
      <c r="AF75" s="117"/>
      <c r="AG75" s="117"/>
    </row>
    <row r="76" spans="1:33" ht="63" customHeight="1" x14ac:dyDescent="0.3">
      <c r="A76" s="135" t="s">
        <v>87</v>
      </c>
      <c r="B76" s="105" t="s">
        <v>202</v>
      </c>
      <c r="C76" s="133" t="s">
        <v>203</v>
      </c>
      <c r="D76" s="224" t="s">
        <v>197</v>
      </c>
      <c r="E76" s="131">
        <v>1</v>
      </c>
      <c r="F76" s="131">
        <v>2550</v>
      </c>
      <c r="G76" s="136">
        <f t="shared" si="89"/>
        <v>2550</v>
      </c>
      <c r="H76" s="131">
        <v>1</v>
      </c>
      <c r="I76" s="131">
        <v>2550</v>
      </c>
      <c r="J76" s="136">
        <f t="shared" si="90"/>
        <v>2550</v>
      </c>
      <c r="K76" s="137"/>
      <c r="L76" s="138"/>
      <c r="M76" s="136">
        <f t="shared" si="91"/>
        <v>0</v>
      </c>
      <c r="N76" s="137"/>
      <c r="O76" s="138"/>
      <c r="P76" s="136">
        <f t="shared" si="92"/>
        <v>0</v>
      </c>
      <c r="Q76" s="137"/>
      <c r="R76" s="138"/>
      <c r="S76" s="136">
        <f t="shared" si="93"/>
        <v>0</v>
      </c>
      <c r="T76" s="137"/>
      <c r="U76" s="138"/>
      <c r="V76" s="149">
        <f t="shared" si="94"/>
        <v>0</v>
      </c>
      <c r="W76" s="126">
        <f t="shared" si="73"/>
        <v>2550</v>
      </c>
      <c r="X76" s="210">
        <f t="shared" si="74"/>
        <v>2550</v>
      </c>
      <c r="Y76" s="210">
        <f t="shared" si="75"/>
        <v>0</v>
      </c>
      <c r="Z76" s="114">
        <f t="shared" si="76"/>
        <v>0</v>
      </c>
      <c r="AA76" s="226"/>
      <c r="AB76" s="117"/>
      <c r="AC76" s="117"/>
      <c r="AD76" s="117"/>
      <c r="AE76" s="117"/>
      <c r="AF76" s="117"/>
      <c r="AG76" s="117"/>
    </row>
    <row r="77" spans="1:33" ht="30" customHeight="1" x14ac:dyDescent="0.3">
      <c r="A77" s="91" t="s">
        <v>84</v>
      </c>
      <c r="B77" s="196" t="s">
        <v>204</v>
      </c>
      <c r="C77" s="222" t="s">
        <v>205</v>
      </c>
      <c r="D77" s="94"/>
      <c r="E77" s="95"/>
      <c r="F77" s="96"/>
      <c r="G77" s="97">
        <f>SUM(G78:G80)</f>
        <v>0</v>
      </c>
      <c r="H77" s="95"/>
      <c r="I77" s="96"/>
      <c r="J77" s="97">
        <f>SUM(J78:J80)</f>
        <v>0</v>
      </c>
      <c r="K77" s="95"/>
      <c r="L77" s="96"/>
      <c r="M77" s="97">
        <f>SUM(M78:M80)</f>
        <v>0</v>
      </c>
      <c r="N77" s="95"/>
      <c r="O77" s="96"/>
      <c r="P77" s="97">
        <f>SUM(P78:P80)</f>
        <v>0</v>
      </c>
      <c r="Q77" s="95"/>
      <c r="R77" s="96"/>
      <c r="S77" s="97">
        <f>SUM(S78:S80)</f>
        <v>0</v>
      </c>
      <c r="T77" s="95"/>
      <c r="U77" s="96"/>
      <c r="V77" s="98">
        <f>SUM(V78:V80)</f>
        <v>0</v>
      </c>
      <c r="W77" s="230">
        <f t="shared" si="73"/>
        <v>0</v>
      </c>
      <c r="X77" s="231">
        <f t="shared" si="74"/>
        <v>0</v>
      </c>
      <c r="Y77" s="231">
        <f t="shared" si="75"/>
        <v>0</v>
      </c>
      <c r="Z77" s="101" t="e">
        <f t="shared" si="76"/>
        <v>#DIV/0!</v>
      </c>
      <c r="AA77" s="102"/>
      <c r="AB77" s="103"/>
      <c r="AC77" s="103"/>
      <c r="AD77" s="103"/>
      <c r="AE77" s="103"/>
      <c r="AF77" s="103"/>
      <c r="AG77" s="103"/>
    </row>
    <row r="78" spans="1:33" ht="30" customHeight="1" x14ac:dyDescent="0.3">
      <c r="A78" s="104" t="s">
        <v>87</v>
      </c>
      <c r="B78" s="105" t="s">
        <v>206</v>
      </c>
      <c r="C78" s="185" t="s">
        <v>207</v>
      </c>
      <c r="D78" s="224" t="s">
        <v>139</v>
      </c>
      <c r="E78" s="108"/>
      <c r="F78" s="109"/>
      <c r="G78" s="110">
        <f t="shared" ref="G78:G80" si="95">E78*F78</f>
        <v>0</v>
      </c>
      <c r="H78" s="108"/>
      <c r="I78" s="109"/>
      <c r="J78" s="110">
        <f t="shared" ref="J78:J80" si="96">H78*I78</f>
        <v>0</v>
      </c>
      <c r="K78" s="108"/>
      <c r="L78" s="109"/>
      <c r="M78" s="110">
        <f t="shared" ref="M78:M80" si="97">K78*L78</f>
        <v>0</v>
      </c>
      <c r="N78" s="108"/>
      <c r="O78" s="109"/>
      <c r="P78" s="110">
        <f t="shared" ref="P78:P80" si="98">N78*O78</f>
        <v>0</v>
      </c>
      <c r="Q78" s="108"/>
      <c r="R78" s="109"/>
      <c r="S78" s="110">
        <f t="shared" ref="S78:S80" si="99">Q78*R78</f>
        <v>0</v>
      </c>
      <c r="T78" s="108"/>
      <c r="U78" s="109"/>
      <c r="V78" s="111">
        <f t="shared" ref="V78:V80" si="100">T78*U78</f>
        <v>0</v>
      </c>
      <c r="W78" s="112">
        <f t="shared" si="73"/>
        <v>0</v>
      </c>
      <c r="X78" s="184">
        <f t="shared" si="74"/>
        <v>0</v>
      </c>
      <c r="Y78" s="184">
        <f t="shared" si="75"/>
        <v>0</v>
      </c>
      <c r="Z78" s="114" t="e">
        <f t="shared" si="76"/>
        <v>#DIV/0!</v>
      </c>
      <c r="AA78" s="115"/>
      <c r="AB78" s="117"/>
      <c r="AC78" s="117"/>
      <c r="AD78" s="117"/>
      <c r="AE78" s="117"/>
      <c r="AF78" s="117"/>
      <c r="AG78" s="117"/>
    </row>
    <row r="79" spans="1:33" ht="30" customHeight="1" x14ac:dyDescent="0.3">
      <c r="A79" s="104" t="s">
        <v>87</v>
      </c>
      <c r="B79" s="105" t="s">
        <v>208</v>
      </c>
      <c r="C79" s="185" t="s">
        <v>207</v>
      </c>
      <c r="D79" s="224" t="s">
        <v>139</v>
      </c>
      <c r="E79" s="108"/>
      <c r="F79" s="109"/>
      <c r="G79" s="110">
        <f t="shared" si="95"/>
        <v>0</v>
      </c>
      <c r="H79" s="108"/>
      <c r="I79" s="109"/>
      <c r="J79" s="110">
        <f t="shared" si="96"/>
        <v>0</v>
      </c>
      <c r="K79" s="108"/>
      <c r="L79" s="109"/>
      <c r="M79" s="110">
        <f t="shared" si="97"/>
        <v>0</v>
      </c>
      <c r="N79" s="108"/>
      <c r="O79" s="109"/>
      <c r="P79" s="110">
        <f t="shared" si="98"/>
        <v>0</v>
      </c>
      <c r="Q79" s="108"/>
      <c r="R79" s="109"/>
      <c r="S79" s="110">
        <f t="shared" si="99"/>
        <v>0</v>
      </c>
      <c r="T79" s="108"/>
      <c r="U79" s="109"/>
      <c r="V79" s="111">
        <f t="shared" si="100"/>
        <v>0</v>
      </c>
      <c r="W79" s="112">
        <f t="shared" si="73"/>
        <v>0</v>
      </c>
      <c r="X79" s="184">
        <f t="shared" si="74"/>
        <v>0</v>
      </c>
      <c r="Y79" s="184">
        <f t="shared" si="75"/>
        <v>0</v>
      </c>
      <c r="Z79" s="114" t="e">
        <f t="shared" si="76"/>
        <v>#DIV/0!</v>
      </c>
      <c r="AA79" s="115"/>
      <c r="AB79" s="117"/>
      <c r="AC79" s="117"/>
      <c r="AD79" s="117"/>
      <c r="AE79" s="117"/>
      <c r="AF79" s="117"/>
      <c r="AG79" s="117"/>
    </row>
    <row r="80" spans="1:33" ht="30" customHeight="1" x14ac:dyDescent="0.3">
      <c r="A80" s="135" t="s">
        <v>87</v>
      </c>
      <c r="B80" s="129" t="s">
        <v>209</v>
      </c>
      <c r="C80" s="147" t="s">
        <v>207</v>
      </c>
      <c r="D80" s="232" t="s">
        <v>139</v>
      </c>
      <c r="E80" s="137"/>
      <c r="F80" s="138"/>
      <c r="G80" s="136">
        <f t="shared" si="95"/>
        <v>0</v>
      </c>
      <c r="H80" s="137"/>
      <c r="I80" s="138"/>
      <c r="J80" s="136">
        <f t="shared" si="96"/>
        <v>0</v>
      </c>
      <c r="K80" s="137"/>
      <c r="L80" s="138"/>
      <c r="M80" s="136">
        <f t="shared" si="97"/>
        <v>0</v>
      </c>
      <c r="N80" s="137"/>
      <c r="O80" s="138"/>
      <c r="P80" s="136">
        <f t="shared" si="98"/>
        <v>0</v>
      </c>
      <c r="Q80" s="137"/>
      <c r="R80" s="138"/>
      <c r="S80" s="136">
        <f t="shared" si="99"/>
        <v>0</v>
      </c>
      <c r="T80" s="137"/>
      <c r="U80" s="138"/>
      <c r="V80" s="149">
        <f t="shared" si="100"/>
        <v>0</v>
      </c>
      <c r="W80" s="161">
        <f t="shared" si="73"/>
        <v>0</v>
      </c>
      <c r="X80" s="186">
        <f t="shared" si="74"/>
        <v>0</v>
      </c>
      <c r="Y80" s="186">
        <f t="shared" si="75"/>
        <v>0</v>
      </c>
      <c r="Z80" s="114" t="e">
        <f t="shared" si="76"/>
        <v>#DIV/0!</v>
      </c>
      <c r="AA80" s="226"/>
      <c r="AB80" s="117"/>
      <c r="AC80" s="117"/>
      <c r="AD80" s="117"/>
      <c r="AE80" s="117"/>
      <c r="AF80" s="117"/>
      <c r="AG80" s="117"/>
    </row>
    <row r="81" spans="1:33" ht="30" customHeight="1" x14ac:dyDescent="0.3">
      <c r="A81" s="91" t="s">
        <v>84</v>
      </c>
      <c r="B81" s="196" t="s">
        <v>210</v>
      </c>
      <c r="C81" s="222" t="s">
        <v>211</v>
      </c>
      <c r="D81" s="94"/>
      <c r="E81" s="95"/>
      <c r="F81" s="96"/>
      <c r="G81" s="97">
        <f>SUM(G82:G84)</f>
        <v>0</v>
      </c>
      <c r="H81" s="95"/>
      <c r="I81" s="96"/>
      <c r="J81" s="97">
        <f>SUM(J82:J84)</f>
        <v>0</v>
      </c>
      <c r="K81" s="95"/>
      <c r="L81" s="96"/>
      <c r="M81" s="97">
        <f>SUM(M82:M84)</f>
        <v>0</v>
      </c>
      <c r="N81" s="95"/>
      <c r="O81" s="96"/>
      <c r="P81" s="97">
        <f>SUM(P82:P84)</f>
        <v>0</v>
      </c>
      <c r="Q81" s="95"/>
      <c r="R81" s="96"/>
      <c r="S81" s="97">
        <f>SUM(S82:S84)</f>
        <v>0</v>
      </c>
      <c r="T81" s="95"/>
      <c r="U81" s="96"/>
      <c r="V81" s="98">
        <f>SUM(V82:V84)</f>
        <v>0</v>
      </c>
      <c r="W81" s="99">
        <f t="shared" si="73"/>
        <v>0</v>
      </c>
      <c r="X81" s="203">
        <f t="shared" si="74"/>
        <v>0</v>
      </c>
      <c r="Y81" s="203">
        <f t="shared" si="75"/>
        <v>0</v>
      </c>
      <c r="Z81" s="101" t="e">
        <f t="shared" si="76"/>
        <v>#DIV/0!</v>
      </c>
      <c r="AA81" s="102"/>
      <c r="AB81" s="103"/>
      <c r="AC81" s="103"/>
      <c r="AD81" s="103"/>
      <c r="AE81" s="103"/>
      <c r="AF81" s="103"/>
      <c r="AG81" s="103"/>
    </row>
    <row r="82" spans="1:33" ht="30" customHeight="1" x14ac:dyDescent="0.3">
      <c r="A82" s="104" t="s">
        <v>87</v>
      </c>
      <c r="B82" s="105" t="s">
        <v>212</v>
      </c>
      <c r="C82" s="185" t="s">
        <v>207</v>
      </c>
      <c r="D82" s="224" t="s">
        <v>139</v>
      </c>
      <c r="E82" s="108"/>
      <c r="F82" s="109"/>
      <c r="G82" s="110">
        <f t="shared" ref="G82:G84" si="101">E82*F82</f>
        <v>0</v>
      </c>
      <c r="H82" s="108"/>
      <c r="I82" s="109"/>
      <c r="J82" s="110">
        <f t="shared" ref="J82:J84" si="102">H82*I82</f>
        <v>0</v>
      </c>
      <c r="K82" s="108"/>
      <c r="L82" s="109"/>
      <c r="M82" s="110">
        <f t="shared" ref="M82:M84" si="103">K82*L82</f>
        <v>0</v>
      </c>
      <c r="N82" s="108"/>
      <c r="O82" s="109"/>
      <c r="P82" s="110">
        <f t="shared" ref="P82:P84" si="104">N82*O82</f>
        <v>0</v>
      </c>
      <c r="Q82" s="108"/>
      <c r="R82" s="109"/>
      <c r="S82" s="110">
        <f t="shared" ref="S82:S84" si="105">Q82*R82</f>
        <v>0</v>
      </c>
      <c r="T82" s="108"/>
      <c r="U82" s="109"/>
      <c r="V82" s="111">
        <f t="shared" ref="V82:V84" si="106">T82*U82</f>
        <v>0</v>
      </c>
      <c r="W82" s="112">
        <f t="shared" si="73"/>
        <v>0</v>
      </c>
      <c r="X82" s="184">
        <f t="shared" si="74"/>
        <v>0</v>
      </c>
      <c r="Y82" s="184">
        <f t="shared" si="75"/>
        <v>0</v>
      </c>
      <c r="Z82" s="114" t="e">
        <f t="shared" si="76"/>
        <v>#DIV/0!</v>
      </c>
      <c r="AA82" s="115"/>
      <c r="AB82" s="117"/>
      <c r="AC82" s="117"/>
      <c r="AD82" s="117"/>
      <c r="AE82" s="117"/>
      <c r="AF82" s="117"/>
      <c r="AG82" s="117"/>
    </row>
    <row r="83" spans="1:33" ht="30" customHeight="1" x14ac:dyDescent="0.3">
      <c r="A83" s="104" t="s">
        <v>87</v>
      </c>
      <c r="B83" s="105" t="s">
        <v>213</v>
      </c>
      <c r="C83" s="185" t="s">
        <v>207</v>
      </c>
      <c r="D83" s="224" t="s">
        <v>139</v>
      </c>
      <c r="E83" s="108"/>
      <c r="F83" s="109"/>
      <c r="G83" s="110">
        <f t="shared" si="101"/>
        <v>0</v>
      </c>
      <c r="H83" s="108"/>
      <c r="I83" s="109"/>
      <c r="J83" s="110">
        <f t="shared" si="102"/>
        <v>0</v>
      </c>
      <c r="K83" s="108"/>
      <c r="L83" s="109"/>
      <c r="M83" s="110">
        <f t="shared" si="103"/>
        <v>0</v>
      </c>
      <c r="N83" s="108"/>
      <c r="O83" s="109"/>
      <c r="P83" s="110">
        <f t="shared" si="104"/>
        <v>0</v>
      </c>
      <c r="Q83" s="108"/>
      <c r="R83" s="109"/>
      <c r="S83" s="110">
        <f t="shared" si="105"/>
        <v>0</v>
      </c>
      <c r="T83" s="108"/>
      <c r="U83" s="109"/>
      <c r="V83" s="111">
        <f t="shared" si="106"/>
        <v>0</v>
      </c>
      <c r="W83" s="112">
        <f t="shared" si="73"/>
        <v>0</v>
      </c>
      <c r="X83" s="184">
        <f t="shared" si="74"/>
        <v>0</v>
      </c>
      <c r="Y83" s="184">
        <f t="shared" si="75"/>
        <v>0</v>
      </c>
      <c r="Z83" s="114" t="e">
        <f t="shared" si="76"/>
        <v>#DIV/0!</v>
      </c>
      <c r="AA83" s="115"/>
      <c r="AB83" s="117"/>
      <c r="AC83" s="117"/>
      <c r="AD83" s="117"/>
      <c r="AE83" s="117"/>
      <c r="AF83" s="117"/>
      <c r="AG83" s="117"/>
    </row>
    <row r="84" spans="1:33" ht="30" customHeight="1" x14ac:dyDescent="0.3">
      <c r="A84" s="135" t="s">
        <v>87</v>
      </c>
      <c r="B84" s="119" t="s">
        <v>214</v>
      </c>
      <c r="C84" s="147" t="s">
        <v>207</v>
      </c>
      <c r="D84" s="232" t="s">
        <v>139</v>
      </c>
      <c r="E84" s="137"/>
      <c r="F84" s="138"/>
      <c r="G84" s="136">
        <f t="shared" si="101"/>
        <v>0</v>
      </c>
      <c r="H84" s="137"/>
      <c r="I84" s="138"/>
      <c r="J84" s="136">
        <f t="shared" si="102"/>
        <v>0</v>
      </c>
      <c r="K84" s="137"/>
      <c r="L84" s="138"/>
      <c r="M84" s="136">
        <f t="shared" si="103"/>
        <v>0</v>
      </c>
      <c r="N84" s="137"/>
      <c r="O84" s="138"/>
      <c r="P84" s="136">
        <f t="shared" si="104"/>
        <v>0</v>
      </c>
      <c r="Q84" s="137"/>
      <c r="R84" s="138"/>
      <c r="S84" s="136">
        <f t="shared" si="105"/>
        <v>0</v>
      </c>
      <c r="T84" s="137"/>
      <c r="U84" s="138"/>
      <c r="V84" s="149">
        <f t="shared" si="106"/>
        <v>0</v>
      </c>
      <c r="W84" s="126">
        <f t="shared" si="73"/>
        <v>0</v>
      </c>
      <c r="X84" s="210">
        <f t="shared" si="74"/>
        <v>0</v>
      </c>
      <c r="Y84" s="210">
        <f t="shared" si="75"/>
        <v>0</v>
      </c>
      <c r="Z84" s="114" t="e">
        <f t="shared" si="76"/>
        <v>#DIV/0!</v>
      </c>
      <c r="AA84" s="128"/>
      <c r="AB84" s="117"/>
      <c r="AC84" s="117"/>
      <c r="AD84" s="117"/>
      <c r="AE84" s="117"/>
      <c r="AF84" s="117"/>
      <c r="AG84" s="117"/>
    </row>
    <row r="85" spans="1:33" ht="30" customHeight="1" x14ac:dyDescent="0.3">
      <c r="A85" s="233" t="s">
        <v>215</v>
      </c>
      <c r="B85" s="234"/>
      <c r="C85" s="235"/>
      <c r="D85" s="236"/>
      <c r="E85" s="237"/>
      <c r="F85" s="168"/>
      <c r="G85" s="169">
        <f>G81+G77+G72+G68+G64</f>
        <v>55950</v>
      </c>
      <c r="H85" s="237"/>
      <c r="I85" s="168"/>
      <c r="J85" s="169">
        <f>J81+J77+J72+J68+J64</f>
        <v>55950</v>
      </c>
      <c r="K85" s="170"/>
      <c r="L85" s="168"/>
      <c r="M85" s="169">
        <f>M81+M77+M72+M68+M64</f>
        <v>0</v>
      </c>
      <c r="N85" s="170"/>
      <c r="O85" s="168"/>
      <c r="P85" s="169">
        <f>P81+P77+P72+P68+P64</f>
        <v>0</v>
      </c>
      <c r="Q85" s="170"/>
      <c r="R85" s="168"/>
      <c r="S85" s="169">
        <f>S81+S77+S72+S68+S64</f>
        <v>0</v>
      </c>
      <c r="T85" s="170"/>
      <c r="U85" s="168"/>
      <c r="V85" s="171">
        <f t="shared" ref="V85:X85" si="107">V81+V77+V72+V68+V64</f>
        <v>0</v>
      </c>
      <c r="W85" s="172">
        <f t="shared" si="107"/>
        <v>55950</v>
      </c>
      <c r="X85" s="173">
        <f t="shared" si="107"/>
        <v>55950</v>
      </c>
      <c r="Y85" s="214">
        <f t="shared" si="75"/>
        <v>0</v>
      </c>
      <c r="Z85" s="191">
        <f t="shared" si="76"/>
        <v>0</v>
      </c>
      <c r="AA85" s="192"/>
      <c r="AB85" s="59"/>
      <c r="AC85" s="59"/>
      <c r="AD85" s="59"/>
      <c r="AE85" s="59"/>
      <c r="AF85" s="59"/>
      <c r="AG85" s="59"/>
    </row>
    <row r="86" spans="1:33" ht="42" customHeight="1" x14ac:dyDescent="0.3">
      <c r="A86" s="238" t="s">
        <v>82</v>
      </c>
      <c r="B86" s="239">
        <v>5</v>
      </c>
      <c r="C86" s="240" t="s">
        <v>216</v>
      </c>
      <c r="D86" s="179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1"/>
      <c r="X86" s="181"/>
      <c r="Y86" s="181"/>
      <c r="Z86" s="194"/>
      <c r="AA86" s="195"/>
      <c r="AB86" s="59"/>
      <c r="AC86" s="59"/>
      <c r="AD86" s="59"/>
      <c r="AE86" s="59"/>
      <c r="AF86" s="59"/>
      <c r="AG86" s="59"/>
    </row>
    <row r="87" spans="1:33" ht="30" customHeight="1" x14ac:dyDescent="0.3">
      <c r="A87" s="91" t="s">
        <v>84</v>
      </c>
      <c r="B87" s="196" t="s">
        <v>217</v>
      </c>
      <c r="C87" s="93" t="s">
        <v>218</v>
      </c>
      <c r="D87" s="94"/>
      <c r="E87" s="95"/>
      <c r="F87" s="96"/>
      <c r="G87" s="97">
        <f>SUM(G88:G90)</f>
        <v>9000</v>
      </c>
      <c r="H87" s="95"/>
      <c r="I87" s="96"/>
      <c r="J87" s="97">
        <f>SUM(J88:J90)</f>
        <v>9000</v>
      </c>
      <c r="K87" s="95"/>
      <c r="L87" s="96"/>
      <c r="M87" s="97">
        <f>SUM(M88:M90)</f>
        <v>0</v>
      </c>
      <c r="N87" s="95"/>
      <c r="O87" s="96"/>
      <c r="P87" s="97">
        <f>SUM(P88:P90)</f>
        <v>0</v>
      </c>
      <c r="Q87" s="95"/>
      <c r="R87" s="96"/>
      <c r="S87" s="97">
        <f>SUM(S88:S90)</f>
        <v>0</v>
      </c>
      <c r="T87" s="95"/>
      <c r="U87" s="96"/>
      <c r="V87" s="98">
        <f>SUM(V88:V90)</f>
        <v>0</v>
      </c>
      <c r="W87" s="99">
        <f t="shared" ref="W87:W98" si="108">G87+M87+S87</f>
        <v>9000</v>
      </c>
      <c r="X87" s="203">
        <f t="shared" ref="X87:X98" si="109">J87+P87+V87</f>
        <v>9000</v>
      </c>
      <c r="Y87" s="203">
        <f t="shared" ref="Y87:Y99" si="110">W87-X87</f>
        <v>0</v>
      </c>
      <c r="Z87" s="101">
        <f t="shared" ref="Z87:Z99" si="111">Y87/W87</f>
        <v>0</v>
      </c>
      <c r="AA87" s="102"/>
      <c r="AB87" s="117"/>
      <c r="AC87" s="117"/>
      <c r="AD87" s="117"/>
      <c r="AE87" s="117"/>
      <c r="AF87" s="117"/>
      <c r="AG87" s="117"/>
    </row>
    <row r="88" spans="1:33" ht="30" customHeight="1" x14ac:dyDescent="0.3">
      <c r="A88" s="104" t="s">
        <v>87</v>
      </c>
      <c r="B88" s="105" t="s">
        <v>219</v>
      </c>
      <c r="C88" s="130" t="s">
        <v>220</v>
      </c>
      <c r="D88" s="224" t="s">
        <v>221</v>
      </c>
      <c r="E88" s="108">
        <v>30</v>
      </c>
      <c r="F88" s="109">
        <v>150</v>
      </c>
      <c r="G88" s="110">
        <f t="shared" ref="G88:G90" si="112">E88*F88</f>
        <v>4500</v>
      </c>
      <c r="H88" s="108">
        <v>30</v>
      </c>
      <c r="I88" s="109">
        <v>150</v>
      </c>
      <c r="J88" s="110">
        <f t="shared" ref="J88:J90" si="113">H88*I88</f>
        <v>4500</v>
      </c>
      <c r="K88" s="108"/>
      <c r="L88" s="109"/>
      <c r="M88" s="110">
        <f t="shared" ref="M88:M90" si="114">K88*L88</f>
        <v>0</v>
      </c>
      <c r="N88" s="108"/>
      <c r="O88" s="109"/>
      <c r="P88" s="110">
        <f t="shared" ref="P88:P90" si="115">N88*O88</f>
        <v>0</v>
      </c>
      <c r="Q88" s="108"/>
      <c r="R88" s="109"/>
      <c r="S88" s="110">
        <f t="shared" ref="S88:S90" si="116">Q88*R88</f>
        <v>0</v>
      </c>
      <c r="T88" s="108"/>
      <c r="U88" s="109"/>
      <c r="V88" s="111">
        <f t="shared" ref="V88:V90" si="117">T88*U88</f>
        <v>0</v>
      </c>
      <c r="W88" s="112">
        <f t="shared" si="108"/>
        <v>4500</v>
      </c>
      <c r="X88" s="184">
        <f t="shared" si="109"/>
        <v>4500</v>
      </c>
      <c r="Y88" s="184">
        <f t="shared" si="110"/>
        <v>0</v>
      </c>
      <c r="Z88" s="114">
        <f t="shared" si="111"/>
        <v>0</v>
      </c>
      <c r="AA88" s="115"/>
      <c r="AB88" s="117"/>
      <c r="AC88" s="117"/>
      <c r="AD88" s="117"/>
      <c r="AE88" s="117"/>
      <c r="AF88" s="117"/>
      <c r="AG88" s="117"/>
    </row>
    <row r="89" spans="1:33" ht="54" customHeight="1" x14ac:dyDescent="0.3">
      <c r="A89" s="104" t="s">
        <v>87</v>
      </c>
      <c r="B89" s="105" t="s">
        <v>222</v>
      </c>
      <c r="C89" s="133" t="s">
        <v>223</v>
      </c>
      <c r="D89" s="224" t="s">
        <v>221</v>
      </c>
      <c r="E89" s="108">
        <v>45</v>
      </c>
      <c r="F89" s="109">
        <v>100</v>
      </c>
      <c r="G89" s="110">
        <f t="shared" si="112"/>
        <v>4500</v>
      </c>
      <c r="H89" s="108">
        <v>45</v>
      </c>
      <c r="I89" s="109">
        <v>100</v>
      </c>
      <c r="J89" s="110">
        <f t="shared" si="113"/>
        <v>4500</v>
      </c>
      <c r="K89" s="108"/>
      <c r="L89" s="109"/>
      <c r="M89" s="110">
        <f t="shared" si="114"/>
        <v>0</v>
      </c>
      <c r="N89" s="108"/>
      <c r="O89" s="109"/>
      <c r="P89" s="110">
        <f t="shared" si="115"/>
        <v>0</v>
      </c>
      <c r="Q89" s="108"/>
      <c r="R89" s="109"/>
      <c r="S89" s="110">
        <f t="shared" si="116"/>
        <v>0</v>
      </c>
      <c r="T89" s="108"/>
      <c r="U89" s="109"/>
      <c r="V89" s="111">
        <f t="shared" si="117"/>
        <v>0</v>
      </c>
      <c r="W89" s="112">
        <f t="shared" si="108"/>
        <v>4500</v>
      </c>
      <c r="X89" s="184">
        <f t="shared" si="109"/>
        <v>4500</v>
      </c>
      <c r="Y89" s="184">
        <f t="shared" si="110"/>
        <v>0</v>
      </c>
      <c r="Z89" s="114">
        <f t="shared" si="111"/>
        <v>0</v>
      </c>
      <c r="AA89" s="115"/>
      <c r="AB89" s="117"/>
      <c r="AC89" s="117"/>
      <c r="AD89" s="117"/>
      <c r="AE89" s="117"/>
      <c r="AF89" s="117"/>
      <c r="AG89" s="117"/>
    </row>
    <row r="90" spans="1:33" ht="30" customHeight="1" x14ac:dyDescent="0.3">
      <c r="A90" s="135" t="s">
        <v>87</v>
      </c>
      <c r="B90" s="129" t="s">
        <v>224</v>
      </c>
      <c r="C90" s="241" t="s">
        <v>225</v>
      </c>
      <c r="D90" s="232" t="s">
        <v>221</v>
      </c>
      <c r="E90" s="137"/>
      <c r="F90" s="138"/>
      <c r="G90" s="136">
        <f t="shared" si="112"/>
        <v>0</v>
      </c>
      <c r="H90" s="137"/>
      <c r="I90" s="138"/>
      <c r="J90" s="136">
        <f t="shared" si="113"/>
        <v>0</v>
      </c>
      <c r="K90" s="137"/>
      <c r="L90" s="138"/>
      <c r="M90" s="136">
        <f t="shared" si="114"/>
        <v>0</v>
      </c>
      <c r="N90" s="137"/>
      <c r="O90" s="138"/>
      <c r="P90" s="136">
        <f t="shared" si="115"/>
        <v>0</v>
      </c>
      <c r="Q90" s="137"/>
      <c r="R90" s="138"/>
      <c r="S90" s="136">
        <f t="shared" si="116"/>
        <v>0</v>
      </c>
      <c r="T90" s="137"/>
      <c r="U90" s="138"/>
      <c r="V90" s="149">
        <f t="shared" si="117"/>
        <v>0</v>
      </c>
      <c r="W90" s="161">
        <f t="shared" si="108"/>
        <v>0</v>
      </c>
      <c r="X90" s="186">
        <f t="shared" si="109"/>
        <v>0</v>
      </c>
      <c r="Y90" s="186">
        <f t="shared" si="110"/>
        <v>0</v>
      </c>
      <c r="Z90" s="242" t="e">
        <f t="shared" si="111"/>
        <v>#DIV/0!</v>
      </c>
      <c r="AA90" s="226"/>
      <c r="AB90" s="117"/>
      <c r="AC90" s="117"/>
      <c r="AD90" s="117"/>
      <c r="AE90" s="117"/>
      <c r="AF90" s="117"/>
      <c r="AG90" s="117"/>
    </row>
    <row r="91" spans="1:33" ht="30" customHeight="1" x14ac:dyDescent="0.3">
      <c r="A91" s="91" t="s">
        <v>84</v>
      </c>
      <c r="B91" s="196" t="s">
        <v>226</v>
      </c>
      <c r="C91" s="93" t="s">
        <v>227</v>
      </c>
      <c r="D91" s="94"/>
      <c r="E91" s="95"/>
      <c r="F91" s="96"/>
      <c r="G91" s="97">
        <f>SUM(G92:G94)</f>
        <v>0</v>
      </c>
      <c r="H91" s="95"/>
      <c r="I91" s="96"/>
      <c r="J91" s="97">
        <f>SUM(J92:J94)</f>
        <v>0</v>
      </c>
      <c r="K91" s="95"/>
      <c r="L91" s="96"/>
      <c r="M91" s="97">
        <f>SUM(M92:M94)</f>
        <v>0</v>
      </c>
      <c r="N91" s="95"/>
      <c r="O91" s="96"/>
      <c r="P91" s="97">
        <f>SUM(P92:P94)</f>
        <v>0</v>
      </c>
      <c r="Q91" s="95"/>
      <c r="R91" s="96"/>
      <c r="S91" s="97">
        <f>SUM(S92:S94)</f>
        <v>0</v>
      </c>
      <c r="T91" s="95"/>
      <c r="U91" s="96"/>
      <c r="V91" s="98">
        <f>SUM(V92:V94)</f>
        <v>0</v>
      </c>
      <c r="W91" s="99">
        <f t="shared" si="108"/>
        <v>0</v>
      </c>
      <c r="X91" s="203">
        <f t="shared" si="109"/>
        <v>0</v>
      </c>
      <c r="Y91" s="203">
        <f t="shared" si="110"/>
        <v>0</v>
      </c>
      <c r="Z91" s="101" t="e">
        <f t="shared" si="111"/>
        <v>#DIV/0!</v>
      </c>
      <c r="AA91" s="102"/>
      <c r="AB91" s="117"/>
      <c r="AC91" s="117"/>
      <c r="AD91" s="117"/>
      <c r="AE91" s="117"/>
      <c r="AF91" s="117"/>
      <c r="AG91" s="117"/>
    </row>
    <row r="92" spans="1:33" ht="30" customHeight="1" x14ac:dyDescent="0.3">
      <c r="A92" s="104" t="s">
        <v>87</v>
      </c>
      <c r="B92" s="105" t="s">
        <v>228</v>
      </c>
      <c r="C92" s="106" t="s">
        <v>229</v>
      </c>
      <c r="D92" s="224" t="s">
        <v>139</v>
      </c>
      <c r="E92" s="108"/>
      <c r="F92" s="109"/>
      <c r="G92" s="110">
        <f t="shared" ref="G92:G94" si="118">E92*F92</f>
        <v>0</v>
      </c>
      <c r="H92" s="108"/>
      <c r="I92" s="109"/>
      <c r="J92" s="110">
        <f t="shared" ref="J92:J94" si="119">H92*I92</f>
        <v>0</v>
      </c>
      <c r="K92" s="108"/>
      <c r="L92" s="109"/>
      <c r="M92" s="110">
        <f t="shared" ref="M92:M94" si="120">K92*L92</f>
        <v>0</v>
      </c>
      <c r="N92" s="108"/>
      <c r="O92" s="109"/>
      <c r="P92" s="110">
        <f t="shared" ref="P92:P94" si="121">N92*O92</f>
        <v>0</v>
      </c>
      <c r="Q92" s="108"/>
      <c r="R92" s="109"/>
      <c r="S92" s="110">
        <f t="shared" ref="S92:S94" si="122">Q92*R92</f>
        <v>0</v>
      </c>
      <c r="T92" s="108"/>
      <c r="U92" s="109"/>
      <c r="V92" s="111">
        <f t="shared" ref="V92:V94" si="123">T92*U92</f>
        <v>0</v>
      </c>
      <c r="W92" s="112">
        <f t="shared" si="108"/>
        <v>0</v>
      </c>
      <c r="X92" s="184">
        <f t="shared" si="109"/>
        <v>0</v>
      </c>
      <c r="Y92" s="184">
        <f t="shared" si="110"/>
        <v>0</v>
      </c>
      <c r="Z92" s="114" t="e">
        <f t="shared" si="111"/>
        <v>#DIV/0!</v>
      </c>
      <c r="AA92" s="115"/>
      <c r="AB92" s="117"/>
      <c r="AC92" s="117"/>
      <c r="AD92" s="117"/>
      <c r="AE92" s="117"/>
      <c r="AF92" s="117"/>
      <c r="AG92" s="117"/>
    </row>
    <row r="93" spans="1:33" ht="30" customHeight="1" x14ac:dyDescent="0.3">
      <c r="A93" s="104" t="s">
        <v>87</v>
      </c>
      <c r="B93" s="105" t="s">
        <v>230</v>
      </c>
      <c r="C93" s="106" t="s">
        <v>229</v>
      </c>
      <c r="D93" s="224" t="s">
        <v>139</v>
      </c>
      <c r="E93" s="108"/>
      <c r="F93" s="109"/>
      <c r="G93" s="110">
        <f t="shared" si="118"/>
        <v>0</v>
      </c>
      <c r="H93" s="108"/>
      <c r="I93" s="109"/>
      <c r="J93" s="110">
        <f t="shared" si="119"/>
        <v>0</v>
      </c>
      <c r="K93" s="108"/>
      <c r="L93" s="109"/>
      <c r="M93" s="110">
        <f t="shared" si="120"/>
        <v>0</v>
      </c>
      <c r="N93" s="108"/>
      <c r="O93" s="109"/>
      <c r="P93" s="110">
        <f t="shared" si="121"/>
        <v>0</v>
      </c>
      <c r="Q93" s="108"/>
      <c r="R93" s="109"/>
      <c r="S93" s="110">
        <f t="shared" si="122"/>
        <v>0</v>
      </c>
      <c r="T93" s="108"/>
      <c r="U93" s="109"/>
      <c r="V93" s="111">
        <f t="shared" si="123"/>
        <v>0</v>
      </c>
      <c r="W93" s="112">
        <f t="shared" si="108"/>
        <v>0</v>
      </c>
      <c r="X93" s="184">
        <f t="shared" si="109"/>
        <v>0</v>
      </c>
      <c r="Y93" s="184">
        <f t="shared" si="110"/>
        <v>0</v>
      </c>
      <c r="Z93" s="114" t="e">
        <f t="shared" si="111"/>
        <v>#DIV/0!</v>
      </c>
      <c r="AA93" s="115"/>
      <c r="AB93" s="117"/>
      <c r="AC93" s="117"/>
      <c r="AD93" s="117"/>
      <c r="AE93" s="117"/>
      <c r="AF93" s="117"/>
      <c r="AG93" s="117"/>
    </row>
    <row r="94" spans="1:33" ht="30" customHeight="1" x14ac:dyDescent="0.3">
      <c r="A94" s="135" t="s">
        <v>87</v>
      </c>
      <c r="B94" s="129" t="s">
        <v>231</v>
      </c>
      <c r="C94" s="106" t="s">
        <v>229</v>
      </c>
      <c r="D94" s="224" t="s">
        <v>139</v>
      </c>
      <c r="E94" s="137"/>
      <c r="F94" s="138"/>
      <c r="G94" s="136">
        <f t="shared" si="118"/>
        <v>0</v>
      </c>
      <c r="H94" s="137"/>
      <c r="I94" s="138"/>
      <c r="J94" s="136">
        <f t="shared" si="119"/>
        <v>0</v>
      </c>
      <c r="K94" s="137"/>
      <c r="L94" s="138"/>
      <c r="M94" s="136">
        <f t="shared" si="120"/>
        <v>0</v>
      </c>
      <c r="N94" s="137"/>
      <c r="O94" s="138"/>
      <c r="P94" s="136">
        <f t="shared" si="121"/>
        <v>0</v>
      </c>
      <c r="Q94" s="137"/>
      <c r="R94" s="138"/>
      <c r="S94" s="136">
        <f t="shared" si="122"/>
        <v>0</v>
      </c>
      <c r="T94" s="137"/>
      <c r="U94" s="138"/>
      <c r="V94" s="149">
        <f t="shared" si="123"/>
        <v>0</v>
      </c>
      <c r="W94" s="126">
        <f t="shared" si="108"/>
        <v>0</v>
      </c>
      <c r="X94" s="210">
        <f t="shared" si="109"/>
        <v>0</v>
      </c>
      <c r="Y94" s="210">
        <f t="shared" si="110"/>
        <v>0</v>
      </c>
      <c r="Z94" s="242" t="e">
        <f t="shared" si="111"/>
        <v>#DIV/0!</v>
      </c>
      <c r="AA94" s="226"/>
      <c r="AB94" s="117"/>
      <c r="AC94" s="117"/>
      <c r="AD94" s="117"/>
      <c r="AE94" s="117"/>
      <c r="AF94" s="117"/>
      <c r="AG94" s="117"/>
    </row>
    <row r="95" spans="1:33" ht="30" customHeight="1" x14ac:dyDescent="0.3">
      <c r="A95" s="91" t="s">
        <v>84</v>
      </c>
      <c r="B95" s="196" t="s">
        <v>232</v>
      </c>
      <c r="C95" s="93" t="s">
        <v>233</v>
      </c>
      <c r="D95" s="94"/>
      <c r="E95" s="95"/>
      <c r="F95" s="96"/>
      <c r="G95" s="97">
        <f>SUM(G96:G98)</f>
        <v>0</v>
      </c>
      <c r="H95" s="95"/>
      <c r="I95" s="96"/>
      <c r="J95" s="97">
        <f>SUM(J96:J98)</f>
        <v>0</v>
      </c>
      <c r="K95" s="95"/>
      <c r="L95" s="96"/>
      <c r="M95" s="97">
        <f>SUM(M96:M98)</f>
        <v>0</v>
      </c>
      <c r="N95" s="95"/>
      <c r="O95" s="96"/>
      <c r="P95" s="97">
        <f>SUM(P96:P98)</f>
        <v>0</v>
      </c>
      <c r="Q95" s="95"/>
      <c r="R95" s="96"/>
      <c r="S95" s="97">
        <f>SUM(S96:S98)</f>
        <v>0</v>
      </c>
      <c r="T95" s="95"/>
      <c r="U95" s="96"/>
      <c r="V95" s="98">
        <f>SUM(V96:V98)</f>
        <v>0</v>
      </c>
      <c r="W95" s="230">
        <f t="shared" si="108"/>
        <v>0</v>
      </c>
      <c r="X95" s="231">
        <f t="shared" si="109"/>
        <v>0</v>
      </c>
      <c r="Y95" s="231">
        <f t="shared" si="110"/>
        <v>0</v>
      </c>
      <c r="Z95" s="101" t="e">
        <f t="shared" si="111"/>
        <v>#DIV/0!</v>
      </c>
      <c r="AA95" s="102"/>
      <c r="AB95" s="117"/>
      <c r="AC95" s="117"/>
      <c r="AD95" s="117"/>
      <c r="AE95" s="117"/>
      <c r="AF95" s="117"/>
      <c r="AG95" s="117"/>
    </row>
    <row r="96" spans="1:33" ht="30" customHeight="1" x14ac:dyDescent="0.3">
      <c r="A96" s="104" t="s">
        <v>87</v>
      </c>
      <c r="B96" s="105" t="s">
        <v>234</v>
      </c>
      <c r="C96" s="185" t="s">
        <v>145</v>
      </c>
      <c r="D96" s="107" t="s">
        <v>146</v>
      </c>
      <c r="E96" s="108"/>
      <c r="F96" s="109"/>
      <c r="G96" s="110">
        <f t="shared" ref="G96:G98" si="124">E96*F96</f>
        <v>0</v>
      </c>
      <c r="H96" s="108"/>
      <c r="I96" s="109"/>
      <c r="J96" s="110">
        <f t="shared" ref="J96:J98" si="125">H96*I96</f>
        <v>0</v>
      </c>
      <c r="K96" s="108"/>
      <c r="L96" s="109"/>
      <c r="M96" s="110">
        <f t="shared" ref="M96:M98" si="126">K96*L96</f>
        <v>0</v>
      </c>
      <c r="N96" s="108"/>
      <c r="O96" s="109"/>
      <c r="P96" s="110">
        <f t="shared" ref="P96:P98" si="127">N96*O96</f>
        <v>0</v>
      </c>
      <c r="Q96" s="108"/>
      <c r="R96" s="109"/>
      <c r="S96" s="110">
        <f t="shared" ref="S96:S98" si="128">Q96*R96</f>
        <v>0</v>
      </c>
      <c r="T96" s="108"/>
      <c r="U96" s="109"/>
      <c r="V96" s="111">
        <f t="shared" ref="V96:V98" si="129">T96*U96</f>
        <v>0</v>
      </c>
      <c r="W96" s="112">
        <f t="shared" si="108"/>
        <v>0</v>
      </c>
      <c r="X96" s="184">
        <f t="shared" si="109"/>
        <v>0</v>
      </c>
      <c r="Y96" s="184">
        <f t="shared" si="110"/>
        <v>0</v>
      </c>
      <c r="Z96" s="114" t="e">
        <f t="shared" si="111"/>
        <v>#DIV/0!</v>
      </c>
      <c r="AA96" s="115"/>
      <c r="AB96" s="116"/>
      <c r="AC96" s="117"/>
      <c r="AD96" s="117"/>
      <c r="AE96" s="117"/>
      <c r="AF96" s="117"/>
      <c r="AG96" s="117"/>
    </row>
    <row r="97" spans="1:33" ht="30" customHeight="1" x14ac:dyDescent="0.3">
      <c r="A97" s="104" t="s">
        <v>87</v>
      </c>
      <c r="B97" s="105" t="s">
        <v>235</v>
      </c>
      <c r="C97" s="185" t="s">
        <v>145</v>
      </c>
      <c r="D97" s="107" t="s">
        <v>146</v>
      </c>
      <c r="E97" s="108"/>
      <c r="F97" s="109"/>
      <c r="G97" s="110">
        <f t="shared" si="124"/>
        <v>0</v>
      </c>
      <c r="H97" s="108"/>
      <c r="I97" s="109"/>
      <c r="J97" s="110">
        <f t="shared" si="125"/>
        <v>0</v>
      </c>
      <c r="K97" s="108"/>
      <c r="L97" s="109"/>
      <c r="M97" s="110">
        <f t="shared" si="126"/>
        <v>0</v>
      </c>
      <c r="N97" s="108"/>
      <c r="O97" s="109"/>
      <c r="P97" s="110">
        <f t="shared" si="127"/>
        <v>0</v>
      </c>
      <c r="Q97" s="108"/>
      <c r="R97" s="109"/>
      <c r="S97" s="110">
        <f t="shared" si="128"/>
        <v>0</v>
      </c>
      <c r="T97" s="108"/>
      <c r="U97" s="109"/>
      <c r="V97" s="111">
        <f t="shared" si="129"/>
        <v>0</v>
      </c>
      <c r="W97" s="112">
        <f t="shared" si="108"/>
        <v>0</v>
      </c>
      <c r="X97" s="184">
        <f t="shared" si="109"/>
        <v>0</v>
      </c>
      <c r="Y97" s="184">
        <f t="shared" si="110"/>
        <v>0</v>
      </c>
      <c r="Z97" s="114" t="e">
        <f t="shared" si="111"/>
        <v>#DIV/0!</v>
      </c>
      <c r="AA97" s="115"/>
      <c r="AB97" s="117"/>
      <c r="AC97" s="117"/>
      <c r="AD97" s="117"/>
      <c r="AE97" s="117"/>
      <c r="AF97" s="117"/>
      <c r="AG97" s="117"/>
    </row>
    <row r="98" spans="1:33" ht="30" customHeight="1" x14ac:dyDescent="0.3">
      <c r="A98" s="118" t="s">
        <v>87</v>
      </c>
      <c r="B98" s="119" t="s">
        <v>236</v>
      </c>
      <c r="C98" s="185" t="s">
        <v>145</v>
      </c>
      <c r="D98" s="121" t="s">
        <v>146</v>
      </c>
      <c r="E98" s="122"/>
      <c r="F98" s="123"/>
      <c r="G98" s="124">
        <f t="shared" si="124"/>
        <v>0</v>
      </c>
      <c r="H98" s="122"/>
      <c r="I98" s="123"/>
      <c r="J98" s="124">
        <f t="shared" si="125"/>
        <v>0</v>
      </c>
      <c r="K98" s="122"/>
      <c r="L98" s="123"/>
      <c r="M98" s="124">
        <f t="shared" si="126"/>
        <v>0</v>
      </c>
      <c r="N98" s="122"/>
      <c r="O98" s="123"/>
      <c r="P98" s="124">
        <f t="shared" si="127"/>
        <v>0</v>
      </c>
      <c r="Q98" s="122"/>
      <c r="R98" s="123"/>
      <c r="S98" s="124">
        <f t="shared" si="128"/>
        <v>0</v>
      </c>
      <c r="T98" s="122"/>
      <c r="U98" s="123"/>
      <c r="V98" s="125">
        <f t="shared" si="129"/>
        <v>0</v>
      </c>
      <c r="W98" s="161">
        <f t="shared" si="108"/>
        <v>0</v>
      </c>
      <c r="X98" s="186">
        <f t="shared" si="109"/>
        <v>0</v>
      </c>
      <c r="Y98" s="184">
        <f t="shared" si="110"/>
        <v>0</v>
      </c>
      <c r="Z98" s="242" t="e">
        <f t="shared" si="111"/>
        <v>#DIV/0!</v>
      </c>
      <c r="AA98" s="128"/>
      <c r="AB98" s="117"/>
      <c r="AC98" s="117"/>
      <c r="AD98" s="117"/>
      <c r="AE98" s="117"/>
      <c r="AF98" s="117"/>
      <c r="AG98" s="117"/>
    </row>
    <row r="99" spans="1:33" ht="52.5" customHeight="1" x14ac:dyDescent="0.3">
      <c r="A99" s="454" t="s">
        <v>237</v>
      </c>
      <c r="B99" s="438"/>
      <c r="C99" s="439"/>
      <c r="D99" s="212"/>
      <c r="E99" s="170"/>
      <c r="F99" s="168"/>
      <c r="G99" s="169">
        <f>G87+G91+G95</f>
        <v>9000</v>
      </c>
      <c r="H99" s="170"/>
      <c r="I99" s="168"/>
      <c r="J99" s="169">
        <f>J87+J91+J95</f>
        <v>9000</v>
      </c>
      <c r="K99" s="170"/>
      <c r="L99" s="168"/>
      <c r="M99" s="169">
        <f>M87+M91+M95</f>
        <v>0</v>
      </c>
      <c r="N99" s="170"/>
      <c r="O99" s="168"/>
      <c r="P99" s="169">
        <f>P87+P91+P95</f>
        <v>0</v>
      </c>
      <c r="Q99" s="170"/>
      <c r="R99" s="168"/>
      <c r="S99" s="169">
        <f>S87+S91+S95</f>
        <v>0</v>
      </c>
      <c r="T99" s="170"/>
      <c r="U99" s="168"/>
      <c r="V99" s="171">
        <f t="shared" ref="V99:X99" si="130">V87+V91+V95</f>
        <v>0</v>
      </c>
      <c r="W99" s="173">
        <f t="shared" si="130"/>
        <v>9000</v>
      </c>
      <c r="X99" s="190">
        <f t="shared" si="130"/>
        <v>9000</v>
      </c>
      <c r="Y99" s="190">
        <f t="shared" si="110"/>
        <v>0</v>
      </c>
      <c r="Z99" s="191">
        <f t="shared" si="111"/>
        <v>0</v>
      </c>
      <c r="AA99" s="192"/>
      <c r="AB99" s="59"/>
      <c r="AC99" s="59"/>
      <c r="AD99" s="59"/>
      <c r="AE99" s="59"/>
      <c r="AF99" s="59"/>
      <c r="AG99" s="59"/>
    </row>
    <row r="100" spans="1:33" ht="30" customHeight="1" x14ac:dyDescent="0.3">
      <c r="A100" s="243" t="s">
        <v>82</v>
      </c>
      <c r="B100" s="244">
        <v>6</v>
      </c>
      <c r="C100" s="245" t="s">
        <v>238</v>
      </c>
      <c r="D100" s="179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1"/>
      <c r="X100" s="181"/>
      <c r="Y100" s="181"/>
      <c r="Z100" s="194"/>
      <c r="AA100" s="195"/>
      <c r="AB100" s="59"/>
      <c r="AC100" s="59"/>
      <c r="AD100" s="59"/>
      <c r="AE100" s="59"/>
      <c r="AF100" s="59"/>
      <c r="AG100" s="59"/>
    </row>
    <row r="101" spans="1:33" ht="30" customHeight="1" x14ac:dyDescent="0.3">
      <c r="A101" s="91" t="s">
        <v>84</v>
      </c>
      <c r="B101" s="196" t="s">
        <v>239</v>
      </c>
      <c r="C101" s="246" t="s">
        <v>240</v>
      </c>
      <c r="D101" s="198"/>
      <c r="E101" s="199"/>
      <c r="F101" s="200"/>
      <c r="G101" s="201">
        <f>SUM(G102:G105)</f>
        <v>2102</v>
      </c>
      <c r="H101" s="199"/>
      <c r="I101" s="200"/>
      <c r="J101" s="201">
        <f>SUM(J102:J105)</f>
        <v>2102</v>
      </c>
      <c r="K101" s="199"/>
      <c r="L101" s="200"/>
      <c r="M101" s="201">
        <f>SUM(M102:M105)</f>
        <v>0</v>
      </c>
      <c r="N101" s="199"/>
      <c r="O101" s="200"/>
      <c r="P101" s="201">
        <f>SUM(P102:P105)</f>
        <v>0</v>
      </c>
      <c r="Q101" s="199"/>
      <c r="R101" s="200"/>
      <c r="S101" s="201">
        <f>SUM(S102:S105)</f>
        <v>0</v>
      </c>
      <c r="T101" s="199"/>
      <c r="U101" s="200"/>
      <c r="V101" s="202">
        <f>SUM(V102:V105)</f>
        <v>0</v>
      </c>
      <c r="W101" s="99">
        <f t="shared" ref="W101:W113" si="131">G101+M101+S101</f>
        <v>2102</v>
      </c>
      <c r="X101" s="203">
        <f t="shared" ref="X101:X113" si="132">J101+P101+V101</f>
        <v>2102</v>
      </c>
      <c r="Y101" s="203">
        <f t="shared" ref="Y101:Y114" si="133">W101-X101</f>
        <v>0</v>
      </c>
      <c r="Z101" s="101">
        <f t="shared" ref="Z101:Z114" si="134">Y101/W101</f>
        <v>0</v>
      </c>
      <c r="AA101" s="102"/>
      <c r="AB101" s="103"/>
      <c r="AC101" s="103"/>
      <c r="AD101" s="103"/>
      <c r="AE101" s="103"/>
      <c r="AF101" s="103"/>
      <c r="AG101" s="103"/>
    </row>
    <row r="102" spans="1:33" ht="30" customHeight="1" x14ac:dyDescent="0.3">
      <c r="A102" s="104" t="s">
        <v>87</v>
      </c>
      <c r="B102" s="105" t="s">
        <v>241</v>
      </c>
      <c r="C102" s="247" t="s">
        <v>242</v>
      </c>
      <c r="D102" s="107" t="s">
        <v>139</v>
      </c>
      <c r="E102" s="132">
        <v>6</v>
      </c>
      <c r="F102" s="131">
        <v>110</v>
      </c>
      <c r="G102" s="110">
        <f t="shared" ref="G102:G105" si="135">E102*F102</f>
        <v>660</v>
      </c>
      <c r="H102" s="132">
        <v>6</v>
      </c>
      <c r="I102" s="131">
        <v>110</v>
      </c>
      <c r="J102" s="110">
        <f t="shared" ref="J102:J105" si="136">H102*I102</f>
        <v>660</v>
      </c>
      <c r="K102" s="108"/>
      <c r="L102" s="109"/>
      <c r="M102" s="110">
        <f t="shared" ref="M102:M105" si="137">K102*L102</f>
        <v>0</v>
      </c>
      <c r="N102" s="108"/>
      <c r="O102" s="109"/>
      <c r="P102" s="110">
        <f t="shared" ref="P102:P105" si="138">N102*O102</f>
        <v>0</v>
      </c>
      <c r="Q102" s="108"/>
      <c r="R102" s="109"/>
      <c r="S102" s="110">
        <f t="shared" ref="S102:S105" si="139">Q102*R102</f>
        <v>0</v>
      </c>
      <c r="T102" s="108"/>
      <c r="U102" s="109"/>
      <c r="V102" s="111">
        <f t="shared" ref="V102:V105" si="140">T102*U102</f>
        <v>0</v>
      </c>
      <c r="W102" s="112">
        <f t="shared" si="131"/>
        <v>660</v>
      </c>
      <c r="X102" s="184">
        <f t="shared" si="132"/>
        <v>660</v>
      </c>
      <c r="Y102" s="184">
        <f t="shared" si="133"/>
        <v>0</v>
      </c>
      <c r="Z102" s="114">
        <f t="shared" si="134"/>
        <v>0</v>
      </c>
      <c r="AA102" s="115"/>
      <c r="AB102" s="117"/>
      <c r="AC102" s="117"/>
      <c r="AD102" s="117"/>
      <c r="AE102" s="117"/>
      <c r="AF102" s="117"/>
      <c r="AG102" s="117"/>
    </row>
    <row r="103" spans="1:33" ht="30" customHeight="1" x14ac:dyDescent="0.3">
      <c r="A103" s="104" t="s">
        <v>87</v>
      </c>
      <c r="B103" s="105" t="s">
        <v>243</v>
      </c>
      <c r="C103" s="248" t="s">
        <v>244</v>
      </c>
      <c r="D103" s="107" t="s">
        <v>139</v>
      </c>
      <c r="E103" s="131">
        <v>10</v>
      </c>
      <c r="F103" s="131">
        <v>90</v>
      </c>
      <c r="G103" s="110">
        <f t="shared" si="135"/>
        <v>900</v>
      </c>
      <c r="H103" s="131">
        <v>10</v>
      </c>
      <c r="I103" s="131">
        <v>90</v>
      </c>
      <c r="J103" s="110">
        <f t="shared" si="136"/>
        <v>900</v>
      </c>
      <c r="K103" s="108"/>
      <c r="L103" s="109"/>
      <c r="M103" s="110">
        <f t="shared" si="137"/>
        <v>0</v>
      </c>
      <c r="N103" s="108"/>
      <c r="O103" s="109"/>
      <c r="P103" s="110">
        <f t="shared" si="138"/>
        <v>0</v>
      </c>
      <c r="Q103" s="108"/>
      <c r="R103" s="109"/>
      <c r="S103" s="110">
        <f t="shared" si="139"/>
        <v>0</v>
      </c>
      <c r="T103" s="108"/>
      <c r="U103" s="109"/>
      <c r="V103" s="111">
        <f t="shared" si="140"/>
        <v>0</v>
      </c>
      <c r="W103" s="112">
        <f t="shared" si="131"/>
        <v>900</v>
      </c>
      <c r="X103" s="184">
        <f t="shared" si="132"/>
        <v>900</v>
      </c>
      <c r="Y103" s="184">
        <f t="shared" si="133"/>
        <v>0</v>
      </c>
      <c r="Z103" s="114">
        <f t="shared" si="134"/>
        <v>0</v>
      </c>
      <c r="AA103" s="115"/>
      <c r="AB103" s="117"/>
      <c r="AC103" s="117"/>
      <c r="AD103" s="117"/>
      <c r="AE103" s="117"/>
      <c r="AF103" s="117"/>
      <c r="AG103" s="117"/>
    </row>
    <row r="104" spans="1:33" ht="30" customHeight="1" x14ac:dyDescent="0.3">
      <c r="A104" s="104" t="s">
        <v>87</v>
      </c>
      <c r="B104" s="105" t="s">
        <v>245</v>
      </c>
      <c r="C104" s="249" t="s">
        <v>246</v>
      </c>
      <c r="D104" s="107" t="s">
        <v>139</v>
      </c>
      <c r="E104" s="131">
        <v>20</v>
      </c>
      <c r="F104" s="131">
        <v>19</v>
      </c>
      <c r="G104" s="110">
        <f t="shared" si="135"/>
        <v>380</v>
      </c>
      <c r="H104" s="131">
        <v>20</v>
      </c>
      <c r="I104" s="131">
        <v>19</v>
      </c>
      <c r="J104" s="110">
        <f t="shared" si="136"/>
        <v>380</v>
      </c>
      <c r="K104" s="108"/>
      <c r="L104" s="109"/>
      <c r="M104" s="110">
        <f t="shared" si="137"/>
        <v>0</v>
      </c>
      <c r="N104" s="108"/>
      <c r="O104" s="109"/>
      <c r="P104" s="110">
        <f t="shared" si="138"/>
        <v>0</v>
      </c>
      <c r="Q104" s="108"/>
      <c r="R104" s="109"/>
      <c r="S104" s="110">
        <f t="shared" si="139"/>
        <v>0</v>
      </c>
      <c r="T104" s="108"/>
      <c r="U104" s="109"/>
      <c r="V104" s="111">
        <f t="shared" si="140"/>
        <v>0</v>
      </c>
      <c r="W104" s="112">
        <f t="shared" si="131"/>
        <v>380</v>
      </c>
      <c r="X104" s="184">
        <f t="shared" si="132"/>
        <v>380</v>
      </c>
      <c r="Y104" s="184">
        <f t="shared" si="133"/>
        <v>0</v>
      </c>
      <c r="Z104" s="114">
        <f t="shared" si="134"/>
        <v>0</v>
      </c>
      <c r="AA104" s="115"/>
      <c r="AB104" s="117"/>
      <c r="AC104" s="117"/>
      <c r="AD104" s="117"/>
      <c r="AE104" s="117"/>
      <c r="AF104" s="117"/>
      <c r="AG104" s="117"/>
    </row>
    <row r="105" spans="1:33" ht="30" customHeight="1" x14ac:dyDescent="0.3">
      <c r="A105" s="135" t="s">
        <v>87</v>
      </c>
      <c r="B105" s="105" t="s">
        <v>247</v>
      </c>
      <c r="C105" s="248" t="s">
        <v>248</v>
      </c>
      <c r="D105" s="148" t="s">
        <v>249</v>
      </c>
      <c r="E105" s="131">
        <v>3</v>
      </c>
      <c r="F105" s="131">
        <v>54</v>
      </c>
      <c r="G105" s="136">
        <f t="shared" si="135"/>
        <v>162</v>
      </c>
      <c r="H105" s="131">
        <v>3</v>
      </c>
      <c r="I105" s="131">
        <v>54</v>
      </c>
      <c r="J105" s="136">
        <f t="shared" si="136"/>
        <v>162</v>
      </c>
      <c r="K105" s="137"/>
      <c r="L105" s="138"/>
      <c r="M105" s="136">
        <f t="shared" si="137"/>
        <v>0</v>
      </c>
      <c r="N105" s="137"/>
      <c r="O105" s="138"/>
      <c r="P105" s="136">
        <f t="shared" si="138"/>
        <v>0</v>
      </c>
      <c r="Q105" s="137"/>
      <c r="R105" s="138"/>
      <c r="S105" s="136">
        <f t="shared" si="139"/>
        <v>0</v>
      </c>
      <c r="T105" s="137"/>
      <c r="U105" s="138"/>
      <c r="V105" s="149">
        <f t="shared" si="140"/>
        <v>0</v>
      </c>
      <c r="W105" s="126">
        <f t="shared" si="131"/>
        <v>162</v>
      </c>
      <c r="X105" s="210">
        <f t="shared" si="132"/>
        <v>162</v>
      </c>
      <c r="Y105" s="210">
        <f t="shared" si="133"/>
        <v>0</v>
      </c>
      <c r="Z105" s="242">
        <f t="shared" si="134"/>
        <v>0</v>
      </c>
      <c r="AA105" s="226"/>
      <c r="AB105" s="117"/>
      <c r="AC105" s="117"/>
      <c r="AD105" s="117"/>
      <c r="AE105" s="117"/>
      <c r="AF105" s="117"/>
      <c r="AG105" s="117"/>
    </row>
    <row r="106" spans="1:33" ht="30" customHeight="1" x14ac:dyDescent="0.3">
      <c r="A106" s="91" t="s">
        <v>82</v>
      </c>
      <c r="B106" s="196" t="s">
        <v>250</v>
      </c>
      <c r="C106" s="250" t="s">
        <v>251</v>
      </c>
      <c r="D106" s="94"/>
      <c r="E106" s="95"/>
      <c r="F106" s="96"/>
      <c r="G106" s="97">
        <f>SUM(G107:G109)</f>
        <v>2897</v>
      </c>
      <c r="H106" s="95"/>
      <c r="I106" s="96"/>
      <c r="J106" s="97">
        <f>SUM(J107:J109)</f>
        <v>2897</v>
      </c>
      <c r="K106" s="95"/>
      <c r="L106" s="96"/>
      <c r="M106" s="97">
        <f>SUM(M107:M109)</f>
        <v>0</v>
      </c>
      <c r="N106" s="95"/>
      <c r="O106" s="96"/>
      <c r="P106" s="97">
        <f>SUM(P107:P109)</f>
        <v>0</v>
      </c>
      <c r="Q106" s="95"/>
      <c r="R106" s="96"/>
      <c r="S106" s="97">
        <f>SUM(S107:S109)</f>
        <v>0</v>
      </c>
      <c r="T106" s="95"/>
      <c r="U106" s="96"/>
      <c r="V106" s="98">
        <f>SUM(V107:V109)</f>
        <v>0</v>
      </c>
      <c r="W106" s="230">
        <f t="shared" si="131"/>
        <v>2897</v>
      </c>
      <c r="X106" s="231">
        <f t="shared" si="132"/>
        <v>2897</v>
      </c>
      <c r="Y106" s="231">
        <f t="shared" si="133"/>
        <v>0</v>
      </c>
      <c r="Z106" s="101">
        <f t="shared" si="134"/>
        <v>0</v>
      </c>
      <c r="AA106" s="102"/>
      <c r="AB106" s="103"/>
      <c r="AC106" s="103"/>
      <c r="AD106" s="103"/>
      <c r="AE106" s="103"/>
      <c r="AF106" s="103"/>
      <c r="AG106" s="103"/>
    </row>
    <row r="107" spans="1:33" ht="30" customHeight="1" x14ac:dyDescent="0.3">
      <c r="A107" s="104" t="s">
        <v>87</v>
      </c>
      <c r="B107" s="105" t="s">
        <v>252</v>
      </c>
      <c r="C107" s="251" t="s">
        <v>253</v>
      </c>
      <c r="D107" s="107" t="s">
        <v>139</v>
      </c>
      <c r="E107" s="132">
        <v>1</v>
      </c>
      <c r="F107" s="131">
        <v>2300</v>
      </c>
      <c r="G107" s="110">
        <f t="shared" ref="G107:G109" si="141">E107*F107</f>
        <v>2300</v>
      </c>
      <c r="H107" s="132">
        <v>1</v>
      </c>
      <c r="I107" s="131">
        <v>2300</v>
      </c>
      <c r="J107" s="110">
        <f t="shared" ref="J107:J109" si="142">H107*I107</f>
        <v>2300</v>
      </c>
      <c r="K107" s="108"/>
      <c r="L107" s="109"/>
      <c r="M107" s="110">
        <f t="shared" ref="M107:M109" si="143">K107*L107</f>
        <v>0</v>
      </c>
      <c r="N107" s="108"/>
      <c r="O107" s="109"/>
      <c r="P107" s="110">
        <f t="shared" ref="P107:P109" si="144">N107*O107</f>
        <v>0</v>
      </c>
      <c r="Q107" s="108"/>
      <c r="R107" s="109"/>
      <c r="S107" s="110">
        <f t="shared" ref="S107:S109" si="145">Q107*R107</f>
        <v>0</v>
      </c>
      <c r="T107" s="108"/>
      <c r="U107" s="109"/>
      <c r="V107" s="111">
        <f t="shared" ref="V107:V109" si="146">T107*U107</f>
        <v>0</v>
      </c>
      <c r="W107" s="112">
        <f t="shared" si="131"/>
        <v>2300</v>
      </c>
      <c r="X107" s="184">
        <f t="shared" si="132"/>
        <v>2300</v>
      </c>
      <c r="Y107" s="184">
        <f t="shared" si="133"/>
        <v>0</v>
      </c>
      <c r="Z107" s="114">
        <f t="shared" si="134"/>
        <v>0</v>
      </c>
      <c r="AA107" s="115"/>
      <c r="AB107" s="117"/>
      <c r="AC107" s="117"/>
      <c r="AD107" s="117"/>
      <c r="AE107" s="117"/>
      <c r="AF107" s="117"/>
      <c r="AG107" s="117"/>
    </row>
    <row r="108" spans="1:33" ht="30" customHeight="1" x14ac:dyDescent="0.3">
      <c r="A108" s="104" t="s">
        <v>87</v>
      </c>
      <c r="B108" s="105" t="s">
        <v>254</v>
      </c>
      <c r="C108" s="249" t="s">
        <v>255</v>
      </c>
      <c r="D108" s="107" t="s">
        <v>139</v>
      </c>
      <c r="E108" s="131">
        <v>3</v>
      </c>
      <c r="F108" s="131">
        <v>199</v>
      </c>
      <c r="G108" s="110">
        <f t="shared" si="141"/>
        <v>597</v>
      </c>
      <c r="H108" s="131">
        <v>3</v>
      </c>
      <c r="I108" s="131">
        <v>199</v>
      </c>
      <c r="J108" s="110">
        <f t="shared" si="142"/>
        <v>597</v>
      </c>
      <c r="K108" s="108"/>
      <c r="L108" s="109"/>
      <c r="M108" s="110">
        <f t="shared" si="143"/>
        <v>0</v>
      </c>
      <c r="N108" s="108"/>
      <c r="O108" s="109"/>
      <c r="P108" s="110">
        <f t="shared" si="144"/>
        <v>0</v>
      </c>
      <c r="Q108" s="108"/>
      <c r="R108" s="109"/>
      <c r="S108" s="110">
        <f t="shared" si="145"/>
        <v>0</v>
      </c>
      <c r="T108" s="108"/>
      <c r="U108" s="109"/>
      <c r="V108" s="111">
        <f t="shared" si="146"/>
        <v>0</v>
      </c>
      <c r="W108" s="112">
        <f t="shared" si="131"/>
        <v>597</v>
      </c>
      <c r="X108" s="184">
        <f t="shared" si="132"/>
        <v>597</v>
      </c>
      <c r="Y108" s="184">
        <f t="shared" si="133"/>
        <v>0</v>
      </c>
      <c r="Z108" s="114">
        <f t="shared" si="134"/>
        <v>0</v>
      </c>
      <c r="AA108" s="115"/>
      <c r="AB108" s="117"/>
      <c r="AC108" s="117"/>
      <c r="AD108" s="117"/>
      <c r="AE108" s="117"/>
      <c r="AF108" s="117"/>
      <c r="AG108" s="117"/>
    </row>
    <row r="109" spans="1:33" ht="30" customHeight="1" x14ac:dyDescent="0.3">
      <c r="A109" s="135" t="s">
        <v>87</v>
      </c>
      <c r="B109" s="129" t="s">
        <v>256</v>
      </c>
      <c r="C109" s="147" t="s">
        <v>257</v>
      </c>
      <c r="D109" s="148" t="s">
        <v>139</v>
      </c>
      <c r="E109" s="137"/>
      <c r="F109" s="138"/>
      <c r="G109" s="136">
        <f t="shared" si="141"/>
        <v>0</v>
      </c>
      <c r="H109" s="137"/>
      <c r="I109" s="138"/>
      <c r="J109" s="136">
        <f t="shared" si="142"/>
        <v>0</v>
      </c>
      <c r="K109" s="137"/>
      <c r="L109" s="138"/>
      <c r="M109" s="136">
        <f t="shared" si="143"/>
        <v>0</v>
      </c>
      <c r="N109" s="137"/>
      <c r="O109" s="138"/>
      <c r="P109" s="136">
        <f t="shared" si="144"/>
        <v>0</v>
      </c>
      <c r="Q109" s="137"/>
      <c r="R109" s="138"/>
      <c r="S109" s="136">
        <f t="shared" si="145"/>
        <v>0</v>
      </c>
      <c r="T109" s="137"/>
      <c r="U109" s="138"/>
      <c r="V109" s="149">
        <f t="shared" si="146"/>
        <v>0</v>
      </c>
      <c r="W109" s="161">
        <f t="shared" si="131"/>
        <v>0</v>
      </c>
      <c r="X109" s="186">
        <f t="shared" si="132"/>
        <v>0</v>
      </c>
      <c r="Y109" s="186">
        <f t="shared" si="133"/>
        <v>0</v>
      </c>
      <c r="Z109" s="114" t="e">
        <f t="shared" si="134"/>
        <v>#DIV/0!</v>
      </c>
      <c r="AA109" s="226"/>
      <c r="AB109" s="117"/>
      <c r="AC109" s="117"/>
      <c r="AD109" s="117"/>
      <c r="AE109" s="117"/>
      <c r="AF109" s="117"/>
      <c r="AG109" s="117"/>
    </row>
    <row r="110" spans="1:33" ht="30" customHeight="1" x14ac:dyDescent="0.3">
      <c r="A110" s="91" t="s">
        <v>82</v>
      </c>
      <c r="B110" s="196" t="s">
        <v>258</v>
      </c>
      <c r="C110" s="250" t="s">
        <v>259</v>
      </c>
      <c r="D110" s="94"/>
      <c r="E110" s="95"/>
      <c r="F110" s="96"/>
      <c r="G110" s="97">
        <f>SUM(G111:G113)</f>
        <v>0</v>
      </c>
      <c r="H110" s="95"/>
      <c r="I110" s="96"/>
      <c r="J110" s="97">
        <f>SUM(J111:J113)</f>
        <v>0</v>
      </c>
      <c r="K110" s="95"/>
      <c r="L110" s="96"/>
      <c r="M110" s="97">
        <f>SUM(M111:M113)</f>
        <v>0</v>
      </c>
      <c r="N110" s="95"/>
      <c r="O110" s="96"/>
      <c r="P110" s="97">
        <f>SUM(P111:P113)</f>
        <v>0</v>
      </c>
      <c r="Q110" s="95"/>
      <c r="R110" s="96"/>
      <c r="S110" s="97">
        <f>SUM(S111:S113)</f>
        <v>0</v>
      </c>
      <c r="T110" s="95"/>
      <c r="U110" s="96"/>
      <c r="V110" s="98">
        <f>SUM(V111:V113)</f>
        <v>0</v>
      </c>
      <c r="W110" s="99">
        <f t="shared" si="131"/>
        <v>0</v>
      </c>
      <c r="X110" s="203">
        <f t="shared" si="132"/>
        <v>0</v>
      </c>
      <c r="Y110" s="203">
        <f t="shared" si="133"/>
        <v>0</v>
      </c>
      <c r="Z110" s="101" t="e">
        <f t="shared" si="134"/>
        <v>#DIV/0!</v>
      </c>
      <c r="AA110" s="102"/>
      <c r="AB110" s="103"/>
      <c r="AC110" s="103"/>
      <c r="AD110" s="103"/>
      <c r="AE110" s="103"/>
      <c r="AF110" s="103"/>
      <c r="AG110" s="103"/>
    </row>
    <row r="111" spans="1:33" ht="30" customHeight="1" x14ac:dyDescent="0.3">
      <c r="A111" s="104" t="s">
        <v>87</v>
      </c>
      <c r="B111" s="105" t="s">
        <v>260</v>
      </c>
      <c r="C111" s="185" t="s">
        <v>257</v>
      </c>
      <c r="D111" s="107" t="s">
        <v>139</v>
      </c>
      <c r="E111" s="108"/>
      <c r="F111" s="109"/>
      <c r="G111" s="110">
        <f t="shared" ref="G111:G113" si="147">E111*F111</f>
        <v>0</v>
      </c>
      <c r="H111" s="108"/>
      <c r="I111" s="109"/>
      <c r="J111" s="110">
        <f t="shared" ref="J111:J113" si="148">H111*I111</f>
        <v>0</v>
      </c>
      <c r="K111" s="108"/>
      <c r="L111" s="109"/>
      <c r="M111" s="110">
        <f t="shared" ref="M111:M113" si="149">K111*L111</f>
        <v>0</v>
      </c>
      <c r="N111" s="108"/>
      <c r="O111" s="109"/>
      <c r="P111" s="110">
        <f t="shared" ref="P111:P113" si="150">N111*O111</f>
        <v>0</v>
      </c>
      <c r="Q111" s="108"/>
      <c r="R111" s="109"/>
      <c r="S111" s="110">
        <f t="shared" ref="S111:S113" si="151">Q111*R111</f>
        <v>0</v>
      </c>
      <c r="T111" s="108"/>
      <c r="U111" s="109"/>
      <c r="V111" s="111">
        <f t="shared" ref="V111:V113" si="152">T111*U111</f>
        <v>0</v>
      </c>
      <c r="W111" s="112">
        <f t="shared" si="131"/>
        <v>0</v>
      </c>
      <c r="X111" s="184">
        <f t="shared" si="132"/>
        <v>0</v>
      </c>
      <c r="Y111" s="184">
        <f t="shared" si="133"/>
        <v>0</v>
      </c>
      <c r="Z111" s="114" t="e">
        <f t="shared" si="134"/>
        <v>#DIV/0!</v>
      </c>
      <c r="AA111" s="115"/>
      <c r="AB111" s="117"/>
      <c r="AC111" s="117"/>
      <c r="AD111" s="117"/>
      <c r="AE111" s="117"/>
      <c r="AF111" s="117"/>
      <c r="AG111" s="117"/>
    </row>
    <row r="112" spans="1:33" ht="30" customHeight="1" x14ac:dyDescent="0.3">
      <c r="A112" s="104" t="s">
        <v>87</v>
      </c>
      <c r="B112" s="105" t="s">
        <v>261</v>
      </c>
      <c r="C112" s="185" t="s">
        <v>257</v>
      </c>
      <c r="D112" s="107" t="s">
        <v>139</v>
      </c>
      <c r="E112" s="108"/>
      <c r="F112" s="109"/>
      <c r="G112" s="110">
        <f t="shared" si="147"/>
        <v>0</v>
      </c>
      <c r="H112" s="108"/>
      <c r="I112" s="109"/>
      <c r="J112" s="110">
        <f t="shared" si="148"/>
        <v>0</v>
      </c>
      <c r="K112" s="108"/>
      <c r="L112" s="109"/>
      <c r="M112" s="110">
        <f t="shared" si="149"/>
        <v>0</v>
      </c>
      <c r="N112" s="108"/>
      <c r="O112" s="109"/>
      <c r="P112" s="110">
        <f t="shared" si="150"/>
        <v>0</v>
      </c>
      <c r="Q112" s="108"/>
      <c r="R112" s="109"/>
      <c r="S112" s="110">
        <f t="shared" si="151"/>
        <v>0</v>
      </c>
      <c r="T112" s="108"/>
      <c r="U112" s="109"/>
      <c r="V112" s="111">
        <f t="shared" si="152"/>
        <v>0</v>
      </c>
      <c r="W112" s="112">
        <f t="shared" si="131"/>
        <v>0</v>
      </c>
      <c r="X112" s="184">
        <f t="shared" si="132"/>
        <v>0</v>
      </c>
      <c r="Y112" s="184">
        <f t="shared" si="133"/>
        <v>0</v>
      </c>
      <c r="Z112" s="114" t="e">
        <f t="shared" si="134"/>
        <v>#DIV/0!</v>
      </c>
      <c r="AA112" s="115"/>
      <c r="AB112" s="117"/>
      <c r="AC112" s="117"/>
      <c r="AD112" s="117"/>
      <c r="AE112" s="117"/>
      <c r="AF112" s="117"/>
      <c r="AG112" s="117"/>
    </row>
    <row r="113" spans="1:33" ht="30" customHeight="1" x14ac:dyDescent="0.3">
      <c r="A113" s="135" t="s">
        <v>87</v>
      </c>
      <c r="B113" s="129" t="s">
        <v>262</v>
      </c>
      <c r="C113" s="147" t="s">
        <v>257</v>
      </c>
      <c r="D113" s="148" t="s">
        <v>139</v>
      </c>
      <c r="E113" s="122"/>
      <c r="F113" s="123"/>
      <c r="G113" s="124">
        <f t="shared" si="147"/>
        <v>0</v>
      </c>
      <c r="H113" s="122"/>
      <c r="I113" s="123"/>
      <c r="J113" s="124">
        <f t="shared" si="148"/>
        <v>0</v>
      </c>
      <c r="K113" s="122"/>
      <c r="L113" s="123"/>
      <c r="M113" s="124">
        <f t="shared" si="149"/>
        <v>0</v>
      </c>
      <c r="N113" s="122"/>
      <c r="O113" s="123"/>
      <c r="P113" s="124">
        <f t="shared" si="150"/>
        <v>0</v>
      </c>
      <c r="Q113" s="122"/>
      <c r="R113" s="123"/>
      <c r="S113" s="124">
        <f t="shared" si="151"/>
        <v>0</v>
      </c>
      <c r="T113" s="122"/>
      <c r="U113" s="123"/>
      <c r="V113" s="125">
        <f t="shared" si="152"/>
        <v>0</v>
      </c>
      <c r="W113" s="126">
        <f t="shared" si="131"/>
        <v>0</v>
      </c>
      <c r="X113" s="210">
        <f t="shared" si="132"/>
        <v>0</v>
      </c>
      <c r="Y113" s="210">
        <f t="shared" si="133"/>
        <v>0</v>
      </c>
      <c r="Z113" s="114" t="e">
        <f t="shared" si="134"/>
        <v>#DIV/0!</v>
      </c>
      <c r="AA113" s="128"/>
      <c r="AB113" s="117"/>
      <c r="AC113" s="117"/>
      <c r="AD113" s="117"/>
      <c r="AE113" s="117"/>
      <c r="AF113" s="117"/>
      <c r="AG113" s="117"/>
    </row>
    <row r="114" spans="1:33" ht="30" customHeight="1" x14ac:dyDescent="0.3">
      <c r="A114" s="233" t="s">
        <v>263</v>
      </c>
      <c r="B114" s="234"/>
      <c r="C114" s="235"/>
      <c r="D114" s="236"/>
      <c r="E114" s="237"/>
      <c r="F114" s="168"/>
      <c r="G114" s="169">
        <f>G110+G106+G101</f>
        <v>4999</v>
      </c>
      <c r="H114" s="237"/>
      <c r="I114" s="168"/>
      <c r="J114" s="169">
        <f>J110+J106+J101</f>
        <v>4999</v>
      </c>
      <c r="K114" s="170"/>
      <c r="L114" s="168"/>
      <c r="M114" s="169">
        <f>M110+M106+M101</f>
        <v>0</v>
      </c>
      <c r="N114" s="170"/>
      <c r="O114" s="168"/>
      <c r="P114" s="169">
        <f>P110+P106+P101</f>
        <v>0</v>
      </c>
      <c r="Q114" s="170"/>
      <c r="R114" s="168"/>
      <c r="S114" s="169">
        <f>S110+S106+S101</f>
        <v>0</v>
      </c>
      <c r="T114" s="170"/>
      <c r="U114" s="168"/>
      <c r="V114" s="171">
        <f t="shared" ref="V114:X114" si="153">V110+V106+V101</f>
        <v>0</v>
      </c>
      <c r="W114" s="173">
        <f t="shared" si="153"/>
        <v>4999</v>
      </c>
      <c r="X114" s="173">
        <f t="shared" si="153"/>
        <v>4999</v>
      </c>
      <c r="Y114" s="214">
        <f t="shared" si="133"/>
        <v>0</v>
      </c>
      <c r="Z114" s="191">
        <f t="shared" si="134"/>
        <v>0</v>
      </c>
      <c r="AA114" s="192"/>
      <c r="AB114" s="59"/>
      <c r="AC114" s="59"/>
      <c r="AD114" s="59"/>
      <c r="AE114" s="59"/>
      <c r="AF114" s="59"/>
      <c r="AG114" s="59"/>
    </row>
    <row r="115" spans="1:33" ht="30" customHeight="1" x14ac:dyDescent="0.3">
      <c r="A115" s="243" t="s">
        <v>82</v>
      </c>
      <c r="B115" s="177">
        <v>7</v>
      </c>
      <c r="C115" s="245" t="s">
        <v>264</v>
      </c>
      <c r="D115" s="252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1"/>
      <c r="X115" s="181"/>
      <c r="Y115" s="181"/>
      <c r="Z115" s="194"/>
      <c r="AA115" s="195"/>
      <c r="AB115" s="59"/>
      <c r="AC115" s="59"/>
      <c r="AD115" s="59"/>
      <c r="AE115" s="59"/>
      <c r="AF115" s="59"/>
      <c r="AG115" s="59"/>
    </row>
    <row r="116" spans="1:33" ht="38.25" customHeight="1" x14ac:dyDescent="0.3">
      <c r="A116" s="104" t="s">
        <v>87</v>
      </c>
      <c r="B116" s="105" t="s">
        <v>265</v>
      </c>
      <c r="C116" s="227" t="s">
        <v>266</v>
      </c>
      <c r="D116" s="253" t="s">
        <v>139</v>
      </c>
      <c r="E116" s="132">
        <v>12</v>
      </c>
      <c r="F116" s="131">
        <v>737.5</v>
      </c>
      <c r="G116" s="110">
        <f t="shared" ref="G116:G119" si="154">E116*F116</f>
        <v>8850</v>
      </c>
      <c r="H116" s="132">
        <v>12</v>
      </c>
      <c r="I116" s="131">
        <v>737.5</v>
      </c>
      <c r="J116" s="110">
        <f t="shared" ref="J116:J119" si="155">H116*I116</f>
        <v>8850</v>
      </c>
      <c r="K116" s="108"/>
      <c r="L116" s="109"/>
      <c r="M116" s="110">
        <f t="shared" ref="M116:M119" si="156">K116*L116</f>
        <v>0</v>
      </c>
      <c r="N116" s="108"/>
      <c r="O116" s="109"/>
      <c r="P116" s="110">
        <f t="shared" ref="P116:P119" si="157">N116*O116</f>
        <v>0</v>
      </c>
      <c r="Q116" s="108"/>
      <c r="R116" s="109"/>
      <c r="S116" s="110">
        <f t="shared" ref="S116:S119" si="158">Q116*R116</f>
        <v>0</v>
      </c>
      <c r="T116" s="108"/>
      <c r="U116" s="109"/>
      <c r="V116" s="111">
        <f t="shared" ref="V116:V119" si="159">T116*U116</f>
        <v>0</v>
      </c>
      <c r="W116" s="254">
        <f t="shared" ref="W116:W119" si="160">G116+M116+S116</f>
        <v>8850</v>
      </c>
      <c r="X116" s="255">
        <f t="shared" ref="X116:X119" si="161">J116+P116+V116</f>
        <v>8850</v>
      </c>
      <c r="Y116" s="255">
        <f t="shared" ref="Y116:Y120" si="162">W116-X116</f>
        <v>0</v>
      </c>
      <c r="Z116" s="256">
        <f t="shared" ref="Z116:Z120" si="163">Y116/W116</f>
        <v>0</v>
      </c>
      <c r="AA116" s="257"/>
      <c r="AB116" s="117"/>
      <c r="AC116" s="117"/>
      <c r="AD116" s="117"/>
      <c r="AE116" s="117"/>
      <c r="AF116" s="117"/>
      <c r="AG116" s="117"/>
    </row>
    <row r="117" spans="1:33" ht="30" customHeight="1" x14ac:dyDescent="0.3">
      <c r="A117" s="104" t="s">
        <v>87</v>
      </c>
      <c r="B117" s="105" t="s">
        <v>267</v>
      </c>
      <c r="C117" s="229" t="s">
        <v>268</v>
      </c>
      <c r="D117" s="253" t="s">
        <v>139</v>
      </c>
      <c r="E117" s="131">
        <v>1</v>
      </c>
      <c r="F117" s="131">
        <v>15900</v>
      </c>
      <c r="G117" s="110">
        <f t="shared" si="154"/>
        <v>15900</v>
      </c>
      <c r="H117" s="131">
        <v>1</v>
      </c>
      <c r="I117" s="131">
        <v>15900</v>
      </c>
      <c r="J117" s="110">
        <f t="shared" si="155"/>
        <v>15900</v>
      </c>
      <c r="K117" s="108"/>
      <c r="L117" s="109"/>
      <c r="M117" s="110">
        <f t="shared" si="156"/>
        <v>0</v>
      </c>
      <c r="N117" s="108"/>
      <c r="O117" s="109"/>
      <c r="P117" s="110">
        <f t="shared" si="157"/>
        <v>0</v>
      </c>
      <c r="Q117" s="108"/>
      <c r="R117" s="109"/>
      <c r="S117" s="110">
        <f t="shared" si="158"/>
        <v>0</v>
      </c>
      <c r="T117" s="108"/>
      <c r="U117" s="109"/>
      <c r="V117" s="111">
        <f t="shared" si="159"/>
        <v>0</v>
      </c>
      <c r="W117" s="112">
        <f t="shared" si="160"/>
        <v>15900</v>
      </c>
      <c r="X117" s="184">
        <f t="shared" si="161"/>
        <v>15900</v>
      </c>
      <c r="Y117" s="184">
        <f t="shared" si="162"/>
        <v>0</v>
      </c>
      <c r="Z117" s="258">
        <f t="shared" si="163"/>
        <v>0</v>
      </c>
      <c r="AA117" s="115"/>
      <c r="AB117" s="117"/>
      <c r="AC117" s="117"/>
      <c r="AD117" s="117"/>
      <c r="AE117" s="117"/>
      <c r="AF117" s="117"/>
      <c r="AG117" s="117"/>
    </row>
    <row r="118" spans="1:33" ht="30" customHeight="1" x14ac:dyDescent="0.3">
      <c r="A118" s="104" t="s">
        <v>87</v>
      </c>
      <c r="B118" s="105" t="s">
        <v>269</v>
      </c>
      <c r="C118" s="229" t="s">
        <v>270</v>
      </c>
      <c r="D118" s="253" t="s">
        <v>139</v>
      </c>
      <c r="E118" s="131">
        <v>200</v>
      </c>
      <c r="F118" s="131">
        <v>105.25</v>
      </c>
      <c r="G118" s="110">
        <f t="shared" si="154"/>
        <v>21050</v>
      </c>
      <c r="H118" s="131">
        <v>200</v>
      </c>
      <c r="I118" s="131">
        <v>105.25</v>
      </c>
      <c r="J118" s="110">
        <f t="shared" si="155"/>
        <v>21050</v>
      </c>
      <c r="K118" s="108"/>
      <c r="L118" s="109"/>
      <c r="M118" s="110">
        <f t="shared" si="156"/>
        <v>0</v>
      </c>
      <c r="N118" s="108"/>
      <c r="O118" s="109"/>
      <c r="P118" s="110">
        <f t="shared" si="157"/>
        <v>0</v>
      </c>
      <c r="Q118" s="108"/>
      <c r="R118" s="109"/>
      <c r="S118" s="110">
        <f t="shared" si="158"/>
        <v>0</v>
      </c>
      <c r="T118" s="108"/>
      <c r="U118" s="109"/>
      <c r="V118" s="111">
        <f t="shared" si="159"/>
        <v>0</v>
      </c>
      <c r="W118" s="112">
        <f t="shared" si="160"/>
        <v>21050</v>
      </c>
      <c r="X118" s="184">
        <f t="shared" si="161"/>
        <v>21050</v>
      </c>
      <c r="Y118" s="184">
        <f t="shared" si="162"/>
        <v>0</v>
      </c>
      <c r="Z118" s="258">
        <f t="shared" si="163"/>
        <v>0</v>
      </c>
      <c r="AA118" s="115"/>
      <c r="AB118" s="117"/>
      <c r="AC118" s="117"/>
      <c r="AD118" s="117"/>
      <c r="AE118" s="117"/>
      <c r="AF118" s="117"/>
      <c r="AG118" s="117"/>
    </row>
    <row r="119" spans="1:33" ht="30" customHeight="1" x14ac:dyDescent="0.3">
      <c r="A119" s="104" t="s">
        <v>87</v>
      </c>
      <c r="B119" s="105" t="s">
        <v>271</v>
      </c>
      <c r="C119" s="229" t="s">
        <v>272</v>
      </c>
      <c r="D119" s="253" t="s">
        <v>139</v>
      </c>
      <c r="E119" s="131">
        <v>1</v>
      </c>
      <c r="F119" s="131">
        <v>500</v>
      </c>
      <c r="G119" s="110">
        <f t="shared" si="154"/>
        <v>500</v>
      </c>
      <c r="H119" s="131">
        <v>1</v>
      </c>
      <c r="I119" s="131">
        <v>500</v>
      </c>
      <c r="J119" s="110">
        <f t="shared" si="155"/>
        <v>500</v>
      </c>
      <c r="K119" s="108"/>
      <c r="L119" s="109"/>
      <c r="M119" s="110">
        <f t="shared" si="156"/>
        <v>0</v>
      </c>
      <c r="N119" s="108"/>
      <c r="O119" s="109"/>
      <c r="P119" s="110">
        <f t="shared" si="157"/>
        <v>0</v>
      </c>
      <c r="Q119" s="108"/>
      <c r="R119" s="109"/>
      <c r="S119" s="110">
        <f t="shared" si="158"/>
        <v>0</v>
      </c>
      <c r="T119" s="108"/>
      <c r="U119" s="109"/>
      <c r="V119" s="111">
        <f t="shared" si="159"/>
        <v>0</v>
      </c>
      <c r="W119" s="112">
        <f t="shared" si="160"/>
        <v>500</v>
      </c>
      <c r="X119" s="184">
        <f t="shared" si="161"/>
        <v>500</v>
      </c>
      <c r="Y119" s="184">
        <f t="shared" si="162"/>
        <v>0</v>
      </c>
      <c r="Z119" s="258">
        <f t="shared" si="163"/>
        <v>0</v>
      </c>
      <c r="AA119" s="115"/>
      <c r="AB119" s="117"/>
      <c r="AC119" s="117"/>
      <c r="AD119" s="117"/>
      <c r="AE119" s="117"/>
      <c r="AF119" s="117"/>
      <c r="AG119" s="117"/>
    </row>
    <row r="120" spans="1:33" ht="30" customHeight="1" x14ac:dyDescent="0.3">
      <c r="A120" s="233" t="s">
        <v>273</v>
      </c>
      <c r="B120" s="259"/>
      <c r="C120" s="235"/>
      <c r="D120" s="236"/>
      <c r="E120" s="237"/>
      <c r="F120" s="168"/>
      <c r="G120" s="169">
        <f>SUM(G116:G119)</f>
        <v>46300</v>
      </c>
      <c r="H120" s="237"/>
      <c r="I120" s="168"/>
      <c r="J120" s="169">
        <f>SUM(J116:J119)</f>
        <v>46300</v>
      </c>
      <c r="K120" s="170"/>
      <c r="L120" s="168"/>
      <c r="M120" s="169">
        <f>SUM(M116:M119)</f>
        <v>0</v>
      </c>
      <c r="N120" s="170"/>
      <c r="O120" s="168"/>
      <c r="P120" s="169">
        <f>SUM(P116:P119)</f>
        <v>0</v>
      </c>
      <c r="Q120" s="170"/>
      <c r="R120" s="168"/>
      <c r="S120" s="169">
        <f>SUM(S116:S119)</f>
        <v>0</v>
      </c>
      <c r="T120" s="170"/>
      <c r="U120" s="168"/>
      <c r="V120" s="171">
        <f t="shared" ref="V120:X120" si="164">SUM(V116:V119)</f>
        <v>0</v>
      </c>
      <c r="W120" s="173">
        <f t="shared" si="164"/>
        <v>46300</v>
      </c>
      <c r="X120" s="173">
        <f t="shared" si="164"/>
        <v>46300</v>
      </c>
      <c r="Y120" s="260">
        <f t="shared" si="162"/>
        <v>0</v>
      </c>
      <c r="Z120" s="261">
        <f t="shared" si="163"/>
        <v>0</v>
      </c>
      <c r="AA120" s="262"/>
      <c r="AB120" s="59"/>
      <c r="AC120" s="59"/>
      <c r="AD120" s="59"/>
      <c r="AE120" s="59"/>
      <c r="AF120" s="59"/>
      <c r="AG120" s="59"/>
    </row>
    <row r="121" spans="1:33" ht="30" customHeight="1" x14ac:dyDescent="0.3">
      <c r="A121" s="243" t="s">
        <v>82</v>
      </c>
      <c r="B121" s="177">
        <v>8</v>
      </c>
      <c r="C121" s="263" t="s">
        <v>274</v>
      </c>
      <c r="D121" s="179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1"/>
      <c r="X121" s="181"/>
      <c r="Y121" s="88"/>
      <c r="Z121" s="182"/>
      <c r="AA121" s="264"/>
      <c r="AB121" s="103"/>
      <c r="AC121" s="103"/>
      <c r="AD121" s="103"/>
      <c r="AE121" s="103"/>
      <c r="AF121" s="103"/>
      <c r="AG121" s="103"/>
    </row>
    <row r="122" spans="1:33" ht="30" customHeight="1" x14ac:dyDescent="0.3">
      <c r="A122" s="104" t="s">
        <v>87</v>
      </c>
      <c r="B122" s="105" t="s">
        <v>275</v>
      </c>
      <c r="C122" s="185" t="s">
        <v>276</v>
      </c>
      <c r="D122" s="107" t="s">
        <v>277</v>
      </c>
      <c r="E122" s="108"/>
      <c r="F122" s="109"/>
      <c r="G122" s="110">
        <f t="shared" ref="G122:G127" si="165">E122*F122</f>
        <v>0</v>
      </c>
      <c r="H122" s="108"/>
      <c r="I122" s="109"/>
      <c r="J122" s="110">
        <f t="shared" ref="J122:J127" si="166">H122*I122</f>
        <v>0</v>
      </c>
      <c r="K122" s="108"/>
      <c r="L122" s="109"/>
      <c r="M122" s="110">
        <f t="shared" ref="M122:M127" si="167">K122*L122</f>
        <v>0</v>
      </c>
      <c r="N122" s="108"/>
      <c r="O122" s="109"/>
      <c r="P122" s="110">
        <f t="shared" ref="P122:P127" si="168">N122*O122</f>
        <v>0</v>
      </c>
      <c r="Q122" s="108"/>
      <c r="R122" s="109"/>
      <c r="S122" s="110">
        <f t="shared" ref="S122:S127" si="169">Q122*R122</f>
        <v>0</v>
      </c>
      <c r="T122" s="108"/>
      <c r="U122" s="109"/>
      <c r="V122" s="111">
        <f t="shared" ref="V122:V127" si="170">T122*U122</f>
        <v>0</v>
      </c>
      <c r="W122" s="254">
        <f t="shared" ref="W122:W127" si="171">G122+M122+S122</f>
        <v>0</v>
      </c>
      <c r="X122" s="255">
        <f t="shared" ref="X122:X127" si="172">J122+P122+V122</f>
        <v>0</v>
      </c>
      <c r="Y122" s="265">
        <f t="shared" ref="Y122:Y128" si="173">W122-X122</f>
        <v>0</v>
      </c>
      <c r="Z122" s="256" t="e">
        <f t="shared" ref="Z122:Z128" si="174">Y122/W122</f>
        <v>#DIV/0!</v>
      </c>
      <c r="AA122" s="266"/>
      <c r="AB122" s="117"/>
      <c r="AC122" s="117"/>
      <c r="AD122" s="117"/>
      <c r="AE122" s="117"/>
      <c r="AF122" s="117"/>
      <c r="AG122" s="117"/>
    </row>
    <row r="123" spans="1:33" ht="30" customHeight="1" x14ac:dyDescent="0.3">
      <c r="A123" s="104" t="s">
        <v>87</v>
      </c>
      <c r="B123" s="105" t="s">
        <v>278</v>
      </c>
      <c r="C123" s="185" t="s">
        <v>279</v>
      </c>
      <c r="D123" s="107" t="s">
        <v>277</v>
      </c>
      <c r="E123" s="108"/>
      <c r="F123" s="109"/>
      <c r="G123" s="110">
        <f t="shared" si="165"/>
        <v>0</v>
      </c>
      <c r="H123" s="108"/>
      <c r="I123" s="109"/>
      <c r="J123" s="110">
        <f t="shared" si="166"/>
        <v>0</v>
      </c>
      <c r="K123" s="108"/>
      <c r="L123" s="109"/>
      <c r="M123" s="110">
        <f t="shared" si="167"/>
        <v>0</v>
      </c>
      <c r="N123" s="108"/>
      <c r="O123" s="109"/>
      <c r="P123" s="110">
        <f t="shared" si="168"/>
        <v>0</v>
      </c>
      <c r="Q123" s="108"/>
      <c r="R123" s="109"/>
      <c r="S123" s="110">
        <f t="shared" si="169"/>
        <v>0</v>
      </c>
      <c r="T123" s="108"/>
      <c r="U123" s="109"/>
      <c r="V123" s="111">
        <f t="shared" si="170"/>
        <v>0</v>
      </c>
      <c r="W123" s="112">
        <f t="shared" si="171"/>
        <v>0</v>
      </c>
      <c r="X123" s="184">
        <f t="shared" si="172"/>
        <v>0</v>
      </c>
      <c r="Y123" s="113">
        <f t="shared" si="173"/>
        <v>0</v>
      </c>
      <c r="Z123" s="258" t="e">
        <f t="shared" si="174"/>
        <v>#DIV/0!</v>
      </c>
      <c r="AA123" s="266"/>
      <c r="AB123" s="117"/>
      <c r="AC123" s="117"/>
      <c r="AD123" s="117"/>
      <c r="AE123" s="117"/>
      <c r="AF123" s="117"/>
      <c r="AG123" s="117"/>
    </row>
    <row r="124" spans="1:33" ht="30" customHeight="1" x14ac:dyDescent="0.3">
      <c r="A124" s="104" t="s">
        <v>87</v>
      </c>
      <c r="B124" s="105" t="s">
        <v>280</v>
      </c>
      <c r="C124" s="185" t="s">
        <v>281</v>
      </c>
      <c r="D124" s="107" t="s">
        <v>282</v>
      </c>
      <c r="E124" s="267"/>
      <c r="F124" s="268"/>
      <c r="G124" s="110">
        <f t="shared" si="165"/>
        <v>0</v>
      </c>
      <c r="H124" s="267"/>
      <c r="I124" s="268"/>
      <c r="J124" s="110">
        <f t="shared" si="166"/>
        <v>0</v>
      </c>
      <c r="K124" s="108"/>
      <c r="L124" s="109"/>
      <c r="M124" s="110">
        <f t="shared" si="167"/>
        <v>0</v>
      </c>
      <c r="N124" s="108"/>
      <c r="O124" s="109"/>
      <c r="P124" s="110">
        <f t="shared" si="168"/>
        <v>0</v>
      </c>
      <c r="Q124" s="108"/>
      <c r="R124" s="109"/>
      <c r="S124" s="110">
        <f t="shared" si="169"/>
        <v>0</v>
      </c>
      <c r="T124" s="108"/>
      <c r="U124" s="109"/>
      <c r="V124" s="111">
        <f t="shared" si="170"/>
        <v>0</v>
      </c>
      <c r="W124" s="112">
        <f t="shared" si="171"/>
        <v>0</v>
      </c>
      <c r="X124" s="184">
        <f t="shared" si="172"/>
        <v>0</v>
      </c>
      <c r="Y124" s="113">
        <f t="shared" si="173"/>
        <v>0</v>
      </c>
      <c r="Z124" s="258" t="e">
        <f t="shared" si="174"/>
        <v>#DIV/0!</v>
      </c>
      <c r="AA124" s="266"/>
      <c r="AB124" s="117"/>
      <c r="AC124" s="117"/>
      <c r="AD124" s="117"/>
      <c r="AE124" s="117"/>
      <c r="AF124" s="117"/>
      <c r="AG124" s="117"/>
    </row>
    <row r="125" spans="1:33" ht="30" customHeight="1" x14ac:dyDescent="0.3">
      <c r="A125" s="104" t="s">
        <v>87</v>
      </c>
      <c r="B125" s="105" t="s">
        <v>283</v>
      </c>
      <c r="C125" s="185" t="s">
        <v>284</v>
      </c>
      <c r="D125" s="107" t="s">
        <v>282</v>
      </c>
      <c r="E125" s="108"/>
      <c r="F125" s="109"/>
      <c r="G125" s="110">
        <f t="shared" si="165"/>
        <v>0</v>
      </c>
      <c r="H125" s="108"/>
      <c r="I125" s="109"/>
      <c r="J125" s="110">
        <f t="shared" si="166"/>
        <v>0</v>
      </c>
      <c r="K125" s="267"/>
      <c r="L125" s="268"/>
      <c r="M125" s="110">
        <f t="shared" si="167"/>
        <v>0</v>
      </c>
      <c r="N125" s="267"/>
      <c r="O125" s="268"/>
      <c r="P125" s="110">
        <f t="shared" si="168"/>
        <v>0</v>
      </c>
      <c r="Q125" s="267"/>
      <c r="R125" s="268"/>
      <c r="S125" s="110">
        <f t="shared" si="169"/>
        <v>0</v>
      </c>
      <c r="T125" s="267"/>
      <c r="U125" s="268"/>
      <c r="V125" s="111">
        <f t="shared" si="170"/>
        <v>0</v>
      </c>
      <c r="W125" s="112">
        <f t="shared" si="171"/>
        <v>0</v>
      </c>
      <c r="X125" s="184">
        <f t="shared" si="172"/>
        <v>0</v>
      </c>
      <c r="Y125" s="113">
        <f t="shared" si="173"/>
        <v>0</v>
      </c>
      <c r="Z125" s="258" t="e">
        <f t="shared" si="174"/>
        <v>#DIV/0!</v>
      </c>
      <c r="AA125" s="266"/>
      <c r="AB125" s="117"/>
      <c r="AC125" s="117"/>
      <c r="AD125" s="117"/>
      <c r="AE125" s="117"/>
      <c r="AF125" s="117"/>
      <c r="AG125" s="117"/>
    </row>
    <row r="126" spans="1:33" ht="30" customHeight="1" x14ac:dyDescent="0.3">
      <c r="A126" s="104" t="s">
        <v>87</v>
      </c>
      <c r="B126" s="105" t="s">
        <v>285</v>
      </c>
      <c r="C126" s="185" t="s">
        <v>286</v>
      </c>
      <c r="D126" s="107" t="s">
        <v>282</v>
      </c>
      <c r="E126" s="108"/>
      <c r="F126" s="109"/>
      <c r="G126" s="110">
        <f t="shared" si="165"/>
        <v>0</v>
      </c>
      <c r="H126" s="108"/>
      <c r="I126" s="109"/>
      <c r="J126" s="110">
        <f t="shared" si="166"/>
        <v>0</v>
      </c>
      <c r="K126" s="108"/>
      <c r="L126" s="109"/>
      <c r="M126" s="110">
        <f t="shared" si="167"/>
        <v>0</v>
      </c>
      <c r="N126" s="108"/>
      <c r="O126" s="109"/>
      <c r="P126" s="110">
        <f t="shared" si="168"/>
        <v>0</v>
      </c>
      <c r="Q126" s="108"/>
      <c r="R126" s="109"/>
      <c r="S126" s="110">
        <f t="shared" si="169"/>
        <v>0</v>
      </c>
      <c r="T126" s="108"/>
      <c r="U126" s="109"/>
      <c r="V126" s="111">
        <f t="shared" si="170"/>
        <v>0</v>
      </c>
      <c r="W126" s="112">
        <f t="shared" si="171"/>
        <v>0</v>
      </c>
      <c r="X126" s="184">
        <f t="shared" si="172"/>
        <v>0</v>
      </c>
      <c r="Y126" s="113">
        <f t="shared" si="173"/>
        <v>0</v>
      </c>
      <c r="Z126" s="258" t="e">
        <f t="shared" si="174"/>
        <v>#DIV/0!</v>
      </c>
      <c r="AA126" s="266"/>
      <c r="AB126" s="117"/>
      <c r="AC126" s="117"/>
      <c r="AD126" s="117"/>
      <c r="AE126" s="117"/>
      <c r="AF126" s="117"/>
      <c r="AG126" s="117"/>
    </row>
    <row r="127" spans="1:33" ht="30" customHeight="1" x14ac:dyDescent="0.3">
      <c r="A127" s="118" t="s">
        <v>87</v>
      </c>
      <c r="B127" s="119" t="s">
        <v>287</v>
      </c>
      <c r="C127" s="120" t="s">
        <v>288</v>
      </c>
      <c r="D127" s="121"/>
      <c r="E127" s="137"/>
      <c r="F127" s="138">
        <v>0.22</v>
      </c>
      <c r="G127" s="136">
        <f t="shared" si="165"/>
        <v>0</v>
      </c>
      <c r="H127" s="137"/>
      <c r="I127" s="138">
        <v>0.22</v>
      </c>
      <c r="J127" s="136">
        <f t="shared" si="166"/>
        <v>0</v>
      </c>
      <c r="K127" s="137"/>
      <c r="L127" s="138">
        <v>0.22</v>
      </c>
      <c r="M127" s="136">
        <f t="shared" si="167"/>
        <v>0</v>
      </c>
      <c r="N127" s="137"/>
      <c r="O127" s="138">
        <v>0.22</v>
      </c>
      <c r="P127" s="136">
        <f t="shared" si="168"/>
        <v>0</v>
      </c>
      <c r="Q127" s="137"/>
      <c r="R127" s="138">
        <v>0.22</v>
      </c>
      <c r="S127" s="136">
        <f t="shared" si="169"/>
        <v>0</v>
      </c>
      <c r="T127" s="137"/>
      <c r="U127" s="138">
        <v>0.22</v>
      </c>
      <c r="V127" s="149">
        <f t="shared" si="170"/>
        <v>0</v>
      </c>
      <c r="W127" s="126">
        <f t="shared" si="171"/>
        <v>0</v>
      </c>
      <c r="X127" s="210">
        <f t="shared" si="172"/>
        <v>0</v>
      </c>
      <c r="Y127" s="127">
        <f t="shared" si="173"/>
        <v>0</v>
      </c>
      <c r="Z127" s="269" t="e">
        <f t="shared" si="174"/>
        <v>#DIV/0!</v>
      </c>
      <c r="AA127" s="270"/>
      <c r="AB127" s="59"/>
      <c r="AC127" s="59"/>
      <c r="AD127" s="59"/>
      <c r="AE127" s="59"/>
      <c r="AF127" s="59"/>
      <c r="AG127" s="59"/>
    </row>
    <row r="128" spans="1:33" ht="30" customHeight="1" x14ac:dyDescent="0.3">
      <c r="A128" s="233" t="s">
        <v>289</v>
      </c>
      <c r="B128" s="271"/>
      <c r="C128" s="235"/>
      <c r="D128" s="272"/>
      <c r="E128" s="273"/>
      <c r="F128" s="274"/>
      <c r="G128" s="190">
        <f>SUM(G122:G127)</f>
        <v>0</v>
      </c>
      <c r="H128" s="273"/>
      <c r="I128" s="274"/>
      <c r="J128" s="190">
        <f>SUM(J122:J127)</f>
        <v>0</v>
      </c>
      <c r="K128" s="237"/>
      <c r="L128" s="168"/>
      <c r="M128" s="275">
        <f>SUM(M122:M127)</f>
        <v>0</v>
      </c>
      <c r="N128" s="273"/>
      <c r="O128" s="274"/>
      <c r="P128" s="190">
        <f>SUM(P122:P127)</f>
        <v>0</v>
      </c>
      <c r="Q128" s="273"/>
      <c r="R128" s="274"/>
      <c r="S128" s="190">
        <f>SUM(S122:S127)</f>
        <v>0</v>
      </c>
      <c r="T128" s="273"/>
      <c r="U128" s="274"/>
      <c r="V128" s="190">
        <f t="shared" ref="V128:X128" si="175">SUM(V122:V127)</f>
        <v>0</v>
      </c>
      <c r="W128" s="173">
        <f t="shared" si="175"/>
        <v>0</v>
      </c>
      <c r="X128" s="173">
        <f t="shared" si="175"/>
        <v>0</v>
      </c>
      <c r="Y128" s="260">
        <f t="shared" si="173"/>
        <v>0</v>
      </c>
      <c r="Z128" s="261" t="e">
        <f t="shared" si="174"/>
        <v>#DIV/0!</v>
      </c>
      <c r="AA128" s="276"/>
      <c r="AB128" s="59"/>
      <c r="AC128" s="59"/>
      <c r="AD128" s="59"/>
      <c r="AE128" s="59"/>
      <c r="AF128" s="59"/>
      <c r="AG128" s="59"/>
    </row>
    <row r="129" spans="1:33" ht="30" customHeight="1" x14ac:dyDescent="0.3">
      <c r="A129" s="243" t="s">
        <v>82</v>
      </c>
      <c r="B129" s="177">
        <v>9</v>
      </c>
      <c r="C129" s="245" t="s">
        <v>290</v>
      </c>
      <c r="D129" s="179"/>
      <c r="E129" s="277"/>
      <c r="F129" s="277"/>
      <c r="G129" s="277"/>
      <c r="H129" s="277"/>
      <c r="I129" s="277"/>
      <c r="J129" s="277"/>
      <c r="K129" s="180"/>
      <c r="L129" s="180"/>
      <c r="M129" s="180"/>
      <c r="N129" s="277"/>
      <c r="O129" s="277"/>
      <c r="P129" s="277"/>
      <c r="Q129" s="277"/>
      <c r="R129" s="277"/>
      <c r="S129" s="277"/>
      <c r="T129" s="277"/>
      <c r="U129" s="277"/>
      <c r="V129" s="277"/>
      <c r="W129" s="181"/>
      <c r="X129" s="181"/>
      <c r="Y129" s="88"/>
      <c r="Z129" s="182"/>
      <c r="AA129" s="264"/>
      <c r="AB129" s="59"/>
      <c r="AC129" s="59"/>
      <c r="AD129" s="59"/>
      <c r="AE129" s="59"/>
      <c r="AF129" s="59"/>
      <c r="AG129" s="59"/>
    </row>
    <row r="130" spans="1:33" ht="30" customHeight="1" x14ac:dyDescent="0.3">
      <c r="A130" s="278" t="s">
        <v>87</v>
      </c>
      <c r="B130" s="279">
        <v>43839</v>
      </c>
      <c r="C130" s="227" t="s">
        <v>291</v>
      </c>
      <c r="D130" s="280" t="s">
        <v>292</v>
      </c>
      <c r="E130" s="131">
        <v>14</v>
      </c>
      <c r="F130" s="131">
        <v>750</v>
      </c>
      <c r="G130" s="281">
        <f t="shared" ref="G130:G139" si="176">E130*F130</f>
        <v>10500</v>
      </c>
      <c r="H130" s="282">
        <v>14</v>
      </c>
      <c r="I130" s="283">
        <v>750</v>
      </c>
      <c r="J130" s="281">
        <f t="shared" ref="J130:J139" si="177">H130*I130</f>
        <v>10500</v>
      </c>
      <c r="K130" s="284"/>
      <c r="L130" s="283"/>
      <c r="M130" s="281">
        <f t="shared" ref="M130:M133" si="178">K130*L130</f>
        <v>0</v>
      </c>
      <c r="N130" s="284"/>
      <c r="O130" s="283"/>
      <c r="P130" s="281">
        <f t="shared" ref="P130:P139" si="179">N130*O130</f>
        <v>0</v>
      </c>
      <c r="Q130" s="284"/>
      <c r="R130" s="283"/>
      <c r="S130" s="281">
        <f t="shared" ref="S130:S139" si="180">Q130*R130</f>
        <v>0</v>
      </c>
      <c r="T130" s="284"/>
      <c r="U130" s="283"/>
      <c r="V130" s="285">
        <f t="shared" ref="V130:V139" si="181">T130*U130</f>
        <v>0</v>
      </c>
      <c r="W130" s="254">
        <f t="shared" ref="W130:W139" si="182">G130+M130+S130</f>
        <v>10500</v>
      </c>
      <c r="X130" s="255">
        <f t="shared" ref="X130:X139" si="183">J130+P130+V130</f>
        <v>10500</v>
      </c>
      <c r="Y130" s="265">
        <f t="shared" ref="Y130:Y140" si="184">W130-X130</f>
        <v>0</v>
      </c>
      <c r="Z130" s="256">
        <f t="shared" ref="Z130:Z140" si="185">Y130/W130</f>
        <v>0</v>
      </c>
      <c r="AA130" s="286"/>
      <c r="AB130" s="116"/>
      <c r="AC130" s="117"/>
      <c r="AD130" s="117"/>
      <c r="AE130" s="117"/>
      <c r="AF130" s="117"/>
      <c r="AG130" s="117"/>
    </row>
    <row r="131" spans="1:33" ht="30" customHeight="1" x14ac:dyDescent="0.3">
      <c r="A131" s="104" t="s">
        <v>87</v>
      </c>
      <c r="B131" s="287">
        <v>43870</v>
      </c>
      <c r="C131" s="229" t="s">
        <v>293</v>
      </c>
      <c r="D131" s="288" t="s">
        <v>294</v>
      </c>
      <c r="E131" s="131">
        <v>10</v>
      </c>
      <c r="F131" s="131">
        <v>2950</v>
      </c>
      <c r="G131" s="110">
        <f t="shared" si="176"/>
        <v>29500</v>
      </c>
      <c r="H131" s="289">
        <v>10</v>
      </c>
      <c r="I131" s="109">
        <v>2950</v>
      </c>
      <c r="J131" s="110">
        <f t="shared" si="177"/>
        <v>29500</v>
      </c>
      <c r="K131" s="108"/>
      <c r="L131" s="109"/>
      <c r="M131" s="110">
        <f t="shared" si="178"/>
        <v>0</v>
      </c>
      <c r="N131" s="108"/>
      <c r="O131" s="109"/>
      <c r="P131" s="110">
        <f t="shared" si="179"/>
        <v>0</v>
      </c>
      <c r="Q131" s="108"/>
      <c r="R131" s="109"/>
      <c r="S131" s="110">
        <f t="shared" si="180"/>
        <v>0</v>
      </c>
      <c r="T131" s="108"/>
      <c r="U131" s="109"/>
      <c r="V131" s="111">
        <f t="shared" si="181"/>
        <v>0</v>
      </c>
      <c r="W131" s="112">
        <f t="shared" si="182"/>
        <v>29500</v>
      </c>
      <c r="X131" s="184">
        <f t="shared" si="183"/>
        <v>29500</v>
      </c>
      <c r="Y131" s="113">
        <f t="shared" si="184"/>
        <v>0</v>
      </c>
      <c r="Z131" s="258">
        <f t="shared" si="185"/>
        <v>0</v>
      </c>
      <c r="AA131" s="266"/>
      <c r="AB131" s="117"/>
      <c r="AC131" s="117"/>
      <c r="AD131" s="117"/>
      <c r="AE131" s="117"/>
      <c r="AF131" s="117"/>
      <c r="AG131" s="117"/>
    </row>
    <row r="132" spans="1:33" ht="30" customHeight="1" x14ac:dyDescent="0.3">
      <c r="A132" s="104" t="s">
        <v>87</v>
      </c>
      <c r="B132" s="287">
        <v>44264</v>
      </c>
      <c r="C132" s="229" t="s">
        <v>295</v>
      </c>
      <c r="D132" s="288" t="s">
        <v>296</v>
      </c>
      <c r="E132" s="131">
        <v>1</v>
      </c>
      <c r="F132" s="131">
        <v>57700</v>
      </c>
      <c r="G132" s="110">
        <f t="shared" si="176"/>
        <v>57700</v>
      </c>
      <c r="H132" s="289">
        <v>1</v>
      </c>
      <c r="I132" s="109">
        <v>57700</v>
      </c>
      <c r="J132" s="110">
        <f t="shared" si="177"/>
        <v>57700</v>
      </c>
      <c r="K132" s="108"/>
      <c r="L132" s="109"/>
      <c r="M132" s="110">
        <f t="shared" si="178"/>
        <v>0</v>
      </c>
      <c r="N132" s="108"/>
      <c r="O132" s="109"/>
      <c r="P132" s="110">
        <f t="shared" si="179"/>
        <v>0</v>
      </c>
      <c r="Q132" s="108"/>
      <c r="R132" s="109"/>
      <c r="S132" s="110">
        <f t="shared" si="180"/>
        <v>0</v>
      </c>
      <c r="T132" s="108"/>
      <c r="U132" s="109"/>
      <c r="V132" s="111">
        <f t="shared" si="181"/>
        <v>0</v>
      </c>
      <c r="W132" s="112">
        <f t="shared" si="182"/>
        <v>57700</v>
      </c>
      <c r="X132" s="184">
        <f t="shared" si="183"/>
        <v>57700</v>
      </c>
      <c r="Y132" s="113">
        <f t="shared" si="184"/>
        <v>0</v>
      </c>
      <c r="Z132" s="258">
        <f t="shared" si="185"/>
        <v>0</v>
      </c>
      <c r="AA132" s="266"/>
      <c r="AB132" s="117"/>
      <c r="AC132" s="117"/>
      <c r="AD132" s="117"/>
      <c r="AE132" s="117"/>
      <c r="AF132" s="117"/>
      <c r="AG132" s="117"/>
    </row>
    <row r="133" spans="1:33" ht="38.25" customHeight="1" x14ac:dyDescent="0.3">
      <c r="A133" s="104" t="s">
        <v>87</v>
      </c>
      <c r="B133" s="287">
        <v>44295</v>
      </c>
      <c r="C133" s="229" t="s">
        <v>297</v>
      </c>
      <c r="D133" s="288" t="s">
        <v>90</v>
      </c>
      <c r="E133" s="131">
        <v>10</v>
      </c>
      <c r="F133" s="131">
        <v>4700</v>
      </c>
      <c r="G133" s="110">
        <f t="shared" si="176"/>
        <v>47000</v>
      </c>
      <c r="H133" s="289">
        <v>10</v>
      </c>
      <c r="I133" s="109">
        <v>4700</v>
      </c>
      <c r="J133" s="110">
        <f t="shared" si="177"/>
        <v>47000</v>
      </c>
      <c r="K133" s="108"/>
      <c r="L133" s="109"/>
      <c r="M133" s="110">
        <f t="shared" si="178"/>
        <v>0</v>
      </c>
      <c r="N133" s="108"/>
      <c r="O133" s="109"/>
      <c r="P133" s="110">
        <f t="shared" si="179"/>
        <v>0</v>
      </c>
      <c r="Q133" s="108"/>
      <c r="R133" s="109"/>
      <c r="S133" s="110">
        <f t="shared" si="180"/>
        <v>0</v>
      </c>
      <c r="T133" s="108"/>
      <c r="U133" s="109"/>
      <c r="V133" s="111">
        <f t="shared" si="181"/>
        <v>0</v>
      </c>
      <c r="W133" s="112">
        <f t="shared" si="182"/>
        <v>47000</v>
      </c>
      <c r="X133" s="184">
        <f t="shared" si="183"/>
        <v>47000</v>
      </c>
      <c r="Y133" s="113">
        <f t="shared" si="184"/>
        <v>0</v>
      </c>
      <c r="Z133" s="258">
        <f t="shared" si="185"/>
        <v>0</v>
      </c>
      <c r="AA133" s="266"/>
      <c r="AB133" s="117"/>
      <c r="AC133" s="117"/>
      <c r="AD133" s="117"/>
      <c r="AE133" s="117"/>
      <c r="AF133" s="117"/>
      <c r="AG133" s="117"/>
    </row>
    <row r="134" spans="1:33" ht="30" customHeight="1" x14ac:dyDescent="0.3">
      <c r="A134" s="104" t="s">
        <v>87</v>
      </c>
      <c r="B134" s="287">
        <v>44325</v>
      </c>
      <c r="C134" s="229" t="s">
        <v>298</v>
      </c>
      <c r="D134" s="288" t="s">
        <v>90</v>
      </c>
      <c r="E134" s="131">
        <v>10</v>
      </c>
      <c r="F134" s="131">
        <v>6740</v>
      </c>
      <c r="G134" s="110">
        <f t="shared" si="176"/>
        <v>67400</v>
      </c>
      <c r="H134" s="290">
        <v>10</v>
      </c>
      <c r="I134" s="138">
        <v>6740</v>
      </c>
      <c r="J134" s="110">
        <f t="shared" si="177"/>
        <v>67400</v>
      </c>
      <c r="K134" s="137"/>
      <c r="L134" s="138"/>
      <c r="M134" s="136"/>
      <c r="N134" s="137"/>
      <c r="O134" s="138"/>
      <c r="P134" s="110">
        <f t="shared" si="179"/>
        <v>0</v>
      </c>
      <c r="Q134" s="137"/>
      <c r="R134" s="138"/>
      <c r="S134" s="110">
        <f t="shared" si="180"/>
        <v>0</v>
      </c>
      <c r="T134" s="137"/>
      <c r="U134" s="138"/>
      <c r="V134" s="111">
        <f t="shared" si="181"/>
        <v>0</v>
      </c>
      <c r="W134" s="112">
        <f t="shared" si="182"/>
        <v>67400</v>
      </c>
      <c r="X134" s="184">
        <f t="shared" si="183"/>
        <v>67400</v>
      </c>
      <c r="Y134" s="113">
        <f t="shared" si="184"/>
        <v>0</v>
      </c>
      <c r="Z134" s="258">
        <f t="shared" si="185"/>
        <v>0</v>
      </c>
      <c r="AA134" s="291"/>
      <c r="AB134" s="117"/>
      <c r="AC134" s="117"/>
      <c r="AD134" s="117"/>
      <c r="AE134" s="117"/>
      <c r="AF134" s="117"/>
      <c r="AG134" s="117"/>
    </row>
    <row r="135" spans="1:33" ht="54.75" customHeight="1" x14ac:dyDescent="0.3">
      <c r="A135" s="104" t="s">
        <v>87</v>
      </c>
      <c r="B135" s="287">
        <v>44356</v>
      </c>
      <c r="C135" s="229" t="s">
        <v>299</v>
      </c>
      <c r="D135" s="288" t="s">
        <v>115</v>
      </c>
      <c r="E135" s="131">
        <v>1</v>
      </c>
      <c r="F135" s="131">
        <v>10500</v>
      </c>
      <c r="G135" s="110">
        <f t="shared" si="176"/>
        <v>10500</v>
      </c>
      <c r="H135" s="290">
        <v>1</v>
      </c>
      <c r="I135" s="138">
        <v>12113.54</v>
      </c>
      <c r="J135" s="110">
        <f t="shared" si="177"/>
        <v>12113.54</v>
      </c>
      <c r="K135" s="137"/>
      <c r="L135" s="138"/>
      <c r="M135" s="136"/>
      <c r="N135" s="137"/>
      <c r="O135" s="138"/>
      <c r="P135" s="110">
        <f t="shared" si="179"/>
        <v>0</v>
      </c>
      <c r="Q135" s="137"/>
      <c r="R135" s="138"/>
      <c r="S135" s="110">
        <f t="shared" si="180"/>
        <v>0</v>
      </c>
      <c r="T135" s="137"/>
      <c r="U135" s="138"/>
      <c r="V135" s="111">
        <f t="shared" si="181"/>
        <v>0</v>
      </c>
      <c r="W135" s="112">
        <f t="shared" si="182"/>
        <v>10500</v>
      </c>
      <c r="X135" s="184">
        <f t="shared" si="183"/>
        <v>12113.54</v>
      </c>
      <c r="Y135" s="113">
        <f t="shared" si="184"/>
        <v>-1613.5400000000009</v>
      </c>
      <c r="Z135" s="258">
        <f t="shared" si="185"/>
        <v>-0.15367047619047627</v>
      </c>
      <c r="AA135" s="208" t="s">
        <v>164</v>
      </c>
      <c r="AB135" s="117"/>
      <c r="AC135" s="117"/>
      <c r="AD135" s="117"/>
      <c r="AE135" s="117"/>
      <c r="AF135" s="117"/>
      <c r="AG135" s="117"/>
    </row>
    <row r="136" spans="1:33" ht="35.25" customHeight="1" x14ac:dyDescent="0.3">
      <c r="A136" s="104" t="s">
        <v>87</v>
      </c>
      <c r="B136" s="287">
        <v>44386</v>
      </c>
      <c r="C136" s="229" t="s">
        <v>300</v>
      </c>
      <c r="D136" s="288" t="s">
        <v>115</v>
      </c>
      <c r="E136" s="131">
        <v>1</v>
      </c>
      <c r="F136" s="131">
        <v>3750</v>
      </c>
      <c r="G136" s="110">
        <f t="shared" si="176"/>
        <v>3750</v>
      </c>
      <c r="H136" s="290">
        <v>1</v>
      </c>
      <c r="I136" s="138">
        <v>3750</v>
      </c>
      <c r="J136" s="110">
        <f t="shared" si="177"/>
        <v>3750</v>
      </c>
      <c r="K136" s="137"/>
      <c r="L136" s="138"/>
      <c r="M136" s="136"/>
      <c r="N136" s="137"/>
      <c r="O136" s="138"/>
      <c r="P136" s="110">
        <f t="shared" si="179"/>
        <v>0</v>
      </c>
      <c r="Q136" s="137"/>
      <c r="R136" s="138"/>
      <c r="S136" s="110">
        <f t="shared" si="180"/>
        <v>0</v>
      </c>
      <c r="T136" s="137"/>
      <c r="U136" s="138"/>
      <c r="V136" s="111">
        <f t="shared" si="181"/>
        <v>0</v>
      </c>
      <c r="W136" s="112">
        <f t="shared" si="182"/>
        <v>3750</v>
      </c>
      <c r="X136" s="184">
        <f t="shared" si="183"/>
        <v>3750</v>
      </c>
      <c r="Y136" s="113">
        <f t="shared" si="184"/>
        <v>0</v>
      </c>
      <c r="Z136" s="258">
        <f t="shared" si="185"/>
        <v>0</v>
      </c>
      <c r="AA136" s="291"/>
      <c r="AB136" s="117"/>
      <c r="AC136" s="117"/>
      <c r="AD136" s="117"/>
      <c r="AE136" s="117"/>
      <c r="AF136" s="117"/>
      <c r="AG136" s="117"/>
    </row>
    <row r="137" spans="1:33" ht="30" customHeight="1" x14ac:dyDescent="0.3">
      <c r="A137" s="104" t="s">
        <v>87</v>
      </c>
      <c r="B137" s="287">
        <v>44417</v>
      </c>
      <c r="C137" s="229" t="s">
        <v>301</v>
      </c>
      <c r="D137" s="288" t="s">
        <v>296</v>
      </c>
      <c r="E137" s="131">
        <v>5</v>
      </c>
      <c r="F137" s="131">
        <v>350</v>
      </c>
      <c r="G137" s="110">
        <f t="shared" si="176"/>
        <v>1750</v>
      </c>
      <c r="H137" s="290">
        <v>5</v>
      </c>
      <c r="I137" s="138">
        <v>350</v>
      </c>
      <c r="J137" s="110">
        <f t="shared" si="177"/>
        <v>1750</v>
      </c>
      <c r="K137" s="137"/>
      <c r="L137" s="138"/>
      <c r="M137" s="136"/>
      <c r="N137" s="137"/>
      <c r="O137" s="138"/>
      <c r="P137" s="110">
        <f t="shared" si="179"/>
        <v>0</v>
      </c>
      <c r="Q137" s="137"/>
      <c r="R137" s="138"/>
      <c r="S137" s="110">
        <f t="shared" si="180"/>
        <v>0</v>
      </c>
      <c r="T137" s="137"/>
      <c r="U137" s="138"/>
      <c r="V137" s="111">
        <f t="shared" si="181"/>
        <v>0</v>
      </c>
      <c r="W137" s="112">
        <f t="shared" si="182"/>
        <v>1750</v>
      </c>
      <c r="X137" s="184">
        <f t="shared" si="183"/>
        <v>1750</v>
      </c>
      <c r="Y137" s="113">
        <f t="shared" si="184"/>
        <v>0</v>
      </c>
      <c r="Z137" s="258">
        <f t="shared" si="185"/>
        <v>0</v>
      </c>
      <c r="AA137" s="291"/>
      <c r="AB137" s="117"/>
      <c r="AC137" s="117"/>
      <c r="AD137" s="117"/>
      <c r="AE137" s="117"/>
      <c r="AF137" s="117"/>
      <c r="AG137" s="117"/>
    </row>
    <row r="138" spans="1:33" ht="30" customHeight="1" x14ac:dyDescent="0.3">
      <c r="A138" s="135" t="s">
        <v>87</v>
      </c>
      <c r="B138" s="287">
        <v>44448</v>
      </c>
      <c r="C138" s="229" t="s">
        <v>302</v>
      </c>
      <c r="D138" s="288" t="s">
        <v>296</v>
      </c>
      <c r="E138" s="131">
        <v>5</v>
      </c>
      <c r="F138" s="131">
        <v>2000</v>
      </c>
      <c r="G138" s="136">
        <f t="shared" si="176"/>
        <v>10000</v>
      </c>
      <c r="H138" s="290">
        <v>5</v>
      </c>
      <c r="I138" s="138">
        <v>2000</v>
      </c>
      <c r="J138" s="136">
        <f t="shared" si="177"/>
        <v>10000</v>
      </c>
      <c r="K138" s="137"/>
      <c r="L138" s="138"/>
      <c r="M138" s="136">
        <f t="shared" ref="M138:M139" si="186">K138*L138</f>
        <v>0</v>
      </c>
      <c r="N138" s="137"/>
      <c r="O138" s="138"/>
      <c r="P138" s="136">
        <f t="shared" si="179"/>
        <v>0</v>
      </c>
      <c r="Q138" s="137"/>
      <c r="R138" s="138"/>
      <c r="S138" s="136">
        <f t="shared" si="180"/>
        <v>0</v>
      </c>
      <c r="T138" s="137"/>
      <c r="U138" s="138"/>
      <c r="V138" s="149">
        <f t="shared" si="181"/>
        <v>0</v>
      </c>
      <c r="W138" s="112">
        <f t="shared" si="182"/>
        <v>10000</v>
      </c>
      <c r="X138" s="184">
        <f t="shared" si="183"/>
        <v>10000</v>
      </c>
      <c r="Y138" s="113">
        <f t="shared" si="184"/>
        <v>0</v>
      </c>
      <c r="Z138" s="258">
        <f t="shared" si="185"/>
        <v>0</v>
      </c>
      <c r="AA138" s="291"/>
      <c r="AB138" s="117"/>
      <c r="AC138" s="117"/>
      <c r="AD138" s="117"/>
      <c r="AE138" s="117"/>
      <c r="AF138" s="117"/>
      <c r="AG138" s="117"/>
    </row>
    <row r="139" spans="1:33" ht="30" customHeight="1" x14ac:dyDescent="0.3">
      <c r="A139" s="135" t="s">
        <v>87</v>
      </c>
      <c r="B139" s="287">
        <v>44478</v>
      </c>
      <c r="C139" s="292" t="s">
        <v>303</v>
      </c>
      <c r="D139" s="121"/>
      <c r="E139" s="137"/>
      <c r="F139" s="138">
        <v>0.22</v>
      </c>
      <c r="G139" s="136">
        <f t="shared" si="176"/>
        <v>0</v>
      </c>
      <c r="H139" s="137"/>
      <c r="I139" s="138">
        <v>0.22</v>
      </c>
      <c r="J139" s="136">
        <f t="shared" si="177"/>
        <v>0</v>
      </c>
      <c r="K139" s="137"/>
      <c r="L139" s="138">
        <v>0.22</v>
      </c>
      <c r="M139" s="136">
        <f t="shared" si="186"/>
        <v>0</v>
      </c>
      <c r="N139" s="137"/>
      <c r="O139" s="138">
        <v>0.22</v>
      </c>
      <c r="P139" s="136">
        <f t="shared" si="179"/>
        <v>0</v>
      </c>
      <c r="Q139" s="137"/>
      <c r="R139" s="138">
        <v>0.22</v>
      </c>
      <c r="S139" s="136">
        <f t="shared" si="180"/>
        <v>0</v>
      </c>
      <c r="T139" s="137"/>
      <c r="U139" s="138">
        <v>0.22</v>
      </c>
      <c r="V139" s="149">
        <f t="shared" si="181"/>
        <v>0</v>
      </c>
      <c r="W139" s="126">
        <f t="shared" si="182"/>
        <v>0</v>
      </c>
      <c r="X139" s="210">
        <f t="shared" si="183"/>
        <v>0</v>
      </c>
      <c r="Y139" s="127">
        <f t="shared" si="184"/>
        <v>0</v>
      </c>
      <c r="Z139" s="269" t="e">
        <f t="shared" si="185"/>
        <v>#DIV/0!</v>
      </c>
      <c r="AA139" s="270"/>
      <c r="AB139" s="59"/>
      <c r="AC139" s="59"/>
      <c r="AD139" s="59"/>
      <c r="AE139" s="59"/>
      <c r="AF139" s="59"/>
      <c r="AG139" s="59"/>
    </row>
    <row r="140" spans="1:33" ht="30" customHeight="1" x14ac:dyDescent="0.3">
      <c r="A140" s="233" t="s">
        <v>304</v>
      </c>
      <c r="B140" s="234"/>
      <c r="C140" s="235"/>
      <c r="D140" s="236"/>
      <c r="E140" s="237"/>
      <c r="F140" s="168"/>
      <c r="G140" s="169">
        <f>SUM(G130:G139)</f>
        <v>238100</v>
      </c>
      <c r="H140" s="237"/>
      <c r="I140" s="168"/>
      <c r="J140" s="169">
        <f>SUM(J130:J139)</f>
        <v>239713.54</v>
      </c>
      <c r="K140" s="170"/>
      <c r="L140" s="168"/>
      <c r="M140" s="169">
        <f>SUM(M130:M139)</f>
        <v>0</v>
      </c>
      <c r="N140" s="170"/>
      <c r="O140" s="168"/>
      <c r="P140" s="169">
        <f>SUM(P130:P139)</f>
        <v>0</v>
      </c>
      <c r="Q140" s="170"/>
      <c r="R140" s="168"/>
      <c r="S140" s="169">
        <f>SUM(S130:S139)</f>
        <v>0</v>
      </c>
      <c r="T140" s="170"/>
      <c r="U140" s="168"/>
      <c r="V140" s="169">
        <f t="shared" ref="V140:X140" si="187">SUM(V130:V139)</f>
        <v>0</v>
      </c>
      <c r="W140" s="293">
        <f t="shared" si="187"/>
        <v>238100</v>
      </c>
      <c r="X140" s="293">
        <f t="shared" si="187"/>
        <v>239713.54</v>
      </c>
      <c r="Y140" s="294">
        <f t="shared" si="184"/>
        <v>-1613.5400000000081</v>
      </c>
      <c r="Z140" s="295">
        <f t="shared" si="185"/>
        <v>-6.7767324653507273E-3</v>
      </c>
      <c r="AA140" s="296"/>
      <c r="AB140" s="59"/>
      <c r="AC140" s="59"/>
      <c r="AD140" s="59"/>
      <c r="AE140" s="59"/>
      <c r="AF140" s="59"/>
      <c r="AG140" s="59"/>
    </row>
    <row r="141" spans="1:33" ht="30" customHeight="1" x14ac:dyDescent="0.3">
      <c r="A141" s="243" t="s">
        <v>82</v>
      </c>
      <c r="B141" s="177">
        <v>10</v>
      </c>
      <c r="C141" s="263" t="s">
        <v>305</v>
      </c>
      <c r="D141" s="179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88"/>
      <c r="X141" s="88"/>
      <c r="Y141" s="88"/>
      <c r="Z141" s="194"/>
      <c r="AA141" s="264"/>
      <c r="AB141" s="59"/>
      <c r="AC141" s="59"/>
      <c r="AD141" s="59"/>
      <c r="AE141" s="59"/>
      <c r="AF141" s="59"/>
      <c r="AG141" s="59"/>
    </row>
    <row r="142" spans="1:33" ht="45" customHeight="1" x14ac:dyDescent="0.3">
      <c r="A142" s="104" t="s">
        <v>87</v>
      </c>
      <c r="B142" s="287">
        <v>43840</v>
      </c>
      <c r="C142" s="297" t="s">
        <v>306</v>
      </c>
      <c r="D142" s="298"/>
      <c r="E142" s="299"/>
      <c r="F142" s="143"/>
      <c r="G142" s="144">
        <f t="shared" ref="G142:G146" si="188">E142*F142</f>
        <v>0</v>
      </c>
      <c r="H142" s="299"/>
      <c r="I142" s="143"/>
      <c r="J142" s="144">
        <f t="shared" ref="J142:J146" si="189">H142*I142</f>
        <v>0</v>
      </c>
      <c r="K142" s="142"/>
      <c r="L142" s="143"/>
      <c r="M142" s="144">
        <f t="shared" ref="M142:M146" si="190">K142*L142</f>
        <v>0</v>
      </c>
      <c r="N142" s="142"/>
      <c r="O142" s="143"/>
      <c r="P142" s="144">
        <f t="shared" ref="P142:P146" si="191">N142*O142</f>
        <v>0</v>
      </c>
      <c r="Q142" s="142"/>
      <c r="R142" s="143"/>
      <c r="S142" s="144">
        <f t="shared" ref="S142:S146" si="192">Q142*R142</f>
        <v>0</v>
      </c>
      <c r="T142" s="142"/>
      <c r="U142" s="143"/>
      <c r="V142" s="145">
        <f t="shared" ref="V142:V146" si="193">T142*U142</f>
        <v>0</v>
      </c>
      <c r="W142" s="254">
        <f t="shared" ref="W142:W146" si="194">G142+M142+S142</f>
        <v>0</v>
      </c>
      <c r="X142" s="255">
        <f t="shared" ref="X142:X146" si="195">J142+P142+V142</f>
        <v>0</v>
      </c>
      <c r="Y142" s="255">
        <f t="shared" ref="Y142:Y147" si="196">W142-X142</f>
        <v>0</v>
      </c>
      <c r="Z142" s="256" t="e">
        <f t="shared" ref="Z142:Z147" si="197">Y142/W142</f>
        <v>#DIV/0!</v>
      </c>
      <c r="AA142" s="300"/>
      <c r="AB142" s="117"/>
      <c r="AC142" s="117"/>
      <c r="AD142" s="117"/>
      <c r="AE142" s="117"/>
      <c r="AF142" s="117"/>
      <c r="AG142" s="117"/>
    </row>
    <row r="143" spans="1:33" ht="45" customHeight="1" x14ac:dyDescent="0.3">
      <c r="A143" s="104" t="s">
        <v>87</v>
      </c>
      <c r="B143" s="287">
        <v>43871</v>
      </c>
      <c r="C143" s="297" t="s">
        <v>306</v>
      </c>
      <c r="D143" s="155"/>
      <c r="E143" s="289"/>
      <c r="F143" s="109"/>
      <c r="G143" s="110">
        <f t="shared" si="188"/>
        <v>0</v>
      </c>
      <c r="H143" s="289"/>
      <c r="I143" s="109"/>
      <c r="J143" s="110">
        <f t="shared" si="189"/>
        <v>0</v>
      </c>
      <c r="K143" s="108"/>
      <c r="L143" s="109"/>
      <c r="M143" s="110">
        <f t="shared" si="190"/>
        <v>0</v>
      </c>
      <c r="N143" s="108"/>
      <c r="O143" s="109"/>
      <c r="P143" s="110">
        <f t="shared" si="191"/>
        <v>0</v>
      </c>
      <c r="Q143" s="108"/>
      <c r="R143" s="109"/>
      <c r="S143" s="110">
        <f t="shared" si="192"/>
        <v>0</v>
      </c>
      <c r="T143" s="108"/>
      <c r="U143" s="109"/>
      <c r="V143" s="111">
        <f t="shared" si="193"/>
        <v>0</v>
      </c>
      <c r="W143" s="112">
        <f t="shared" si="194"/>
        <v>0</v>
      </c>
      <c r="X143" s="184">
        <f t="shared" si="195"/>
        <v>0</v>
      </c>
      <c r="Y143" s="184">
        <f t="shared" si="196"/>
        <v>0</v>
      </c>
      <c r="Z143" s="258" t="e">
        <f t="shared" si="197"/>
        <v>#DIV/0!</v>
      </c>
      <c r="AA143" s="266"/>
      <c r="AB143" s="117"/>
      <c r="AC143" s="117"/>
      <c r="AD143" s="117"/>
      <c r="AE143" s="117"/>
      <c r="AF143" s="117"/>
      <c r="AG143" s="117"/>
    </row>
    <row r="144" spans="1:33" ht="45" customHeight="1" x14ac:dyDescent="0.3">
      <c r="A144" s="104" t="s">
        <v>87</v>
      </c>
      <c r="B144" s="287">
        <v>43900</v>
      </c>
      <c r="C144" s="297" t="s">
        <v>306</v>
      </c>
      <c r="D144" s="155"/>
      <c r="E144" s="289"/>
      <c r="F144" s="109"/>
      <c r="G144" s="110">
        <f t="shared" si="188"/>
        <v>0</v>
      </c>
      <c r="H144" s="289"/>
      <c r="I144" s="109"/>
      <c r="J144" s="110">
        <f t="shared" si="189"/>
        <v>0</v>
      </c>
      <c r="K144" s="108"/>
      <c r="L144" s="109"/>
      <c r="M144" s="110">
        <f t="shared" si="190"/>
        <v>0</v>
      </c>
      <c r="N144" s="108"/>
      <c r="O144" s="109"/>
      <c r="P144" s="110">
        <f t="shared" si="191"/>
        <v>0</v>
      </c>
      <c r="Q144" s="108"/>
      <c r="R144" s="109"/>
      <c r="S144" s="110">
        <f t="shared" si="192"/>
        <v>0</v>
      </c>
      <c r="T144" s="108"/>
      <c r="U144" s="109"/>
      <c r="V144" s="111">
        <f t="shared" si="193"/>
        <v>0</v>
      </c>
      <c r="W144" s="112">
        <f t="shared" si="194"/>
        <v>0</v>
      </c>
      <c r="X144" s="184">
        <f t="shared" si="195"/>
        <v>0</v>
      </c>
      <c r="Y144" s="184">
        <f t="shared" si="196"/>
        <v>0</v>
      </c>
      <c r="Z144" s="258" t="e">
        <f t="shared" si="197"/>
        <v>#DIV/0!</v>
      </c>
      <c r="AA144" s="266"/>
      <c r="AB144" s="117"/>
      <c r="AC144" s="117"/>
      <c r="AD144" s="117"/>
      <c r="AE144" s="117"/>
      <c r="AF144" s="117"/>
      <c r="AG144" s="117"/>
    </row>
    <row r="145" spans="1:33" ht="30" customHeight="1" x14ac:dyDescent="0.3">
      <c r="A145" s="135" t="s">
        <v>87</v>
      </c>
      <c r="B145" s="301">
        <v>43931</v>
      </c>
      <c r="C145" s="147" t="s">
        <v>307</v>
      </c>
      <c r="D145" s="302" t="s">
        <v>90</v>
      </c>
      <c r="E145" s="290"/>
      <c r="F145" s="138"/>
      <c r="G145" s="110">
        <f t="shared" si="188"/>
        <v>0</v>
      </c>
      <c r="H145" s="290"/>
      <c r="I145" s="138"/>
      <c r="J145" s="110">
        <f t="shared" si="189"/>
        <v>0</v>
      </c>
      <c r="K145" s="137"/>
      <c r="L145" s="138"/>
      <c r="M145" s="136">
        <f t="shared" si="190"/>
        <v>0</v>
      </c>
      <c r="N145" s="137"/>
      <c r="O145" s="138"/>
      <c r="P145" s="136">
        <f t="shared" si="191"/>
        <v>0</v>
      </c>
      <c r="Q145" s="137"/>
      <c r="R145" s="138"/>
      <c r="S145" s="136">
        <f t="shared" si="192"/>
        <v>0</v>
      </c>
      <c r="T145" s="137"/>
      <c r="U145" s="138"/>
      <c r="V145" s="149">
        <f t="shared" si="193"/>
        <v>0</v>
      </c>
      <c r="W145" s="112">
        <f t="shared" si="194"/>
        <v>0</v>
      </c>
      <c r="X145" s="184">
        <f t="shared" si="195"/>
        <v>0</v>
      </c>
      <c r="Y145" s="184">
        <f t="shared" si="196"/>
        <v>0</v>
      </c>
      <c r="Z145" s="258" t="e">
        <f t="shared" si="197"/>
        <v>#DIV/0!</v>
      </c>
      <c r="AA145" s="291"/>
      <c r="AB145" s="117"/>
      <c r="AC145" s="117"/>
      <c r="AD145" s="117"/>
      <c r="AE145" s="117"/>
      <c r="AF145" s="117"/>
      <c r="AG145" s="117"/>
    </row>
    <row r="146" spans="1:33" ht="30" customHeight="1" x14ac:dyDescent="0.3">
      <c r="A146" s="135" t="s">
        <v>87</v>
      </c>
      <c r="B146" s="303">
        <v>43961</v>
      </c>
      <c r="C146" s="292" t="s">
        <v>308</v>
      </c>
      <c r="D146" s="160" t="s">
        <v>90</v>
      </c>
      <c r="E146" s="137"/>
      <c r="F146" s="138">
        <v>0.22</v>
      </c>
      <c r="G146" s="136">
        <f t="shared" si="188"/>
        <v>0</v>
      </c>
      <c r="H146" s="137"/>
      <c r="I146" s="138">
        <v>0.22</v>
      </c>
      <c r="J146" s="136">
        <f t="shared" si="189"/>
        <v>0</v>
      </c>
      <c r="K146" s="137"/>
      <c r="L146" s="138">
        <v>0.22</v>
      </c>
      <c r="M146" s="136">
        <f t="shared" si="190"/>
        <v>0</v>
      </c>
      <c r="N146" s="137"/>
      <c r="O146" s="138">
        <v>0.22</v>
      </c>
      <c r="P146" s="136">
        <f t="shared" si="191"/>
        <v>0</v>
      </c>
      <c r="Q146" s="137"/>
      <c r="R146" s="138">
        <v>0.22</v>
      </c>
      <c r="S146" s="136">
        <f t="shared" si="192"/>
        <v>0</v>
      </c>
      <c r="T146" s="137"/>
      <c r="U146" s="138">
        <v>0.22</v>
      </c>
      <c r="V146" s="149">
        <f t="shared" si="193"/>
        <v>0</v>
      </c>
      <c r="W146" s="126">
        <f t="shared" si="194"/>
        <v>0</v>
      </c>
      <c r="X146" s="210">
        <f t="shared" si="195"/>
        <v>0</v>
      </c>
      <c r="Y146" s="210">
        <f t="shared" si="196"/>
        <v>0</v>
      </c>
      <c r="Z146" s="269" t="e">
        <f t="shared" si="197"/>
        <v>#DIV/0!</v>
      </c>
      <c r="AA146" s="291"/>
      <c r="AB146" s="59"/>
      <c r="AC146" s="59"/>
      <c r="AD146" s="59"/>
      <c r="AE146" s="59"/>
      <c r="AF146" s="59"/>
      <c r="AG146" s="59"/>
    </row>
    <row r="147" spans="1:33" ht="30" customHeight="1" x14ac:dyDescent="0.3">
      <c r="A147" s="233" t="s">
        <v>309</v>
      </c>
      <c r="B147" s="234"/>
      <c r="C147" s="235"/>
      <c r="D147" s="236"/>
      <c r="E147" s="237"/>
      <c r="F147" s="168"/>
      <c r="G147" s="169">
        <f>SUM(G142:G146)</f>
        <v>0</v>
      </c>
      <c r="H147" s="237"/>
      <c r="I147" s="168"/>
      <c r="J147" s="169">
        <f>SUM(J142:J146)</f>
        <v>0</v>
      </c>
      <c r="K147" s="170"/>
      <c r="L147" s="168"/>
      <c r="M147" s="169">
        <f>SUM(M142:M146)</f>
        <v>0</v>
      </c>
      <c r="N147" s="170"/>
      <c r="O147" s="168"/>
      <c r="P147" s="169">
        <f>SUM(P142:P146)</f>
        <v>0</v>
      </c>
      <c r="Q147" s="170"/>
      <c r="R147" s="168"/>
      <c r="S147" s="169">
        <f>SUM(S142:S146)</f>
        <v>0</v>
      </c>
      <c r="T147" s="170"/>
      <c r="U147" s="168"/>
      <c r="V147" s="169">
        <f t="shared" ref="V147:X147" si="198">SUM(V142:V146)</f>
        <v>0</v>
      </c>
      <c r="W147" s="293">
        <f t="shared" si="198"/>
        <v>0</v>
      </c>
      <c r="X147" s="293">
        <f t="shared" si="198"/>
        <v>0</v>
      </c>
      <c r="Y147" s="293">
        <f t="shared" si="196"/>
        <v>0</v>
      </c>
      <c r="Z147" s="295" t="e">
        <f t="shared" si="197"/>
        <v>#DIV/0!</v>
      </c>
      <c r="AA147" s="276"/>
      <c r="AB147" s="59"/>
      <c r="AC147" s="59"/>
      <c r="AD147" s="59"/>
      <c r="AE147" s="59"/>
      <c r="AF147" s="59"/>
      <c r="AG147" s="59"/>
    </row>
    <row r="148" spans="1:33" ht="30" customHeight="1" x14ac:dyDescent="0.3">
      <c r="A148" s="243" t="s">
        <v>82</v>
      </c>
      <c r="B148" s="177">
        <v>11</v>
      </c>
      <c r="C148" s="245" t="s">
        <v>310</v>
      </c>
      <c r="D148" s="179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88"/>
      <c r="X148" s="88"/>
      <c r="Y148" s="88"/>
      <c r="Z148" s="182"/>
      <c r="AA148" s="264"/>
      <c r="AB148" s="59"/>
      <c r="AC148" s="59"/>
      <c r="AD148" s="59"/>
      <c r="AE148" s="59"/>
      <c r="AF148" s="59"/>
      <c r="AG148" s="59"/>
    </row>
    <row r="149" spans="1:33" ht="45" customHeight="1" x14ac:dyDescent="0.3">
      <c r="A149" s="304" t="s">
        <v>87</v>
      </c>
      <c r="B149" s="287">
        <v>43841</v>
      </c>
      <c r="C149" s="297" t="s">
        <v>311</v>
      </c>
      <c r="D149" s="141" t="s">
        <v>312</v>
      </c>
      <c r="E149" s="142"/>
      <c r="F149" s="143"/>
      <c r="G149" s="144">
        <f t="shared" ref="G149:G150" si="199">E149*F149</f>
        <v>0</v>
      </c>
      <c r="H149" s="142"/>
      <c r="I149" s="143"/>
      <c r="J149" s="144">
        <f t="shared" ref="J149:J150" si="200">H149*I149</f>
        <v>0</v>
      </c>
      <c r="K149" s="142"/>
      <c r="L149" s="143"/>
      <c r="M149" s="144">
        <f t="shared" ref="M149:M150" si="201">K149*L149</f>
        <v>0</v>
      </c>
      <c r="N149" s="142"/>
      <c r="O149" s="143"/>
      <c r="P149" s="144">
        <f t="shared" ref="P149:P150" si="202">N149*O149</f>
        <v>0</v>
      </c>
      <c r="Q149" s="142"/>
      <c r="R149" s="143"/>
      <c r="S149" s="144">
        <f t="shared" ref="S149:S150" si="203">Q149*R149</f>
        <v>0</v>
      </c>
      <c r="T149" s="142"/>
      <c r="U149" s="143"/>
      <c r="V149" s="145">
        <f t="shared" ref="V149:V150" si="204">T149*U149</f>
        <v>0</v>
      </c>
      <c r="W149" s="254">
        <f t="shared" ref="W149:W150" si="205">G149+M149+S149</f>
        <v>0</v>
      </c>
      <c r="X149" s="255">
        <f t="shared" ref="X149:X150" si="206">J149+P149+V149</f>
        <v>0</v>
      </c>
      <c r="Y149" s="255">
        <f t="shared" ref="Y149:Y151" si="207">W149-X149</f>
        <v>0</v>
      </c>
      <c r="Z149" s="256" t="e">
        <f t="shared" ref="Z149:Z151" si="208">Y149/W149</f>
        <v>#DIV/0!</v>
      </c>
      <c r="AA149" s="300"/>
      <c r="AB149" s="117"/>
      <c r="AC149" s="117"/>
      <c r="AD149" s="117"/>
      <c r="AE149" s="117"/>
      <c r="AF149" s="117"/>
      <c r="AG149" s="117"/>
    </row>
    <row r="150" spans="1:33" ht="45" customHeight="1" x14ac:dyDescent="0.3">
      <c r="A150" s="305" t="s">
        <v>87</v>
      </c>
      <c r="B150" s="287">
        <v>43872</v>
      </c>
      <c r="C150" s="147" t="s">
        <v>311</v>
      </c>
      <c r="D150" s="148" t="s">
        <v>312</v>
      </c>
      <c r="E150" s="137"/>
      <c r="F150" s="138"/>
      <c r="G150" s="110">
        <f t="shared" si="199"/>
        <v>0</v>
      </c>
      <c r="H150" s="137"/>
      <c r="I150" s="138"/>
      <c r="J150" s="110">
        <f t="shared" si="200"/>
        <v>0</v>
      </c>
      <c r="K150" s="137"/>
      <c r="L150" s="138"/>
      <c r="M150" s="136">
        <f t="shared" si="201"/>
        <v>0</v>
      </c>
      <c r="N150" s="137"/>
      <c r="O150" s="138"/>
      <c r="P150" s="136">
        <f t="shared" si="202"/>
        <v>0</v>
      </c>
      <c r="Q150" s="137"/>
      <c r="R150" s="138"/>
      <c r="S150" s="136">
        <f t="shared" si="203"/>
        <v>0</v>
      </c>
      <c r="T150" s="137"/>
      <c r="U150" s="138"/>
      <c r="V150" s="149">
        <f t="shared" si="204"/>
        <v>0</v>
      </c>
      <c r="W150" s="126">
        <f t="shared" si="205"/>
        <v>0</v>
      </c>
      <c r="X150" s="210">
        <f t="shared" si="206"/>
        <v>0</v>
      </c>
      <c r="Y150" s="210">
        <f t="shared" si="207"/>
        <v>0</v>
      </c>
      <c r="Z150" s="269" t="e">
        <f t="shared" si="208"/>
        <v>#DIV/0!</v>
      </c>
      <c r="AA150" s="291"/>
      <c r="AB150" s="116"/>
      <c r="AC150" s="117"/>
      <c r="AD150" s="117"/>
      <c r="AE150" s="117"/>
      <c r="AF150" s="117"/>
      <c r="AG150" s="117"/>
    </row>
    <row r="151" spans="1:33" ht="45" customHeight="1" x14ac:dyDescent="0.3">
      <c r="A151" s="455" t="s">
        <v>313</v>
      </c>
      <c r="B151" s="456"/>
      <c r="C151" s="456"/>
      <c r="D151" s="457"/>
      <c r="E151" s="237"/>
      <c r="F151" s="168"/>
      <c r="G151" s="169">
        <f>SUM(G149:G150)</f>
        <v>0</v>
      </c>
      <c r="H151" s="237"/>
      <c r="I151" s="168"/>
      <c r="J151" s="169">
        <f>SUM(J149:J150)</f>
        <v>0</v>
      </c>
      <c r="K151" s="170"/>
      <c r="L151" s="168"/>
      <c r="M151" s="169">
        <f>SUM(M149:M150)</f>
        <v>0</v>
      </c>
      <c r="N151" s="170"/>
      <c r="O151" s="168"/>
      <c r="P151" s="169">
        <f>SUM(P149:P150)</f>
        <v>0</v>
      </c>
      <c r="Q151" s="170"/>
      <c r="R151" s="168"/>
      <c r="S151" s="169">
        <f>SUM(S149:S150)</f>
        <v>0</v>
      </c>
      <c r="T151" s="170"/>
      <c r="U151" s="168"/>
      <c r="V151" s="169">
        <f t="shared" ref="V151:X151" si="209">SUM(V149:V150)</f>
        <v>0</v>
      </c>
      <c r="W151" s="293">
        <f t="shared" si="209"/>
        <v>0</v>
      </c>
      <c r="X151" s="293">
        <f t="shared" si="209"/>
        <v>0</v>
      </c>
      <c r="Y151" s="294">
        <f t="shared" si="207"/>
        <v>0</v>
      </c>
      <c r="Z151" s="295" t="e">
        <f t="shared" si="208"/>
        <v>#DIV/0!</v>
      </c>
      <c r="AA151" s="296"/>
      <c r="AB151" s="59"/>
      <c r="AC151" s="59"/>
      <c r="AD151" s="59"/>
      <c r="AE151" s="59"/>
      <c r="AF151" s="59"/>
      <c r="AG151" s="59"/>
    </row>
    <row r="152" spans="1:33" ht="30" customHeight="1" x14ac:dyDescent="0.3">
      <c r="A152" s="176" t="s">
        <v>82</v>
      </c>
      <c r="B152" s="177">
        <v>12</v>
      </c>
      <c r="C152" s="178" t="s">
        <v>314</v>
      </c>
      <c r="D152" s="86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88"/>
      <c r="X152" s="88"/>
      <c r="Y152" s="88"/>
      <c r="Z152" s="194"/>
      <c r="AA152" s="264"/>
      <c r="AB152" s="59"/>
      <c r="AC152" s="59"/>
      <c r="AD152" s="59"/>
      <c r="AE152" s="59"/>
      <c r="AF152" s="59"/>
      <c r="AG152" s="59"/>
    </row>
    <row r="153" spans="1:33" ht="30" customHeight="1" x14ac:dyDescent="0.3">
      <c r="A153" s="139" t="s">
        <v>87</v>
      </c>
      <c r="B153" s="306">
        <v>43842</v>
      </c>
      <c r="C153" s="307" t="s">
        <v>315</v>
      </c>
      <c r="D153" s="298" t="s">
        <v>292</v>
      </c>
      <c r="E153" s="299"/>
      <c r="F153" s="143"/>
      <c r="G153" s="144">
        <f t="shared" ref="G153:G156" si="210">E153*F153</f>
        <v>0</v>
      </c>
      <c r="H153" s="142"/>
      <c r="I153" s="143"/>
      <c r="J153" s="144">
        <f t="shared" ref="J153:J156" si="211">H153*I153</f>
        <v>0</v>
      </c>
      <c r="K153" s="142"/>
      <c r="L153" s="143"/>
      <c r="M153" s="144">
        <f t="shared" ref="M153:M156" si="212">K153*L153</f>
        <v>0</v>
      </c>
      <c r="N153" s="142"/>
      <c r="O153" s="143"/>
      <c r="P153" s="144">
        <f t="shared" ref="P153:P156" si="213">N153*O153</f>
        <v>0</v>
      </c>
      <c r="Q153" s="142"/>
      <c r="R153" s="143"/>
      <c r="S153" s="144">
        <f t="shared" ref="S153:S156" si="214">Q153*R153</f>
        <v>0</v>
      </c>
      <c r="T153" s="142"/>
      <c r="U153" s="143"/>
      <c r="V153" s="145">
        <f t="shared" ref="V153:V156" si="215">T153*U153</f>
        <v>0</v>
      </c>
      <c r="W153" s="254">
        <f t="shared" ref="W153:W156" si="216">G153+M153+S153</f>
        <v>0</v>
      </c>
      <c r="X153" s="255">
        <f t="shared" ref="X153:X156" si="217">J153+P153+V153</f>
        <v>0</v>
      </c>
      <c r="Y153" s="265">
        <f t="shared" ref="Y153:Y157" si="218">W153-X153</f>
        <v>0</v>
      </c>
      <c r="Z153" s="256" t="e">
        <f t="shared" ref="Z153:Z157" si="219">Y153/W153</f>
        <v>#DIV/0!</v>
      </c>
      <c r="AA153" s="300"/>
      <c r="AB153" s="116"/>
      <c r="AC153" s="117"/>
      <c r="AD153" s="117"/>
      <c r="AE153" s="117"/>
      <c r="AF153" s="117"/>
      <c r="AG153" s="117"/>
    </row>
    <row r="154" spans="1:33" ht="30" customHeight="1" x14ac:dyDescent="0.3">
      <c r="A154" s="104" t="s">
        <v>87</v>
      </c>
      <c r="B154" s="287">
        <v>43873</v>
      </c>
      <c r="C154" s="227" t="s">
        <v>316</v>
      </c>
      <c r="D154" s="288" t="s">
        <v>277</v>
      </c>
      <c r="E154" s="131">
        <v>170</v>
      </c>
      <c r="F154" s="131">
        <v>175</v>
      </c>
      <c r="G154" s="110">
        <f t="shared" si="210"/>
        <v>29750</v>
      </c>
      <c r="H154" s="108">
        <v>170</v>
      </c>
      <c r="I154" s="109">
        <v>175</v>
      </c>
      <c r="J154" s="110">
        <f t="shared" si="211"/>
        <v>29750</v>
      </c>
      <c r="K154" s="108"/>
      <c r="L154" s="109"/>
      <c r="M154" s="110">
        <f t="shared" si="212"/>
        <v>0</v>
      </c>
      <c r="N154" s="108"/>
      <c r="O154" s="109"/>
      <c r="P154" s="110">
        <f t="shared" si="213"/>
        <v>0</v>
      </c>
      <c r="Q154" s="108"/>
      <c r="R154" s="109"/>
      <c r="S154" s="110">
        <f t="shared" si="214"/>
        <v>0</v>
      </c>
      <c r="T154" s="108"/>
      <c r="U154" s="109"/>
      <c r="V154" s="111">
        <f t="shared" si="215"/>
        <v>0</v>
      </c>
      <c r="W154" s="112">
        <f t="shared" si="216"/>
        <v>29750</v>
      </c>
      <c r="X154" s="184">
        <f t="shared" si="217"/>
        <v>29750</v>
      </c>
      <c r="Y154" s="113">
        <f t="shared" si="218"/>
        <v>0</v>
      </c>
      <c r="Z154" s="258">
        <f t="shared" si="219"/>
        <v>0</v>
      </c>
      <c r="AA154" s="266"/>
      <c r="AB154" s="117"/>
      <c r="AC154" s="117"/>
      <c r="AD154" s="117"/>
      <c r="AE154" s="117"/>
      <c r="AF154" s="117"/>
      <c r="AG154" s="117"/>
    </row>
    <row r="155" spans="1:33" ht="30" customHeight="1" x14ac:dyDescent="0.3">
      <c r="A155" s="135" t="s">
        <v>87</v>
      </c>
      <c r="B155" s="301">
        <v>43902</v>
      </c>
      <c r="C155" s="229" t="s">
        <v>317</v>
      </c>
      <c r="D155" s="288" t="s">
        <v>277</v>
      </c>
      <c r="E155" s="131">
        <v>170</v>
      </c>
      <c r="F155" s="131">
        <v>110</v>
      </c>
      <c r="G155" s="136">
        <f t="shared" si="210"/>
        <v>18700</v>
      </c>
      <c r="H155" s="137">
        <v>170</v>
      </c>
      <c r="I155" s="138">
        <v>110</v>
      </c>
      <c r="J155" s="136">
        <f t="shared" si="211"/>
        <v>18700</v>
      </c>
      <c r="K155" s="137"/>
      <c r="L155" s="138"/>
      <c r="M155" s="136">
        <f t="shared" si="212"/>
        <v>0</v>
      </c>
      <c r="N155" s="137"/>
      <c r="O155" s="138"/>
      <c r="P155" s="136">
        <f t="shared" si="213"/>
        <v>0</v>
      </c>
      <c r="Q155" s="137"/>
      <c r="R155" s="138"/>
      <c r="S155" s="136">
        <f t="shared" si="214"/>
        <v>0</v>
      </c>
      <c r="T155" s="137"/>
      <c r="U155" s="138"/>
      <c r="V155" s="149">
        <f t="shared" si="215"/>
        <v>0</v>
      </c>
      <c r="W155" s="112">
        <f t="shared" si="216"/>
        <v>18700</v>
      </c>
      <c r="X155" s="184">
        <f t="shared" si="217"/>
        <v>18700</v>
      </c>
      <c r="Y155" s="113">
        <f t="shared" si="218"/>
        <v>0</v>
      </c>
      <c r="Z155" s="258">
        <f t="shared" si="219"/>
        <v>0</v>
      </c>
      <c r="AA155" s="291"/>
      <c r="AB155" s="117"/>
      <c r="AC155" s="117"/>
      <c r="AD155" s="117"/>
      <c r="AE155" s="117"/>
      <c r="AF155" s="117"/>
      <c r="AG155" s="117"/>
    </row>
    <row r="156" spans="1:33" ht="30" customHeight="1" x14ac:dyDescent="0.3">
      <c r="A156" s="135" t="s">
        <v>87</v>
      </c>
      <c r="B156" s="301">
        <v>43933</v>
      </c>
      <c r="C156" s="292" t="s">
        <v>318</v>
      </c>
      <c r="D156" s="160"/>
      <c r="E156" s="290"/>
      <c r="F156" s="138">
        <v>0.22</v>
      </c>
      <c r="G156" s="136">
        <f t="shared" si="210"/>
        <v>0</v>
      </c>
      <c r="H156" s="137"/>
      <c r="I156" s="138">
        <v>0.22</v>
      </c>
      <c r="J156" s="136">
        <f t="shared" si="211"/>
        <v>0</v>
      </c>
      <c r="K156" s="137"/>
      <c r="L156" s="138">
        <v>0.22</v>
      </c>
      <c r="M156" s="136">
        <f t="shared" si="212"/>
        <v>0</v>
      </c>
      <c r="N156" s="137"/>
      <c r="O156" s="138">
        <v>0.22</v>
      </c>
      <c r="P156" s="136">
        <f t="shared" si="213"/>
        <v>0</v>
      </c>
      <c r="Q156" s="137"/>
      <c r="R156" s="138">
        <v>0.22</v>
      </c>
      <c r="S156" s="136">
        <f t="shared" si="214"/>
        <v>0</v>
      </c>
      <c r="T156" s="137"/>
      <c r="U156" s="138">
        <v>0.22</v>
      </c>
      <c r="V156" s="149">
        <f t="shared" si="215"/>
        <v>0</v>
      </c>
      <c r="W156" s="126">
        <f t="shared" si="216"/>
        <v>0</v>
      </c>
      <c r="X156" s="210">
        <f t="shared" si="217"/>
        <v>0</v>
      </c>
      <c r="Y156" s="127">
        <f t="shared" si="218"/>
        <v>0</v>
      </c>
      <c r="Z156" s="269" t="e">
        <f t="shared" si="219"/>
        <v>#DIV/0!</v>
      </c>
      <c r="AA156" s="270"/>
      <c r="AB156" s="59"/>
      <c r="AC156" s="59"/>
      <c r="AD156" s="59"/>
      <c r="AE156" s="59"/>
      <c r="AF156" s="59"/>
      <c r="AG156" s="59"/>
    </row>
    <row r="157" spans="1:33" ht="30" customHeight="1" x14ac:dyDescent="0.3">
      <c r="A157" s="233" t="s">
        <v>319</v>
      </c>
      <c r="B157" s="234"/>
      <c r="C157" s="235"/>
      <c r="D157" s="308"/>
      <c r="E157" s="237"/>
      <c r="F157" s="168"/>
      <c r="G157" s="169">
        <f>SUM(G153:G156)</f>
        <v>48450</v>
      </c>
      <c r="H157" s="237"/>
      <c r="I157" s="168"/>
      <c r="J157" s="169">
        <f>SUM(J153:J156)</f>
        <v>48450</v>
      </c>
      <c r="K157" s="170"/>
      <c r="L157" s="168"/>
      <c r="M157" s="169">
        <f>SUM(M153:M156)</f>
        <v>0</v>
      </c>
      <c r="N157" s="170"/>
      <c r="O157" s="168"/>
      <c r="P157" s="169">
        <f>SUM(P153:P156)</f>
        <v>0</v>
      </c>
      <c r="Q157" s="170"/>
      <c r="R157" s="168"/>
      <c r="S157" s="169">
        <f>SUM(S153:S156)</f>
        <v>0</v>
      </c>
      <c r="T157" s="170"/>
      <c r="U157" s="168"/>
      <c r="V157" s="169">
        <f t="shared" ref="V157:X157" si="220">SUM(V153:V156)</f>
        <v>0</v>
      </c>
      <c r="W157" s="293">
        <f t="shared" si="220"/>
        <v>48450</v>
      </c>
      <c r="X157" s="293">
        <f t="shared" si="220"/>
        <v>48450</v>
      </c>
      <c r="Y157" s="293">
        <f t="shared" si="218"/>
        <v>0</v>
      </c>
      <c r="Z157" s="261">
        <f t="shared" si="219"/>
        <v>0</v>
      </c>
      <c r="AA157" s="276"/>
      <c r="AB157" s="59"/>
      <c r="AC157" s="59"/>
      <c r="AD157" s="59"/>
      <c r="AE157" s="59"/>
      <c r="AF157" s="59"/>
      <c r="AG157" s="59"/>
    </row>
    <row r="158" spans="1:33" ht="30" customHeight="1" x14ac:dyDescent="0.3">
      <c r="A158" s="176" t="s">
        <v>82</v>
      </c>
      <c r="B158" s="309">
        <v>13</v>
      </c>
      <c r="C158" s="178" t="s">
        <v>320</v>
      </c>
      <c r="D158" s="193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88"/>
      <c r="X158" s="88"/>
      <c r="Y158" s="88"/>
      <c r="Z158" s="182"/>
      <c r="AA158" s="195"/>
      <c r="AB158" s="90"/>
      <c r="AC158" s="59"/>
      <c r="AD158" s="59"/>
      <c r="AE158" s="59"/>
      <c r="AF158" s="59"/>
      <c r="AG158" s="59"/>
    </row>
    <row r="159" spans="1:33" ht="30" customHeight="1" x14ac:dyDescent="0.3">
      <c r="A159" s="91" t="s">
        <v>84</v>
      </c>
      <c r="B159" s="196" t="s">
        <v>321</v>
      </c>
      <c r="C159" s="310" t="s">
        <v>322</v>
      </c>
      <c r="D159" s="94"/>
      <c r="E159" s="95"/>
      <c r="F159" s="96"/>
      <c r="G159" s="97">
        <f>SUM(G160:G163)</f>
        <v>138000</v>
      </c>
      <c r="H159" s="95"/>
      <c r="I159" s="96"/>
      <c r="J159" s="97">
        <f>SUM(J160:J163)</f>
        <v>138000</v>
      </c>
      <c r="K159" s="95"/>
      <c r="L159" s="96"/>
      <c r="M159" s="97">
        <f>SUM(M160:M163)</f>
        <v>0</v>
      </c>
      <c r="N159" s="95"/>
      <c r="O159" s="96"/>
      <c r="P159" s="97">
        <f>SUM(P160:P163)</f>
        <v>0</v>
      </c>
      <c r="Q159" s="95"/>
      <c r="R159" s="96"/>
      <c r="S159" s="97">
        <f>SUM(S160:S163)</f>
        <v>0</v>
      </c>
      <c r="T159" s="95"/>
      <c r="U159" s="96"/>
      <c r="V159" s="98">
        <f>SUM(V160:V163)</f>
        <v>0</v>
      </c>
      <c r="W159" s="99">
        <f t="shared" ref="W159:W179" si="221">G159+M159+S159</f>
        <v>138000</v>
      </c>
      <c r="X159" s="203">
        <f t="shared" ref="X159:X179" si="222">J159+P159+V159</f>
        <v>138000</v>
      </c>
      <c r="Y159" s="100">
        <f t="shared" ref="Y159:Y181" si="223">W159-X159</f>
        <v>0</v>
      </c>
      <c r="Z159" s="311">
        <f t="shared" ref="Z159:Z181" si="224">Y159/W159</f>
        <v>0</v>
      </c>
      <c r="AA159" s="312"/>
      <c r="AB159" s="103"/>
      <c r="AC159" s="103"/>
      <c r="AD159" s="103"/>
      <c r="AE159" s="103"/>
      <c r="AF159" s="103"/>
      <c r="AG159" s="103"/>
    </row>
    <row r="160" spans="1:33" ht="30" customHeight="1" x14ac:dyDescent="0.3">
      <c r="A160" s="104" t="s">
        <v>87</v>
      </c>
      <c r="B160" s="105" t="s">
        <v>323</v>
      </c>
      <c r="C160" s="313" t="s">
        <v>324</v>
      </c>
      <c r="D160" s="107" t="s">
        <v>90</v>
      </c>
      <c r="E160" s="132">
        <v>10</v>
      </c>
      <c r="F160" s="131">
        <v>10000</v>
      </c>
      <c r="G160" s="110">
        <f t="shared" ref="G160:G163" si="225">E160*F160</f>
        <v>100000</v>
      </c>
      <c r="H160" s="108">
        <v>10</v>
      </c>
      <c r="I160" s="109">
        <v>10000</v>
      </c>
      <c r="J160" s="110">
        <f t="shared" ref="J160:J163" si="226">H160*I160</f>
        <v>100000</v>
      </c>
      <c r="K160" s="108"/>
      <c r="L160" s="109"/>
      <c r="M160" s="110">
        <f t="shared" ref="M160:M163" si="227">K160*L160</f>
        <v>0</v>
      </c>
      <c r="N160" s="108"/>
      <c r="O160" s="109"/>
      <c r="P160" s="110">
        <f t="shared" ref="P160:P163" si="228">N160*O160</f>
        <v>0</v>
      </c>
      <c r="Q160" s="108"/>
      <c r="R160" s="109"/>
      <c r="S160" s="110">
        <f t="shared" ref="S160:S163" si="229">Q160*R160</f>
        <v>0</v>
      </c>
      <c r="T160" s="108"/>
      <c r="U160" s="109"/>
      <c r="V160" s="111">
        <f t="shared" ref="V160:V163" si="230">T160*U160</f>
        <v>0</v>
      </c>
      <c r="W160" s="112">
        <f t="shared" si="221"/>
        <v>100000</v>
      </c>
      <c r="X160" s="184">
        <f t="shared" si="222"/>
        <v>100000</v>
      </c>
      <c r="Y160" s="113">
        <f t="shared" si="223"/>
        <v>0</v>
      </c>
      <c r="Z160" s="258">
        <f t="shared" si="224"/>
        <v>0</v>
      </c>
      <c r="AA160" s="266"/>
      <c r="AB160" s="117"/>
      <c r="AC160" s="117"/>
      <c r="AD160" s="117"/>
      <c r="AE160" s="117"/>
      <c r="AF160" s="117"/>
      <c r="AG160" s="117"/>
    </row>
    <row r="161" spans="1:33" ht="30" customHeight="1" x14ac:dyDescent="0.3">
      <c r="A161" s="104" t="s">
        <v>87</v>
      </c>
      <c r="B161" s="105" t="s">
        <v>325</v>
      </c>
      <c r="C161" s="229" t="s">
        <v>326</v>
      </c>
      <c r="D161" s="107" t="s">
        <v>90</v>
      </c>
      <c r="E161" s="314"/>
      <c r="F161" s="314"/>
      <c r="G161" s="110">
        <f t="shared" si="225"/>
        <v>0</v>
      </c>
      <c r="H161" s="108"/>
      <c r="I161" s="109"/>
      <c r="J161" s="110">
        <f t="shared" si="226"/>
        <v>0</v>
      </c>
      <c r="K161" s="108"/>
      <c r="L161" s="109"/>
      <c r="M161" s="110">
        <f t="shared" si="227"/>
        <v>0</v>
      </c>
      <c r="N161" s="108"/>
      <c r="O161" s="109"/>
      <c r="P161" s="110">
        <f t="shared" si="228"/>
        <v>0</v>
      </c>
      <c r="Q161" s="108"/>
      <c r="R161" s="109"/>
      <c r="S161" s="110">
        <f t="shared" si="229"/>
        <v>0</v>
      </c>
      <c r="T161" s="108"/>
      <c r="U161" s="109"/>
      <c r="V161" s="111">
        <f t="shared" si="230"/>
        <v>0</v>
      </c>
      <c r="W161" s="112">
        <f t="shared" si="221"/>
        <v>0</v>
      </c>
      <c r="X161" s="184">
        <f t="shared" si="222"/>
        <v>0</v>
      </c>
      <c r="Y161" s="113">
        <f t="shared" si="223"/>
        <v>0</v>
      </c>
      <c r="Z161" s="258" t="e">
        <f t="shared" si="224"/>
        <v>#DIV/0!</v>
      </c>
      <c r="AA161" s="266"/>
      <c r="AB161" s="117"/>
      <c r="AC161" s="117"/>
      <c r="AD161" s="117"/>
      <c r="AE161" s="117"/>
      <c r="AF161" s="117"/>
      <c r="AG161" s="117"/>
    </row>
    <row r="162" spans="1:33" ht="30" customHeight="1" x14ac:dyDescent="0.3">
      <c r="A162" s="104" t="s">
        <v>87</v>
      </c>
      <c r="B162" s="105" t="s">
        <v>327</v>
      </c>
      <c r="C162" s="229" t="s">
        <v>328</v>
      </c>
      <c r="D162" s="107" t="s">
        <v>115</v>
      </c>
      <c r="E162" s="131">
        <v>1</v>
      </c>
      <c r="F162" s="131">
        <v>38000</v>
      </c>
      <c r="G162" s="110">
        <f t="shared" si="225"/>
        <v>38000</v>
      </c>
      <c r="H162" s="108">
        <v>1</v>
      </c>
      <c r="I162" s="109">
        <v>38000</v>
      </c>
      <c r="J162" s="110">
        <f t="shared" si="226"/>
        <v>38000</v>
      </c>
      <c r="K162" s="108"/>
      <c r="L162" s="109"/>
      <c r="M162" s="110">
        <f t="shared" si="227"/>
        <v>0</v>
      </c>
      <c r="N162" s="108"/>
      <c r="O162" s="109"/>
      <c r="P162" s="110">
        <f t="shared" si="228"/>
        <v>0</v>
      </c>
      <c r="Q162" s="108"/>
      <c r="R162" s="109"/>
      <c r="S162" s="110">
        <f t="shared" si="229"/>
        <v>0</v>
      </c>
      <c r="T162" s="108"/>
      <c r="U162" s="109"/>
      <c r="V162" s="111">
        <f t="shared" si="230"/>
        <v>0</v>
      </c>
      <c r="W162" s="112">
        <f t="shared" si="221"/>
        <v>38000</v>
      </c>
      <c r="X162" s="184">
        <f t="shared" si="222"/>
        <v>38000</v>
      </c>
      <c r="Y162" s="113">
        <f t="shared" si="223"/>
        <v>0</v>
      </c>
      <c r="Z162" s="258">
        <f t="shared" si="224"/>
        <v>0</v>
      </c>
      <c r="AA162" s="266"/>
      <c r="AB162" s="117"/>
      <c r="AC162" s="117"/>
      <c r="AD162" s="117"/>
      <c r="AE162" s="117"/>
      <c r="AF162" s="117"/>
      <c r="AG162" s="117"/>
    </row>
    <row r="163" spans="1:33" ht="30" customHeight="1" x14ac:dyDescent="0.3">
      <c r="A163" s="118" t="s">
        <v>87</v>
      </c>
      <c r="B163" s="119" t="s">
        <v>329</v>
      </c>
      <c r="C163" s="315" t="s">
        <v>330</v>
      </c>
      <c r="D163" s="121" t="s">
        <v>115</v>
      </c>
      <c r="E163" s="122"/>
      <c r="F163" s="123"/>
      <c r="G163" s="124">
        <f t="shared" si="225"/>
        <v>0</v>
      </c>
      <c r="H163" s="122"/>
      <c r="I163" s="123"/>
      <c r="J163" s="124">
        <f t="shared" si="226"/>
        <v>0</v>
      </c>
      <c r="K163" s="122"/>
      <c r="L163" s="123"/>
      <c r="M163" s="124">
        <f t="shared" si="227"/>
        <v>0</v>
      </c>
      <c r="N163" s="122"/>
      <c r="O163" s="123"/>
      <c r="P163" s="124">
        <f t="shared" si="228"/>
        <v>0</v>
      </c>
      <c r="Q163" s="122"/>
      <c r="R163" s="123"/>
      <c r="S163" s="124">
        <f t="shared" si="229"/>
        <v>0</v>
      </c>
      <c r="T163" s="122"/>
      <c r="U163" s="123"/>
      <c r="V163" s="125">
        <f t="shared" si="230"/>
        <v>0</v>
      </c>
      <c r="W163" s="161">
        <f t="shared" si="221"/>
        <v>0</v>
      </c>
      <c r="X163" s="186">
        <f t="shared" si="222"/>
        <v>0</v>
      </c>
      <c r="Y163" s="162">
        <f t="shared" si="223"/>
        <v>0</v>
      </c>
      <c r="Z163" s="269" t="e">
        <f t="shared" si="224"/>
        <v>#DIV/0!</v>
      </c>
      <c r="AA163" s="270"/>
      <c r="AB163" s="117"/>
      <c r="AC163" s="117"/>
      <c r="AD163" s="117"/>
      <c r="AE163" s="117"/>
      <c r="AF163" s="117"/>
      <c r="AG163" s="117"/>
    </row>
    <row r="164" spans="1:33" ht="30" customHeight="1" x14ac:dyDescent="0.3">
      <c r="A164" s="316" t="s">
        <v>84</v>
      </c>
      <c r="B164" s="317" t="s">
        <v>321</v>
      </c>
      <c r="C164" s="250" t="s">
        <v>331</v>
      </c>
      <c r="D164" s="198"/>
      <c r="E164" s="199"/>
      <c r="F164" s="200"/>
      <c r="G164" s="201">
        <f>SUM(G165:G168)</f>
        <v>0</v>
      </c>
      <c r="H164" s="199"/>
      <c r="I164" s="200"/>
      <c r="J164" s="201">
        <f>SUM(J165:J168)</f>
        <v>0</v>
      </c>
      <c r="K164" s="199"/>
      <c r="L164" s="200"/>
      <c r="M164" s="201">
        <f>SUM(M165:M168)</f>
        <v>0</v>
      </c>
      <c r="N164" s="199"/>
      <c r="O164" s="200"/>
      <c r="P164" s="201">
        <f>SUM(P165:P168)</f>
        <v>0</v>
      </c>
      <c r="Q164" s="199"/>
      <c r="R164" s="200"/>
      <c r="S164" s="201">
        <f>SUM(S165:S168)</f>
        <v>0</v>
      </c>
      <c r="T164" s="199"/>
      <c r="U164" s="200"/>
      <c r="V164" s="202">
        <f>SUM(V165:V168)</f>
        <v>0</v>
      </c>
      <c r="W164" s="99">
        <f t="shared" si="221"/>
        <v>0</v>
      </c>
      <c r="X164" s="203">
        <f t="shared" si="222"/>
        <v>0</v>
      </c>
      <c r="Y164" s="203">
        <f t="shared" si="223"/>
        <v>0</v>
      </c>
      <c r="Z164" s="318" t="e">
        <f t="shared" si="224"/>
        <v>#DIV/0!</v>
      </c>
      <c r="AA164" s="319"/>
      <c r="AB164" s="103"/>
      <c r="AC164" s="103"/>
      <c r="AD164" s="103"/>
      <c r="AE164" s="103"/>
      <c r="AF164" s="103"/>
      <c r="AG164" s="103"/>
    </row>
    <row r="165" spans="1:33" ht="30" customHeight="1" x14ac:dyDescent="0.3">
      <c r="A165" s="104" t="s">
        <v>87</v>
      </c>
      <c r="B165" s="105" t="s">
        <v>332</v>
      </c>
      <c r="C165" s="185" t="s">
        <v>333</v>
      </c>
      <c r="D165" s="107"/>
      <c r="E165" s="108"/>
      <c r="F165" s="109"/>
      <c r="G165" s="110">
        <f t="shared" ref="G165:G168" si="231">E165*F165</f>
        <v>0</v>
      </c>
      <c r="H165" s="108"/>
      <c r="I165" s="109"/>
      <c r="J165" s="110">
        <f t="shared" ref="J165:J168" si="232">H165*I165</f>
        <v>0</v>
      </c>
      <c r="K165" s="108"/>
      <c r="L165" s="109"/>
      <c r="M165" s="110">
        <f t="shared" ref="M165:M168" si="233">K165*L165</f>
        <v>0</v>
      </c>
      <c r="N165" s="108"/>
      <c r="O165" s="109"/>
      <c r="P165" s="110">
        <f t="shared" ref="P165:P168" si="234">N165*O165</f>
        <v>0</v>
      </c>
      <c r="Q165" s="108"/>
      <c r="R165" s="109"/>
      <c r="S165" s="110">
        <f t="shared" ref="S165:S168" si="235">Q165*R165</f>
        <v>0</v>
      </c>
      <c r="T165" s="108"/>
      <c r="U165" s="109"/>
      <c r="V165" s="111">
        <f t="shared" ref="V165:V168" si="236">T165*U165</f>
        <v>0</v>
      </c>
      <c r="W165" s="112">
        <f t="shared" si="221"/>
        <v>0</v>
      </c>
      <c r="X165" s="184">
        <f t="shared" si="222"/>
        <v>0</v>
      </c>
      <c r="Y165" s="184">
        <f t="shared" si="223"/>
        <v>0</v>
      </c>
      <c r="Z165" s="258" t="e">
        <f t="shared" si="224"/>
        <v>#DIV/0!</v>
      </c>
      <c r="AA165" s="115"/>
      <c r="AB165" s="117"/>
      <c r="AC165" s="117"/>
      <c r="AD165" s="117"/>
      <c r="AE165" s="117"/>
      <c r="AF165" s="117"/>
      <c r="AG165" s="117"/>
    </row>
    <row r="166" spans="1:33" ht="30" customHeight="1" x14ac:dyDescent="0.3">
      <c r="A166" s="104" t="s">
        <v>87</v>
      </c>
      <c r="B166" s="105" t="s">
        <v>334</v>
      </c>
      <c r="C166" s="185" t="s">
        <v>333</v>
      </c>
      <c r="D166" s="107"/>
      <c r="E166" s="108"/>
      <c r="F166" s="109"/>
      <c r="G166" s="110">
        <f t="shared" si="231"/>
        <v>0</v>
      </c>
      <c r="H166" s="108"/>
      <c r="I166" s="109"/>
      <c r="J166" s="110">
        <f t="shared" si="232"/>
        <v>0</v>
      </c>
      <c r="K166" s="108"/>
      <c r="L166" s="109"/>
      <c r="M166" s="110">
        <f t="shared" si="233"/>
        <v>0</v>
      </c>
      <c r="N166" s="108"/>
      <c r="O166" s="109"/>
      <c r="P166" s="110">
        <f t="shared" si="234"/>
        <v>0</v>
      </c>
      <c r="Q166" s="108"/>
      <c r="R166" s="109"/>
      <c r="S166" s="110">
        <f t="shared" si="235"/>
        <v>0</v>
      </c>
      <c r="T166" s="108"/>
      <c r="U166" s="109"/>
      <c r="V166" s="111">
        <f t="shared" si="236"/>
        <v>0</v>
      </c>
      <c r="W166" s="112">
        <f t="shared" si="221"/>
        <v>0</v>
      </c>
      <c r="X166" s="184">
        <f t="shared" si="222"/>
        <v>0</v>
      </c>
      <c r="Y166" s="184">
        <f t="shared" si="223"/>
        <v>0</v>
      </c>
      <c r="Z166" s="258" t="e">
        <f t="shared" si="224"/>
        <v>#DIV/0!</v>
      </c>
      <c r="AA166" s="115"/>
      <c r="AB166" s="117"/>
      <c r="AC166" s="117"/>
      <c r="AD166" s="117"/>
      <c r="AE166" s="117"/>
      <c r="AF166" s="117"/>
      <c r="AG166" s="117"/>
    </row>
    <row r="167" spans="1:33" ht="30" customHeight="1" x14ac:dyDescent="0.3">
      <c r="A167" s="135" t="s">
        <v>87</v>
      </c>
      <c r="B167" s="129" t="s">
        <v>335</v>
      </c>
      <c r="C167" s="185" t="s">
        <v>333</v>
      </c>
      <c r="D167" s="148"/>
      <c r="E167" s="137"/>
      <c r="F167" s="138"/>
      <c r="G167" s="136">
        <f t="shared" si="231"/>
        <v>0</v>
      </c>
      <c r="H167" s="137"/>
      <c r="I167" s="138"/>
      <c r="J167" s="136">
        <f t="shared" si="232"/>
        <v>0</v>
      </c>
      <c r="K167" s="137"/>
      <c r="L167" s="138"/>
      <c r="M167" s="136">
        <f t="shared" si="233"/>
        <v>0</v>
      </c>
      <c r="N167" s="137"/>
      <c r="O167" s="138"/>
      <c r="P167" s="136">
        <f t="shared" si="234"/>
        <v>0</v>
      </c>
      <c r="Q167" s="137"/>
      <c r="R167" s="138"/>
      <c r="S167" s="136">
        <f t="shared" si="235"/>
        <v>0</v>
      </c>
      <c r="T167" s="137"/>
      <c r="U167" s="138"/>
      <c r="V167" s="149">
        <f t="shared" si="236"/>
        <v>0</v>
      </c>
      <c r="W167" s="112">
        <f t="shared" si="221"/>
        <v>0</v>
      </c>
      <c r="X167" s="184">
        <f t="shared" si="222"/>
        <v>0</v>
      </c>
      <c r="Y167" s="184">
        <f t="shared" si="223"/>
        <v>0</v>
      </c>
      <c r="Z167" s="258" t="e">
        <f t="shared" si="224"/>
        <v>#DIV/0!</v>
      </c>
      <c r="AA167" s="226"/>
      <c r="AB167" s="117"/>
      <c r="AC167" s="117"/>
      <c r="AD167" s="117"/>
      <c r="AE167" s="117"/>
      <c r="AF167" s="117"/>
      <c r="AG167" s="117"/>
    </row>
    <row r="168" spans="1:33" ht="51.75" customHeight="1" x14ac:dyDescent="0.3">
      <c r="A168" s="135" t="s">
        <v>87</v>
      </c>
      <c r="B168" s="129" t="s">
        <v>336</v>
      </c>
      <c r="C168" s="120" t="s">
        <v>337</v>
      </c>
      <c r="D168" s="121"/>
      <c r="E168" s="137"/>
      <c r="F168" s="138">
        <v>0.22</v>
      </c>
      <c r="G168" s="136">
        <f t="shared" si="231"/>
        <v>0</v>
      </c>
      <c r="H168" s="137"/>
      <c r="I168" s="138">
        <v>0.22</v>
      </c>
      <c r="J168" s="136">
        <f t="shared" si="232"/>
        <v>0</v>
      </c>
      <c r="K168" s="137"/>
      <c r="L168" s="138">
        <v>0.22</v>
      </c>
      <c r="M168" s="136">
        <f t="shared" si="233"/>
        <v>0</v>
      </c>
      <c r="N168" s="137"/>
      <c r="O168" s="138">
        <v>0.22</v>
      </c>
      <c r="P168" s="136">
        <f t="shared" si="234"/>
        <v>0</v>
      </c>
      <c r="Q168" s="137"/>
      <c r="R168" s="138">
        <v>0.22</v>
      </c>
      <c r="S168" s="136">
        <f t="shared" si="235"/>
        <v>0</v>
      </c>
      <c r="T168" s="137"/>
      <c r="U168" s="138">
        <v>0.22</v>
      </c>
      <c r="V168" s="149">
        <f t="shared" si="236"/>
        <v>0</v>
      </c>
      <c r="W168" s="126">
        <f t="shared" si="221"/>
        <v>0</v>
      </c>
      <c r="X168" s="210">
        <f t="shared" si="222"/>
        <v>0</v>
      </c>
      <c r="Y168" s="210">
        <f t="shared" si="223"/>
        <v>0</v>
      </c>
      <c r="Z168" s="269" t="e">
        <f t="shared" si="224"/>
        <v>#DIV/0!</v>
      </c>
      <c r="AA168" s="128"/>
      <c r="AB168" s="117"/>
      <c r="AC168" s="117"/>
      <c r="AD168" s="117"/>
      <c r="AE168" s="117"/>
      <c r="AF168" s="117"/>
      <c r="AG168" s="117"/>
    </row>
    <row r="169" spans="1:33" ht="30" customHeight="1" x14ac:dyDescent="0.3">
      <c r="A169" s="91" t="s">
        <v>84</v>
      </c>
      <c r="B169" s="196" t="s">
        <v>338</v>
      </c>
      <c r="C169" s="250" t="s">
        <v>339</v>
      </c>
      <c r="D169" s="94"/>
      <c r="E169" s="95"/>
      <c r="F169" s="96"/>
      <c r="G169" s="97">
        <f>SUM(G170:G172)</f>
        <v>0</v>
      </c>
      <c r="H169" s="95"/>
      <c r="I169" s="96"/>
      <c r="J169" s="97">
        <f>SUM(J170:J172)</f>
        <v>0</v>
      </c>
      <c r="K169" s="95"/>
      <c r="L169" s="96"/>
      <c r="M169" s="97">
        <f>SUM(M170:M172)</f>
        <v>0</v>
      </c>
      <c r="N169" s="95"/>
      <c r="O169" s="96"/>
      <c r="P169" s="97">
        <f>SUM(P170:P172)</f>
        <v>0</v>
      </c>
      <c r="Q169" s="95"/>
      <c r="R169" s="96"/>
      <c r="S169" s="97">
        <f>SUM(S170:S172)</f>
        <v>0</v>
      </c>
      <c r="T169" s="95"/>
      <c r="U169" s="96"/>
      <c r="V169" s="98">
        <f>SUM(V170:V172)</f>
        <v>0</v>
      </c>
      <c r="W169" s="230">
        <f t="shared" si="221"/>
        <v>0</v>
      </c>
      <c r="X169" s="231">
        <f t="shared" si="222"/>
        <v>0</v>
      </c>
      <c r="Y169" s="231">
        <f t="shared" si="223"/>
        <v>0</v>
      </c>
      <c r="Z169" s="101" t="e">
        <f t="shared" si="224"/>
        <v>#DIV/0!</v>
      </c>
      <c r="AA169" s="102"/>
      <c r="AB169" s="103"/>
      <c r="AC169" s="103"/>
      <c r="AD169" s="103"/>
      <c r="AE169" s="103"/>
      <c r="AF169" s="103"/>
      <c r="AG169" s="103"/>
    </row>
    <row r="170" spans="1:33" ht="30" customHeight="1" x14ac:dyDescent="0.3">
      <c r="A170" s="104" t="s">
        <v>87</v>
      </c>
      <c r="B170" s="105" t="s">
        <v>340</v>
      </c>
      <c r="C170" s="185" t="s">
        <v>341</v>
      </c>
      <c r="D170" s="107"/>
      <c r="E170" s="108"/>
      <c r="F170" s="109"/>
      <c r="G170" s="110">
        <f t="shared" ref="G170:G172" si="237">E170*F170</f>
        <v>0</v>
      </c>
      <c r="H170" s="108"/>
      <c r="I170" s="109"/>
      <c r="J170" s="110">
        <f t="shared" ref="J170:J172" si="238">H170*I170</f>
        <v>0</v>
      </c>
      <c r="K170" s="108"/>
      <c r="L170" s="109"/>
      <c r="M170" s="110">
        <f t="shared" ref="M170:M172" si="239">K170*L170</f>
        <v>0</v>
      </c>
      <c r="N170" s="108"/>
      <c r="O170" s="109"/>
      <c r="P170" s="110">
        <f t="shared" ref="P170:P172" si="240">N170*O170</f>
        <v>0</v>
      </c>
      <c r="Q170" s="108"/>
      <c r="R170" s="109"/>
      <c r="S170" s="110">
        <f t="shared" ref="S170:S172" si="241">Q170*R170</f>
        <v>0</v>
      </c>
      <c r="T170" s="108"/>
      <c r="U170" s="109"/>
      <c r="V170" s="111">
        <f t="shared" ref="V170:V172" si="242">T170*U170</f>
        <v>0</v>
      </c>
      <c r="W170" s="112">
        <f t="shared" si="221"/>
        <v>0</v>
      </c>
      <c r="X170" s="184">
        <f t="shared" si="222"/>
        <v>0</v>
      </c>
      <c r="Y170" s="184">
        <f t="shared" si="223"/>
        <v>0</v>
      </c>
      <c r="Z170" s="114" t="e">
        <f t="shared" si="224"/>
        <v>#DIV/0!</v>
      </c>
      <c r="AA170" s="115"/>
      <c r="AB170" s="117"/>
      <c r="AC170" s="117"/>
      <c r="AD170" s="117"/>
      <c r="AE170" s="117"/>
      <c r="AF170" s="117"/>
      <c r="AG170" s="117"/>
    </row>
    <row r="171" spans="1:33" ht="30" customHeight="1" x14ac:dyDescent="0.3">
      <c r="A171" s="104" t="s">
        <v>87</v>
      </c>
      <c r="B171" s="105" t="s">
        <v>342</v>
      </c>
      <c r="C171" s="185" t="s">
        <v>341</v>
      </c>
      <c r="D171" s="107"/>
      <c r="E171" s="108"/>
      <c r="F171" s="109"/>
      <c r="G171" s="110">
        <f t="shared" si="237"/>
        <v>0</v>
      </c>
      <c r="H171" s="108"/>
      <c r="I171" s="109"/>
      <c r="J171" s="110">
        <f t="shared" si="238"/>
        <v>0</v>
      </c>
      <c r="K171" s="108"/>
      <c r="L171" s="109"/>
      <c r="M171" s="110">
        <f t="shared" si="239"/>
        <v>0</v>
      </c>
      <c r="N171" s="108"/>
      <c r="O171" s="109"/>
      <c r="P171" s="110">
        <f t="shared" si="240"/>
        <v>0</v>
      </c>
      <c r="Q171" s="108"/>
      <c r="R171" s="109"/>
      <c r="S171" s="110">
        <f t="shared" si="241"/>
        <v>0</v>
      </c>
      <c r="T171" s="108"/>
      <c r="U171" s="109"/>
      <c r="V171" s="111">
        <f t="shared" si="242"/>
        <v>0</v>
      </c>
      <c r="W171" s="112">
        <f t="shared" si="221"/>
        <v>0</v>
      </c>
      <c r="X171" s="184">
        <f t="shared" si="222"/>
        <v>0</v>
      </c>
      <c r="Y171" s="184">
        <f t="shared" si="223"/>
        <v>0</v>
      </c>
      <c r="Z171" s="114" t="e">
        <f t="shared" si="224"/>
        <v>#DIV/0!</v>
      </c>
      <c r="AA171" s="115"/>
      <c r="AB171" s="117"/>
      <c r="AC171" s="117"/>
      <c r="AD171" s="117"/>
      <c r="AE171" s="117"/>
      <c r="AF171" s="117"/>
      <c r="AG171" s="117"/>
    </row>
    <row r="172" spans="1:33" ht="30" customHeight="1" x14ac:dyDescent="0.3">
      <c r="A172" s="135" t="s">
        <v>87</v>
      </c>
      <c r="B172" s="129" t="s">
        <v>343</v>
      </c>
      <c r="C172" s="147" t="s">
        <v>341</v>
      </c>
      <c r="D172" s="148"/>
      <c r="E172" s="137"/>
      <c r="F172" s="138"/>
      <c r="G172" s="136">
        <f t="shared" si="237"/>
        <v>0</v>
      </c>
      <c r="H172" s="137"/>
      <c r="I172" s="138"/>
      <c r="J172" s="136">
        <f t="shared" si="238"/>
        <v>0</v>
      </c>
      <c r="K172" s="137"/>
      <c r="L172" s="138"/>
      <c r="M172" s="136">
        <f t="shared" si="239"/>
        <v>0</v>
      </c>
      <c r="N172" s="137"/>
      <c r="O172" s="138"/>
      <c r="P172" s="136">
        <f t="shared" si="240"/>
        <v>0</v>
      </c>
      <c r="Q172" s="137"/>
      <c r="R172" s="138"/>
      <c r="S172" s="136">
        <f t="shared" si="241"/>
        <v>0</v>
      </c>
      <c r="T172" s="137"/>
      <c r="U172" s="138"/>
      <c r="V172" s="149">
        <f t="shared" si="242"/>
        <v>0</v>
      </c>
      <c r="W172" s="161">
        <f t="shared" si="221"/>
        <v>0</v>
      </c>
      <c r="X172" s="186">
        <f t="shared" si="222"/>
        <v>0</v>
      </c>
      <c r="Y172" s="186">
        <f t="shared" si="223"/>
        <v>0</v>
      </c>
      <c r="Z172" s="242" t="e">
        <f t="shared" si="224"/>
        <v>#DIV/0!</v>
      </c>
      <c r="AA172" s="226"/>
      <c r="AB172" s="117"/>
      <c r="AC172" s="117"/>
      <c r="AD172" s="117"/>
      <c r="AE172" s="117"/>
      <c r="AF172" s="117"/>
      <c r="AG172" s="117"/>
    </row>
    <row r="173" spans="1:33" ht="30" customHeight="1" x14ac:dyDescent="0.3">
      <c r="A173" s="91" t="s">
        <v>84</v>
      </c>
      <c r="B173" s="196" t="s">
        <v>344</v>
      </c>
      <c r="C173" s="320" t="s">
        <v>320</v>
      </c>
      <c r="D173" s="94"/>
      <c r="E173" s="95"/>
      <c r="F173" s="96"/>
      <c r="G173" s="97">
        <f>SUM(G174:G179)</f>
        <v>57700</v>
      </c>
      <c r="H173" s="95"/>
      <c r="I173" s="96"/>
      <c r="J173" s="97">
        <f>SUM(J174:J179)</f>
        <v>51637.46</v>
      </c>
      <c r="K173" s="95"/>
      <c r="L173" s="96"/>
      <c r="M173" s="97">
        <f>SUM(M174:M179)</f>
        <v>0</v>
      </c>
      <c r="N173" s="95"/>
      <c r="O173" s="96"/>
      <c r="P173" s="97">
        <f>SUM(P174:P179)</f>
        <v>0</v>
      </c>
      <c r="Q173" s="95"/>
      <c r="R173" s="96"/>
      <c r="S173" s="97">
        <f>SUM(S174:S179)</f>
        <v>0</v>
      </c>
      <c r="T173" s="95"/>
      <c r="U173" s="96"/>
      <c r="V173" s="98">
        <f>SUM(V174:V179)</f>
        <v>0</v>
      </c>
      <c r="W173" s="99">
        <f t="shared" si="221"/>
        <v>57700</v>
      </c>
      <c r="X173" s="203">
        <f t="shared" si="222"/>
        <v>51637.46</v>
      </c>
      <c r="Y173" s="203">
        <f t="shared" si="223"/>
        <v>6062.5400000000009</v>
      </c>
      <c r="Z173" s="101">
        <f t="shared" si="224"/>
        <v>0.10507001733102254</v>
      </c>
      <c r="AA173" s="102"/>
      <c r="AB173" s="103"/>
      <c r="AC173" s="103"/>
      <c r="AD173" s="103"/>
      <c r="AE173" s="103"/>
      <c r="AF173" s="103"/>
      <c r="AG173" s="103"/>
    </row>
    <row r="174" spans="1:33" ht="53.25" customHeight="1" x14ac:dyDescent="0.3">
      <c r="A174" s="104" t="s">
        <v>87</v>
      </c>
      <c r="B174" s="105" t="s">
        <v>345</v>
      </c>
      <c r="C174" s="227" t="s">
        <v>346</v>
      </c>
      <c r="D174" s="288" t="s">
        <v>90</v>
      </c>
      <c r="E174" s="131">
        <v>10</v>
      </c>
      <c r="F174" s="131">
        <v>100</v>
      </c>
      <c r="G174" s="110">
        <f t="shared" ref="G174:G179" si="243">E174*F174</f>
        <v>1000</v>
      </c>
      <c r="H174" s="108">
        <v>1</v>
      </c>
      <c r="I174" s="109">
        <v>998.73</v>
      </c>
      <c r="J174" s="110">
        <f t="shared" ref="J174:J179" si="244">H174*I174</f>
        <v>998.73</v>
      </c>
      <c r="K174" s="108"/>
      <c r="L174" s="109"/>
      <c r="M174" s="110">
        <f t="shared" ref="M174:M179" si="245">K174*L174</f>
        <v>0</v>
      </c>
      <c r="N174" s="108"/>
      <c r="O174" s="109"/>
      <c r="P174" s="110">
        <f t="shared" ref="P174:P179" si="246">N174*O174</f>
        <v>0</v>
      </c>
      <c r="Q174" s="108"/>
      <c r="R174" s="109"/>
      <c r="S174" s="110">
        <f t="shared" ref="S174:S179" si="247">Q174*R174</f>
        <v>0</v>
      </c>
      <c r="T174" s="108"/>
      <c r="U174" s="109"/>
      <c r="V174" s="111">
        <f t="shared" ref="V174:V179" si="248">T174*U174</f>
        <v>0</v>
      </c>
      <c r="W174" s="112">
        <f t="shared" si="221"/>
        <v>1000</v>
      </c>
      <c r="X174" s="184">
        <f t="shared" si="222"/>
        <v>998.73</v>
      </c>
      <c r="Y174" s="184">
        <f t="shared" si="223"/>
        <v>1.2699999999999818</v>
      </c>
      <c r="Z174" s="114">
        <f t="shared" si="224"/>
        <v>1.2699999999999819E-3</v>
      </c>
      <c r="AA174" s="208" t="s">
        <v>347</v>
      </c>
      <c r="AB174" s="117"/>
      <c r="AC174" s="117"/>
      <c r="AD174" s="117"/>
      <c r="AE174" s="117"/>
      <c r="AF174" s="117"/>
      <c r="AG174" s="117"/>
    </row>
    <row r="175" spans="1:33" ht="45" customHeight="1" x14ac:dyDescent="0.3">
      <c r="A175" s="104" t="s">
        <v>87</v>
      </c>
      <c r="B175" s="105" t="s">
        <v>348</v>
      </c>
      <c r="C175" s="229" t="s">
        <v>349</v>
      </c>
      <c r="D175" s="288" t="s">
        <v>90</v>
      </c>
      <c r="E175" s="131">
        <v>10</v>
      </c>
      <c r="F175" s="131">
        <v>150</v>
      </c>
      <c r="G175" s="110">
        <f t="shared" si="243"/>
        <v>1500</v>
      </c>
      <c r="H175" s="108">
        <v>1</v>
      </c>
      <c r="I175" s="109">
        <v>1838.73</v>
      </c>
      <c r="J175" s="110">
        <f t="shared" si="244"/>
        <v>1838.73</v>
      </c>
      <c r="K175" s="108"/>
      <c r="L175" s="109"/>
      <c r="M175" s="110">
        <f t="shared" si="245"/>
        <v>0</v>
      </c>
      <c r="N175" s="108"/>
      <c r="O175" s="109"/>
      <c r="P175" s="110">
        <f t="shared" si="246"/>
        <v>0</v>
      </c>
      <c r="Q175" s="108"/>
      <c r="R175" s="109"/>
      <c r="S175" s="110">
        <f t="shared" si="247"/>
        <v>0</v>
      </c>
      <c r="T175" s="108"/>
      <c r="U175" s="109"/>
      <c r="V175" s="111">
        <f t="shared" si="248"/>
        <v>0</v>
      </c>
      <c r="W175" s="112">
        <f t="shared" si="221"/>
        <v>1500</v>
      </c>
      <c r="X175" s="184">
        <f t="shared" si="222"/>
        <v>1838.73</v>
      </c>
      <c r="Y175" s="184">
        <f t="shared" si="223"/>
        <v>-338.73</v>
      </c>
      <c r="Z175" s="114">
        <f t="shared" si="224"/>
        <v>-0.22582000000000002</v>
      </c>
      <c r="AA175" s="208" t="s">
        <v>164</v>
      </c>
      <c r="AB175" s="117"/>
      <c r="AC175" s="117"/>
      <c r="AD175" s="117"/>
      <c r="AE175" s="117"/>
      <c r="AF175" s="117"/>
      <c r="AG175" s="117"/>
    </row>
    <row r="176" spans="1:33" ht="81.75" customHeight="1" x14ac:dyDescent="0.3">
      <c r="A176" s="104" t="s">
        <v>87</v>
      </c>
      <c r="B176" s="105" t="s">
        <v>350</v>
      </c>
      <c r="C176" s="229" t="s">
        <v>351</v>
      </c>
      <c r="D176" s="288" t="s">
        <v>115</v>
      </c>
      <c r="E176" s="131">
        <v>1</v>
      </c>
      <c r="F176" s="131">
        <v>2000</v>
      </c>
      <c r="G176" s="110">
        <f t="shared" si="243"/>
        <v>2000</v>
      </c>
      <c r="H176" s="108"/>
      <c r="I176" s="109"/>
      <c r="J176" s="110">
        <f t="shared" si="244"/>
        <v>0</v>
      </c>
      <c r="K176" s="108"/>
      <c r="L176" s="109"/>
      <c r="M176" s="110">
        <f t="shared" si="245"/>
        <v>0</v>
      </c>
      <c r="N176" s="108"/>
      <c r="O176" s="109"/>
      <c r="P176" s="110">
        <f t="shared" si="246"/>
        <v>0</v>
      </c>
      <c r="Q176" s="108"/>
      <c r="R176" s="109"/>
      <c r="S176" s="110">
        <f t="shared" si="247"/>
        <v>0</v>
      </c>
      <c r="T176" s="108"/>
      <c r="U176" s="109"/>
      <c r="V176" s="111">
        <f t="shared" si="248"/>
        <v>0</v>
      </c>
      <c r="W176" s="112">
        <f t="shared" si="221"/>
        <v>2000</v>
      </c>
      <c r="X176" s="184">
        <f t="shared" si="222"/>
        <v>0</v>
      </c>
      <c r="Y176" s="184">
        <f t="shared" si="223"/>
        <v>2000</v>
      </c>
      <c r="Z176" s="114">
        <f t="shared" si="224"/>
        <v>1</v>
      </c>
      <c r="AA176" s="208" t="s">
        <v>352</v>
      </c>
      <c r="AB176" s="117"/>
      <c r="AC176" s="117"/>
      <c r="AD176" s="117"/>
      <c r="AE176" s="117"/>
      <c r="AF176" s="117"/>
      <c r="AG176" s="117"/>
    </row>
    <row r="177" spans="1:33" ht="30" customHeight="1" x14ac:dyDescent="0.3">
      <c r="A177" s="104" t="s">
        <v>87</v>
      </c>
      <c r="B177" s="105" t="s">
        <v>353</v>
      </c>
      <c r="C177" s="229" t="s">
        <v>354</v>
      </c>
      <c r="D177" s="288" t="s">
        <v>355</v>
      </c>
      <c r="E177" s="131">
        <v>20</v>
      </c>
      <c r="F177" s="131">
        <v>1440</v>
      </c>
      <c r="G177" s="110">
        <f t="shared" si="243"/>
        <v>28800</v>
      </c>
      <c r="H177" s="108">
        <v>20</v>
      </c>
      <c r="I177" s="109">
        <v>1440</v>
      </c>
      <c r="J177" s="110">
        <f t="shared" si="244"/>
        <v>28800</v>
      </c>
      <c r="K177" s="108"/>
      <c r="L177" s="109"/>
      <c r="M177" s="110">
        <f t="shared" si="245"/>
        <v>0</v>
      </c>
      <c r="N177" s="108"/>
      <c r="O177" s="109"/>
      <c r="P177" s="110">
        <f t="shared" si="246"/>
        <v>0</v>
      </c>
      <c r="Q177" s="108"/>
      <c r="R177" s="109"/>
      <c r="S177" s="110">
        <f t="shared" si="247"/>
        <v>0</v>
      </c>
      <c r="T177" s="108"/>
      <c r="U177" s="109"/>
      <c r="V177" s="111">
        <f t="shared" si="248"/>
        <v>0</v>
      </c>
      <c r="W177" s="112">
        <f t="shared" si="221"/>
        <v>28800</v>
      </c>
      <c r="X177" s="184">
        <f t="shared" si="222"/>
        <v>28800</v>
      </c>
      <c r="Y177" s="184">
        <f t="shared" si="223"/>
        <v>0</v>
      </c>
      <c r="Z177" s="114">
        <f t="shared" si="224"/>
        <v>0</v>
      </c>
      <c r="AA177" s="115"/>
      <c r="AB177" s="117"/>
      <c r="AC177" s="117"/>
      <c r="AD177" s="117"/>
      <c r="AE177" s="117"/>
      <c r="AF177" s="117"/>
      <c r="AG177" s="117"/>
    </row>
    <row r="178" spans="1:33" ht="30" customHeight="1" x14ac:dyDescent="0.3">
      <c r="A178" s="104" t="s">
        <v>87</v>
      </c>
      <c r="B178" s="105" t="s">
        <v>356</v>
      </c>
      <c r="C178" s="229" t="s">
        <v>357</v>
      </c>
      <c r="D178" s="288" t="s">
        <v>355</v>
      </c>
      <c r="E178" s="131">
        <v>20</v>
      </c>
      <c r="F178" s="131">
        <v>1000</v>
      </c>
      <c r="G178" s="110">
        <f t="shared" si="243"/>
        <v>20000</v>
      </c>
      <c r="H178" s="108">
        <v>20</v>
      </c>
      <c r="I178" s="109">
        <v>1000</v>
      </c>
      <c r="J178" s="110">
        <f t="shared" si="244"/>
        <v>20000</v>
      </c>
      <c r="K178" s="108"/>
      <c r="L178" s="109"/>
      <c r="M178" s="110">
        <f t="shared" si="245"/>
        <v>0</v>
      </c>
      <c r="N178" s="108"/>
      <c r="O178" s="109"/>
      <c r="P178" s="110">
        <f t="shared" si="246"/>
        <v>0</v>
      </c>
      <c r="Q178" s="108"/>
      <c r="R178" s="109"/>
      <c r="S178" s="110">
        <f t="shared" si="247"/>
        <v>0</v>
      </c>
      <c r="T178" s="108"/>
      <c r="U178" s="109"/>
      <c r="V178" s="111">
        <f t="shared" si="248"/>
        <v>0</v>
      </c>
      <c r="W178" s="112">
        <f t="shared" si="221"/>
        <v>20000</v>
      </c>
      <c r="X178" s="184">
        <f t="shared" si="222"/>
        <v>20000</v>
      </c>
      <c r="Y178" s="184">
        <f t="shared" si="223"/>
        <v>0</v>
      </c>
      <c r="Z178" s="114">
        <f t="shared" si="224"/>
        <v>0</v>
      </c>
      <c r="AA178" s="115"/>
      <c r="AB178" s="116"/>
      <c r="AC178" s="117"/>
      <c r="AD178" s="117"/>
      <c r="AE178" s="117"/>
      <c r="AF178" s="117"/>
      <c r="AG178" s="117"/>
    </row>
    <row r="179" spans="1:33" ht="30" customHeight="1" x14ac:dyDescent="0.3">
      <c r="A179" s="104" t="s">
        <v>87</v>
      </c>
      <c r="B179" s="105" t="s">
        <v>358</v>
      </c>
      <c r="C179" s="229" t="s">
        <v>359</v>
      </c>
      <c r="D179" s="321"/>
      <c r="E179" s="131">
        <v>20000</v>
      </c>
      <c r="F179" s="131">
        <v>0.22</v>
      </c>
      <c r="G179" s="110">
        <f t="shared" si="243"/>
        <v>4400</v>
      </c>
      <c r="H179" s="108"/>
      <c r="I179" s="109">
        <v>0.22</v>
      </c>
      <c r="J179" s="110">
        <f t="shared" si="244"/>
        <v>0</v>
      </c>
      <c r="K179" s="108"/>
      <c r="L179" s="109"/>
      <c r="M179" s="110">
        <f t="shared" si="245"/>
        <v>0</v>
      </c>
      <c r="N179" s="108"/>
      <c r="O179" s="109"/>
      <c r="P179" s="110">
        <f t="shared" si="246"/>
        <v>0</v>
      </c>
      <c r="Q179" s="108"/>
      <c r="R179" s="109"/>
      <c r="S179" s="110">
        <f t="shared" si="247"/>
        <v>0</v>
      </c>
      <c r="T179" s="108"/>
      <c r="U179" s="109"/>
      <c r="V179" s="111">
        <f t="shared" si="248"/>
        <v>0</v>
      </c>
      <c r="W179" s="112">
        <f t="shared" si="221"/>
        <v>4400</v>
      </c>
      <c r="X179" s="184">
        <f t="shared" si="222"/>
        <v>0</v>
      </c>
      <c r="Y179" s="184">
        <f t="shared" si="223"/>
        <v>4400</v>
      </c>
      <c r="Z179" s="114">
        <f t="shared" si="224"/>
        <v>1</v>
      </c>
      <c r="AA179" s="150" t="s">
        <v>124</v>
      </c>
      <c r="AB179" s="117"/>
      <c r="AC179" s="117"/>
      <c r="AD179" s="117"/>
      <c r="AE179" s="117"/>
      <c r="AF179" s="117"/>
      <c r="AG179" s="117"/>
    </row>
    <row r="180" spans="1:33" ht="30" customHeight="1" x14ac:dyDescent="0.3">
      <c r="A180" s="322" t="s">
        <v>360</v>
      </c>
      <c r="B180" s="323"/>
      <c r="C180" s="324"/>
      <c r="D180" s="325"/>
      <c r="E180" s="273"/>
      <c r="F180" s="274"/>
      <c r="G180" s="326">
        <f>G173+G169+G164+G159</f>
        <v>195700</v>
      </c>
      <c r="H180" s="273"/>
      <c r="I180" s="274"/>
      <c r="J180" s="326">
        <f>J173+J169+J164+J159</f>
        <v>189637.46</v>
      </c>
      <c r="K180" s="273"/>
      <c r="L180" s="274"/>
      <c r="M180" s="326">
        <f>M173+M169+M164+M159</f>
        <v>0</v>
      </c>
      <c r="N180" s="273"/>
      <c r="O180" s="274"/>
      <c r="P180" s="326">
        <f>P173+P169+P164+P159</f>
        <v>0</v>
      </c>
      <c r="Q180" s="273"/>
      <c r="R180" s="274"/>
      <c r="S180" s="326">
        <f>S173+S169+S164+S159</f>
        <v>0</v>
      </c>
      <c r="T180" s="237"/>
      <c r="U180" s="168"/>
      <c r="V180" s="327">
        <f>V173+V169+V164+V159</f>
        <v>0</v>
      </c>
      <c r="W180" s="173">
        <f t="shared" ref="W180:X180" si="249">W159+W164+W169+W173</f>
        <v>195700</v>
      </c>
      <c r="X180" s="173">
        <f t="shared" si="249"/>
        <v>189637.46</v>
      </c>
      <c r="Y180" s="326">
        <f t="shared" si="223"/>
        <v>6062.5400000000081</v>
      </c>
      <c r="Z180" s="328">
        <f t="shared" si="224"/>
        <v>3.0978742973939745E-2</v>
      </c>
      <c r="AA180" s="329"/>
      <c r="AB180" s="59"/>
      <c r="AC180" s="59"/>
      <c r="AD180" s="59"/>
      <c r="AE180" s="59"/>
      <c r="AF180" s="59"/>
      <c r="AG180" s="59"/>
    </row>
    <row r="181" spans="1:33" ht="30" customHeight="1" x14ac:dyDescent="0.3">
      <c r="A181" s="330" t="s">
        <v>361</v>
      </c>
      <c r="B181" s="331"/>
      <c r="C181" s="332"/>
      <c r="D181" s="77"/>
      <c r="E181" s="333"/>
      <c r="F181" s="334"/>
      <c r="G181" s="334">
        <f>G38+G52+G62+G85+G99+G114+G120+G128+G140+G147+G151+G157+G180</f>
        <v>1442265.88</v>
      </c>
      <c r="H181" s="333"/>
      <c r="I181" s="334"/>
      <c r="J181" s="334">
        <f>J38+J52+J62+J85+J99+J114+J120+J128+J140+J147+J151+J157+J180</f>
        <v>1442265.88</v>
      </c>
      <c r="K181" s="333"/>
      <c r="L181" s="334"/>
      <c r="M181" s="334">
        <f>M38+M52+M62+M85+M99+M114+M120+M128+M140+M147+M151+M157+M180</f>
        <v>0</v>
      </c>
      <c r="N181" s="333"/>
      <c r="O181" s="334"/>
      <c r="P181" s="334">
        <f>P38+P52+P62+P85+P99+P114+P120+P128+P140+P147+P151+P157+P180</f>
        <v>0</v>
      </c>
      <c r="Q181" s="333"/>
      <c r="R181" s="334"/>
      <c r="S181" s="334">
        <f>S38+S52+S62+S85+S99+S114+S120+S128+S140+S147+S151+S157+S180</f>
        <v>0</v>
      </c>
      <c r="T181" s="335"/>
      <c r="U181" s="336"/>
      <c r="V181" s="334">
        <f t="shared" ref="V181:X181" si="250">V38+V52+V62+V85+V99+V114+V120+V128+V140+V147+V151+V157+V180</f>
        <v>0</v>
      </c>
      <c r="W181" s="334">
        <f t="shared" si="250"/>
        <v>1442265.88</v>
      </c>
      <c r="X181" s="334">
        <f t="shared" si="250"/>
        <v>1442265.88</v>
      </c>
      <c r="Y181" s="334">
        <f t="shared" si="223"/>
        <v>0</v>
      </c>
      <c r="Z181" s="337">
        <f t="shared" si="224"/>
        <v>0</v>
      </c>
      <c r="AA181" s="338"/>
      <c r="AB181" s="59"/>
      <c r="AC181" s="59"/>
      <c r="AD181" s="59"/>
      <c r="AE181" s="59"/>
      <c r="AF181" s="59"/>
      <c r="AG181" s="59"/>
    </row>
    <row r="182" spans="1:33" ht="15" customHeight="1" x14ac:dyDescent="0.3">
      <c r="A182" s="458"/>
      <c r="B182" s="429"/>
      <c r="C182" s="429"/>
      <c r="D182" s="56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339"/>
      <c r="X182" s="339"/>
      <c r="Y182" s="339"/>
      <c r="Z182" s="340"/>
      <c r="AA182" s="66"/>
      <c r="AB182" s="59"/>
      <c r="AC182" s="59"/>
      <c r="AD182" s="59"/>
      <c r="AE182" s="59"/>
      <c r="AF182" s="59"/>
      <c r="AG182" s="59"/>
    </row>
    <row r="183" spans="1:33" ht="30" customHeight="1" x14ac:dyDescent="0.3">
      <c r="A183" s="459" t="s">
        <v>362</v>
      </c>
      <c r="B183" s="438"/>
      <c r="C183" s="439"/>
      <c r="D183" s="341"/>
      <c r="E183" s="335"/>
      <c r="F183" s="336"/>
      <c r="G183" s="342">
        <f>Фінансування!C22-Витрати!G181</f>
        <v>0</v>
      </c>
      <c r="H183" s="335"/>
      <c r="I183" s="336"/>
      <c r="J183" s="342">
        <f>Фінансування!C23-Витрати!J181</f>
        <v>0</v>
      </c>
      <c r="K183" s="335"/>
      <c r="L183" s="336"/>
      <c r="M183" s="342">
        <f>Фінансування!J22-Витрати!M181</f>
        <v>0</v>
      </c>
      <c r="N183" s="335"/>
      <c r="O183" s="336"/>
      <c r="P183" s="342">
        <f>Фінансування!J23-Витрати!P181</f>
        <v>0</v>
      </c>
      <c r="Q183" s="335"/>
      <c r="R183" s="336"/>
      <c r="S183" s="342">
        <f>Фінансування!L22-Витрати!S181</f>
        <v>0</v>
      </c>
      <c r="T183" s="335"/>
      <c r="U183" s="336"/>
      <c r="V183" s="342">
        <f>Фінансування!L23-Витрати!V181</f>
        <v>0</v>
      </c>
      <c r="W183" s="343">
        <f>Фінансування!N22-Витрати!W181</f>
        <v>0</v>
      </c>
      <c r="X183" s="343">
        <f>Фінансування!N23-Витрати!X181</f>
        <v>0</v>
      </c>
      <c r="Y183" s="343">
        <f>W183-X183</f>
        <v>0</v>
      </c>
      <c r="Z183" s="344"/>
      <c r="AA183" s="345"/>
      <c r="AB183" s="59"/>
      <c r="AC183" s="59"/>
      <c r="AD183" s="59"/>
      <c r="AE183" s="59"/>
      <c r="AF183" s="59"/>
      <c r="AG183" s="59"/>
    </row>
    <row r="184" spans="1:33" ht="15.75" customHeight="1" x14ac:dyDescent="0.3">
      <c r="A184" s="15"/>
      <c r="B184" s="16"/>
      <c r="C184" s="346"/>
      <c r="D184" s="347"/>
      <c r="E184" s="348"/>
      <c r="F184" s="348"/>
      <c r="G184" s="348"/>
      <c r="H184" s="348"/>
      <c r="I184" s="348"/>
      <c r="J184" s="348"/>
      <c r="K184" s="348"/>
      <c r="L184" s="348"/>
      <c r="M184" s="348"/>
      <c r="N184" s="348"/>
      <c r="O184" s="348"/>
      <c r="P184" s="348"/>
      <c r="Q184" s="348"/>
      <c r="R184" s="348"/>
      <c r="S184" s="348"/>
      <c r="T184" s="348"/>
      <c r="U184" s="348"/>
      <c r="V184" s="348"/>
      <c r="W184" s="349"/>
      <c r="X184" s="349"/>
      <c r="Y184" s="349"/>
      <c r="Z184" s="350"/>
      <c r="AA184" s="346"/>
      <c r="AB184" s="15"/>
      <c r="AC184" s="15"/>
      <c r="AD184" s="15"/>
      <c r="AE184" s="15"/>
      <c r="AF184" s="15"/>
      <c r="AG184" s="15"/>
    </row>
    <row r="185" spans="1:33" ht="15.75" customHeight="1" x14ac:dyDescent="0.3">
      <c r="A185" s="15"/>
      <c r="B185" s="16"/>
      <c r="C185" s="346"/>
      <c r="D185" s="347"/>
      <c r="E185" s="348"/>
      <c r="F185" s="348"/>
      <c r="G185" s="348"/>
      <c r="H185" s="348"/>
      <c r="I185" s="348"/>
      <c r="J185" s="348"/>
      <c r="K185" s="348"/>
      <c r="L185" s="348"/>
      <c r="M185" s="348"/>
      <c r="N185" s="348"/>
      <c r="O185" s="348"/>
      <c r="P185" s="348"/>
      <c r="Q185" s="348"/>
      <c r="R185" s="348"/>
      <c r="S185" s="348"/>
      <c r="T185" s="348"/>
      <c r="U185" s="348"/>
      <c r="V185" s="348"/>
      <c r="W185" s="349"/>
      <c r="X185" s="349"/>
      <c r="Y185" s="349"/>
      <c r="Z185" s="350"/>
      <c r="AA185" s="346"/>
      <c r="AB185" s="15"/>
      <c r="AC185" s="15"/>
      <c r="AD185" s="15"/>
      <c r="AE185" s="15"/>
      <c r="AF185" s="15"/>
      <c r="AG185" s="15"/>
    </row>
    <row r="186" spans="1:33" ht="15.75" customHeight="1" x14ac:dyDescent="0.3">
      <c r="A186" s="15"/>
      <c r="B186" s="16"/>
      <c r="C186" s="346"/>
      <c r="D186" s="347"/>
      <c r="E186" s="348"/>
      <c r="F186" s="348"/>
      <c r="G186" s="348"/>
      <c r="H186" s="348"/>
      <c r="I186" s="348"/>
      <c r="J186" s="348"/>
      <c r="K186" s="348"/>
      <c r="L186" s="348"/>
      <c r="M186" s="348"/>
      <c r="N186" s="348"/>
      <c r="O186" s="348"/>
      <c r="P186" s="348"/>
      <c r="Q186" s="348"/>
      <c r="R186" s="348"/>
      <c r="S186" s="348"/>
      <c r="T186" s="348"/>
      <c r="U186" s="348"/>
      <c r="V186" s="348"/>
      <c r="W186" s="349"/>
      <c r="X186" s="349"/>
      <c r="Y186" s="349"/>
      <c r="Z186" s="350"/>
      <c r="AA186" s="346"/>
      <c r="AB186" s="15"/>
      <c r="AC186" s="15"/>
      <c r="AD186" s="15"/>
      <c r="AE186" s="15"/>
      <c r="AF186" s="15"/>
      <c r="AG186" s="15"/>
    </row>
    <row r="187" spans="1:33" ht="15.75" customHeight="1" x14ac:dyDescent="0.3">
      <c r="A187" s="346" t="s">
        <v>45</v>
      </c>
      <c r="B187" s="351"/>
      <c r="C187" s="352" t="s">
        <v>46</v>
      </c>
      <c r="D187" s="347"/>
      <c r="E187" s="353"/>
      <c r="F187" s="354" t="s">
        <v>363</v>
      </c>
      <c r="G187" s="348"/>
      <c r="H187" s="348"/>
      <c r="I187" s="348"/>
      <c r="J187" s="348"/>
      <c r="K187" s="355"/>
      <c r="L187" s="346"/>
      <c r="M187" s="348"/>
      <c r="N187" s="355"/>
      <c r="O187" s="346"/>
      <c r="P187" s="348"/>
      <c r="Q187" s="348"/>
      <c r="R187" s="348"/>
      <c r="S187" s="348"/>
      <c r="T187" s="348"/>
      <c r="U187" s="348"/>
      <c r="V187" s="348"/>
      <c r="W187" s="349"/>
      <c r="X187" s="349"/>
      <c r="Y187" s="349"/>
      <c r="Z187" s="350"/>
      <c r="AA187" s="346"/>
      <c r="AB187" s="15"/>
      <c r="AC187" s="346"/>
      <c r="AD187" s="15"/>
      <c r="AE187" s="15"/>
      <c r="AF187" s="15"/>
      <c r="AG187" s="15"/>
    </row>
    <row r="188" spans="1:33" ht="15.75" customHeight="1" x14ac:dyDescent="0.35">
      <c r="A188" s="356"/>
      <c r="B188" s="357"/>
      <c r="C188" s="358" t="s">
        <v>364</v>
      </c>
      <c r="D188" s="359"/>
      <c r="E188" s="360"/>
      <c r="F188" s="361" t="s">
        <v>365</v>
      </c>
      <c r="G188" s="360"/>
      <c r="H188" s="360"/>
      <c r="I188" s="361"/>
      <c r="J188" s="360"/>
      <c r="K188" s="362"/>
      <c r="L188" s="363"/>
      <c r="M188" s="360"/>
      <c r="N188" s="362"/>
      <c r="O188" s="363"/>
      <c r="P188" s="360"/>
      <c r="Q188" s="360"/>
      <c r="R188" s="360"/>
      <c r="S188" s="360"/>
      <c r="T188" s="360"/>
      <c r="U188" s="360"/>
      <c r="V188" s="360"/>
      <c r="W188" s="364"/>
      <c r="X188" s="364"/>
      <c r="Y188" s="364"/>
      <c r="Z188" s="365"/>
      <c r="AA188" s="366"/>
      <c r="AB188" s="367"/>
      <c r="AC188" s="366"/>
      <c r="AD188" s="367"/>
      <c r="AE188" s="367"/>
      <c r="AF188" s="367"/>
      <c r="AG188" s="367"/>
    </row>
    <row r="189" spans="1:33" ht="15.75" customHeight="1" x14ac:dyDescent="0.3">
      <c r="A189" s="15"/>
      <c r="B189" s="16"/>
      <c r="C189" s="346"/>
      <c r="D189" s="347"/>
      <c r="E189" s="348"/>
      <c r="F189" s="348"/>
      <c r="G189" s="348"/>
      <c r="H189" s="348"/>
      <c r="I189" s="348"/>
      <c r="J189" s="348"/>
      <c r="K189" s="348"/>
      <c r="L189" s="348"/>
      <c r="M189" s="348"/>
      <c r="N189" s="348"/>
      <c r="O189" s="348"/>
      <c r="P189" s="348"/>
      <c r="Q189" s="348"/>
      <c r="R189" s="348"/>
      <c r="S189" s="348"/>
      <c r="T189" s="348"/>
      <c r="U189" s="348"/>
      <c r="V189" s="348"/>
      <c r="W189" s="349"/>
      <c r="X189" s="349"/>
      <c r="Y189" s="349"/>
      <c r="Z189" s="350"/>
      <c r="AA189" s="346"/>
      <c r="AB189" s="15"/>
      <c r="AC189" s="15"/>
      <c r="AD189" s="15"/>
      <c r="AE189" s="15"/>
      <c r="AF189" s="15"/>
      <c r="AG189" s="15"/>
    </row>
    <row r="190" spans="1:33" ht="15.75" customHeight="1" x14ac:dyDescent="0.3">
      <c r="A190" s="15"/>
      <c r="B190" s="16"/>
      <c r="C190" s="346"/>
      <c r="D190" s="347"/>
      <c r="E190" s="348"/>
      <c r="F190" s="348"/>
      <c r="G190" s="348"/>
      <c r="H190" s="348"/>
      <c r="I190" s="348"/>
      <c r="J190" s="348"/>
      <c r="K190" s="348"/>
      <c r="L190" s="348"/>
      <c r="M190" s="348"/>
      <c r="N190" s="348"/>
      <c r="O190" s="348"/>
      <c r="P190" s="348"/>
      <c r="Q190" s="348"/>
      <c r="R190" s="348"/>
      <c r="S190" s="348"/>
      <c r="T190" s="348"/>
      <c r="U190" s="348"/>
      <c r="V190" s="348"/>
      <c r="W190" s="349"/>
      <c r="X190" s="349"/>
      <c r="Y190" s="349"/>
      <c r="Z190" s="350"/>
      <c r="AA190" s="346"/>
      <c r="AB190" s="15"/>
      <c r="AC190" s="15"/>
      <c r="AD190" s="15"/>
      <c r="AE190" s="15"/>
      <c r="AF190" s="15"/>
      <c r="AG190" s="15"/>
    </row>
    <row r="191" spans="1:33" ht="15.75" customHeight="1" x14ac:dyDescent="0.3">
      <c r="A191" s="15"/>
      <c r="B191" s="16"/>
      <c r="C191" s="346"/>
      <c r="D191" s="347"/>
      <c r="E191" s="348"/>
      <c r="F191" s="348"/>
      <c r="G191" s="348"/>
      <c r="H191" s="348"/>
      <c r="I191" s="348"/>
      <c r="J191" s="348"/>
      <c r="K191" s="348"/>
      <c r="L191" s="348"/>
      <c r="M191" s="348"/>
      <c r="N191" s="348"/>
      <c r="O191" s="348"/>
      <c r="P191" s="348"/>
      <c r="Q191" s="348"/>
      <c r="R191" s="348"/>
      <c r="S191" s="348"/>
      <c r="T191" s="348"/>
      <c r="U191" s="348"/>
      <c r="V191" s="348"/>
      <c r="W191" s="349"/>
      <c r="X191" s="349"/>
      <c r="Y191" s="349"/>
      <c r="Z191" s="350"/>
      <c r="AA191" s="346"/>
      <c r="AB191" s="15"/>
      <c r="AC191" s="15"/>
      <c r="AD191" s="15"/>
      <c r="AE191" s="15"/>
      <c r="AF191" s="15"/>
      <c r="AG191" s="15"/>
    </row>
    <row r="192" spans="1:33" ht="15.75" customHeight="1" x14ac:dyDescent="0.3">
      <c r="A192" s="15"/>
      <c r="B192" s="16"/>
      <c r="C192" s="346"/>
      <c r="D192" s="347"/>
      <c r="E192" s="348"/>
      <c r="F192" s="348"/>
      <c r="G192" s="348"/>
      <c r="H192" s="348"/>
      <c r="I192" s="348"/>
      <c r="J192" s="348"/>
      <c r="K192" s="348"/>
      <c r="L192" s="348"/>
      <c r="M192" s="348"/>
      <c r="N192" s="348"/>
      <c r="O192" s="348"/>
      <c r="P192" s="348"/>
      <c r="Q192" s="348"/>
      <c r="R192" s="348"/>
      <c r="S192" s="348"/>
      <c r="T192" s="348"/>
      <c r="U192" s="348"/>
      <c r="V192" s="348"/>
      <c r="W192" s="368"/>
      <c r="X192" s="368"/>
      <c r="Y192" s="368"/>
      <c r="Z192" s="369"/>
      <c r="AA192" s="346"/>
      <c r="AB192" s="15"/>
      <c r="AC192" s="15"/>
      <c r="AD192" s="15"/>
      <c r="AE192" s="15"/>
      <c r="AF192" s="15"/>
      <c r="AG192" s="15"/>
    </row>
    <row r="193" spans="1:33" ht="15.75" customHeight="1" x14ac:dyDescent="0.3">
      <c r="A193" s="15"/>
      <c r="B193" s="16"/>
      <c r="C193" s="346"/>
      <c r="D193" s="347"/>
      <c r="E193" s="348"/>
      <c r="F193" s="348"/>
      <c r="G193" s="348"/>
      <c r="H193" s="348"/>
      <c r="I193" s="348"/>
      <c r="J193" s="348"/>
      <c r="K193" s="348"/>
      <c r="L193" s="348"/>
      <c r="M193" s="348"/>
      <c r="N193" s="348"/>
      <c r="O193" s="348"/>
      <c r="P193" s="348"/>
      <c r="Q193" s="348"/>
      <c r="R193" s="348"/>
      <c r="S193" s="348"/>
      <c r="T193" s="348"/>
      <c r="U193" s="348"/>
      <c r="V193" s="348"/>
      <c r="W193" s="368"/>
      <c r="X193" s="368"/>
      <c r="Y193" s="368"/>
      <c r="Z193" s="369"/>
      <c r="AA193" s="346"/>
      <c r="AB193" s="15"/>
      <c r="AC193" s="15"/>
      <c r="AD193" s="15"/>
      <c r="AE193" s="15"/>
      <c r="AF193" s="15"/>
      <c r="AG193" s="15"/>
    </row>
    <row r="194" spans="1:33" ht="15.75" customHeight="1" x14ac:dyDescent="0.3">
      <c r="A194" s="15"/>
      <c r="B194" s="16"/>
      <c r="C194" s="346"/>
      <c r="D194" s="347"/>
      <c r="E194" s="348"/>
      <c r="F194" s="348"/>
      <c r="G194" s="348"/>
      <c r="H194" s="348"/>
      <c r="I194" s="348"/>
      <c r="J194" s="348"/>
      <c r="K194" s="348"/>
      <c r="L194" s="348"/>
      <c r="M194" s="348"/>
      <c r="N194" s="348"/>
      <c r="O194" s="348"/>
      <c r="P194" s="348"/>
      <c r="Q194" s="348"/>
      <c r="R194" s="348"/>
      <c r="S194" s="348"/>
      <c r="T194" s="348"/>
      <c r="U194" s="348"/>
      <c r="V194" s="348"/>
      <c r="W194" s="368"/>
      <c r="X194" s="368"/>
      <c r="Y194" s="368"/>
      <c r="Z194" s="369"/>
      <c r="AA194" s="346"/>
      <c r="AB194" s="15"/>
      <c r="AC194" s="15"/>
      <c r="AD194" s="15"/>
      <c r="AE194" s="15"/>
      <c r="AF194" s="15"/>
      <c r="AG194" s="15"/>
    </row>
    <row r="195" spans="1:33" ht="15.75" customHeight="1" x14ac:dyDescent="0.3">
      <c r="A195" s="15"/>
      <c r="B195" s="16"/>
      <c r="C195" s="346"/>
      <c r="D195" s="347"/>
      <c r="E195" s="348"/>
      <c r="F195" s="348"/>
      <c r="G195" s="348"/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8"/>
      <c r="T195" s="348"/>
      <c r="U195" s="348"/>
      <c r="V195" s="348"/>
      <c r="W195" s="368"/>
      <c r="X195" s="368"/>
      <c r="Y195" s="368"/>
      <c r="Z195" s="369"/>
      <c r="AA195" s="346"/>
      <c r="AB195" s="15"/>
      <c r="AC195" s="15"/>
      <c r="AD195" s="15"/>
      <c r="AE195" s="15"/>
      <c r="AF195" s="15"/>
      <c r="AG195" s="15"/>
    </row>
    <row r="196" spans="1:33" ht="15.75" customHeight="1" x14ac:dyDescent="0.3">
      <c r="A196" s="15"/>
      <c r="B196" s="16"/>
      <c r="C196" s="346"/>
      <c r="D196" s="347"/>
      <c r="E196" s="348"/>
      <c r="F196" s="348"/>
      <c r="G196" s="348"/>
      <c r="H196" s="348"/>
      <c r="I196" s="348"/>
      <c r="J196" s="348"/>
      <c r="K196" s="348"/>
      <c r="L196" s="348"/>
      <c r="M196" s="348"/>
      <c r="N196" s="348"/>
      <c r="O196" s="348"/>
      <c r="P196" s="348"/>
      <c r="Q196" s="348"/>
      <c r="R196" s="348"/>
      <c r="S196" s="348"/>
      <c r="T196" s="348"/>
      <c r="U196" s="348"/>
      <c r="V196" s="348"/>
      <c r="W196" s="368"/>
      <c r="X196" s="368"/>
      <c r="Y196" s="368"/>
      <c r="Z196" s="369"/>
      <c r="AA196" s="346"/>
      <c r="AB196" s="15"/>
      <c r="AC196" s="15"/>
      <c r="AD196" s="15"/>
      <c r="AE196" s="15"/>
      <c r="AF196" s="15"/>
      <c r="AG196" s="15"/>
    </row>
    <row r="197" spans="1:33" ht="15.75" customHeight="1" x14ac:dyDescent="0.3">
      <c r="A197" s="15"/>
      <c r="B197" s="16"/>
      <c r="C197" s="346"/>
      <c r="D197" s="347"/>
      <c r="E197" s="348"/>
      <c r="F197" s="348"/>
      <c r="G197" s="348"/>
      <c r="H197" s="348"/>
      <c r="I197" s="348"/>
      <c r="J197" s="348"/>
      <c r="K197" s="348"/>
      <c r="L197" s="348"/>
      <c r="M197" s="348"/>
      <c r="N197" s="348"/>
      <c r="O197" s="348"/>
      <c r="P197" s="348"/>
      <c r="Q197" s="348"/>
      <c r="R197" s="348"/>
      <c r="S197" s="348"/>
      <c r="T197" s="348"/>
      <c r="U197" s="348"/>
      <c r="V197" s="348"/>
      <c r="W197" s="368"/>
      <c r="X197" s="368"/>
      <c r="Y197" s="368"/>
      <c r="Z197" s="369"/>
      <c r="AA197" s="346"/>
      <c r="AB197" s="15"/>
      <c r="AC197" s="15"/>
      <c r="AD197" s="15"/>
      <c r="AE197" s="15"/>
      <c r="AF197" s="15"/>
      <c r="AG197" s="15"/>
    </row>
    <row r="198" spans="1:33" ht="15.75" customHeight="1" x14ac:dyDescent="0.3">
      <c r="A198" s="15"/>
      <c r="B198" s="16"/>
      <c r="C198" s="346"/>
      <c r="D198" s="347"/>
      <c r="E198" s="348"/>
      <c r="F198" s="348"/>
      <c r="G198" s="348"/>
      <c r="H198" s="348"/>
      <c r="I198" s="348"/>
      <c r="J198" s="348"/>
      <c r="K198" s="348"/>
      <c r="L198" s="348"/>
      <c r="M198" s="348"/>
      <c r="N198" s="348"/>
      <c r="O198" s="348"/>
      <c r="P198" s="348"/>
      <c r="Q198" s="348"/>
      <c r="R198" s="348"/>
      <c r="S198" s="348"/>
      <c r="T198" s="348"/>
      <c r="U198" s="348"/>
      <c r="V198" s="348"/>
      <c r="W198" s="368"/>
      <c r="X198" s="368"/>
      <c r="Y198" s="368"/>
      <c r="Z198" s="369"/>
      <c r="AA198" s="346"/>
      <c r="AB198" s="15"/>
      <c r="AC198" s="15"/>
      <c r="AD198" s="15"/>
      <c r="AE198" s="15"/>
      <c r="AF198" s="15"/>
      <c r="AG198" s="15"/>
    </row>
    <row r="199" spans="1:33" ht="15.75" customHeight="1" x14ac:dyDescent="0.3">
      <c r="A199" s="15"/>
      <c r="B199" s="16"/>
      <c r="C199" s="346"/>
      <c r="D199" s="347"/>
      <c r="E199" s="348"/>
      <c r="F199" s="348"/>
      <c r="G199" s="348"/>
      <c r="H199" s="348"/>
      <c r="I199" s="348"/>
      <c r="J199" s="348"/>
      <c r="K199" s="348"/>
      <c r="L199" s="348"/>
      <c r="M199" s="348"/>
      <c r="N199" s="348"/>
      <c r="O199" s="348"/>
      <c r="P199" s="348"/>
      <c r="Q199" s="348"/>
      <c r="R199" s="348"/>
      <c r="S199" s="348"/>
      <c r="T199" s="348"/>
      <c r="U199" s="348"/>
      <c r="V199" s="348"/>
      <c r="W199" s="368"/>
      <c r="X199" s="368"/>
      <c r="Y199" s="368"/>
      <c r="Z199" s="369"/>
      <c r="AA199" s="346"/>
      <c r="AB199" s="15"/>
      <c r="AC199" s="15"/>
      <c r="AD199" s="15"/>
      <c r="AE199" s="15"/>
      <c r="AF199" s="15"/>
      <c r="AG199" s="15"/>
    </row>
    <row r="200" spans="1:33" ht="15.75" customHeight="1" x14ac:dyDescent="0.3">
      <c r="A200" s="15"/>
      <c r="B200" s="16"/>
      <c r="C200" s="346"/>
      <c r="D200" s="347"/>
      <c r="E200" s="348"/>
      <c r="F200" s="348"/>
      <c r="G200" s="348"/>
      <c r="H200" s="348"/>
      <c r="I200" s="348"/>
      <c r="J200" s="348"/>
      <c r="K200" s="348"/>
      <c r="L200" s="348"/>
      <c r="M200" s="348"/>
      <c r="N200" s="348"/>
      <c r="O200" s="348"/>
      <c r="P200" s="348"/>
      <c r="Q200" s="348"/>
      <c r="R200" s="348"/>
      <c r="S200" s="348"/>
      <c r="T200" s="348"/>
      <c r="U200" s="348"/>
      <c r="V200" s="348"/>
      <c r="W200" s="368"/>
      <c r="X200" s="368"/>
      <c r="Y200" s="368"/>
      <c r="Z200" s="369"/>
      <c r="AA200" s="346"/>
      <c r="AB200" s="15"/>
      <c r="AC200" s="15"/>
      <c r="AD200" s="15"/>
      <c r="AE200" s="15"/>
      <c r="AF200" s="15"/>
      <c r="AG200" s="15"/>
    </row>
    <row r="201" spans="1:33" ht="15.75" customHeight="1" x14ac:dyDescent="0.3">
      <c r="A201" s="15"/>
      <c r="B201" s="16"/>
      <c r="C201" s="346"/>
      <c r="D201" s="347"/>
      <c r="E201" s="348"/>
      <c r="F201" s="348"/>
      <c r="G201" s="348"/>
      <c r="H201" s="348"/>
      <c r="I201" s="348"/>
      <c r="J201" s="348"/>
      <c r="K201" s="348"/>
      <c r="L201" s="348"/>
      <c r="M201" s="348"/>
      <c r="N201" s="348"/>
      <c r="O201" s="348"/>
      <c r="P201" s="348"/>
      <c r="Q201" s="348"/>
      <c r="R201" s="348"/>
      <c r="S201" s="348"/>
      <c r="T201" s="348"/>
      <c r="U201" s="348"/>
      <c r="V201" s="348"/>
      <c r="W201" s="368"/>
      <c r="X201" s="368"/>
      <c r="Y201" s="368"/>
      <c r="Z201" s="369"/>
      <c r="AA201" s="346"/>
      <c r="AB201" s="15"/>
      <c r="AC201" s="15"/>
      <c r="AD201" s="15"/>
      <c r="AE201" s="15"/>
      <c r="AF201" s="15"/>
      <c r="AG201" s="15"/>
    </row>
    <row r="202" spans="1:33" ht="15.75" customHeight="1" x14ac:dyDescent="0.3">
      <c r="A202" s="15"/>
      <c r="B202" s="16"/>
      <c r="C202" s="346"/>
      <c r="D202" s="347"/>
      <c r="E202" s="348"/>
      <c r="F202" s="348"/>
      <c r="G202" s="348"/>
      <c r="H202" s="348"/>
      <c r="I202" s="348"/>
      <c r="J202" s="348"/>
      <c r="K202" s="348"/>
      <c r="L202" s="348"/>
      <c r="M202" s="348"/>
      <c r="N202" s="348"/>
      <c r="O202" s="348"/>
      <c r="P202" s="348"/>
      <c r="Q202" s="348"/>
      <c r="R202" s="348"/>
      <c r="S202" s="348"/>
      <c r="T202" s="348"/>
      <c r="U202" s="348"/>
      <c r="V202" s="348"/>
      <c r="W202" s="368"/>
      <c r="X202" s="368"/>
      <c r="Y202" s="368"/>
      <c r="Z202" s="369"/>
      <c r="AA202" s="346"/>
      <c r="AB202" s="15"/>
      <c r="AC202" s="15"/>
      <c r="AD202" s="15"/>
      <c r="AE202" s="15"/>
      <c r="AF202" s="15"/>
      <c r="AG202" s="15"/>
    </row>
    <row r="203" spans="1:33" ht="15.75" customHeight="1" x14ac:dyDescent="0.3">
      <c r="A203" s="15"/>
      <c r="B203" s="16"/>
      <c r="C203" s="346"/>
      <c r="D203" s="347"/>
      <c r="E203" s="348"/>
      <c r="F203" s="348"/>
      <c r="G203" s="348"/>
      <c r="H203" s="348"/>
      <c r="I203" s="348"/>
      <c r="J203" s="348"/>
      <c r="K203" s="348"/>
      <c r="L203" s="348"/>
      <c r="M203" s="348"/>
      <c r="N203" s="348"/>
      <c r="O203" s="348"/>
      <c r="P203" s="348"/>
      <c r="Q203" s="348"/>
      <c r="R203" s="348"/>
      <c r="S203" s="348"/>
      <c r="T203" s="348"/>
      <c r="U203" s="348"/>
      <c r="V203" s="348"/>
      <c r="W203" s="368"/>
      <c r="X203" s="368"/>
      <c r="Y203" s="368"/>
      <c r="Z203" s="369"/>
      <c r="AA203" s="346"/>
      <c r="AB203" s="15"/>
      <c r="AC203" s="15"/>
      <c r="AD203" s="15"/>
      <c r="AE203" s="15"/>
      <c r="AF203" s="15"/>
      <c r="AG203" s="15"/>
    </row>
    <row r="204" spans="1:33" ht="15.75" customHeight="1" x14ac:dyDescent="0.3">
      <c r="A204" s="15"/>
      <c r="B204" s="16"/>
      <c r="C204" s="346"/>
      <c r="D204" s="347"/>
      <c r="E204" s="348"/>
      <c r="F204" s="348"/>
      <c r="G204" s="348"/>
      <c r="H204" s="348"/>
      <c r="I204" s="348"/>
      <c r="J204" s="348"/>
      <c r="K204" s="348"/>
      <c r="L204" s="348"/>
      <c r="M204" s="348"/>
      <c r="N204" s="348"/>
      <c r="O204" s="348"/>
      <c r="P204" s="348"/>
      <c r="Q204" s="348"/>
      <c r="R204" s="348"/>
      <c r="S204" s="348"/>
      <c r="T204" s="348"/>
      <c r="U204" s="348"/>
      <c r="V204" s="348"/>
      <c r="W204" s="368"/>
      <c r="X204" s="368"/>
      <c r="Y204" s="368"/>
      <c r="Z204" s="369"/>
      <c r="AA204" s="346"/>
      <c r="AB204" s="15"/>
      <c r="AC204" s="15"/>
      <c r="AD204" s="15"/>
      <c r="AE204" s="15"/>
      <c r="AF204" s="15"/>
      <c r="AG204" s="15"/>
    </row>
    <row r="205" spans="1:33" ht="15.75" customHeight="1" x14ac:dyDescent="0.3">
      <c r="A205" s="15"/>
      <c r="B205" s="16"/>
      <c r="C205" s="346"/>
      <c r="D205" s="347"/>
      <c r="E205" s="348"/>
      <c r="F205" s="348"/>
      <c r="G205" s="348"/>
      <c r="H205" s="348"/>
      <c r="I205" s="348"/>
      <c r="J205" s="348"/>
      <c r="K205" s="348"/>
      <c r="L205" s="348"/>
      <c r="M205" s="348"/>
      <c r="N205" s="348"/>
      <c r="O205" s="348"/>
      <c r="P205" s="348"/>
      <c r="Q205" s="348"/>
      <c r="R205" s="348"/>
      <c r="S205" s="348"/>
      <c r="T205" s="348"/>
      <c r="U205" s="348"/>
      <c r="V205" s="348"/>
      <c r="W205" s="368"/>
      <c r="X205" s="368"/>
      <c r="Y205" s="368"/>
      <c r="Z205" s="369"/>
      <c r="AA205" s="346"/>
      <c r="AB205" s="15"/>
      <c r="AC205" s="15"/>
      <c r="AD205" s="15"/>
      <c r="AE205" s="15"/>
      <c r="AF205" s="15"/>
      <c r="AG205" s="15"/>
    </row>
    <row r="206" spans="1:33" ht="15.75" customHeight="1" x14ac:dyDescent="0.3">
      <c r="A206" s="15"/>
      <c r="B206" s="16"/>
      <c r="C206" s="346"/>
      <c r="D206" s="347"/>
      <c r="E206" s="348"/>
      <c r="F206" s="348"/>
      <c r="G206" s="348"/>
      <c r="H206" s="348"/>
      <c r="I206" s="348"/>
      <c r="J206" s="348"/>
      <c r="K206" s="348"/>
      <c r="L206" s="348"/>
      <c r="M206" s="348"/>
      <c r="N206" s="348"/>
      <c r="O206" s="348"/>
      <c r="P206" s="348"/>
      <c r="Q206" s="348"/>
      <c r="R206" s="348"/>
      <c r="S206" s="348"/>
      <c r="T206" s="348"/>
      <c r="U206" s="348"/>
      <c r="V206" s="348"/>
      <c r="W206" s="368"/>
      <c r="X206" s="368"/>
      <c r="Y206" s="368"/>
      <c r="Z206" s="369"/>
      <c r="AA206" s="346"/>
      <c r="AB206" s="15"/>
      <c r="AC206" s="15"/>
      <c r="AD206" s="15"/>
      <c r="AE206" s="15"/>
      <c r="AF206" s="15"/>
      <c r="AG206" s="15"/>
    </row>
    <row r="207" spans="1:33" ht="15.75" customHeight="1" x14ac:dyDescent="0.3">
      <c r="A207" s="15"/>
      <c r="B207" s="16"/>
      <c r="C207" s="346"/>
      <c r="D207" s="347"/>
      <c r="E207" s="348"/>
      <c r="F207" s="348"/>
      <c r="G207" s="348"/>
      <c r="H207" s="348"/>
      <c r="I207" s="348"/>
      <c r="J207" s="348"/>
      <c r="K207" s="348"/>
      <c r="L207" s="348"/>
      <c r="M207" s="348"/>
      <c r="N207" s="348"/>
      <c r="O207" s="348"/>
      <c r="P207" s="348"/>
      <c r="Q207" s="348"/>
      <c r="R207" s="348"/>
      <c r="S207" s="348"/>
      <c r="T207" s="348"/>
      <c r="U207" s="348"/>
      <c r="V207" s="348"/>
      <c r="W207" s="368"/>
      <c r="X207" s="368"/>
      <c r="Y207" s="368"/>
      <c r="Z207" s="369"/>
      <c r="AA207" s="346"/>
      <c r="AB207" s="15"/>
      <c r="AC207" s="15"/>
      <c r="AD207" s="15"/>
      <c r="AE207" s="15"/>
      <c r="AF207" s="15"/>
      <c r="AG207" s="15"/>
    </row>
    <row r="208" spans="1:33" ht="15.75" customHeight="1" x14ac:dyDescent="0.3">
      <c r="A208" s="15"/>
      <c r="B208" s="16"/>
      <c r="C208" s="346"/>
      <c r="D208" s="347"/>
      <c r="E208" s="348"/>
      <c r="F208" s="348"/>
      <c r="G208" s="348"/>
      <c r="H208" s="348"/>
      <c r="I208" s="348"/>
      <c r="J208" s="348"/>
      <c r="K208" s="348"/>
      <c r="L208" s="348"/>
      <c r="M208" s="348"/>
      <c r="N208" s="348"/>
      <c r="O208" s="348"/>
      <c r="P208" s="348"/>
      <c r="Q208" s="348"/>
      <c r="R208" s="348"/>
      <c r="S208" s="348"/>
      <c r="T208" s="348"/>
      <c r="U208" s="348"/>
      <c r="V208" s="348"/>
      <c r="W208" s="368"/>
      <c r="X208" s="368"/>
      <c r="Y208" s="368"/>
      <c r="Z208" s="369"/>
      <c r="AA208" s="346"/>
      <c r="AB208" s="15"/>
      <c r="AC208" s="15"/>
      <c r="AD208" s="15"/>
      <c r="AE208" s="15"/>
      <c r="AF208" s="15"/>
      <c r="AG208" s="15"/>
    </row>
    <row r="209" spans="1:33" ht="15.75" customHeight="1" x14ac:dyDescent="0.3">
      <c r="A209" s="15"/>
      <c r="B209" s="16"/>
      <c r="C209" s="346"/>
      <c r="D209" s="347"/>
      <c r="E209" s="348"/>
      <c r="F209" s="348"/>
      <c r="G209" s="348"/>
      <c r="H209" s="348"/>
      <c r="I209" s="348"/>
      <c r="J209" s="348"/>
      <c r="K209" s="348"/>
      <c r="L209" s="348"/>
      <c r="M209" s="348"/>
      <c r="N209" s="348"/>
      <c r="O209" s="348"/>
      <c r="P209" s="348"/>
      <c r="Q209" s="348"/>
      <c r="R209" s="348"/>
      <c r="S209" s="348"/>
      <c r="T209" s="348"/>
      <c r="U209" s="348"/>
      <c r="V209" s="348"/>
      <c r="W209" s="368"/>
      <c r="X209" s="368"/>
      <c r="Y209" s="368"/>
      <c r="Z209" s="369"/>
      <c r="AA209" s="346"/>
      <c r="AB209" s="15"/>
      <c r="AC209" s="15"/>
      <c r="AD209" s="15"/>
      <c r="AE209" s="15"/>
      <c r="AF209" s="15"/>
      <c r="AG209" s="15"/>
    </row>
    <row r="210" spans="1:33" ht="15.75" customHeight="1" x14ac:dyDescent="0.3">
      <c r="A210" s="15"/>
      <c r="B210" s="16"/>
      <c r="C210" s="346"/>
      <c r="D210" s="347"/>
      <c r="E210" s="348"/>
      <c r="F210" s="348"/>
      <c r="G210" s="348"/>
      <c r="H210" s="348"/>
      <c r="I210" s="348"/>
      <c r="J210" s="348"/>
      <c r="K210" s="348"/>
      <c r="L210" s="348"/>
      <c r="M210" s="348"/>
      <c r="N210" s="348"/>
      <c r="O210" s="348"/>
      <c r="P210" s="348"/>
      <c r="Q210" s="348"/>
      <c r="R210" s="348"/>
      <c r="S210" s="348"/>
      <c r="T210" s="348"/>
      <c r="U210" s="348"/>
      <c r="V210" s="348"/>
      <c r="W210" s="368"/>
      <c r="X210" s="368"/>
      <c r="Y210" s="368"/>
      <c r="Z210" s="369"/>
      <c r="AA210" s="346"/>
      <c r="AB210" s="15"/>
      <c r="AC210" s="15"/>
      <c r="AD210" s="15"/>
      <c r="AE210" s="15"/>
      <c r="AF210" s="15"/>
      <c r="AG210" s="15"/>
    </row>
    <row r="211" spans="1:33" ht="15.75" customHeight="1" x14ac:dyDescent="0.3">
      <c r="A211" s="15"/>
      <c r="B211" s="16"/>
      <c r="C211" s="346"/>
      <c r="D211" s="347"/>
      <c r="E211" s="348"/>
      <c r="F211" s="348"/>
      <c r="G211" s="348"/>
      <c r="H211" s="348"/>
      <c r="I211" s="348"/>
      <c r="J211" s="348"/>
      <c r="K211" s="348"/>
      <c r="L211" s="348"/>
      <c r="M211" s="348"/>
      <c r="N211" s="348"/>
      <c r="O211" s="348"/>
      <c r="P211" s="348"/>
      <c r="Q211" s="348"/>
      <c r="R211" s="348"/>
      <c r="S211" s="348"/>
      <c r="T211" s="348"/>
      <c r="U211" s="348"/>
      <c r="V211" s="348"/>
      <c r="W211" s="368"/>
      <c r="X211" s="368"/>
      <c r="Y211" s="368"/>
      <c r="Z211" s="369"/>
      <c r="AA211" s="346"/>
      <c r="AB211" s="15"/>
      <c r="AC211" s="15"/>
      <c r="AD211" s="15"/>
      <c r="AE211" s="15"/>
      <c r="AF211" s="15"/>
      <c r="AG211" s="15"/>
    </row>
    <row r="212" spans="1:33" ht="15.75" customHeight="1" x14ac:dyDescent="0.3">
      <c r="A212" s="15"/>
      <c r="B212" s="16"/>
      <c r="C212" s="346"/>
      <c r="D212" s="347"/>
      <c r="E212" s="348"/>
      <c r="F212" s="348"/>
      <c r="G212" s="348"/>
      <c r="H212" s="348"/>
      <c r="I212" s="348"/>
      <c r="J212" s="348"/>
      <c r="K212" s="348"/>
      <c r="L212" s="348"/>
      <c r="M212" s="348"/>
      <c r="N212" s="348"/>
      <c r="O212" s="348"/>
      <c r="P212" s="348"/>
      <c r="Q212" s="348"/>
      <c r="R212" s="348"/>
      <c r="S212" s="348"/>
      <c r="T212" s="348"/>
      <c r="U212" s="348"/>
      <c r="V212" s="348"/>
      <c r="W212" s="368"/>
      <c r="X212" s="368"/>
      <c r="Y212" s="368"/>
      <c r="Z212" s="369"/>
      <c r="AA212" s="346"/>
      <c r="AB212" s="15"/>
      <c r="AC212" s="15"/>
      <c r="AD212" s="15"/>
      <c r="AE212" s="15"/>
      <c r="AF212" s="15"/>
      <c r="AG212" s="15"/>
    </row>
    <row r="213" spans="1:33" ht="15.75" customHeight="1" x14ac:dyDescent="0.3">
      <c r="A213" s="15"/>
      <c r="B213" s="16"/>
      <c r="C213" s="346"/>
      <c r="D213" s="347"/>
      <c r="E213" s="348"/>
      <c r="F213" s="348"/>
      <c r="G213" s="348"/>
      <c r="H213" s="348"/>
      <c r="I213" s="348"/>
      <c r="J213" s="348"/>
      <c r="K213" s="348"/>
      <c r="L213" s="348"/>
      <c r="M213" s="348"/>
      <c r="N213" s="348"/>
      <c r="O213" s="348"/>
      <c r="P213" s="348"/>
      <c r="Q213" s="348"/>
      <c r="R213" s="348"/>
      <c r="S213" s="348"/>
      <c r="T213" s="348"/>
      <c r="U213" s="348"/>
      <c r="V213" s="348"/>
      <c r="W213" s="368"/>
      <c r="X213" s="368"/>
      <c r="Y213" s="368"/>
      <c r="Z213" s="369"/>
      <c r="AA213" s="346"/>
      <c r="AB213" s="15"/>
      <c r="AC213" s="15"/>
      <c r="AD213" s="15"/>
      <c r="AE213" s="15"/>
      <c r="AF213" s="15"/>
      <c r="AG213" s="15"/>
    </row>
    <row r="214" spans="1:33" ht="15.75" customHeight="1" x14ac:dyDescent="0.3">
      <c r="A214" s="15"/>
      <c r="B214" s="16"/>
      <c r="C214" s="346"/>
      <c r="D214" s="347"/>
      <c r="E214" s="348"/>
      <c r="F214" s="348"/>
      <c r="G214" s="348"/>
      <c r="H214" s="348"/>
      <c r="I214" s="348"/>
      <c r="J214" s="348"/>
      <c r="K214" s="348"/>
      <c r="L214" s="348"/>
      <c r="M214" s="348"/>
      <c r="N214" s="348"/>
      <c r="O214" s="348"/>
      <c r="P214" s="348"/>
      <c r="Q214" s="348"/>
      <c r="R214" s="348"/>
      <c r="S214" s="348"/>
      <c r="T214" s="348"/>
      <c r="U214" s="348"/>
      <c r="V214" s="348"/>
      <c r="W214" s="368"/>
      <c r="X214" s="368"/>
      <c r="Y214" s="368"/>
      <c r="Z214" s="369"/>
      <c r="AA214" s="346"/>
      <c r="AB214" s="15"/>
      <c r="AC214" s="15"/>
      <c r="AD214" s="15"/>
      <c r="AE214" s="15"/>
      <c r="AF214" s="15"/>
      <c r="AG214" s="15"/>
    </row>
    <row r="215" spans="1:33" ht="15.75" customHeight="1" x14ac:dyDescent="0.3">
      <c r="A215" s="15"/>
      <c r="B215" s="16"/>
      <c r="C215" s="346"/>
      <c r="D215" s="347"/>
      <c r="E215" s="348"/>
      <c r="F215" s="348"/>
      <c r="G215" s="348"/>
      <c r="H215" s="348"/>
      <c r="I215" s="348"/>
      <c r="J215" s="348"/>
      <c r="K215" s="348"/>
      <c r="L215" s="348"/>
      <c r="M215" s="348"/>
      <c r="N215" s="348"/>
      <c r="O215" s="348"/>
      <c r="P215" s="348"/>
      <c r="Q215" s="348"/>
      <c r="R215" s="348"/>
      <c r="S215" s="348"/>
      <c r="T215" s="348"/>
      <c r="U215" s="348"/>
      <c r="V215" s="348"/>
      <c r="W215" s="368"/>
      <c r="X215" s="368"/>
      <c r="Y215" s="368"/>
      <c r="Z215" s="369"/>
      <c r="AA215" s="346"/>
      <c r="AB215" s="15"/>
      <c r="AC215" s="15"/>
      <c r="AD215" s="15"/>
      <c r="AE215" s="15"/>
      <c r="AF215" s="15"/>
      <c r="AG215" s="15"/>
    </row>
    <row r="216" spans="1:33" ht="15.75" customHeight="1" x14ac:dyDescent="0.3">
      <c r="A216" s="15"/>
      <c r="B216" s="16"/>
      <c r="C216" s="346"/>
      <c r="D216" s="347"/>
      <c r="E216" s="348"/>
      <c r="F216" s="348"/>
      <c r="G216" s="348"/>
      <c r="H216" s="348"/>
      <c r="I216" s="348"/>
      <c r="J216" s="348"/>
      <c r="K216" s="348"/>
      <c r="L216" s="348"/>
      <c r="M216" s="348"/>
      <c r="N216" s="348"/>
      <c r="O216" s="348"/>
      <c r="P216" s="348"/>
      <c r="Q216" s="348"/>
      <c r="R216" s="348"/>
      <c r="S216" s="348"/>
      <c r="T216" s="348"/>
      <c r="U216" s="348"/>
      <c r="V216" s="348"/>
      <c r="W216" s="368"/>
      <c r="X216" s="368"/>
      <c r="Y216" s="368"/>
      <c r="Z216" s="369"/>
      <c r="AA216" s="346"/>
      <c r="AB216" s="15"/>
      <c r="AC216" s="15"/>
      <c r="AD216" s="15"/>
      <c r="AE216" s="15"/>
      <c r="AF216" s="15"/>
      <c r="AG216" s="15"/>
    </row>
    <row r="217" spans="1:33" ht="15.75" customHeight="1" x14ac:dyDescent="0.3">
      <c r="A217" s="15"/>
      <c r="B217" s="16"/>
      <c r="C217" s="346"/>
      <c r="D217" s="347"/>
      <c r="E217" s="348"/>
      <c r="F217" s="348"/>
      <c r="G217" s="348"/>
      <c r="H217" s="348"/>
      <c r="I217" s="348"/>
      <c r="J217" s="348"/>
      <c r="K217" s="348"/>
      <c r="L217" s="348"/>
      <c r="M217" s="348"/>
      <c r="N217" s="348"/>
      <c r="O217" s="348"/>
      <c r="P217" s="348"/>
      <c r="Q217" s="348"/>
      <c r="R217" s="348"/>
      <c r="S217" s="348"/>
      <c r="T217" s="348"/>
      <c r="U217" s="348"/>
      <c r="V217" s="348"/>
      <c r="W217" s="368"/>
      <c r="X217" s="368"/>
      <c r="Y217" s="368"/>
      <c r="Z217" s="369"/>
      <c r="AA217" s="346"/>
      <c r="AB217" s="15"/>
      <c r="AC217" s="15"/>
      <c r="AD217" s="15"/>
      <c r="AE217" s="15"/>
      <c r="AF217" s="15"/>
      <c r="AG217" s="15"/>
    </row>
    <row r="218" spans="1:33" ht="15.75" customHeight="1" x14ac:dyDescent="0.3">
      <c r="A218" s="15"/>
      <c r="B218" s="16"/>
      <c r="C218" s="346"/>
      <c r="D218" s="347"/>
      <c r="E218" s="348"/>
      <c r="F218" s="348"/>
      <c r="G218" s="348"/>
      <c r="H218" s="348"/>
      <c r="I218" s="348"/>
      <c r="J218" s="348"/>
      <c r="K218" s="348"/>
      <c r="L218" s="348"/>
      <c r="M218" s="348"/>
      <c r="N218" s="348"/>
      <c r="O218" s="348"/>
      <c r="P218" s="348"/>
      <c r="Q218" s="348"/>
      <c r="R218" s="348"/>
      <c r="S218" s="348"/>
      <c r="T218" s="348"/>
      <c r="U218" s="348"/>
      <c r="V218" s="348"/>
      <c r="W218" s="368"/>
      <c r="X218" s="368"/>
      <c r="Y218" s="368"/>
      <c r="Z218" s="369"/>
      <c r="AA218" s="346"/>
      <c r="AB218" s="15"/>
      <c r="AC218" s="15"/>
      <c r="AD218" s="15"/>
      <c r="AE218" s="15"/>
      <c r="AF218" s="15"/>
      <c r="AG218" s="15"/>
    </row>
    <row r="219" spans="1:33" ht="15.75" customHeight="1" x14ac:dyDescent="0.3">
      <c r="A219" s="15"/>
      <c r="B219" s="16"/>
      <c r="C219" s="346"/>
      <c r="D219" s="347"/>
      <c r="E219" s="348"/>
      <c r="F219" s="348"/>
      <c r="G219" s="348"/>
      <c r="H219" s="348"/>
      <c r="I219" s="348"/>
      <c r="J219" s="348"/>
      <c r="K219" s="348"/>
      <c r="L219" s="348"/>
      <c r="M219" s="348"/>
      <c r="N219" s="348"/>
      <c r="O219" s="348"/>
      <c r="P219" s="348"/>
      <c r="Q219" s="348"/>
      <c r="R219" s="348"/>
      <c r="S219" s="348"/>
      <c r="T219" s="348"/>
      <c r="U219" s="348"/>
      <c r="V219" s="348"/>
      <c r="W219" s="368"/>
      <c r="X219" s="368"/>
      <c r="Y219" s="368"/>
      <c r="Z219" s="369"/>
      <c r="AA219" s="346"/>
      <c r="AB219" s="15"/>
      <c r="AC219" s="15"/>
      <c r="AD219" s="15"/>
      <c r="AE219" s="15"/>
      <c r="AF219" s="15"/>
      <c r="AG219" s="15"/>
    </row>
    <row r="220" spans="1:33" ht="15.75" customHeight="1" x14ac:dyDescent="0.3">
      <c r="A220" s="15"/>
      <c r="B220" s="16"/>
      <c r="C220" s="346"/>
      <c r="D220" s="347"/>
      <c r="E220" s="348"/>
      <c r="F220" s="348"/>
      <c r="G220" s="348"/>
      <c r="H220" s="348"/>
      <c r="I220" s="348"/>
      <c r="J220" s="348"/>
      <c r="K220" s="348"/>
      <c r="L220" s="348"/>
      <c r="M220" s="348"/>
      <c r="N220" s="348"/>
      <c r="O220" s="348"/>
      <c r="P220" s="348"/>
      <c r="Q220" s="348"/>
      <c r="R220" s="348"/>
      <c r="S220" s="348"/>
      <c r="T220" s="348"/>
      <c r="U220" s="348"/>
      <c r="V220" s="348"/>
      <c r="W220" s="368"/>
      <c r="X220" s="368"/>
      <c r="Y220" s="368"/>
      <c r="Z220" s="369"/>
      <c r="AA220" s="346"/>
      <c r="AB220" s="15"/>
      <c r="AC220" s="15"/>
      <c r="AD220" s="15"/>
      <c r="AE220" s="15"/>
      <c r="AF220" s="15"/>
      <c r="AG220" s="15"/>
    </row>
    <row r="221" spans="1:33" ht="15.75" customHeight="1" x14ac:dyDescent="0.3">
      <c r="A221" s="15"/>
      <c r="B221" s="16"/>
      <c r="C221" s="346"/>
      <c r="D221" s="347"/>
      <c r="E221" s="348"/>
      <c r="F221" s="348"/>
      <c r="G221" s="348"/>
      <c r="H221" s="348"/>
      <c r="I221" s="348"/>
      <c r="J221" s="348"/>
      <c r="K221" s="348"/>
      <c r="L221" s="348"/>
      <c r="M221" s="348"/>
      <c r="N221" s="348"/>
      <c r="O221" s="348"/>
      <c r="P221" s="348"/>
      <c r="Q221" s="348"/>
      <c r="R221" s="348"/>
      <c r="S221" s="348"/>
      <c r="T221" s="348"/>
      <c r="U221" s="348"/>
      <c r="V221" s="348"/>
      <c r="W221" s="368"/>
      <c r="X221" s="368"/>
      <c r="Y221" s="368"/>
      <c r="Z221" s="369"/>
      <c r="AA221" s="346"/>
      <c r="AB221" s="15"/>
      <c r="AC221" s="15"/>
      <c r="AD221" s="15"/>
      <c r="AE221" s="15"/>
      <c r="AF221" s="15"/>
      <c r="AG221" s="15"/>
    </row>
    <row r="222" spans="1:33" ht="15.75" customHeight="1" x14ac:dyDescent="0.3">
      <c r="A222" s="15"/>
      <c r="B222" s="16"/>
      <c r="C222" s="346"/>
      <c r="D222" s="347"/>
      <c r="E222" s="348"/>
      <c r="F222" s="348"/>
      <c r="G222" s="348"/>
      <c r="H222" s="348"/>
      <c r="I222" s="348"/>
      <c r="J222" s="348"/>
      <c r="K222" s="348"/>
      <c r="L222" s="348"/>
      <c r="M222" s="348"/>
      <c r="N222" s="348"/>
      <c r="O222" s="348"/>
      <c r="P222" s="348"/>
      <c r="Q222" s="348"/>
      <c r="R222" s="348"/>
      <c r="S222" s="348"/>
      <c r="T222" s="348"/>
      <c r="U222" s="348"/>
      <c r="V222" s="348"/>
      <c r="W222" s="368"/>
      <c r="X222" s="368"/>
      <c r="Y222" s="368"/>
      <c r="Z222" s="369"/>
      <c r="AA222" s="346"/>
      <c r="AB222" s="15"/>
      <c r="AC222" s="15"/>
      <c r="AD222" s="15"/>
      <c r="AE222" s="15"/>
      <c r="AF222" s="15"/>
      <c r="AG222" s="15"/>
    </row>
    <row r="223" spans="1:33" ht="15.75" customHeight="1" x14ac:dyDescent="0.3">
      <c r="A223" s="15"/>
      <c r="B223" s="16"/>
      <c r="C223" s="346"/>
      <c r="D223" s="347"/>
      <c r="E223" s="348"/>
      <c r="F223" s="348"/>
      <c r="G223" s="348"/>
      <c r="H223" s="348"/>
      <c r="I223" s="348"/>
      <c r="J223" s="348"/>
      <c r="K223" s="348"/>
      <c r="L223" s="348"/>
      <c r="M223" s="348"/>
      <c r="N223" s="348"/>
      <c r="O223" s="348"/>
      <c r="P223" s="348"/>
      <c r="Q223" s="348"/>
      <c r="R223" s="348"/>
      <c r="S223" s="348"/>
      <c r="T223" s="348"/>
      <c r="U223" s="348"/>
      <c r="V223" s="348"/>
      <c r="W223" s="368"/>
      <c r="X223" s="368"/>
      <c r="Y223" s="368"/>
      <c r="Z223" s="369"/>
      <c r="AA223" s="346"/>
      <c r="AB223" s="15"/>
      <c r="AC223" s="15"/>
      <c r="AD223" s="15"/>
      <c r="AE223" s="15"/>
      <c r="AF223" s="15"/>
      <c r="AG223" s="15"/>
    </row>
    <row r="224" spans="1:33" ht="15.75" customHeight="1" x14ac:dyDescent="0.3">
      <c r="A224" s="15"/>
      <c r="B224" s="16"/>
      <c r="C224" s="346"/>
      <c r="D224" s="347"/>
      <c r="E224" s="348"/>
      <c r="F224" s="348"/>
      <c r="G224" s="348"/>
      <c r="H224" s="348"/>
      <c r="I224" s="348"/>
      <c r="J224" s="348"/>
      <c r="K224" s="348"/>
      <c r="L224" s="348"/>
      <c r="M224" s="348"/>
      <c r="N224" s="348"/>
      <c r="O224" s="348"/>
      <c r="P224" s="348"/>
      <c r="Q224" s="348"/>
      <c r="R224" s="348"/>
      <c r="S224" s="348"/>
      <c r="T224" s="348"/>
      <c r="U224" s="348"/>
      <c r="V224" s="348"/>
      <c r="W224" s="368"/>
      <c r="X224" s="368"/>
      <c r="Y224" s="368"/>
      <c r="Z224" s="369"/>
      <c r="AA224" s="346"/>
      <c r="AB224" s="15"/>
      <c r="AC224" s="15"/>
      <c r="AD224" s="15"/>
      <c r="AE224" s="15"/>
      <c r="AF224" s="15"/>
      <c r="AG224" s="15"/>
    </row>
    <row r="225" spans="1:33" ht="15.75" customHeight="1" x14ac:dyDescent="0.3">
      <c r="A225" s="15"/>
      <c r="B225" s="16"/>
      <c r="C225" s="346"/>
      <c r="D225" s="347"/>
      <c r="E225" s="348"/>
      <c r="F225" s="348"/>
      <c r="G225" s="348"/>
      <c r="H225" s="348"/>
      <c r="I225" s="348"/>
      <c r="J225" s="348"/>
      <c r="K225" s="348"/>
      <c r="L225" s="348"/>
      <c r="M225" s="348"/>
      <c r="N225" s="348"/>
      <c r="O225" s="348"/>
      <c r="P225" s="348"/>
      <c r="Q225" s="348"/>
      <c r="R225" s="348"/>
      <c r="S225" s="348"/>
      <c r="T225" s="348"/>
      <c r="U225" s="348"/>
      <c r="V225" s="348"/>
      <c r="W225" s="368"/>
      <c r="X225" s="368"/>
      <c r="Y225" s="368"/>
      <c r="Z225" s="369"/>
      <c r="AA225" s="346"/>
      <c r="AB225" s="15"/>
      <c r="AC225" s="15"/>
      <c r="AD225" s="15"/>
      <c r="AE225" s="15"/>
      <c r="AF225" s="15"/>
      <c r="AG225" s="15"/>
    </row>
    <row r="226" spans="1:33" ht="15.75" customHeight="1" x14ac:dyDescent="0.3">
      <c r="A226" s="15"/>
      <c r="B226" s="16"/>
      <c r="C226" s="346"/>
      <c r="D226" s="347"/>
      <c r="E226" s="348"/>
      <c r="F226" s="348"/>
      <c r="G226" s="348"/>
      <c r="H226" s="348"/>
      <c r="I226" s="348"/>
      <c r="J226" s="348"/>
      <c r="K226" s="348"/>
      <c r="L226" s="348"/>
      <c r="M226" s="348"/>
      <c r="N226" s="348"/>
      <c r="O226" s="348"/>
      <c r="P226" s="348"/>
      <c r="Q226" s="348"/>
      <c r="R226" s="348"/>
      <c r="S226" s="348"/>
      <c r="T226" s="348"/>
      <c r="U226" s="348"/>
      <c r="V226" s="348"/>
      <c r="W226" s="368"/>
      <c r="X226" s="368"/>
      <c r="Y226" s="368"/>
      <c r="Z226" s="369"/>
      <c r="AA226" s="346"/>
      <c r="AB226" s="15"/>
      <c r="AC226" s="15"/>
      <c r="AD226" s="15"/>
      <c r="AE226" s="15"/>
      <c r="AF226" s="15"/>
      <c r="AG226" s="15"/>
    </row>
    <row r="227" spans="1:33" ht="15.75" customHeight="1" x14ac:dyDescent="0.3">
      <c r="A227" s="15"/>
      <c r="B227" s="16"/>
      <c r="C227" s="346"/>
      <c r="D227" s="347"/>
      <c r="E227" s="348"/>
      <c r="F227" s="348"/>
      <c r="G227" s="348"/>
      <c r="H227" s="348"/>
      <c r="I227" s="348"/>
      <c r="J227" s="348"/>
      <c r="K227" s="348"/>
      <c r="L227" s="348"/>
      <c r="M227" s="348"/>
      <c r="N227" s="348"/>
      <c r="O227" s="348"/>
      <c r="P227" s="348"/>
      <c r="Q227" s="348"/>
      <c r="R227" s="348"/>
      <c r="S227" s="348"/>
      <c r="T227" s="348"/>
      <c r="U227" s="348"/>
      <c r="V227" s="348"/>
      <c r="W227" s="368"/>
      <c r="X227" s="368"/>
      <c r="Y227" s="368"/>
      <c r="Z227" s="369"/>
      <c r="AA227" s="346"/>
      <c r="AB227" s="15"/>
      <c r="AC227" s="15"/>
      <c r="AD227" s="15"/>
      <c r="AE227" s="15"/>
      <c r="AF227" s="15"/>
      <c r="AG227" s="15"/>
    </row>
    <row r="228" spans="1:33" ht="15.75" customHeight="1" x14ac:dyDescent="0.3">
      <c r="A228" s="15"/>
      <c r="B228" s="16"/>
      <c r="C228" s="346"/>
      <c r="D228" s="347"/>
      <c r="E228" s="348"/>
      <c r="F228" s="348"/>
      <c r="G228" s="348"/>
      <c r="H228" s="348"/>
      <c r="I228" s="348"/>
      <c r="J228" s="348"/>
      <c r="K228" s="348"/>
      <c r="L228" s="348"/>
      <c r="M228" s="348"/>
      <c r="N228" s="348"/>
      <c r="O228" s="348"/>
      <c r="P228" s="348"/>
      <c r="Q228" s="348"/>
      <c r="R228" s="348"/>
      <c r="S228" s="348"/>
      <c r="T228" s="348"/>
      <c r="U228" s="348"/>
      <c r="V228" s="348"/>
      <c r="W228" s="368"/>
      <c r="X228" s="368"/>
      <c r="Y228" s="368"/>
      <c r="Z228" s="369"/>
      <c r="AA228" s="346"/>
      <c r="AB228" s="15"/>
      <c r="AC228" s="15"/>
      <c r="AD228" s="15"/>
      <c r="AE228" s="15"/>
      <c r="AF228" s="15"/>
      <c r="AG228" s="15"/>
    </row>
    <row r="229" spans="1:33" ht="15.75" customHeight="1" x14ac:dyDescent="0.3">
      <c r="A229" s="15"/>
      <c r="B229" s="16"/>
      <c r="C229" s="346"/>
      <c r="D229" s="347"/>
      <c r="E229" s="348"/>
      <c r="F229" s="348"/>
      <c r="G229" s="348"/>
      <c r="H229" s="348"/>
      <c r="I229" s="348"/>
      <c r="J229" s="348"/>
      <c r="K229" s="348"/>
      <c r="L229" s="348"/>
      <c r="M229" s="348"/>
      <c r="N229" s="348"/>
      <c r="O229" s="348"/>
      <c r="P229" s="348"/>
      <c r="Q229" s="348"/>
      <c r="R229" s="348"/>
      <c r="S229" s="348"/>
      <c r="T229" s="348"/>
      <c r="U229" s="348"/>
      <c r="V229" s="348"/>
      <c r="W229" s="368"/>
      <c r="X229" s="368"/>
      <c r="Y229" s="368"/>
      <c r="Z229" s="369"/>
      <c r="AA229" s="346"/>
      <c r="AB229" s="15"/>
      <c r="AC229" s="15"/>
      <c r="AD229" s="15"/>
      <c r="AE229" s="15"/>
      <c r="AF229" s="15"/>
      <c r="AG229" s="15"/>
    </row>
    <row r="230" spans="1:33" ht="15.75" customHeight="1" x14ac:dyDescent="0.3">
      <c r="A230" s="15"/>
      <c r="B230" s="16"/>
      <c r="C230" s="346"/>
      <c r="D230" s="347"/>
      <c r="E230" s="348"/>
      <c r="F230" s="348"/>
      <c r="G230" s="348"/>
      <c r="H230" s="348"/>
      <c r="I230" s="348"/>
      <c r="J230" s="348"/>
      <c r="K230" s="348"/>
      <c r="L230" s="348"/>
      <c r="M230" s="348"/>
      <c r="N230" s="348"/>
      <c r="O230" s="348"/>
      <c r="P230" s="348"/>
      <c r="Q230" s="348"/>
      <c r="R230" s="348"/>
      <c r="S230" s="348"/>
      <c r="T230" s="348"/>
      <c r="U230" s="348"/>
      <c r="V230" s="348"/>
      <c r="W230" s="368"/>
      <c r="X230" s="368"/>
      <c r="Y230" s="368"/>
      <c r="Z230" s="369"/>
      <c r="AA230" s="346"/>
      <c r="AB230" s="15"/>
      <c r="AC230" s="15"/>
      <c r="AD230" s="15"/>
      <c r="AE230" s="15"/>
      <c r="AF230" s="15"/>
      <c r="AG230" s="15"/>
    </row>
    <row r="231" spans="1:33" ht="15.75" customHeight="1" x14ac:dyDescent="0.3">
      <c r="A231" s="15"/>
      <c r="B231" s="16"/>
      <c r="C231" s="346"/>
      <c r="D231" s="347"/>
      <c r="E231" s="348"/>
      <c r="F231" s="348"/>
      <c r="G231" s="348"/>
      <c r="H231" s="348"/>
      <c r="I231" s="348"/>
      <c r="J231" s="348"/>
      <c r="K231" s="348"/>
      <c r="L231" s="348"/>
      <c r="M231" s="348"/>
      <c r="N231" s="348"/>
      <c r="O231" s="348"/>
      <c r="P231" s="348"/>
      <c r="Q231" s="348"/>
      <c r="R231" s="348"/>
      <c r="S231" s="348"/>
      <c r="T231" s="348"/>
      <c r="U231" s="348"/>
      <c r="V231" s="348"/>
      <c r="W231" s="368"/>
      <c r="X231" s="368"/>
      <c r="Y231" s="368"/>
      <c r="Z231" s="369"/>
      <c r="AA231" s="346"/>
      <c r="AB231" s="15"/>
      <c r="AC231" s="15"/>
      <c r="AD231" s="15"/>
      <c r="AE231" s="15"/>
      <c r="AF231" s="15"/>
      <c r="AG231" s="15"/>
    </row>
    <row r="232" spans="1:33" ht="15.75" customHeight="1" x14ac:dyDescent="0.3">
      <c r="A232" s="15"/>
      <c r="B232" s="16"/>
      <c r="C232" s="346"/>
      <c r="D232" s="347"/>
      <c r="E232" s="348"/>
      <c r="F232" s="348"/>
      <c r="G232" s="348"/>
      <c r="H232" s="348"/>
      <c r="I232" s="348"/>
      <c r="J232" s="348"/>
      <c r="K232" s="348"/>
      <c r="L232" s="348"/>
      <c r="M232" s="348"/>
      <c r="N232" s="348"/>
      <c r="O232" s="348"/>
      <c r="P232" s="348"/>
      <c r="Q232" s="348"/>
      <c r="R232" s="348"/>
      <c r="S232" s="348"/>
      <c r="T232" s="348"/>
      <c r="U232" s="348"/>
      <c r="V232" s="348"/>
      <c r="W232" s="368"/>
      <c r="X232" s="368"/>
      <c r="Y232" s="368"/>
      <c r="Z232" s="369"/>
      <c r="AA232" s="346"/>
      <c r="AB232" s="15"/>
      <c r="AC232" s="15"/>
      <c r="AD232" s="15"/>
      <c r="AE232" s="15"/>
      <c r="AF232" s="15"/>
      <c r="AG232" s="15"/>
    </row>
    <row r="233" spans="1:33" ht="15.75" customHeight="1" x14ac:dyDescent="0.3">
      <c r="A233" s="15"/>
      <c r="B233" s="16"/>
      <c r="C233" s="346"/>
      <c r="D233" s="347"/>
      <c r="E233" s="348"/>
      <c r="F233" s="348"/>
      <c r="G233" s="348"/>
      <c r="H233" s="348"/>
      <c r="I233" s="348"/>
      <c r="J233" s="348"/>
      <c r="K233" s="348"/>
      <c r="L233" s="348"/>
      <c r="M233" s="348"/>
      <c r="N233" s="348"/>
      <c r="O233" s="348"/>
      <c r="P233" s="348"/>
      <c r="Q233" s="348"/>
      <c r="R233" s="348"/>
      <c r="S233" s="348"/>
      <c r="T233" s="348"/>
      <c r="U233" s="348"/>
      <c r="V233" s="348"/>
      <c r="W233" s="368"/>
      <c r="X233" s="368"/>
      <c r="Y233" s="368"/>
      <c r="Z233" s="369"/>
      <c r="AA233" s="346"/>
      <c r="AB233" s="15"/>
      <c r="AC233" s="15"/>
      <c r="AD233" s="15"/>
      <c r="AE233" s="15"/>
      <c r="AF233" s="15"/>
      <c r="AG233" s="15"/>
    </row>
    <row r="234" spans="1:33" ht="15.75" customHeight="1" x14ac:dyDescent="0.3">
      <c r="A234" s="15"/>
      <c r="B234" s="16"/>
      <c r="C234" s="346"/>
      <c r="D234" s="347"/>
      <c r="E234" s="348"/>
      <c r="F234" s="348"/>
      <c r="G234" s="348"/>
      <c r="H234" s="348"/>
      <c r="I234" s="348"/>
      <c r="J234" s="348"/>
      <c r="K234" s="348"/>
      <c r="L234" s="348"/>
      <c r="M234" s="348"/>
      <c r="N234" s="348"/>
      <c r="O234" s="348"/>
      <c r="P234" s="348"/>
      <c r="Q234" s="348"/>
      <c r="R234" s="348"/>
      <c r="S234" s="348"/>
      <c r="T234" s="348"/>
      <c r="U234" s="348"/>
      <c r="V234" s="348"/>
      <c r="W234" s="368"/>
      <c r="X234" s="368"/>
      <c r="Y234" s="368"/>
      <c r="Z234" s="369"/>
      <c r="AA234" s="346"/>
      <c r="AB234" s="15"/>
      <c r="AC234" s="15"/>
      <c r="AD234" s="15"/>
      <c r="AE234" s="15"/>
      <c r="AF234" s="15"/>
      <c r="AG234" s="15"/>
    </row>
    <row r="235" spans="1:33" ht="15.75" customHeight="1" x14ac:dyDescent="0.3">
      <c r="A235" s="15"/>
      <c r="B235" s="16"/>
      <c r="C235" s="346"/>
      <c r="D235" s="347"/>
      <c r="E235" s="348"/>
      <c r="F235" s="348"/>
      <c r="G235" s="348"/>
      <c r="H235" s="348"/>
      <c r="I235" s="348"/>
      <c r="J235" s="348"/>
      <c r="K235" s="348"/>
      <c r="L235" s="348"/>
      <c r="M235" s="348"/>
      <c r="N235" s="348"/>
      <c r="O235" s="348"/>
      <c r="P235" s="348"/>
      <c r="Q235" s="348"/>
      <c r="R235" s="348"/>
      <c r="S235" s="348"/>
      <c r="T235" s="348"/>
      <c r="U235" s="348"/>
      <c r="V235" s="348"/>
      <c r="W235" s="368"/>
      <c r="X235" s="368"/>
      <c r="Y235" s="368"/>
      <c r="Z235" s="369"/>
      <c r="AA235" s="346"/>
      <c r="AB235" s="15"/>
      <c r="AC235" s="15"/>
      <c r="AD235" s="15"/>
      <c r="AE235" s="15"/>
      <c r="AF235" s="15"/>
      <c r="AG235" s="15"/>
    </row>
    <row r="236" spans="1:33" ht="15.75" customHeight="1" x14ac:dyDescent="0.3">
      <c r="A236" s="15"/>
      <c r="B236" s="16"/>
      <c r="C236" s="346"/>
      <c r="D236" s="347"/>
      <c r="E236" s="348"/>
      <c r="F236" s="348"/>
      <c r="G236" s="348"/>
      <c r="H236" s="348"/>
      <c r="I236" s="348"/>
      <c r="J236" s="348"/>
      <c r="K236" s="348"/>
      <c r="L236" s="348"/>
      <c r="M236" s="348"/>
      <c r="N236" s="348"/>
      <c r="O236" s="348"/>
      <c r="P236" s="348"/>
      <c r="Q236" s="348"/>
      <c r="R236" s="348"/>
      <c r="S236" s="348"/>
      <c r="T236" s="348"/>
      <c r="U236" s="348"/>
      <c r="V236" s="348"/>
      <c r="W236" s="368"/>
      <c r="X236" s="368"/>
      <c r="Y236" s="368"/>
      <c r="Z236" s="369"/>
      <c r="AA236" s="346"/>
      <c r="AB236" s="15"/>
      <c r="AC236" s="15"/>
      <c r="AD236" s="15"/>
      <c r="AE236" s="15"/>
      <c r="AF236" s="15"/>
      <c r="AG236" s="15"/>
    </row>
    <row r="237" spans="1:33" ht="15.75" customHeight="1" x14ac:dyDescent="0.3">
      <c r="A237" s="15"/>
      <c r="B237" s="16"/>
      <c r="C237" s="346"/>
      <c r="D237" s="347"/>
      <c r="E237" s="348"/>
      <c r="F237" s="348"/>
      <c r="G237" s="348"/>
      <c r="H237" s="348"/>
      <c r="I237" s="348"/>
      <c r="J237" s="348"/>
      <c r="K237" s="348"/>
      <c r="L237" s="348"/>
      <c r="M237" s="348"/>
      <c r="N237" s="348"/>
      <c r="O237" s="348"/>
      <c r="P237" s="348"/>
      <c r="Q237" s="348"/>
      <c r="R237" s="348"/>
      <c r="S237" s="348"/>
      <c r="T237" s="348"/>
      <c r="U237" s="348"/>
      <c r="V237" s="348"/>
      <c r="W237" s="368"/>
      <c r="X237" s="368"/>
      <c r="Y237" s="368"/>
      <c r="Z237" s="369"/>
      <c r="AA237" s="346"/>
      <c r="AB237" s="15"/>
      <c r="AC237" s="15"/>
      <c r="AD237" s="15"/>
      <c r="AE237" s="15"/>
      <c r="AF237" s="15"/>
      <c r="AG237" s="15"/>
    </row>
    <row r="238" spans="1:33" ht="15.75" customHeight="1" x14ac:dyDescent="0.3">
      <c r="A238" s="15"/>
      <c r="B238" s="16"/>
      <c r="C238" s="346"/>
      <c r="D238" s="347"/>
      <c r="E238" s="348"/>
      <c r="F238" s="348"/>
      <c r="G238" s="348"/>
      <c r="H238" s="348"/>
      <c r="I238" s="348"/>
      <c r="J238" s="348"/>
      <c r="K238" s="348"/>
      <c r="L238" s="348"/>
      <c r="M238" s="348"/>
      <c r="N238" s="348"/>
      <c r="O238" s="348"/>
      <c r="P238" s="348"/>
      <c r="Q238" s="348"/>
      <c r="R238" s="348"/>
      <c r="S238" s="348"/>
      <c r="T238" s="348"/>
      <c r="U238" s="348"/>
      <c r="V238" s="348"/>
      <c r="W238" s="368"/>
      <c r="X238" s="368"/>
      <c r="Y238" s="368"/>
      <c r="Z238" s="369"/>
      <c r="AA238" s="346"/>
      <c r="AB238" s="15"/>
      <c r="AC238" s="15"/>
      <c r="AD238" s="15"/>
      <c r="AE238" s="15"/>
      <c r="AF238" s="15"/>
      <c r="AG238" s="15"/>
    </row>
    <row r="239" spans="1:33" ht="15.75" customHeight="1" x14ac:dyDescent="0.3">
      <c r="A239" s="15"/>
      <c r="B239" s="16"/>
      <c r="C239" s="346"/>
      <c r="D239" s="347"/>
      <c r="E239" s="348"/>
      <c r="F239" s="348"/>
      <c r="G239" s="348"/>
      <c r="H239" s="348"/>
      <c r="I239" s="348"/>
      <c r="J239" s="348"/>
      <c r="K239" s="348"/>
      <c r="L239" s="348"/>
      <c r="M239" s="348"/>
      <c r="N239" s="348"/>
      <c r="O239" s="348"/>
      <c r="P239" s="348"/>
      <c r="Q239" s="348"/>
      <c r="R239" s="348"/>
      <c r="S239" s="348"/>
      <c r="T239" s="348"/>
      <c r="U239" s="348"/>
      <c r="V239" s="348"/>
      <c r="W239" s="368"/>
      <c r="X239" s="368"/>
      <c r="Y239" s="368"/>
      <c r="Z239" s="369"/>
      <c r="AA239" s="346"/>
      <c r="AB239" s="15"/>
      <c r="AC239" s="15"/>
      <c r="AD239" s="15"/>
      <c r="AE239" s="15"/>
      <c r="AF239" s="15"/>
      <c r="AG239" s="15"/>
    </row>
    <row r="240" spans="1:33" ht="15.75" customHeight="1" x14ac:dyDescent="0.3">
      <c r="A240" s="15"/>
      <c r="B240" s="16"/>
      <c r="C240" s="346"/>
      <c r="D240" s="347"/>
      <c r="E240" s="348"/>
      <c r="F240" s="348"/>
      <c r="G240" s="348"/>
      <c r="H240" s="348"/>
      <c r="I240" s="348"/>
      <c r="J240" s="348"/>
      <c r="K240" s="348"/>
      <c r="L240" s="348"/>
      <c r="M240" s="348"/>
      <c r="N240" s="348"/>
      <c r="O240" s="348"/>
      <c r="P240" s="348"/>
      <c r="Q240" s="348"/>
      <c r="R240" s="348"/>
      <c r="S240" s="348"/>
      <c r="T240" s="348"/>
      <c r="U240" s="348"/>
      <c r="V240" s="348"/>
      <c r="W240" s="368"/>
      <c r="X240" s="368"/>
      <c r="Y240" s="368"/>
      <c r="Z240" s="369"/>
      <c r="AA240" s="346"/>
      <c r="AB240" s="15"/>
      <c r="AC240" s="15"/>
      <c r="AD240" s="15"/>
      <c r="AE240" s="15"/>
      <c r="AF240" s="15"/>
      <c r="AG240" s="15"/>
    </row>
    <row r="241" spans="1:33" ht="15.75" customHeight="1" x14ac:dyDescent="0.3">
      <c r="A241" s="15"/>
      <c r="B241" s="16"/>
      <c r="C241" s="346"/>
      <c r="D241" s="347"/>
      <c r="E241" s="348"/>
      <c r="F241" s="348"/>
      <c r="G241" s="348"/>
      <c r="H241" s="348"/>
      <c r="I241" s="348"/>
      <c r="J241" s="348"/>
      <c r="K241" s="348"/>
      <c r="L241" s="348"/>
      <c r="M241" s="348"/>
      <c r="N241" s="348"/>
      <c r="O241" s="348"/>
      <c r="P241" s="348"/>
      <c r="Q241" s="348"/>
      <c r="R241" s="348"/>
      <c r="S241" s="348"/>
      <c r="T241" s="348"/>
      <c r="U241" s="348"/>
      <c r="V241" s="348"/>
      <c r="W241" s="368"/>
      <c r="X241" s="368"/>
      <c r="Y241" s="368"/>
      <c r="Z241" s="369"/>
      <c r="AA241" s="346"/>
      <c r="AB241" s="15"/>
      <c r="AC241" s="15"/>
      <c r="AD241" s="15"/>
      <c r="AE241" s="15"/>
      <c r="AF241" s="15"/>
      <c r="AG241" s="15"/>
    </row>
    <row r="242" spans="1:33" ht="15.75" customHeight="1" x14ac:dyDescent="0.3">
      <c r="A242" s="15"/>
      <c r="B242" s="16"/>
      <c r="C242" s="346"/>
      <c r="D242" s="347"/>
      <c r="E242" s="348"/>
      <c r="F242" s="348"/>
      <c r="G242" s="348"/>
      <c r="H242" s="348"/>
      <c r="I242" s="348"/>
      <c r="J242" s="348"/>
      <c r="K242" s="348"/>
      <c r="L242" s="348"/>
      <c r="M242" s="348"/>
      <c r="N242" s="348"/>
      <c r="O242" s="348"/>
      <c r="P242" s="348"/>
      <c r="Q242" s="348"/>
      <c r="R242" s="348"/>
      <c r="S242" s="348"/>
      <c r="T242" s="348"/>
      <c r="U242" s="348"/>
      <c r="V242" s="348"/>
      <c r="W242" s="368"/>
      <c r="X242" s="368"/>
      <c r="Y242" s="368"/>
      <c r="Z242" s="369"/>
      <c r="AA242" s="346"/>
      <c r="AB242" s="15"/>
      <c r="AC242" s="15"/>
      <c r="AD242" s="15"/>
      <c r="AE242" s="15"/>
      <c r="AF242" s="15"/>
      <c r="AG242" s="15"/>
    </row>
    <row r="243" spans="1:33" ht="15.75" customHeight="1" x14ac:dyDescent="0.3">
      <c r="A243" s="15"/>
      <c r="B243" s="16"/>
      <c r="C243" s="346"/>
      <c r="D243" s="347"/>
      <c r="E243" s="348"/>
      <c r="F243" s="348"/>
      <c r="G243" s="348"/>
      <c r="H243" s="348"/>
      <c r="I243" s="348"/>
      <c r="J243" s="348"/>
      <c r="K243" s="348"/>
      <c r="L243" s="348"/>
      <c r="M243" s="348"/>
      <c r="N243" s="348"/>
      <c r="O243" s="348"/>
      <c r="P243" s="348"/>
      <c r="Q243" s="348"/>
      <c r="R243" s="348"/>
      <c r="S243" s="348"/>
      <c r="T243" s="348"/>
      <c r="U243" s="348"/>
      <c r="V243" s="348"/>
      <c r="W243" s="368"/>
      <c r="X243" s="368"/>
      <c r="Y243" s="368"/>
      <c r="Z243" s="369"/>
      <c r="AA243" s="346"/>
      <c r="AB243" s="15"/>
      <c r="AC243" s="15"/>
      <c r="AD243" s="15"/>
      <c r="AE243" s="15"/>
      <c r="AF243" s="15"/>
      <c r="AG243" s="15"/>
    </row>
    <row r="244" spans="1:33" ht="15.75" customHeight="1" x14ac:dyDescent="0.3">
      <c r="A244" s="15"/>
      <c r="B244" s="16"/>
      <c r="C244" s="346"/>
      <c r="D244" s="347"/>
      <c r="E244" s="348"/>
      <c r="F244" s="348"/>
      <c r="G244" s="348"/>
      <c r="H244" s="348"/>
      <c r="I244" s="348"/>
      <c r="J244" s="348"/>
      <c r="K244" s="348"/>
      <c r="L244" s="348"/>
      <c r="M244" s="348"/>
      <c r="N244" s="348"/>
      <c r="O244" s="348"/>
      <c r="P244" s="348"/>
      <c r="Q244" s="348"/>
      <c r="R244" s="348"/>
      <c r="S244" s="348"/>
      <c r="T244" s="348"/>
      <c r="U244" s="348"/>
      <c r="V244" s="348"/>
      <c r="W244" s="368"/>
      <c r="X244" s="368"/>
      <c r="Y244" s="368"/>
      <c r="Z244" s="369"/>
      <c r="AA244" s="346"/>
      <c r="AB244" s="15"/>
      <c r="AC244" s="15"/>
      <c r="AD244" s="15"/>
      <c r="AE244" s="15"/>
      <c r="AF244" s="15"/>
      <c r="AG244" s="15"/>
    </row>
    <row r="245" spans="1:33" ht="15.75" customHeight="1" x14ac:dyDescent="0.3">
      <c r="A245" s="15"/>
      <c r="B245" s="16"/>
      <c r="C245" s="346"/>
      <c r="D245" s="347"/>
      <c r="E245" s="348"/>
      <c r="F245" s="348"/>
      <c r="G245" s="348"/>
      <c r="H245" s="348"/>
      <c r="I245" s="348"/>
      <c r="J245" s="348"/>
      <c r="K245" s="348"/>
      <c r="L245" s="348"/>
      <c r="M245" s="348"/>
      <c r="N245" s="348"/>
      <c r="O245" s="348"/>
      <c r="P245" s="348"/>
      <c r="Q245" s="348"/>
      <c r="R245" s="348"/>
      <c r="S245" s="348"/>
      <c r="T245" s="348"/>
      <c r="U245" s="348"/>
      <c r="V245" s="348"/>
      <c r="W245" s="368"/>
      <c r="X245" s="368"/>
      <c r="Y245" s="368"/>
      <c r="Z245" s="369"/>
      <c r="AA245" s="346"/>
      <c r="AB245" s="15"/>
      <c r="AC245" s="15"/>
      <c r="AD245" s="15"/>
      <c r="AE245" s="15"/>
      <c r="AF245" s="15"/>
      <c r="AG245" s="15"/>
    </row>
    <row r="246" spans="1:33" ht="15.75" customHeight="1" x14ac:dyDescent="0.3">
      <c r="A246" s="15"/>
      <c r="B246" s="16"/>
      <c r="C246" s="346"/>
      <c r="D246" s="347"/>
      <c r="E246" s="348"/>
      <c r="F246" s="348"/>
      <c r="G246" s="348"/>
      <c r="H246" s="348"/>
      <c r="I246" s="348"/>
      <c r="J246" s="348"/>
      <c r="K246" s="348"/>
      <c r="L246" s="348"/>
      <c r="M246" s="348"/>
      <c r="N246" s="348"/>
      <c r="O246" s="348"/>
      <c r="P246" s="348"/>
      <c r="Q246" s="348"/>
      <c r="R246" s="348"/>
      <c r="S246" s="348"/>
      <c r="T246" s="348"/>
      <c r="U246" s="348"/>
      <c r="V246" s="348"/>
      <c r="W246" s="368"/>
      <c r="X246" s="368"/>
      <c r="Y246" s="368"/>
      <c r="Z246" s="369"/>
      <c r="AA246" s="346"/>
      <c r="AB246" s="15"/>
      <c r="AC246" s="15"/>
      <c r="AD246" s="15"/>
      <c r="AE246" s="15"/>
      <c r="AF246" s="15"/>
      <c r="AG246" s="15"/>
    </row>
    <row r="247" spans="1:33" ht="15.75" customHeight="1" x14ac:dyDescent="0.3">
      <c r="A247" s="15"/>
      <c r="B247" s="16"/>
      <c r="C247" s="346"/>
      <c r="D247" s="347"/>
      <c r="E247" s="348"/>
      <c r="F247" s="348"/>
      <c r="G247" s="348"/>
      <c r="H247" s="348"/>
      <c r="I247" s="348"/>
      <c r="J247" s="348"/>
      <c r="K247" s="348"/>
      <c r="L247" s="348"/>
      <c r="M247" s="348"/>
      <c r="N247" s="348"/>
      <c r="O247" s="348"/>
      <c r="P247" s="348"/>
      <c r="Q247" s="348"/>
      <c r="R247" s="348"/>
      <c r="S247" s="348"/>
      <c r="T247" s="348"/>
      <c r="U247" s="348"/>
      <c r="V247" s="348"/>
      <c r="W247" s="368"/>
      <c r="X247" s="368"/>
      <c r="Y247" s="368"/>
      <c r="Z247" s="369"/>
      <c r="AA247" s="346"/>
      <c r="AB247" s="15"/>
      <c r="AC247" s="15"/>
      <c r="AD247" s="15"/>
      <c r="AE247" s="15"/>
      <c r="AF247" s="15"/>
      <c r="AG247" s="15"/>
    </row>
    <row r="248" spans="1:33" ht="15.75" customHeight="1" x14ac:dyDescent="0.3">
      <c r="A248" s="15"/>
      <c r="B248" s="16"/>
      <c r="C248" s="346"/>
      <c r="D248" s="347"/>
      <c r="E248" s="348"/>
      <c r="F248" s="348"/>
      <c r="G248" s="348"/>
      <c r="H248" s="348"/>
      <c r="I248" s="348"/>
      <c r="J248" s="348"/>
      <c r="K248" s="348"/>
      <c r="L248" s="348"/>
      <c r="M248" s="348"/>
      <c r="N248" s="348"/>
      <c r="O248" s="348"/>
      <c r="P248" s="348"/>
      <c r="Q248" s="348"/>
      <c r="R248" s="348"/>
      <c r="S248" s="348"/>
      <c r="T248" s="348"/>
      <c r="U248" s="348"/>
      <c r="V248" s="348"/>
      <c r="W248" s="368"/>
      <c r="X248" s="368"/>
      <c r="Y248" s="368"/>
      <c r="Z248" s="369"/>
      <c r="AA248" s="346"/>
      <c r="AB248" s="15"/>
      <c r="AC248" s="15"/>
      <c r="AD248" s="15"/>
      <c r="AE248" s="15"/>
      <c r="AF248" s="15"/>
      <c r="AG248" s="15"/>
    </row>
    <row r="249" spans="1:33" ht="15.75" customHeight="1" x14ac:dyDescent="0.3">
      <c r="A249" s="15"/>
      <c r="B249" s="16"/>
      <c r="C249" s="346"/>
      <c r="D249" s="347"/>
      <c r="E249" s="348"/>
      <c r="F249" s="348"/>
      <c r="G249" s="348"/>
      <c r="H249" s="348"/>
      <c r="I249" s="348"/>
      <c r="J249" s="348"/>
      <c r="K249" s="348"/>
      <c r="L249" s="348"/>
      <c r="M249" s="348"/>
      <c r="N249" s="348"/>
      <c r="O249" s="348"/>
      <c r="P249" s="348"/>
      <c r="Q249" s="348"/>
      <c r="R249" s="348"/>
      <c r="S249" s="348"/>
      <c r="T249" s="348"/>
      <c r="U249" s="348"/>
      <c r="V249" s="348"/>
      <c r="W249" s="368"/>
      <c r="X249" s="368"/>
      <c r="Y249" s="368"/>
      <c r="Z249" s="369"/>
      <c r="AA249" s="346"/>
      <c r="AB249" s="15"/>
      <c r="AC249" s="15"/>
      <c r="AD249" s="15"/>
      <c r="AE249" s="15"/>
      <c r="AF249" s="15"/>
      <c r="AG249" s="15"/>
    </row>
    <row r="250" spans="1:33" ht="15.75" customHeight="1" x14ac:dyDescent="0.3">
      <c r="A250" s="15"/>
      <c r="B250" s="16"/>
      <c r="C250" s="346"/>
      <c r="D250" s="347"/>
      <c r="E250" s="348"/>
      <c r="F250" s="348"/>
      <c r="G250" s="348"/>
      <c r="H250" s="348"/>
      <c r="I250" s="348"/>
      <c r="J250" s="348"/>
      <c r="K250" s="348"/>
      <c r="L250" s="348"/>
      <c r="M250" s="348"/>
      <c r="N250" s="348"/>
      <c r="O250" s="348"/>
      <c r="P250" s="348"/>
      <c r="Q250" s="348"/>
      <c r="R250" s="348"/>
      <c r="S250" s="348"/>
      <c r="T250" s="348"/>
      <c r="U250" s="348"/>
      <c r="V250" s="348"/>
      <c r="W250" s="368"/>
      <c r="X250" s="368"/>
      <c r="Y250" s="368"/>
      <c r="Z250" s="369"/>
      <c r="AA250" s="346"/>
      <c r="AB250" s="15"/>
      <c r="AC250" s="15"/>
      <c r="AD250" s="15"/>
      <c r="AE250" s="15"/>
      <c r="AF250" s="15"/>
      <c r="AG250" s="15"/>
    </row>
    <row r="251" spans="1:33" ht="15.75" customHeight="1" x14ac:dyDescent="0.3">
      <c r="A251" s="15"/>
      <c r="B251" s="16"/>
      <c r="C251" s="346"/>
      <c r="D251" s="347"/>
      <c r="E251" s="348"/>
      <c r="F251" s="348"/>
      <c r="G251" s="348"/>
      <c r="H251" s="348"/>
      <c r="I251" s="348"/>
      <c r="J251" s="348"/>
      <c r="K251" s="348"/>
      <c r="L251" s="348"/>
      <c r="M251" s="348"/>
      <c r="N251" s="348"/>
      <c r="O251" s="348"/>
      <c r="P251" s="348"/>
      <c r="Q251" s="348"/>
      <c r="R251" s="348"/>
      <c r="S251" s="348"/>
      <c r="T251" s="348"/>
      <c r="U251" s="348"/>
      <c r="V251" s="348"/>
      <c r="W251" s="368"/>
      <c r="X251" s="368"/>
      <c r="Y251" s="368"/>
      <c r="Z251" s="369"/>
      <c r="AA251" s="346"/>
      <c r="AB251" s="15"/>
      <c r="AC251" s="15"/>
      <c r="AD251" s="15"/>
      <c r="AE251" s="15"/>
      <c r="AF251" s="15"/>
      <c r="AG251" s="15"/>
    </row>
    <row r="252" spans="1:33" ht="15.75" customHeight="1" x14ac:dyDescent="0.3">
      <c r="A252" s="15"/>
      <c r="B252" s="16"/>
      <c r="C252" s="346"/>
      <c r="D252" s="347"/>
      <c r="E252" s="348"/>
      <c r="F252" s="348"/>
      <c r="G252" s="348"/>
      <c r="H252" s="348"/>
      <c r="I252" s="348"/>
      <c r="J252" s="348"/>
      <c r="K252" s="348"/>
      <c r="L252" s="348"/>
      <c r="M252" s="348"/>
      <c r="N252" s="348"/>
      <c r="O252" s="348"/>
      <c r="P252" s="348"/>
      <c r="Q252" s="348"/>
      <c r="R252" s="348"/>
      <c r="S252" s="348"/>
      <c r="T252" s="348"/>
      <c r="U252" s="348"/>
      <c r="V252" s="348"/>
      <c r="W252" s="368"/>
      <c r="X252" s="368"/>
      <c r="Y252" s="368"/>
      <c r="Z252" s="369"/>
      <c r="AA252" s="346"/>
      <c r="AB252" s="15"/>
      <c r="AC252" s="15"/>
      <c r="AD252" s="15"/>
      <c r="AE252" s="15"/>
      <c r="AF252" s="15"/>
      <c r="AG252" s="15"/>
    </row>
    <row r="253" spans="1:33" ht="15.75" customHeight="1" x14ac:dyDescent="0.3">
      <c r="A253" s="15"/>
      <c r="B253" s="16"/>
      <c r="C253" s="346"/>
      <c r="D253" s="347"/>
      <c r="E253" s="348"/>
      <c r="F253" s="348"/>
      <c r="G253" s="348"/>
      <c r="H253" s="348"/>
      <c r="I253" s="348"/>
      <c r="J253" s="348"/>
      <c r="K253" s="348"/>
      <c r="L253" s="348"/>
      <c r="M253" s="348"/>
      <c r="N253" s="348"/>
      <c r="O253" s="348"/>
      <c r="P253" s="348"/>
      <c r="Q253" s="348"/>
      <c r="R253" s="348"/>
      <c r="S253" s="348"/>
      <c r="T253" s="348"/>
      <c r="U253" s="348"/>
      <c r="V253" s="348"/>
      <c r="W253" s="368"/>
      <c r="X253" s="368"/>
      <c r="Y253" s="368"/>
      <c r="Z253" s="369"/>
      <c r="AA253" s="346"/>
      <c r="AB253" s="15"/>
      <c r="AC253" s="15"/>
      <c r="AD253" s="15"/>
      <c r="AE253" s="15"/>
      <c r="AF253" s="15"/>
      <c r="AG253" s="15"/>
    </row>
    <row r="254" spans="1:33" ht="15.75" customHeight="1" x14ac:dyDescent="0.3">
      <c r="A254" s="15"/>
      <c r="B254" s="16"/>
      <c r="C254" s="346"/>
      <c r="D254" s="347"/>
      <c r="E254" s="348"/>
      <c r="F254" s="348"/>
      <c r="G254" s="348"/>
      <c r="H254" s="348"/>
      <c r="I254" s="348"/>
      <c r="J254" s="348"/>
      <c r="K254" s="348"/>
      <c r="L254" s="348"/>
      <c r="M254" s="348"/>
      <c r="N254" s="348"/>
      <c r="O254" s="348"/>
      <c r="P254" s="348"/>
      <c r="Q254" s="348"/>
      <c r="R254" s="348"/>
      <c r="S254" s="348"/>
      <c r="T254" s="348"/>
      <c r="U254" s="348"/>
      <c r="V254" s="348"/>
      <c r="W254" s="368"/>
      <c r="X254" s="368"/>
      <c r="Y254" s="368"/>
      <c r="Z254" s="369"/>
      <c r="AA254" s="346"/>
      <c r="AB254" s="15"/>
      <c r="AC254" s="15"/>
      <c r="AD254" s="15"/>
      <c r="AE254" s="15"/>
      <c r="AF254" s="15"/>
      <c r="AG254" s="15"/>
    </row>
    <row r="255" spans="1:33" ht="15.75" customHeight="1" x14ac:dyDescent="0.3">
      <c r="A255" s="15"/>
      <c r="B255" s="16"/>
      <c r="C255" s="346"/>
      <c r="D255" s="347"/>
      <c r="E255" s="348"/>
      <c r="F255" s="348"/>
      <c r="G255" s="348"/>
      <c r="H255" s="348"/>
      <c r="I255" s="348"/>
      <c r="J255" s="348"/>
      <c r="K255" s="348"/>
      <c r="L255" s="348"/>
      <c r="M255" s="348"/>
      <c r="N255" s="348"/>
      <c r="O255" s="348"/>
      <c r="P255" s="348"/>
      <c r="Q255" s="348"/>
      <c r="R255" s="348"/>
      <c r="S255" s="348"/>
      <c r="T255" s="348"/>
      <c r="U255" s="348"/>
      <c r="V255" s="348"/>
      <c r="W255" s="368"/>
      <c r="X255" s="368"/>
      <c r="Y255" s="368"/>
      <c r="Z255" s="369"/>
      <c r="AA255" s="346"/>
      <c r="AB255" s="15"/>
      <c r="AC255" s="15"/>
      <c r="AD255" s="15"/>
      <c r="AE255" s="15"/>
      <c r="AF255" s="15"/>
      <c r="AG255" s="15"/>
    </row>
    <row r="256" spans="1:33" ht="15.75" customHeight="1" x14ac:dyDescent="0.3">
      <c r="A256" s="15"/>
      <c r="B256" s="16"/>
      <c r="C256" s="346"/>
      <c r="D256" s="347"/>
      <c r="E256" s="348"/>
      <c r="F256" s="348"/>
      <c r="G256" s="348"/>
      <c r="H256" s="348"/>
      <c r="I256" s="348"/>
      <c r="J256" s="348"/>
      <c r="K256" s="348"/>
      <c r="L256" s="348"/>
      <c r="M256" s="348"/>
      <c r="N256" s="348"/>
      <c r="O256" s="348"/>
      <c r="P256" s="348"/>
      <c r="Q256" s="348"/>
      <c r="R256" s="348"/>
      <c r="S256" s="348"/>
      <c r="T256" s="348"/>
      <c r="U256" s="348"/>
      <c r="V256" s="348"/>
      <c r="W256" s="368"/>
      <c r="X256" s="368"/>
      <c r="Y256" s="368"/>
      <c r="Z256" s="369"/>
      <c r="AA256" s="346"/>
      <c r="AB256" s="15"/>
      <c r="AC256" s="15"/>
      <c r="AD256" s="15"/>
      <c r="AE256" s="15"/>
      <c r="AF256" s="15"/>
      <c r="AG256" s="15"/>
    </row>
    <row r="257" spans="1:33" ht="15.75" customHeight="1" x14ac:dyDescent="0.3">
      <c r="A257" s="15"/>
      <c r="B257" s="16"/>
      <c r="C257" s="346"/>
      <c r="D257" s="347"/>
      <c r="E257" s="348"/>
      <c r="F257" s="348"/>
      <c r="G257" s="348"/>
      <c r="H257" s="348"/>
      <c r="I257" s="348"/>
      <c r="J257" s="348"/>
      <c r="K257" s="348"/>
      <c r="L257" s="348"/>
      <c r="M257" s="348"/>
      <c r="N257" s="348"/>
      <c r="O257" s="348"/>
      <c r="P257" s="348"/>
      <c r="Q257" s="348"/>
      <c r="R257" s="348"/>
      <c r="S257" s="348"/>
      <c r="T257" s="348"/>
      <c r="U257" s="348"/>
      <c r="V257" s="348"/>
      <c r="W257" s="368"/>
      <c r="X257" s="368"/>
      <c r="Y257" s="368"/>
      <c r="Z257" s="369"/>
      <c r="AA257" s="346"/>
      <c r="AB257" s="15"/>
      <c r="AC257" s="15"/>
      <c r="AD257" s="15"/>
      <c r="AE257" s="15"/>
      <c r="AF257" s="15"/>
      <c r="AG257" s="15"/>
    </row>
    <row r="258" spans="1:33" ht="15.75" customHeight="1" x14ac:dyDescent="0.3">
      <c r="A258" s="15"/>
      <c r="B258" s="16"/>
      <c r="C258" s="346"/>
      <c r="D258" s="347"/>
      <c r="E258" s="348"/>
      <c r="F258" s="348"/>
      <c r="G258" s="348"/>
      <c r="H258" s="348"/>
      <c r="I258" s="348"/>
      <c r="J258" s="348"/>
      <c r="K258" s="348"/>
      <c r="L258" s="348"/>
      <c r="M258" s="348"/>
      <c r="N258" s="348"/>
      <c r="O258" s="348"/>
      <c r="P258" s="348"/>
      <c r="Q258" s="348"/>
      <c r="R258" s="348"/>
      <c r="S258" s="348"/>
      <c r="T258" s="348"/>
      <c r="U258" s="348"/>
      <c r="V258" s="348"/>
      <c r="W258" s="368"/>
      <c r="X258" s="368"/>
      <c r="Y258" s="368"/>
      <c r="Z258" s="369"/>
      <c r="AA258" s="346"/>
      <c r="AB258" s="15"/>
      <c r="AC258" s="15"/>
      <c r="AD258" s="15"/>
      <c r="AE258" s="15"/>
      <c r="AF258" s="15"/>
      <c r="AG258" s="15"/>
    </row>
    <row r="259" spans="1:33" ht="15.75" customHeight="1" x14ac:dyDescent="0.3">
      <c r="A259" s="15"/>
      <c r="B259" s="16"/>
      <c r="C259" s="346"/>
      <c r="D259" s="347"/>
      <c r="E259" s="348"/>
      <c r="F259" s="348"/>
      <c r="G259" s="348"/>
      <c r="H259" s="348"/>
      <c r="I259" s="348"/>
      <c r="J259" s="348"/>
      <c r="K259" s="348"/>
      <c r="L259" s="348"/>
      <c r="M259" s="348"/>
      <c r="N259" s="348"/>
      <c r="O259" s="348"/>
      <c r="P259" s="348"/>
      <c r="Q259" s="348"/>
      <c r="R259" s="348"/>
      <c r="S259" s="348"/>
      <c r="T259" s="348"/>
      <c r="U259" s="348"/>
      <c r="V259" s="348"/>
      <c r="W259" s="368"/>
      <c r="X259" s="368"/>
      <c r="Y259" s="368"/>
      <c r="Z259" s="369"/>
      <c r="AA259" s="346"/>
      <c r="AB259" s="15"/>
      <c r="AC259" s="15"/>
      <c r="AD259" s="15"/>
      <c r="AE259" s="15"/>
      <c r="AF259" s="15"/>
      <c r="AG259" s="15"/>
    </row>
    <row r="260" spans="1:33" ht="15.75" customHeight="1" x14ac:dyDescent="0.3">
      <c r="A260" s="15"/>
      <c r="B260" s="16"/>
      <c r="C260" s="346"/>
      <c r="D260" s="347"/>
      <c r="E260" s="348"/>
      <c r="F260" s="348"/>
      <c r="G260" s="348"/>
      <c r="H260" s="348"/>
      <c r="I260" s="348"/>
      <c r="J260" s="348"/>
      <c r="K260" s="348"/>
      <c r="L260" s="348"/>
      <c r="M260" s="348"/>
      <c r="N260" s="348"/>
      <c r="O260" s="348"/>
      <c r="P260" s="348"/>
      <c r="Q260" s="348"/>
      <c r="R260" s="348"/>
      <c r="S260" s="348"/>
      <c r="T260" s="348"/>
      <c r="U260" s="348"/>
      <c r="V260" s="348"/>
      <c r="W260" s="368"/>
      <c r="X260" s="368"/>
      <c r="Y260" s="368"/>
      <c r="Z260" s="369"/>
      <c r="AA260" s="346"/>
      <c r="AB260" s="15"/>
      <c r="AC260" s="15"/>
      <c r="AD260" s="15"/>
      <c r="AE260" s="15"/>
      <c r="AF260" s="15"/>
      <c r="AG260" s="15"/>
    </row>
    <row r="261" spans="1:33" ht="15.75" customHeight="1" x14ac:dyDescent="0.3">
      <c r="A261" s="15"/>
      <c r="B261" s="16"/>
      <c r="C261" s="346"/>
      <c r="D261" s="347"/>
      <c r="E261" s="348"/>
      <c r="F261" s="348"/>
      <c r="G261" s="348"/>
      <c r="H261" s="348"/>
      <c r="I261" s="348"/>
      <c r="J261" s="348"/>
      <c r="K261" s="348"/>
      <c r="L261" s="348"/>
      <c r="M261" s="348"/>
      <c r="N261" s="348"/>
      <c r="O261" s="348"/>
      <c r="P261" s="348"/>
      <c r="Q261" s="348"/>
      <c r="R261" s="348"/>
      <c r="S261" s="348"/>
      <c r="T261" s="348"/>
      <c r="U261" s="348"/>
      <c r="V261" s="348"/>
      <c r="W261" s="368"/>
      <c r="X261" s="368"/>
      <c r="Y261" s="368"/>
      <c r="Z261" s="369"/>
      <c r="AA261" s="346"/>
      <c r="AB261" s="15"/>
      <c r="AC261" s="15"/>
      <c r="AD261" s="15"/>
      <c r="AE261" s="15"/>
      <c r="AF261" s="15"/>
      <c r="AG261" s="15"/>
    </row>
    <row r="262" spans="1:33" ht="15.75" customHeight="1" x14ac:dyDescent="0.3">
      <c r="A262" s="15"/>
      <c r="B262" s="16"/>
      <c r="C262" s="346"/>
      <c r="D262" s="347"/>
      <c r="E262" s="348"/>
      <c r="F262" s="348"/>
      <c r="G262" s="348"/>
      <c r="H262" s="348"/>
      <c r="I262" s="348"/>
      <c r="J262" s="348"/>
      <c r="K262" s="348"/>
      <c r="L262" s="348"/>
      <c r="M262" s="348"/>
      <c r="N262" s="348"/>
      <c r="O262" s="348"/>
      <c r="P262" s="348"/>
      <c r="Q262" s="348"/>
      <c r="R262" s="348"/>
      <c r="S262" s="348"/>
      <c r="T262" s="348"/>
      <c r="U262" s="348"/>
      <c r="V262" s="348"/>
      <c r="W262" s="368"/>
      <c r="X262" s="368"/>
      <c r="Y262" s="368"/>
      <c r="Z262" s="369"/>
      <c r="AA262" s="346"/>
      <c r="AB262" s="15"/>
      <c r="AC262" s="15"/>
      <c r="AD262" s="15"/>
      <c r="AE262" s="15"/>
      <c r="AF262" s="15"/>
      <c r="AG262" s="15"/>
    </row>
    <row r="263" spans="1:33" ht="15.75" customHeight="1" x14ac:dyDescent="0.3">
      <c r="A263" s="15"/>
      <c r="B263" s="16"/>
      <c r="C263" s="346"/>
      <c r="D263" s="347"/>
      <c r="E263" s="348"/>
      <c r="F263" s="348"/>
      <c r="G263" s="348"/>
      <c r="H263" s="348"/>
      <c r="I263" s="348"/>
      <c r="J263" s="348"/>
      <c r="K263" s="348"/>
      <c r="L263" s="348"/>
      <c r="M263" s="348"/>
      <c r="N263" s="348"/>
      <c r="O263" s="348"/>
      <c r="P263" s="348"/>
      <c r="Q263" s="348"/>
      <c r="R263" s="348"/>
      <c r="S263" s="348"/>
      <c r="T263" s="348"/>
      <c r="U263" s="348"/>
      <c r="V263" s="348"/>
      <c r="W263" s="368"/>
      <c r="X263" s="368"/>
      <c r="Y263" s="368"/>
      <c r="Z263" s="369"/>
      <c r="AA263" s="346"/>
      <c r="AB263" s="15"/>
      <c r="AC263" s="15"/>
      <c r="AD263" s="15"/>
      <c r="AE263" s="15"/>
      <c r="AF263" s="15"/>
      <c r="AG263" s="15"/>
    </row>
    <row r="264" spans="1:33" ht="15.75" customHeight="1" x14ac:dyDescent="0.3">
      <c r="A264" s="15"/>
      <c r="B264" s="16"/>
      <c r="C264" s="346"/>
      <c r="D264" s="347"/>
      <c r="E264" s="348"/>
      <c r="F264" s="348"/>
      <c r="G264" s="348"/>
      <c r="H264" s="348"/>
      <c r="I264" s="348"/>
      <c r="J264" s="348"/>
      <c r="K264" s="348"/>
      <c r="L264" s="348"/>
      <c r="M264" s="348"/>
      <c r="N264" s="348"/>
      <c r="O264" s="348"/>
      <c r="P264" s="348"/>
      <c r="Q264" s="348"/>
      <c r="R264" s="348"/>
      <c r="S264" s="348"/>
      <c r="T264" s="348"/>
      <c r="U264" s="348"/>
      <c r="V264" s="348"/>
      <c r="W264" s="368"/>
      <c r="X264" s="368"/>
      <c r="Y264" s="368"/>
      <c r="Z264" s="369"/>
      <c r="AA264" s="346"/>
      <c r="AB264" s="15"/>
      <c r="AC264" s="15"/>
      <c r="AD264" s="15"/>
      <c r="AE264" s="15"/>
      <c r="AF264" s="15"/>
      <c r="AG264" s="15"/>
    </row>
    <row r="265" spans="1:33" ht="15.75" customHeight="1" x14ac:dyDescent="0.3">
      <c r="A265" s="15"/>
      <c r="B265" s="16"/>
      <c r="C265" s="346"/>
      <c r="D265" s="347"/>
      <c r="E265" s="348"/>
      <c r="F265" s="348"/>
      <c r="G265" s="348"/>
      <c r="H265" s="348"/>
      <c r="I265" s="348"/>
      <c r="J265" s="348"/>
      <c r="K265" s="348"/>
      <c r="L265" s="348"/>
      <c r="M265" s="348"/>
      <c r="N265" s="348"/>
      <c r="O265" s="348"/>
      <c r="P265" s="348"/>
      <c r="Q265" s="348"/>
      <c r="R265" s="348"/>
      <c r="S265" s="348"/>
      <c r="T265" s="348"/>
      <c r="U265" s="348"/>
      <c r="V265" s="348"/>
      <c r="W265" s="368"/>
      <c r="X265" s="368"/>
      <c r="Y265" s="368"/>
      <c r="Z265" s="369"/>
      <c r="AA265" s="346"/>
      <c r="AB265" s="15"/>
      <c r="AC265" s="15"/>
      <c r="AD265" s="15"/>
      <c r="AE265" s="15"/>
      <c r="AF265" s="15"/>
      <c r="AG265" s="15"/>
    </row>
    <row r="266" spans="1:33" ht="15.75" customHeight="1" x14ac:dyDescent="0.3">
      <c r="A266" s="15"/>
      <c r="B266" s="16"/>
      <c r="C266" s="346"/>
      <c r="D266" s="347"/>
      <c r="E266" s="348"/>
      <c r="F266" s="348"/>
      <c r="G266" s="348"/>
      <c r="H266" s="348"/>
      <c r="I266" s="348"/>
      <c r="J266" s="348"/>
      <c r="K266" s="348"/>
      <c r="L266" s="348"/>
      <c r="M266" s="348"/>
      <c r="N266" s="348"/>
      <c r="O266" s="348"/>
      <c r="P266" s="348"/>
      <c r="Q266" s="348"/>
      <c r="R266" s="348"/>
      <c r="S266" s="348"/>
      <c r="T266" s="348"/>
      <c r="U266" s="348"/>
      <c r="V266" s="348"/>
      <c r="W266" s="368"/>
      <c r="X266" s="368"/>
      <c r="Y266" s="368"/>
      <c r="Z266" s="369"/>
      <c r="AA266" s="346"/>
      <c r="AB266" s="15"/>
      <c r="AC266" s="15"/>
      <c r="AD266" s="15"/>
      <c r="AE266" s="15"/>
      <c r="AF266" s="15"/>
      <c r="AG266" s="15"/>
    </row>
    <row r="267" spans="1:33" ht="15.75" customHeight="1" x14ac:dyDescent="0.3">
      <c r="A267" s="15"/>
      <c r="B267" s="16"/>
      <c r="C267" s="346"/>
      <c r="D267" s="347"/>
      <c r="E267" s="348"/>
      <c r="F267" s="348"/>
      <c r="G267" s="348"/>
      <c r="H267" s="348"/>
      <c r="I267" s="348"/>
      <c r="J267" s="348"/>
      <c r="K267" s="348"/>
      <c r="L267" s="348"/>
      <c r="M267" s="348"/>
      <c r="N267" s="348"/>
      <c r="O267" s="348"/>
      <c r="P267" s="348"/>
      <c r="Q267" s="348"/>
      <c r="R267" s="348"/>
      <c r="S267" s="348"/>
      <c r="T267" s="348"/>
      <c r="U267" s="348"/>
      <c r="V267" s="348"/>
      <c r="W267" s="368"/>
      <c r="X267" s="368"/>
      <c r="Y267" s="368"/>
      <c r="Z267" s="369"/>
      <c r="AA267" s="346"/>
      <c r="AB267" s="15"/>
      <c r="AC267" s="15"/>
      <c r="AD267" s="15"/>
      <c r="AE267" s="15"/>
      <c r="AF267" s="15"/>
      <c r="AG267" s="15"/>
    </row>
    <row r="268" spans="1:33" ht="15.75" customHeight="1" x14ac:dyDescent="0.3">
      <c r="A268" s="15"/>
      <c r="B268" s="16"/>
      <c r="C268" s="346"/>
      <c r="D268" s="347"/>
      <c r="E268" s="348"/>
      <c r="F268" s="348"/>
      <c r="G268" s="348"/>
      <c r="H268" s="348"/>
      <c r="I268" s="348"/>
      <c r="J268" s="348"/>
      <c r="K268" s="348"/>
      <c r="L268" s="348"/>
      <c r="M268" s="348"/>
      <c r="N268" s="348"/>
      <c r="O268" s="348"/>
      <c r="P268" s="348"/>
      <c r="Q268" s="348"/>
      <c r="R268" s="348"/>
      <c r="S268" s="348"/>
      <c r="T268" s="348"/>
      <c r="U268" s="348"/>
      <c r="V268" s="348"/>
      <c r="W268" s="368"/>
      <c r="X268" s="368"/>
      <c r="Y268" s="368"/>
      <c r="Z268" s="369"/>
      <c r="AA268" s="346"/>
      <c r="AB268" s="15"/>
      <c r="AC268" s="15"/>
      <c r="AD268" s="15"/>
      <c r="AE268" s="15"/>
      <c r="AF268" s="15"/>
      <c r="AG268" s="15"/>
    </row>
    <row r="269" spans="1:33" ht="15.75" customHeight="1" x14ac:dyDescent="0.3">
      <c r="A269" s="15"/>
      <c r="B269" s="16"/>
      <c r="C269" s="346"/>
      <c r="D269" s="347"/>
      <c r="E269" s="348"/>
      <c r="F269" s="348"/>
      <c r="G269" s="348"/>
      <c r="H269" s="348"/>
      <c r="I269" s="348"/>
      <c r="J269" s="348"/>
      <c r="K269" s="348"/>
      <c r="L269" s="348"/>
      <c r="M269" s="348"/>
      <c r="N269" s="348"/>
      <c r="O269" s="348"/>
      <c r="P269" s="348"/>
      <c r="Q269" s="348"/>
      <c r="R269" s="348"/>
      <c r="S269" s="348"/>
      <c r="T269" s="348"/>
      <c r="U269" s="348"/>
      <c r="V269" s="348"/>
      <c r="W269" s="368"/>
      <c r="X269" s="368"/>
      <c r="Y269" s="368"/>
      <c r="Z269" s="369"/>
      <c r="AA269" s="346"/>
      <c r="AB269" s="15"/>
      <c r="AC269" s="15"/>
      <c r="AD269" s="15"/>
      <c r="AE269" s="15"/>
      <c r="AF269" s="15"/>
      <c r="AG269" s="15"/>
    </row>
    <row r="270" spans="1:33" ht="15.75" customHeight="1" x14ac:dyDescent="0.3">
      <c r="A270" s="15"/>
      <c r="B270" s="16"/>
      <c r="C270" s="346"/>
      <c r="D270" s="347"/>
      <c r="E270" s="348"/>
      <c r="F270" s="348"/>
      <c r="G270" s="348"/>
      <c r="H270" s="348"/>
      <c r="I270" s="348"/>
      <c r="J270" s="348"/>
      <c r="K270" s="348"/>
      <c r="L270" s="348"/>
      <c r="M270" s="348"/>
      <c r="N270" s="348"/>
      <c r="O270" s="348"/>
      <c r="P270" s="348"/>
      <c r="Q270" s="348"/>
      <c r="R270" s="348"/>
      <c r="S270" s="348"/>
      <c r="T270" s="348"/>
      <c r="U270" s="348"/>
      <c r="V270" s="348"/>
      <c r="W270" s="368"/>
      <c r="X270" s="368"/>
      <c r="Y270" s="368"/>
      <c r="Z270" s="369"/>
      <c r="AA270" s="346"/>
      <c r="AB270" s="15"/>
      <c r="AC270" s="15"/>
      <c r="AD270" s="15"/>
      <c r="AE270" s="15"/>
      <c r="AF270" s="15"/>
      <c r="AG270" s="15"/>
    </row>
    <row r="271" spans="1:33" ht="15.75" customHeight="1" x14ac:dyDescent="0.3">
      <c r="A271" s="15"/>
      <c r="B271" s="16"/>
      <c r="C271" s="346"/>
      <c r="D271" s="347"/>
      <c r="E271" s="348"/>
      <c r="F271" s="348"/>
      <c r="G271" s="348"/>
      <c r="H271" s="348"/>
      <c r="I271" s="348"/>
      <c r="J271" s="348"/>
      <c r="K271" s="348"/>
      <c r="L271" s="348"/>
      <c r="M271" s="348"/>
      <c r="N271" s="348"/>
      <c r="O271" s="348"/>
      <c r="P271" s="348"/>
      <c r="Q271" s="348"/>
      <c r="R271" s="348"/>
      <c r="S271" s="348"/>
      <c r="T271" s="348"/>
      <c r="U271" s="348"/>
      <c r="V271" s="348"/>
      <c r="W271" s="368"/>
      <c r="X271" s="368"/>
      <c r="Y271" s="368"/>
      <c r="Z271" s="369"/>
      <c r="AA271" s="346"/>
      <c r="AB271" s="15"/>
      <c r="AC271" s="15"/>
      <c r="AD271" s="15"/>
      <c r="AE271" s="15"/>
      <c r="AF271" s="15"/>
      <c r="AG271" s="15"/>
    </row>
    <row r="272" spans="1:33" ht="15.75" customHeight="1" x14ac:dyDescent="0.3">
      <c r="A272" s="15"/>
      <c r="B272" s="16"/>
      <c r="C272" s="346"/>
      <c r="D272" s="347"/>
      <c r="E272" s="348"/>
      <c r="F272" s="348"/>
      <c r="G272" s="348"/>
      <c r="H272" s="348"/>
      <c r="I272" s="348"/>
      <c r="J272" s="348"/>
      <c r="K272" s="348"/>
      <c r="L272" s="348"/>
      <c r="M272" s="348"/>
      <c r="N272" s="348"/>
      <c r="O272" s="348"/>
      <c r="P272" s="348"/>
      <c r="Q272" s="348"/>
      <c r="R272" s="348"/>
      <c r="S272" s="348"/>
      <c r="T272" s="348"/>
      <c r="U272" s="348"/>
      <c r="V272" s="348"/>
      <c r="W272" s="368"/>
      <c r="X272" s="368"/>
      <c r="Y272" s="368"/>
      <c r="Z272" s="369"/>
      <c r="AA272" s="346"/>
      <c r="AB272" s="15"/>
      <c r="AC272" s="15"/>
      <c r="AD272" s="15"/>
      <c r="AE272" s="15"/>
      <c r="AF272" s="15"/>
      <c r="AG272" s="15"/>
    </row>
    <row r="273" spans="1:33" ht="15.75" customHeight="1" x14ac:dyDescent="0.3">
      <c r="A273" s="15"/>
      <c r="B273" s="16"/>
      <c r="C273" s="346"/>
      <c r="D273" s="347"/>
      <c r="E273" s="348"/>
      <c r="F273" s="348"/>
      <c r="G273" s="348"/>
      <c r="H273" s="348"/>
      <c r="I273" s="348"/>
      <c r="J273" s="348"/>
      <c r="K273" s="348"/>
      <c r="L273" s="348"/>
      <c r="M273" s="348"/>
      <c r="N273" s="348"/>
      <c r="O273" s="348"/>
      <c r="P273" s="348"/>
      <c r="Q273" s="348"/>
      <c r="R273" s="348"/>
      <c r="S273" s="348"/>
      <c r="T273" s="348"/>
      <c r="U273" s="348"/>
      <c r="V273" s="348"/>
      <c r="W273" s="368"/>
      <c r="X273" s="368"/>
      <c r="Y273" s="368"/>
      <c r="Z273" s="369"/>
      <c r="AA273" s="346"/>
      <c r="AB273" s="15"/>
      <c r="AC273" s="15"/>
      <c r="AD273" s="15"/>
      <c r="AE273" s="15"/>
      <c r="AF273" s="15"/>
      <c r="AG273" s="15"/>
    </row>
    <row r="274" spans="1:33" ht="15.75" customHeight="1" x14ac:dyDescent="0.3">
      <c r="A274" s="15"/>
      <c r="B274" s="16"/>
      <c r="C274" s="346"/>
      <c r="D274" s="347"/>
      <c r="E274" s="348"/>
      <c r="F274" s="348"/>
      <c r="G274" s="348"/>
      <c r="H274" s="348"/>
      <c r="I274" s="348"/>
      <c r="J274" s="348"/>
      <c r="K274" s="348"/>
      <c r="L274" s="348"/>
      <c r="M274" s="348"/>
      <c r="N274" s="348"/>
      <c r="O274" s="348"/>
      <c r="P274" s="348"/>
      <c r="Q274" s="348"/>
      <c r="R274" s="348"/>
      <c r="S274" s="348"/>
      <c r="T274" s="348"/>
      <c r="U274" s="348"/>
      <c r="V274" s="348"/>
      <c r="W274" s="368"/>
      <c r="X274" s="368"/>
      <c r="Y274" s="368"/>
      <c r="Z274" s="369"/>
      <c r="AA274" s="346"/>
      <c r="AB274" s="15"/>
      <c r="AC274" s="15"/>
      <c r="AD274" s="15"/>
      <c r="AE274" s="15"/>
      <c r="AF274" s="15"/>
      <c r="AG274" s="15"/>
    </row>
    <row r="275" spans="1:33" ht="15.75" customHeight="1" x14ac:dyDescent="0.3">
      <c r="A275" s="15"/>
      <c r="B275" s="16"/>
      <c r="C275" s="346"/>
      <c r="D275" s="347"/>
      <c r="E275" s="348"/>
      <c r="F275" s="348"/>
      <c r="G275" s="348"/>
      <c r="H275" s="348"/>
      <c r="I275" s="348"/>
      <c r="J275" s="348"/>
      <c r="K275" s="348"/>
      <c r="L275" s="348"/>
      <c r="M275" s="348"/>
      <c r="N275" s="348"/>
      <c r="O275" s="348"/>
      <c r="P275" s="348"/>
      <c r="Q275" s="348"/>
      <c r="R275" s="348"/>
      <c r="S275" s="348"/>
      <c r="T275" s="348"/>
      <c r="U275" s="348"/>
      <c r="V275" s="348"/>
      <c r="W275" s="368"/>
      <c r="X275" s="368"/>
      <c r="Y275" s="368"/>
      <c r="Z275" s="369"/>
      <c r="AA275" s="346"/>
      <c r="AB275" s="15"/>
      <c r="AC275" s="15"/>
      <c r="AD275" s="15"/>
      <c r="AE275" s="15"/>
      <c r="AF275" s="15"/>
      <c r="AG275" s="15"/>
    </row>
    <row r="276" spans="1:33" ht="15.75" customHeight="1" x14ac:dyDescent="0.3">
      <c r="A276" s="15"/>
      <c r="B276" s="16"/>
      <c r="C276" s="346"/>
      <c r="D276" s="347"/>
      <c r="E276" s="348"/>
      <c r="F276" s="348"/>
      <c r="G276" s="348"/>
      <c r="H276" s="348"/>
      <c r="I276" s="348"/>
      <c r="J276" s="348"/>
      <c r="K276" s="348"/>
      <c r="L276" s="348"/>
      <c r="M276" s="348"/>
      <c r="N276" s="348"/>
      <c r="O276" s="348"/>
      <c r="P276" s="348"/>
      <c r="Q276" s="348"/>
      <c r="R276" s="348"/>
      <c r="S276" s="348"/>
      <c r="T276" s="348"/>
      <c r="U276" s="348"/>
      <c r="V276" s="348"/>
      <c r="W276" s="368"/>
      <c r="X276" s="368"/>
      <c r="Y276" s="368"/>
      <c r="Z276" s="369"/>
      <c r="AA276" s="346"/>
      <c r="AB276" s="15"/>
      <c r="AC276" s="15"/>
      <c r="AD276" s="15"/>
      <c r="AE276" s="15"/>
      <c r="AF276" s="15"/>
      <c r="AG276" s="15"/>
    </row>
    <row r="277" spans="1:33" ht="15.75" customHeight="1" x14ac:dyDescent="0.3">
      <c r="A277" s="15"/>
      <c r="B277" s="16"/>
      <c r="C277" s="346"/>
      <c r="D277" s="347"/>
      <c r="E277" s="348"/>
      <c r="F277" s="348"/>
      <c r="G277" s="348"/>
      <c r="H277" s="348"/>
      <c r="I277" s="348"/>
      <c r="J277" s="348"/>
      <c r="K277" s="348"/>
      <c r="L277" s="348"/>
      <c r="M277" s="348"/>
      <c r="N277" s="348"/>
      <c r="O277" s="348"/>
      <c r="P277" s="348"/>
      <c r="Q277" s="348"/>
      <c r="R277" s="348"/>
      <c r="S277" s="348"/>
      <c r="T277" s="348"/>
      <c r="U277" s="348"/>
      <c r="V277" s="348"/>
      <c r="W277" s="368"/>
      <c r="X277" s="368"/>
      <c r="Y277" s="368"/>
      <c r="Z277" s="369"/>
      <c r="AA277" s="346"/>
      <c r="AB277" s="15"/>
      <c r="AC277" s="15"/>
      <c r="AD277" s="15"/>
      <c r="AE277" s="15"/>
      <c r="AF277" s="15"/>
      <c r="AG277" s="15"/>
    </row>
    <row r="278" spans="1:33" ht="15.75" customHeight="1" x14ac:dyDescent="0.3">
      <c r="A278" s="15"/>
      <c r="B278" s="16"/>
      <c r="C278" s="346"/>
      <c r="D278" s="347"/>
      <c r="E278" s="348"/>
      <c r="F278" s="348"/>
      <c r="G278" s="348"/>
      <c r="H278" s="348"/>
      <c r="I278" s="348"/>
      <c r="J278" s="348"/>
      <c r="K278" s="348"/>
      <c r="L278" s="348"/>
      <c r="M278" s="348"/>
      <c r="N278" s="348"/>
      <c r="O278" s="348"/>
      <c r="P278" s="348"/>
      <c r="Q278" s="348"/>
      <c r="R278" s="348"/>
      <c r="S278" s="348"/>
      <c r="T278" s="348"/>
      <c r="U278" s="348"/>
      <c r="V278" s="348"/>
      <c r="W278" s="368"/>
      <c r="X278" s="368"/>
      <c r="Y278" s="368"/>
      <c r="Z278" s="369"/>
      <c r="AA278" s="346"/>
      <c r="AB278" s="15"/>
      <c r="AC278" s="15"/>
      <c r="AD278" s="15"/>
      <c r="AE278" s="15"/>
      <c r="AF278" s="15"/>
      <c r="AG278" s="15"/>
    </row>
    <row r="279" spans="1:33" ht="15.75" customHeight="1" x14ac:dyDescent="0.3">
      <c r="A279" s="15"/>
      <c r="B279" s="16"/>
      <c r="C279" s="346"/>
      <c r="D279" s="347"/>
      <c r="E279" s="348"/>
      <c r="F279" s="348"/>
      <c r="G279" s="348"/>
      <c r="H279" s="348"/>
      <c r="I279" s="348"/>
      <c r="J279" s="348"/>
      <c r="K279" s="348"/>
      <c r="L279" s="348"/>
      <c r="M279" s="348"/>
      <c r="N279" s="348"/>
      <c r="O279" s="348"/>
      <c r="P279" s="348"/>
      <c r="Q279" s="348"/>
      <c r="R279" s="348"/>
      <c r="S279" s="348"/>
      <c r="T279" s="348"/>
      <c r="U279" s="348"/>
      <c r="V279" s="348"/>
      <c r="W279" s="368"/>
      <c r="X279" s="368"/>
      <c r="Y279" s="368"/>
      <c r="Z279" s="369"/>
      <c r="AA279" s="346"/>
      <c r="AB279" s="15"/>
      <c r="AC279" s="15"/>
      <c r="AD279" s="15"/>
      <c r="AE279" s="15"/>
      <c r="AF279" s="15"/>
      <c r="AG279" s="15"/>
    </row>
    <row r="280" spans="1:33" ht="15.75" customHeight="1" x14ac:dyDescent="0.3">
      <c r="A280" s="15"/>
      <c r="B280" s="16"/>
      <c r="C280" s="346"/>
      <c r="D280" s="347"/>
      <c r="E280" s="348"/>
      <c r="F280" s="348"/>
      <c r="G280" s="348"/>
      <c r="H280" s="348"/>
      <c r="I280" s="348"/>
      <c r="J280" s="348"/>
      <c r="K280" s="348"/>
      <c r="L280" s="348"/>
      <c r="M280" s="348"/>
      <c r="N280" s="348"/>
      <c r="O280" s="348"/>
      <c r="P280" s="348"/>
      <c r="Q280" s="348"/>
      <c r="R280" s="348"/>
      <c r="S280" s="348"/>
      <c r="T280" s="348"/>
      <c r="U280" s="348"/>
      <c r="V280" s="348"/>
      <c r="W280" s="368"/>
      <c r="X280" s="368"/>
      <c r="Y280" s="368"/>
      <c r="Z280" s="369"/>
      <c r="AA280" s="346"/>
      <c r="AB280" s="15"/>
      <c r="AC280" s="15"/>
      <c r="AD280" s="15"/>
      <c r="AE280" s="15"/>
      <c r="AF280" s="15"/>
      <c r="AG280" s="15"/>
    </row>
    <row r="281" spans="1:33" ht="15.75" customHeight="1" x14ac:dyDescent="0.3">
      <c r="A281" s="15"/>
      <c r="B281" s="16"/>
      <c r="C281" s="346"/>
      <c r="D281" s="347"/>
      <c r="E281" s="348"/>
      <c r="F281" s="348"/>
      <c r="G281" s="348"/>
      <c r="H281" s="348"/>
      <c r="I281" s="348"/>
      <c r="J281" s="348"/>
      <c r="K281" s="348"/>
      <c r="L281" s="348"/>
      <c r="M281" s="348"/>
      <c r="N281" s="348"/>
      <c r="O281" s="348"/>
      <c r="P281" s="348"/>
      <c r="Q281" s="348"/>
      <c r="R281" s="348"/>
      <c r="S281" s="348"/>
      <c r="T281" s="348"/>
      <c r="U281" s="348"/>
      <c r="V281" s="348"/>
      <c r="W281" s="368"/>
      <c r="X281" s="368"/>
      <c r="Y281" s="368"/>
      <c r="Z281" s="369"/>
      <c r="AA281" s="346"/>
      <c r="AB281" s="15"/>
      <c r="AC281" s="15"/>
      <c r="AD281" s="15"/>
      <c r="AE281" s="15"/>
      <c r="AF281" s="15"/>
      <c r="AG281" s="15"/>
    </row>
    <row r="282" spans="1:33" ht="15.75" customHeight="1" x14ac:dyDescent="0.3">
      <c r="A282" s="15"/>
      <c r="B282" s="16"/>
      <c r="C282" s="346"/>
      <c r="D282" s="347"/>
      <c r="E282" s="348"/>
      <c r="F282" s="348"/>
      <c r="G282" s="348"/>
      <c r="H282" s="348"/>
      <c r="I282" s="348"/>
      <c r="J282" s="348"/>
      <c r="K282" s="348"/>
      <c r="L282" s="348"/>
      <c r="M282" s="348"/>
      <c r="N282" s="348"/>
      <c r="O282" s="348"/>
      <c r="P282" s="348"/>
      <c r="Q282" s="348"/>
      <c r="R282" s="348"/>
      <c r="S282" s="348"/>
      <c r="T282" s="348"/>
      <c r="U282" s="348"/>
      <c r="V282" s="348"/>
      <c r="W282" s="368"/>
      <c r="X282" s="368"/>
      <c r="Y282" s="368"/>
      <c r="Z282" s="369"/>
      <c r="AA282" s="346"/>
      <c r="AB282" s="15"/>
      <c r="AC282" s="15"/>
      <c r="AD282" s="15"/>
      <c r="AE282" s="15"/>
      <c r="AF282" s="15"/>
      <c r="AG282" s="15"/>
    </row>
    <row r="283" spans="1:33" ht="15.75" customHeight="1" x14ac:dyDescent="0.3">
      <c r="A283" s="15"/>
      <c r="B283" s="16"/>
      <c r="C283" s="346"/>
      <c r="D283" s="347"/>
      <c r="E283" s="348"/>
      <c r="F283" s="348"/>
      <c r="G283" s="348"/>
      <c r="H283" s="348"/>
      <c r="I283" s="348"/>
      <c r="J283" s="348"/>
      <c r="K283" s="348"/>
      <c r="L283" s="348"/>
      <c r="M283" s="348"/>
      <c r="N283" s="348"/>
      <c r="O283" s="348"/>
      <c r="P283" s="348"/>
      <c r="Q283" s="348"/>
      <c r="R283" s="348"/>
      <c r="S283" s="348"/>
      <c r="T283" s="348"/>
      <c r="U283" s="348"/>
      <c r="V283" s="348"/>
      <c r="W283" s="368"/>
      <c r="X283" s="368"/>
      <c r="Y283" s="368"/>
      <c r="Z283" s="369"/>
      <c r="AA283" s="346"/>
      <c r="AB283" s="15"/>
      <c r="AC283" s="15"/>
      <c r="AD283" s="15"/>
      <c r="AE283" s="15"/>
      <c r="AF283" s="15"/>
      <c r="AG283" s="15"/>
    </row>
    <row r="284" spans="1:33" ht="15.75" customHeight="1" x14ac:dyDescent="0.3">
      <c r="A284" s="15"/>
      <c r="B284" s="16"/>
      <c r="C284" s="346"/>
      <c r="D284" s="347"/>
      <c r="E284" s="348"/>
      <c r="F284" s="348"/>
      <c r="G284" s="348"/>
      <c r="H284" s="348"/>
      <c r="I284" s="348"/>
      <c r="J284" s="348"/>
      <c r="K284" s="348"/>
      <c r="L284" s="348"/>
      <c r="M284" s="348"/>
      <c r="N284" s="348"/>
      <c r="O284" s="348"/>
      <c r="P284" s="348"/>
      <c r="Q284" s="348"/>
      <c r="R284" s="348"/>
      <c r="S284" s="348"/>
      <c r="T284" s="348"/>
      <c r="U284" s="348"/>
      <c r="V284" s="348"/>
      <c r="W284" s="368"/>
      <c r="X284" s="368"/>
      <c r="Y284" s="368"/>
      <c r="Z284" s="369"/>
      <c r="AA284" s="346"/>
      <c r="AB284" s="15"/>
      <c r="AC284" s="15"/>
      <c r="AD284" s="15"/>
      <c r="AE284" s="15"/>
      <c r="AF284" s="15"/>
      <c r="AG284" s="15"/>
    </row>
    <row r="285" spans="1:33" ht="15.75" customHeight="1" x14ac:dyDescent="0.3">
      <c r="A285" s="15"/>
      <c r="B285" s="16"/>
      <c r="C285" s="346"/>
      <c r="D285" s="347"/>
      <c r="E285" s="348"/>
      <c r="F285" s="348"/>
      <c r="G285" s="348"/>
      <c r="H285" s="348"/>
      <c r="I285" s="348"/>
      <c r="J285" s="348"/>
      <c r="K285" s="348"/>
      <c r="L285" s="348"/>
      <c r="M285" s="348"/>
      <c r="N285" s="348"/>
      <c r="O285" s="348"/>
      <c r="P285" s="348"/>
      <c r="Q285" s="348"/>
      <c r="R285" s="348"/>
      <c r="S285" s="348"/>
      <c r="T285" s="348"/>
      <c r="U285" s="348"/>
      <c r="V285" s="348"/>
      <c r="W285" s="368"/>
      <c r="X285" s="368"/>
      <c r="Y285" s="368"/>
      <c r="Z285" s="369"/>
      <c r="AA285" s="346"/>
      <c r="AB285" s="15"/>
      <c r="AC285" s="15"/>
      <c r="AD285" s="15"/>
      <c r="AE285" s="15"/>
      <c r="AF285" s="15"/>
      <c r="AG285" s="15"/>
    </row>
    <row r="286" spans="1:33" ht="15.75" customHeight="1" x14ac:dyDescent="0.3">
      <c r="A286" s="15"/>
      <c r="B286" s="16"/>
      <c r="C286" s="346"/>
      <c r="D286" s="347"/>
      <c r="E286" s="348"/>
      <c r="F286" s="348"/>
      <c r="G286" s="348"/>
      <c r="H286" s="348"/>
      <c r="I286" s="348"/>
      <c r="J286" s="348"/>
      <c r="K286" s="348"/>
      <c r="L286" s="348"/>
      <c r="M286" s="348"/>
      <c r="N286" s="348"/>
      <c r="O286" s="348"/>
      <c r="P286" s="348"/>
      <c r="Q286" s="348"/>
      <c r="R286" s="348"/>
      <c r="S286" s="348"/>
      <c r="T286" s="348"/>
      <c r="U286" s="348"/>
      <c r="V286" s="348"/>
      <c r="W286" s="368"/>
      <c r="X286" s="368"/>
      <c r="Y286" s="368"/>
      <c r="Z286" s="369"/>
      <c r="AA286" s="346"/>
      <c r="AB286" s="15"/>
      <c r="AC286" s="15"/>
      <c r="AD286" s="15"/>
      <c r="AE286" s="15"/>
      <c r="AF286" s="15"/>
      <c r="AG286" s="15"/>
    </row>
    <row r="287" spans="1:33" ht="15.75" customHeight="1" x14ac:dyDescent="0.3">
      <c r="A287" s="15"/>
      <c r="B287" s="16"/>
      <c r="C287" s="346"/>
      <c r="D287" s="347"/>
      <c r="E287" s="348"/>
      <c r="F287" s="348"/>
      <c r="G287" s="348"/>
      <c r="H287" s="348"/>
      <c r="I287" s="348"/>
      <c r="J287" s="348"/>
      <c r="K287" s="348"/>
      <c r="L287" s="348"/>
      <c r="M287" s="348"/>
      <c r="N287" s="348"/>
      <c r="O287" s="348"/>
      <c r="P287" s="348"/>
      <c r="Q287" s="348"/>
      <c r="R287" s="348"/>
      <c r="S287" s="348"/>
      <c r="T287" s="348"/>
      <c r="U287" s="348"/>
      <c r="V287" s="348"/>
      <c r="W287" s="368"/>
      <c r="X287" s="368"/>
      <c r="Y287" s="368"/>
      <c r="Z287" s="369"/>
      <c r="AA287" s="346"/>
      <c r="AB287" s="15"/>
      <c r="AC287" s="15"/>
      <c r="AD287" s="15"/>
      <c r="AE287" s="15"/>
      <c r="AF287" s="15"/>
      <c r="AG287" s="15"/>
    </row>
    <row r="288" spans="1:33" ht="15.75" customHeight="1" x14ac:dyDescent="0.3">
      <c r="A288" s="15"/>
      <c r="B288" s="16"/>
      <c r="C288" s="346"/>
      <c r="D288" s="347"/>
      <c r="E288" s="348"/>
      <c r="F288" s="348"/>
      <c r="G288" s="348"/>
      <c r="H288" s="348"/>
      <c r="I288" s="348"/>
      <c r="J288" s="348"/>
      <c r="K288" s="348"/>
      <c r="L288" s="348"/>
      <c r="M288" s="348"/>
      <c r="N288" s="348"/>
      <c r="O288" s="348"/>
      <c r="P288" s="348"/>
      <c r="Q288" s="348"/>
      <c r="R288" s="348"/>
      <c r="S288" s="348"/>
      <c r="T288" s="348"/>
      <c r="U288" s="348"/>
      <c r="V288" s="348"/>
      <c r="W288" s="368"/>
      <c r="X288" s="368"/>
      <c r="Y288" s="368"/>
      <c r="Z288" s="369"/>
      <c r="AA288" s="346"/>
      <c r="AB288" s="15"/>
      <c r="AC288" s="15"/>
      <c r="AD288" s="15"/>
      <c r="AE288" s="15"/>
      <c r="AF288" s="15"/>
      <c r="AG288" s="15"/>
    </row>
    <row r="289" spans="1:33" ht="15.75" customHeight="1" x14ac:dyDescent="0.3">
      <c r="A289" s="15"/>
      <c r="B289" s="16"/>
      <c r="C289" s="346"/>
      <c r="D289" s="347"/>
      <c r="E289" s="348"/>
      <c r="F289" s="348"/>
      <c r="G289" s="348"/>
      <c r="H289" s="348"/>
      <c r="I289" s="348"/>
      <c r="J289" s="348"/>
      <c r="K289" s="348"/>
      <c r="L289" s="348"/>
      <c r="M289" s="348"/>
      <c r="N289" s="348"/>
      <c r="O289" s="348"/>
      <c r="P289" s="348"/>
      <c r="Q289" s="348"/>
      <c r="R289" s="348"/>
      <c r="S289" s="348"/>
      <c r="T289" s="348"/>
      <c r="U289" s="348"/>
      <c r="V289" s="348"/>
      <c r="W289" s="368"/>
      <c r="X289" s="368"/>
      <c r="Y289" s="368"/>
      <c r="Z289" s="369"/>
      <c r="AA289" s="346"/>
      <c r="AB289" s="15"/>
      <c r="AC289" s="15"/>
      <c r="AD289" s="15"/>
      <c r="AE289" s="15"/>
      <c r="AF289" s="15"/>
      <c r="AG289" s="15"/>
    </row>
    <row r="290" spans="1:33" ht="15.75" customHeight="1" x14ac:dyDescent="0.3">
      <c r="A290" s="15"/>
      <c r="B290" s="16"/>
      <c r="C290" s="346"/>
      <c r="D290" s="347"/>
      <c r="E290" s="348"/>
      <c r="F290" s="348"/>
      <c r="G290" s="348"/>
      <c r="H290" s="348"/>
      <c r="I290" s="348"/>
      <c r="J290" s="348"/>
      <c r="K290" s="348"/>
      <c r="L290" s="348"/>
      <c r="M290" s="348"/>
      <c r="N290" s="348"/>
      <c r="O290" s="348"/>
      <c r="P290" s="348"/>
      <c r="Q290" s="348"/>
      <c r="R290" s="348"/>
      <c r="S290" s="348"/>
      <c r="T290" s="348"/>
      <c r="U290" s="348"/>
      <c r="V290" s="348"/>
      <c r="W290" s="368"/>
      <c r="X290" s="368"/>
      <c r="Y290" s="368"/>
      <c r="Z290" s="369"/>
      <c r="AA290" s="346"/>
      <c r="AB290" s="15"/>
      <c r="AC290" s="15"/>
      <c r="AD290" s="15"/>
      <c r="AE290" s="15"/>
      <c r="AF290" s="15"/>
      <c r="AG290" s="15"/>
    </row>
    <row r="291" spans="1:33" ht="15.75" customHeight="1" x14ac:dyDescent="0.3">
      <c r="A291" s="15"/>
      <c r="B291" s="16"/>
      <c r="C291" s="346"/>
      <c r="D291" s="347"/>
      <c r="E291" s="348"/>
      <c r="F291" s="348"/>
      <c r="G291" s="348"/>
      <c r="H291" s="348"/>
      <c r="I291" s="348"/>
      <c r="J291" s="348"/>
      <c r="K291" s="348"/>
      <c r="L291" s="348"/>
      <c r="M291" s="348"/>
      <c r="N291" s="348"/>
      <c r="O291" s="348"/>
      <c r="P291" s="348"/>
      <c r="Q291" s="348"/>
      <c r="R291" s="348"/>
      <c r="S291" s="348"/>
      <c r="T291" s="348"/>
      <c r="U291" s="348"/>
      <c r="V291" s="348"/>
      <c r="W291" s="368"/>
      <c r="X291" s="368"/>
      <c r="Y291" s="368"/>
      <c r="Z291" s="369"/>
      <c r="AA291" s="346"/>
      <c r="AB291" s="15"/>
      <c r="AC291" s="15"/>
      <c r="AD291" s="15"/>
      <c r="AE291" s="15"/>
      <c r="AF291" s="15"/>
      <c r="AG291" s="15"/>
    </row>
    <row r="292" spans="1:33" ht="15.75" customHeight="1" x14ac:dyDescent="0.3">
      <c r="A292" s="15"/>
      <c r="B292" s="16"/>
      <c r="C292" s="346"/>
      <c r="D292" s="347"/>
      <c r="E292" s="348"/>
      <c r="F292" s="348"/>
      <c r="G292" s="348"/>
      <c r="H292" s="348"/>
      <c r="I292" s="348"/>
      <c r="J292" s="348"/>
      <c r="K292" s="348"/>
      <c r="L292" s="348"/>
      <c r="M292" s="348"/>
      <c r="N292" s="348"/>
      <c r="O292" s="348"/>
      <c r="P292" s="348"/>
      <c r="Q292" s="348"/>
      <c r="R292" s="348"/>
      <c r="S292" s="348"/>
      <c r="T292" s="348"/>
      <c r="U292" s="348"/>
      <c r="V292" s="348"/>
      <c r="W292" s="368"/>
      <c r="X292" s="368"/>
      <c r="Y292" s="368"/>
      <c r="Z292" s="369"/>
      <c r="AA292" s="346"/>
      <c r="AB292" s="15"/>
      <c r="AC292" s="15"/>
      <c r="AD292" s="15"/>
      <c r="AE292" s="15"/>
      <c r="AF292" s="15"/>
      <c r="AG292" s="15"/>
    </row>
    <row r="293" spans="1:33" ht="15.75" customHeight="1" x14ac:dyDescent="0.3">
      <c r="A293" s="15"/>
      <c r="B293" s="16"/>
      <c r="C293" s="346"/>
      <c r="D293" s="347"/>
      <c r="E293" s="348"/>
      <c r="F293" s="348"/>
      <c r="G293" s="348"/>
      <c r="H293" s="348"/>
      <c r="I293" s="348"/>
      <c r="J293" s="348"/>
      <c r="K293" s="348"/>
      <c r="L293" s="348"/>
      <c r="M293" s="348"/>
      <c r="N293" s="348"/>
      <c r="O293" s="348"/>
      <c r="P293" s="348"/>
      <c r="Q293" s="348"/>
      <c r="R293" s="348"/>
      <c r="S293" s="348"/>
      <c r="T293" s="348"/>
      <c r="U293" s="348"/>
      <c r="V293" s="348"/>
      <c r="W293" s="368"/>
      <c r="X293" s="368"/>
      <c r="Y293" s="368"/>
      <c r="Z293" s="369"/>
      <c r="AA293" s="346"/>
      <c r="AB293" s="15"/>
      <c r="AC293" s="15"/>
      <c r="AD293" s="15"/>
      <c r="AE293" s="15"/>
      <c r="AF293" s="15"/>
      <c r="AG293" s="15"/>
    </row>
    <row r="294" spans="1:33" ht="15.75" customHeight="1" x14ac:dyDescent="0.3">
      <c r="A294" s="15"/>
      <c r="B294" s="16"/>
      <c r="C294" s="346"/>
      <c r="D294" s="347"/>
      <c r="E294" s="348"/>
      <c r="F294" s="348"/>
      <c r="G294" s="348"/>
      <c r="H294" s="348"/>
      <c r="I294" s="348"/>
      <c r="J294" s="348"/>
      <c r="K294" s="348"/>
      <c r="L294" s="348"/>
      <c r="M294" s="348"/>
      <c r="N294" s="348"/>
      <c r="O294" s="348"/>
      <c r="P294" s="348"/>
      <c r="Q294" s="348"/>
      <c r="R294" s="348"/>
      <c r="S294" s="348"/>
      <c r="T294" s="348"/>
      <c r="U294" s="348"/>
      <c r="V294" s="348"/>
      <c r="W294" s="368"/>
      <c r="X294" s="368"/>
      <c r="Y294" s="368"/>
      <c r="Z294" s="369"/>
      <c r="AA294" s="346"/>
      <c r="AB294" s="15"/>
      <c r="AC294" s="15"/>
      <c r="AD294" s="15"/>
      <c r="AE294" s="15"/>
      <c r="AF294" s="15"/>
      <c r="AG294" s="15"/>
    </row>
    <row r="295" spans="1:33" ht="15.75" customHeight="1" x14ac:dyDescent="0.3">
      <c r="A295" s="15"/>
      <c r="B295" s="16"/>
      <c r="C295" s="346"/>
      <c r="D295" s="347"/>
      <c r="E295" s="348"/>
      <c r="F295" s="348"/>
      <c r="G295" s="348"/>
      <c r="H295" s="348"/>
      <c r="I295" s="348"/>
      <c r="J295" s="348"/>
      <c r="K295" s="348"/>
      <c r="L295" s="348"/>
      <c r="M295" s="348"/>
      <c r="N295" s="348"/>
      <c r="O295" s="348"/>
      <c r="P295" s="348"/>
      <c r="Q295" s="348"/>
      <c r="R295" s="348"/>
      <c r="S295" s="348"/>
      <c r="T295" s="348"/>
      <c r="U295" s="348"/>
      <c r="V295" s="348"/>
      <c r="W295" s="368"/>
      <c r="X295" s="368"/>
      <c r="Y295" s="368"/>
      <c r="Z295" s="369"/>
      <c r="AA295" s="346"/>
      <c r="AB295" s="15"/>
      <c r="AC295" s="15"/>
      <c r="AD295" s="15"/>
      <c r="AE295" s="15"/>
      <c r="AF295" s="15"/>
      <c r="AG295" s="15"/>
    </row>
    <row r="296" spans="1:33" ht="15.75" customHeight="1" x14ac:dyDescent="0.3">
      <c r="A296" s="15"/>
      <c r="B296" s="16"/>
      <c r="C296" s="346"/>
      <c r="D296" s="347"/>
      <c r="E296" s="348"/>
      <c r="F296" s="348"/>
      <c r="G296" s="348"/>
      <c r="H296" s="348"/>
      <c r="I296" s="348"/>
      <c r="J296" s="348"/>
      <c r="K296" s="348"/>
      <c r="L296" s="348"/>
      <c r="M296" s="348"/>
      <c r="N296" s="348"/>
      <c r="O296" s="348"/>
      <c r="P296" s="348"/>
      <c r="Q296" s="348"/>
      <c r="R296" s="348"/>
      <c r="S296" s="348"/>
      <c r="T296" s="348"/>
      <c r="U296" s="348"/>
      <c r="V296" s="348"/>
      <c r="W296" s="368"/>
      <c r="X296" s="368"/>
      <c r="Y296" s="368"/>
      <c r="Z296" s="369"/>
      <c r="AA296" s="346"/>
      <c r="AB296" s="15"/>
      <c r="AC296" s="15"/>
      <c r="AD296" s="15"/>
      <c r="AE296" s="15"/>
      <c r="AF296" s="15"/>
      <c r="AG296" s="15"/>
    </row>
    <row r="297" spans="1:33" ht="15.75" customHeight="1" x14ac:dyDescent="0.3">
      <c r="A297" s="15"/>
      <c r="B297" s="16"/>
      <c r="C297" s="346"/>
      <c r="D297" s="347"/>
      <c r="E297" s="348"/>
      <c r="F297" s="348"/>
      <c r="G297" s="348"/>
      <c r="H297" s="348"/>
      <c r="I297" s="348"/>
      <c r="J297" s="348"/>
      <c r="K297" s="348"/>
      <c r="L297" s="348"/>
      <c r="M297" s="348"/>
      <c r="N297" s="348"/>
      <c r="O297" s="348"/>
      <c r="P297" s="348"/>
      <c r="Q297" s="348"/>
      <c r="R297" s="348"/>
      <c r="S297" s="348"/>
      <c r="T297" s="348"/>
      <c r="U297" s="348"/>
      <c r="V297" s="348"/>
      <c r="W297" s="368"/>
      <c r="X297" s="368"/>
      <c r="Y297" s="368"/>
      <c r="Z297" s="369"/>
      <c r="AA297" s="346"/>
      <c r="AB297" s="15"/>
      <c r="AC297" s="15"/>
      <c r="AD297" s="15"/>
      <c r="AE297" s="15"/>
      <c r="AF297" s="15"/>
      <c r="AG297" s="15"/>
    </row>
    <row r="298" spans="1:33" ht="15.75" customHeight="1" x14ac:dyDescent="0.3">
      <c r="A298" s="15"/>
      <c r="B298" s="16"/>
      <c r="C298" s="346"/>
      <c r="D298" s="347"/>
      <c r="E298" s="348"/>
      <c r="F298" s="348"/>
      <c r="G298" s="348"/>
      <c r="H298" s="348"/>
      <c r="I298" s="348"/>
      <c r="J298" s="348"/>
      <c r="K298" s="348"/>
      <c r="L298" s="348"/>
      <c r="M298" s="348"/>
      <c r="N298" s="348"/>
      <c r="O298" s="348"/>
      <c r="P298" s="348"/>
      <c r="Q298" s="348"/>
      <c r="R298" s="348"/>
      <c r="S298" s="348"/>
      <c r="T298" s="348"/>
      <c r="U298" s="348"/>
      <c r="V298" s="348"/>
      <c r="W298" s="368"/>
      <c r="X298" s="368"/>
      <c r="Y298" s="368"/>
      <c r="Z298" s="369"/>
      <c r="AA298" s="346"/>
      <c r="AB298" s="15"/>
      <c r="AC298" s="15"/>
      <c r="AD298" s="15"/>
      <c r="AE298" s="15"/>
      <c r="AF298" s="15"/>
      <c r="AG298" s="15"/>
    </row>
    <row r="299" spans="1:33" ht="15.75" customHeight="1" x14ac:dyDescent="0.3">
      <c r="A299" s="15"/>
      <c r="B299" s="16"/>
      <c r="C299" s="346"/>
      <c r="D299" s="347"/>
      <c r="E299" s="348"/>
      <c r="F299" s="348"/>
      <c r="G299" s="348"/>
      <c r="H299" s="348"/>
      <c r="I299" s="348"/>
      <c r="J299" s="348"/>
      <c r="K299" s="348"/>
      <c r="L299" s="348"/>
      <c r="M299" s="348"/>
      <c r="N299" s="348"/>
      <c r="O299" s="348"/>
      <c r="P299" s="348"/>
      <c r="Q299" s="348"/>
      <c r="R299" s="348"/>
      <c r="S299" s="348"/>
      <c r="T299" s="348"/>
      <c r="U299" s="348"/>
      <c r="V299" s="348"/>
      <c r="W299" s="368"/>
      <c r="X299" s="368"/>
      <c r="Y299" s="368"/>
      <c r="Z299" s="369"/>
      <c r="AA299" s="346"/>
      <c r="AB299" s="15"/>
      <c r="AC299" s="15"/>
      <c r="AD299" s="15"/>
      <c r="AE299" s="15"/>
      <c r="AF299" s="15"/>
      <c r="AG299" s="15"/>
    </row>
    <row r="300" spans="1:33" ht="15.75" customHeight="1" x14ac:dyDescent="0.3">
      <c r="A300" s="15"/>
      <c r="B300" s="16"/>
      <c r="C300" s="346"/>
      <c r="D300" s="347"/>
      <c r="E300" s="348"/>
      <c r="F300" s="348"/>
      <c r="G300" s="348"/>
      <c r="H300" s="348"/>
      <c r="I300" s="348"/>
      <c r="J300" s="348"/>
      <c r="K300" s="348"/>
      <c r="L300" s="348"/>
      <c r="M300" s="348"/>
      <c r="N300" s="348"/>
      <c r="O300" s="348"/>
      <c r="P300" s="348"/>
      <c r="Q300" s="348"/>
      <c r="R300" s="348"/>
      <c r="S300" s="348"/>
      <c r="T300" s="348"/>
      <c r="U300" s="348"/>
      <c r="V300" s="348"/>
      <c r="W300" s="368"/>
      <c r="X300" s="368"/>
      <c r="Y300" s="368"/>
      <c r="Z300" s="369"/>
      <c r="AA300" s="346"/>
      <c r="AB300" s="15"/>
      <c r="AC300" s="15"/>
      <c r="AD300" s="15"/>
      <c r="AE300" s="15"/>
      <c r="AF300" s="15"/>
      <c r="AG300" s="15"/>
    </row>
    <row r="301" spans="1:33" ht="15.75" customHeight="1" x14ac:dyDescent="0.3">
      <c r="A301" s="15"/>
      <c r="B301" s="16"/>
      <c r="C301" s="346"/>
      <c r="D301" s="347"/>
      <c r="E301" s="348"/>
      <c r="F301" s="348"/>
      <c r="G301" s="348"/>
      <c r="H301" s="348"/>
      <c r="I301" s="348"/>
      <c r="J301" s="348"/>
      <c r="K301" s="348"/>
      <c r="L301" s="348"/>
      <c r="M301" s="348"/>
      <c r="N301" s="348"/>
      <c r="O301" s="348"/>
      <c r="P301" s="348"/>
      <c r="Q301" s="348"/>
      <c r="R301" s="348"/>
      <c r="S301" s="348"/>
      <c r="T301" s="348"/>
      <c r="U301" s="348"/>
      <c r="V301" s="348"/>
      <c r="W301" s="368"/>
      <c r="X301" s="368"/>
      <c r="Y301" s="368"/>
      <c r="Z301" s="369"/>
      <c r="AA301" s="346"/>
      <c r="AB301" s="15"/>
      <c r="AC301" s="15"/>
      <c r="AD301" s="15"/>
      <c r="AE301" s="15"/>
      <c r="AF301" s="15"/>
      <c r="AG301" s="15"/>
    </row>
    <row r="302" spans="1:33" ht="15.75" customHeight="1" x14ac:dyDescent="0.3">
      <c r="A302" s="15"/>
      <c r="B302" s="16"/>
      <c r="C302" s="346"/>
      <c r="D302" s="347"/>
      <c r="E302" s="348"/>
      <c r="F302" s="348"/>
      <c r="G302" s="348"/>
      <c r="H302" s="348"/>
      <c r="I302" s="348"/>
      <c r="J302" s="348"/>
      <c r="K302" s="348"/>
      <c r="L302" s="348"/>
      <c r="M302" s="348"/>
      <c r="N302" s="348"/>
      <c r="O302" s="348"/>
      <c r="P302" s="348"/>
      <c r="Q302" s="348"/>
      <c r="R302" s="348"/>
      <c r="S302" s="348"/>
      <c r="T302" s="348"/>
      <c r="U302" s="348"/>
      <c r="V302" s="348"/>
      <c r="W302" s="368"/>
      <c r="X302" s="368"/>
      <c r="Y302" s="368"/>
      <c r="Z302" s="369"/>
      <c r="AA302" s="346"/>
      <c r="AB302" s="15"/>
      <c r="AC302" s="15"/>
      <c r="AD302" s="15"/>
      <c r="AE302" s="15"/>
      <c r="AF302" s="15"/>
      <c r="AG302" s="15"/>
    </row>
    <row r="303" spans="1:33" ht="15.75" customHeight="1" x14ac:dyDescent="0.3">
      <c r="A303" s="15"/>
      <c r="B303" s="16"/>
      <c r="C303" s="346"/>
      <c r="D303" s="347"/>
      <c r="E303" s="348"/>
      <c r="F303" s="348"/>
      <c r="G303" s="348"/>
      <c r="H303" s="348"/>
      <c r="I303" s="348"/>
      <c r="J303" s="348"/>
      <c r="K303" s="348"/>
      <c r="L303" s="348"/>
      <c r="M303" s="348"/>
      <c r="N303" s="348"/>
      <c r="O303" s="348"/>
      <c r="P303" s="348"/>
      <c r="Q303" s="348"/>
      <c r="R303" s="348"/>
      <c r="S303" s="348"/>
      <c r="T303" s="348"/>
      <c r="U303" s="348"/>
      <c r="V303" s="348"/>
      <c r="W303" s="368"/>
      <c r="X303" s="368"/>
      <c r="Y303" s="368"/>
      <c r="Z303" s="369"/>
      <c r="AA303" s="346"/>
      <c r="AB303" s="15"/>
      <c r="AC303" s="15"/>
      <c r="AD303" s="15"/>
      <c r="AE303" s="15"/>
      <c r="AF303" s="15"/>
      <c r="AG303" s="15"/>
    </row>
    <row r="304" spans="1:33" ht="15.75" customHeight="1" x14ac:dyDescent="0.3">
      <c r="A304" s="15"/>
      <c r="B304" s="16"/>
      <c r="C304" s="346"/>
      <c r="D304" s="347"/>
      <c r="E304" s="348"/>
      <c r="F304" s="348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348"/>
      <c r="R304" s="348"/>
      <c r="S304" s="348"/>
      <c r="T304" s="348"/>
      <c r="U304" s="348"/>
      <c r="V304" s="348"/>
      <c r="W304" s="368"/>
      <c r="X304" s="368"/>
      <c r="Y304" s="368"/>
      <c r="Z304" s="369"/>
      <c r="AA304" s="346"/>
      <c r="AB304" s="15"/>
      <c r="AC304" s="15"/>
      <c r="AD304" s="15"/>
      <c r="AE304" s="15"/>
      <c r="AF304" s="15"/>
      <c r="AG304" s="15"/>
    </row>
    <row r="305" spans="1:33" ht="15.75" customHeight="1" x14ac:dyDescent="0.3">
      <c r="A305" s="15"/>
      <c r="B305" s="16"/>
      <c r="C305" s="346"/>
      <c r="D305" s="347"/>
      <c r="E305" s="348"/>
      <c r="F305" s="348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348"/>
      <c r="R305" s="348"/>
      <c r="S305" s="348"/>
      <c r="T305" s="348"/>
      <c r="U305" s="348"/>
      <c r="V305" s="348"/>
      <c r="W305" s="368"/>
      <c r="X305" s="368"/>
      <c r="Y305" s="368"/>
      <c r="Z305" s="369"/>
      <c r="AA305" s="346"/>
      <c r="AB305" s="15"/>
      <c r="AC305" s="15"/>
      <c r="AD305" s="15"/>
      <c r="AE305" s="15"/>
      <c r="AF305" s="15"/>
      <c r="AG305" s="15"/>
    </row>
    <row r="306" spans="1:33" ht="15.75" customHeight="1" x14ac:dyDescent="0.3">
      <c r="A306" s="15"/>
      <c r="B306" s="16"/>
      <c r="C306" s="346"/>
      <c r="D306" s="347"/>
      <c r="E306" s="348"/>
      <c r="F306" s="348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348"/>
      <c r="R306" s="348"/>
      <c r="S306" s="348"/>
      <c r="T306" s="348"/>
      <c r="U306" s="348"/>
      <c r="V306" s="348"/>
      <c r="W306" s="368"/>
      <c r="X306" s="368"/>
      <c r="Y306" s="368"/>
      <c r="Z306" s="369"/>
      <c r="AA306" s="346"/>
      <c r="AB306" s="15"/>
      <c r="AC306" s="15"/>
      <c r="AD306" s="15"/>
      <c r="AE306" s="15"/>
      <c r="AF306" s="15"/>
      <c r="AG306" s="15"/>
    </row>
    <row r="307" spans="1:33" ht="15.75" customHeight="1" x14ac:dyDescent="0.3">
      <c r="A307" s="15"/>
      <c r="B307" s="16"/>
      <c r="C307" s="346"/>
      <c r="D307" s="347"/>
      <c r="E307" s="348"/>
      <c r="F307" s="348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348"/>
      <c r="R307" s="348"/>
      <c r="S307" s="348"/>
      <c r="T307" s="348"/>
      <c r="U307" s="348"/>
      <c r="V307" s="348"/>
      <c r="W307" s="368"/>
      <c r="X307" s="368"/>
      <c r="Y307" s="368"/>
      <c r="Z307" s="369"/>
      <c r="AA307" s="346"/>
      <c r="AB307" s="15"/>
      <c r="AC307" s="15"/>
      <c r="AD307" s="15"/>
      <c r="AE307" s="15"/>
      <c r="AF307" s="15"/>
      <c r="AG307" s="15"/>
    </row>
    <row r="308" spans="1:33" ht="15.75" customHeight="1" x14ac:dyDescent="0.3">
      <c r="A308" s="15"/>
      <c r="B308" s="16"/>
      <c r="C308" s="346"/>
      <c r="D308" s="347"/>
      <c r="E308" s="348"/>
      <c r="F308" s="348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348"/>
      <c r="R308" s="348"/>
      <c r="S308" s="348"/>
      <c r="T308" s="348"/>
      <c r="U308" s="348"/>
      <c r="V308" s="348"/>
      <c r="W308" s="368"/>
      <c r="X308" s="368"/>
      <c r="Y308" s="368"/>
      <c r="Z308" s="369"/>
      <c r="AA308" s="346"/>
      <c r="AB308" s="15"/>
      <c r="AC308" s="15"/>
      <c r="AD308" s="15"/>
      <c r="AE308" s="15"/>
      <c r="AF308" s="15"/>
      <c r="AG308" s="15"/>
    </row>
    <row r="309" spans="1:33" ht="15.75" customHeight="1" x14ac:dyDescent="0.3">
      <c r="A309" s="15"/>
      <c r="B309" s="16"/>
      <c r="C309" s="346"/>
      <c r="D309" s="347"/>
      <c r="E309" s="348"/>
      <c r="F309" s="348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348"/>
      <c r="R309" s="348"/>
      <c r="S309" s="348"/>
      <c r="T309" s="348"/>
      <c r="U309" s="348"/>
      <c r="V309" s="348"/>
      <c r="W309" s="368"/>
      <c r="X309" s="368"/>
      <c r="Y309" s="368"/>
      <c r="Z309" s="369"/>
      <c r="AA309" s="346"/>
      <c r="AB309" s="15"/>
      <c r="AC309" s="15"/>
      <c r="AD309" s="15"/>
      <c r="AE309" s="15"/>
      <c r="AF309" s="15"/>
      <c r="AG309" s="15"/>
    </row>
    <row r="310" spans="1:33" ht="15.75" customHeight="1" x14ac:dyDescent="0.3">
      <c r="A310" s="15"/>
      <c r="B310" s="16"/>
      <c r="C310" s="346"/>
      <c r="D310" s="347"/>
      <c r="E310" s="348"/>
      <c r="F310" s="348"/>
      <c r="G310" s="348"/>
      <c r="H310" s="348"/>
      <c r="I310" s="348"/>
      <c r="J310" s="348"/>
      <c r="K310" s="348"/>
      <c r="L310" s="348"/>
      <c r="M310" s="348"/>
      <c r="N310" s="348"/>
      <c r="O310" s="348"/>
      <c r="P310" s="348"/>
      <c r="Q310" s="348"/>
      <c r="R310" s="348"/>
      <c r="S310" s="348"/>
      <c r="T310" s="348"/>
      <c r="U310" s="348"/>
      <c r="V310" s="348"/>
      <c r="W310" s="368"/>
      <c r="X310" s="368"/>
      <c r="Y310" s="368"/>
      <c r="Z310" s="369"/>
      <c r="AA310" s="346"/>
      <c r="AB310" s="15"/>
      <c r="AC310" s="15"/>
      <c r="AD310" s="15"/>
      <c r="AE310" s="15"/>
      <c r="AF310" s="15"/>
      <c r="AG310" s="15"/>
    </row>
    <row r="311" spans="1:33" ht="15.75" customHeight="1" x14ac:dyDescent="0.3">
      <c r="A311" s="15"/>
      <c r="B311" s="16"/>
      <c r="C311" s="346"/>
      <c r="D311" s="347"/>
      <c r="E311" s="348"/>
      <c r="F311" s="348"/>
      <c r="G311" s="348"/>
      <c r="H311" s="348"/>
      <c r="I311" s="348"/>
      <c r="J311" s="348"/>
      <c r="K311" s="348"/>
      <c r="L311" s="348"/>
      <c r="M311" s="348"/>
      <c r="N311" s="348"/>
      <c r="O311" s="348"/>
      <c r="P311" s="348"/>
      <c r="Q311" s="348"/>
      <c r="R311" s="348"/>
      <c r="S311" s="348"/>
      <c r="T311" s="348"/>
      <c r="U311" s="348"/>
      <c r="V311" s="348"/>
      <c r="W311" s="368"/>
      <c r="X311" s="368"/>
      <c r="Y311" s="368"/>
      <c r="Z311" s="369"/>
      <c r="AA311" s="346"/>
      <c r="AB311" s="15"/>
      <c r="AC311" s="15"/>
      <c r="AD311" s="15"/>
      <c r="AE311" s="15"/>
      <c r="AF311" s="15"/>
      <c r="AG311" s="15"/>
    </row>
    <row r="312" spans="1:33" ht="15.75" customHeight="1" x14ac:dyDescent="0.3">
      <c r="A312" s="15"/>
      <c r="B312" s="16"/>
      <c r="C312" s="346"/>
      <c r="D312" s="347"/>
      <c r="E312" s="348"/>
      <c r="F312" s="348"/>
      <c r="G312" s="348"/>
      <c r="H312" s="348"/>
      <c r="I312" s="348"/>
      <c r="J312" s="348"/>
      <c r="K312" s="348"/>
      <c r="L312" s="348"/>
      <c r="M312" s="348"/>
      <c r="N312" s="348"/>
      <c r="O312" s="348"/>
      <c r="P312" s="348"/>
      <c r="Q312" s="348"/>
      <c r="R312" s="348"/>
      <c r="S312" s="348"/>
      <c r="T312" s="348"/>
      <c r="U312" s="348"/>
      <c r="V312" s="348"/>
      <c r="W312" s="368"/>
      <c r="X312" s="368"/>
      <c r="Y312" s="368"/>
      <c r="Z312" s="369"/>
      <c r="AA312" s="346"/>
      <c r="AB312" s="15"/>
      <c r="AC312" s="15"/>
      <c r="AD312" s="15"/>
      <c r="AE312" s="15"/>
      <c r="AF312" s="15"/>
      <c r="AG312" s="15"/>
    </row>
    <row r="313" spans="1:33" ht="15.75" customHeight="1" x14ac:dyDescent="0.3">
      <c r="A313" s="15"/>
      <c r="B313" s="16"/>
      <c r="C313" s="346"/>
      <c r="D313" s="347"/>
      <c r="E313" s="348"/>
      <c r="F313" s="348"/>
      <c r="G313" s="348"/>
      <c r="H313" s="348"/>
      <c r="I313" s="348"/>
      <c r="J313" s="348"/>
      <c r="K313" s="348"/>
      <c r="L313" s="348"/>
      <c r="M313" s="348"/>
      <c r="N313" s="348"/>
      <c r="O313" s="348"/>
      <c r="P313" s="348"/>
      <c r="Q313" s="348"/>
      <c r="R313" s="348"/>
      <c r="S313" s="348"/>
      <c r="T313" s="348"/>
      <c r="U313" s="348"/>
      <c r="V313" s="348"/>
      <c r="W313" s="368"/>
      <c r="X313" s="368"/>
      <c r="Y313" s="368"/>
      <c r="Z313" s="369"/>
      <c r="AA313" s="346"/>
      <c r="AB313" s="15"/>
      <c r="AC313" s="15"/>
      <c r="AD313" s="15"/>
      <c r="AE313" s="15"/>
      <c r="AF313" s="15"/>
      <c r="AG313" s="15"/>
    </row>
    <row r="314" spans="1:33" ht="15.75" customHeight="1" x14ac:dyDescent="0.3">
      <c r="A314" s="15"/>
      <c r="B314" s="16"/>
      <c r="C314" s="346"/>
      <c r="D314" s="347"/>
      <c r="E314" s="348"/>
      <c r="F314" s="348"/>
      <c r="G314" s="348"/>
      <c r="H314" s="348"/>
      <c r="I314" s="348"/>
      <c r="J314" s="348"/>
      <c r="K314" s="348"/>
      <c r="L314" s="348"/>
      <c r="M314" s="348"/>
      <c r="N314" s="348"/>
      <c r="O314" s="348"/>
      <c r="P314" s="348"/>
      <c r="Q314" s="348"/>
      <c r="R314" s="348"/>
      <c r="S314" s="348"/>
      <c r="T314" s="348"/>
      <c r="U314" s="348"/>
      <c r="V314" s="348"/>
      <c r="W314" s="368"/>
      <c r="X314" s="368"/>
      <c r="Y314" s="368"/>
      <c r="Z314" s="369"/>
      <c r="AA314" s="346"/>
      <c r="AB314" s="15"/>
      <c r="AC314" s="15"/>
      <c r="AD314" s="15"/>
      <c r="AE314" s="15"/>
      <c r="AF314" s="15"/>
      <c r="AG314" s="15"/>
    </row>
    <row r="315" spans="1:33" ht="15.75" customHeight="1" x14ac:dyDescent="0.3">
      <c r="A315" s="15"/>
      <c r="B315" s="16"/>
      <c r="C315" s="346"/>
      <c r="D315" s="347"/>
      <c r="E315" s="348"/>
      <c r="F315" s="348"/>
      <c r="G315" s="348"/>
      <c r="H315" s="348"/>
      <c r="I315" s="348"/>
      <c r="J315" s="348"/>
      <c r="K315" s="348"/>
      <c r="L315" s="348"/>
      <c r="M315" s="348"/>
      <c r="N315" s="348"/>
      <c r="O315" s="348"/>
      <c r="P315" s="348"/>
      <c r="Q315" s="348"/>
      <c r="R315" s="348"/>
      <c r="S315" s="348"/>
      <c r="T315" s="348"/>
      <c r="U315" s="348"/>
      <c r="V315" s="348"/>
      <c r="W315" s="368"/>
      <c r="X315" s="368"/>
      <c r="Y315" s="368"/>
      <c r="Z315" s="369"/>
      <c r="AA315" s="346"/>
      <c r="AB315" s="15"/>
      <c r="AC315" s="15"/>
      <c r="AD315" s="15"/>
      <c r="AE315" s="15"/>
      <c r="AF315" s="15"/>
      <c r="AG315" s="15"/>
    </row>
    <row r="316" spans="1:33" ht="15.75" customHeight="1" x14ac:dyDescent="0.3">
      <c r="A316" s="15"/>
      <c r="B316" s="16"/>
      <c r="C316" s="346"/>
      <c r="D316" s="347"/>
      <c r="E316" s="348"/>
      <c r="F316" s="348"/>
      <c r="G316" s="348"/>
      <c r="H316" s="348"/>
      <c r="I316" s="348"/>
      <c r="J316" s="348"/>
      <c r="K316" s="348"/>
      <c r="L316" s="348"/>
      <c r="M316" s="348"/>
      <c r="N316" s="348"/>
      <c r="O316" s="348"/>
      <c r="P316" s="348"/>
      <c r="Q316" s="348"/>
      <c r="R316" s="348"/>
      <c r="S316" s="348"/>
      <c r="T316" s="348"/>
      <c r="U316" s="348"/>
      <c r="V316" s="348"/>
      <c r="W316" s="368"/>
      <c r="X316" s="368"/>
      <c r="Y316" s="368"/>
      <c r="Z316" s="369"/>
      <c r="AA316" s="346"/>
      <c r="AB316" s="15"/>
      <c r="AC316" s="15"/>
      <c r="AD316" s="15"/>
      <c r="AE316" s="15"/>
      <c r="AF316" s="15"/>
      <c r="AG316" s="15"/>
    </row>
    <row r="317" spans="1:33" ht="15.75" customHeight="1" x14ac:dyDescent="0.3">
      <c r="A317" s="15"/>
      <c r="B317" s="16"/>
      <c r="C317" s="346"/>
      <c r="D317" s="347"/>
      <c r="E317" s="348"/>
      <c r="F317" s="348"/>
      <c r="G317" s="348"/>
      <c r="H317" s="348"/>
      <c r="I317" s="348"/>
      <c r="J317" s="348"/>
      <c r="K317" s="348"/>
      <c r="L317" s="348"/>
      <c r="M317" s="348"/>
      <c r="N317" s="348"/>
      <c r="O317" s="348"/>
      <c r="P317" s="348"/>
      <c r="Q317" s="348"/>
      <c r="R317" s="348"/>
      <c r="S317" s="348"/>
      <c r="T317" s="348"/>
      <c r="U317" s="348"/>
      <c r="V317" s="348"/>
      <c r="W317" s="368"/>
      <c r="X317" s="368"/>
      <c r="Y317" s="368"/>
      <c r="Z317" s="369"/>
      <c r="AA317" s="346"/>
      <c r="AB317" s="15"/>
      <c r="AC317" s="15"/>
      <c r="AD317" s="15"/>
      <c r="AE317" s="15"/>
      <c r="AF317" s="15"/>
      <c r="AG317" s="15"/>
    </row>
    <row r="318" spans="1:33" ht="15.75" customHeight="1" x14ac:dyDescent="0.3">
      <c r="A318" s="15"/>
      <c r="B318" s="16"/>
      <c r="C318" s="346"/>
      <c r="D318" s="347"/>
      <c r="E318" s="348"/>
      <c r="F318" s="348"/>
      <c r="G318" s="348"/>
      <c r="H318" s="348"/>
      <c r="I318" s="348"/>
      <c r="J318" s="348"/>
      <c r="K318" s="348"/>
      <c r="L318" s="348"/>
      <c r="M318" s="348"/>
      <c r="N318" s="348"/>
      <c r="O318" s="348"/>
      <c r="P318" s="348"/>
      <c r="Q318" s="348"/>
      <c r="R318" s="348"/>
      <c r="S318" s="348"/>
      <c r="T318" s="348"/>
      <c r="U318" s="348"/>
      <c r="V318" s="348"/>
      <c r="W318" s="368"/>
      <c r="X318" s="368"/>
      <c r="Y318" s="368"/>
      <c r="Z318" s="369"/>
      <c r="AA318" s="346"/>
      <c r="AB318" s="15"/>
      <c r="AC318" s="15"/>
      <c r="AD318" s="15"/>
      <c r="AE318" s="15"/>
      <c r="AF318" s="15"/>
      <c r="AG318" s="15"/>
    </row>
    <row r="319" spans="1:33" ht="15.75" customHeight="1" x14ac:dyDescent="0.3">
      <c r="A319" s="15"/>
      <c r="B319" s="16"/>
      <c r="C319" s="346"/>
      <c r="D319" s="347"/>
      <c r="E319" s="348"/>
      <c r="F319" s="348"/>
      <c r="G319" s="348"/>
      <c r="H319" s="348"/>
      <c r="I319" s="348"/>
      <c r="J319" s="348"/>
      <c r="K319" s="348"/>
      <c r="L319" s="348"/>
      <c r="M319" s="348"/>
      <c r="N319" s="348"/>
      <c r="O319" s="348"/>
      <c r="P319" s="348"/>
      <c r="Q319" s="348"/>
      <c r="R319" s="348"/>
      <c r="S319" s="348"/>
      <c r="T319" s="348"/>
      <c r="U319" s="348"/>
      <c r="V319" s="348"/>
      <c r="W319" s="368"/>
      <c r="X319" s="368"/>
      <c r="Y319" s="368"/>
      <c r="Z319" s="369"/>
      <c r="AA319" s="346"/>
      <c r="AB319" s="15"/>
      <c r="AC319" s="15"/>
      <c r="AD319" s="15"/>
      <c r="AE319" s="15"/>
      <c r="AF319" s="15"/>
      <c r="AG319" s="15"/>
    </row>
    <row r="320" spans="1:33" ht="15.75" customHeight="1" x14ac:dyDescent="0.3">
      <c r="A320" s="15"/>
      <c r="B320" s="16"/>
      <c r="C320" s="346"/>
      <c r="D320" s="347"/>
      <c r="E320" s="348"/>
      <c r="F320" s="348"/>
      <c r="G320" s="348"/>
      <c r="H320" s="348"/>
      <c r="I320" s="348"/>
      <c r="J320" s="348"/>
      <c r="K320" s="348"/>
      <c r="L320" s="348"/>
      <c r="M320" s="348"/>
      <c r="N320" s="348"/>
      <c r="O320" s="348"/>
      <c r="P320" s="348"/>
      <c r="Q320" s="348"/>
      <c r="R320" s="348"/>
      <c r="S320" s="348"/>
      <c r="T320" s="348"/>
      <c r="U320" s="348"/>
      <c r="V320" s="348"/>
      <c r="W320" s="368"/>
      <c r="X320" s="368"/>
      <c r="Y320" s="368"/>
      <c r="Z320" s="369"/>
      <c r="AA320" s="346"/>
      <c r="AB320" s="15"/>
      <c r="AC320" s="15"/>
      <c r="AD320" s="15"/>
      <c r="AE320" s="15"/>
      <c r="AF320" s="15"/>
      <c r="AG320" s="15"/>
    </row>
    <row r="321" spans="1:33" ht="15.75" customHeight="1" x14ac:dyDescent="0.3">
      <c r="A321" s="15"/>
      <c r="B321" s="16"/>
      <c r="C321" s="346"/>
      <c r="D321" s="347"/>
      <c r="E321" s="348"/>
      <c r="F321" s="348"/>
      <c r="G321" s="348"/>
      <c r="H321" s="348"/>
      <c r="I321" s="348"/>
      <c r="J321" s="348"/>
      <c r="K321" s="348"/>
      <c r="L321" s="348"/>
      <c r="M321" s="348"/>
      <c r="N321" s="348"/>
      <c r="O321" s="348"/>
      <c r="P321" s="348"/>
      <c r="Q321" s="348"/>
      <c r="R321" s="348"/>
      <c r="S321" s="348"/>
      <c r="T321" s="348"/>
      <c r="U321" s="348"/>
      <c r="V321" s="348"/>
      <c r="W321" s="368"/>
      <c r="X321" s="368"/>
      <c r="Y321" s="368"/>
      <c r="Z321" s="369"/>
      <c r="AA321" s="346"/>
      <c r="AB321" s="15"/>
      <c r="AC321" s="15"/>
      <c r="AD321" s="15"/>
      <c r="AE321" s="15"/>
      <c r="AF321" s="15"/>
      <c r="AG321" s="15"/>
    </row>
    <row r="322" spans="1:33" ht="15.75" customHeight="1" x14ac:dyDescent="0.3">
      <c r="A322" s="15"/>
      <c r="B322" s="16"/>
      <c r="C322" s="346"/>
      <c r="D322" s="347"/>
      <c r="E322" s="348"/>
      <c r="F322" s="348"/>
      <c r="G322" s="348"/>
      <c r="H322" s="348"/>
      <c r="I322" s="348"/>
      <c r="J322" s="348"/>
      <c r="K322" s="348"/>
      <c r="L322" s="348"/>
      <c r="M322" s="348"/>
      <c r="N322" s="348"/>
      <c r="O322" s="348"/>
      <c r="P322" s="348"/>
      <c r="Q322" s="348"/>
      <c r="R322" s="348"/>
      <c r="S322" s="348"/>
      <c r="T322" s="348"/>
      <c r="U322" s="348"/>
      <c r="V322" s="348"/>
      <c r="W322" s="368"/>
      <c r="X322" s="368"/>
      <c r="Y322" s="368"/>
      <c r="Z322" s="369"/>
      <c r="AA322" s="346"/>
      <c r="AB322" s="15"/>
      <c r="AC322" s="15"/>
      <c r="AD322" s="15"/>
      <c r="AE322" s="15"/>
      <c r="AF322" s="15"/>
      <c r="AG322" s="15"/>
    </row>
    <row r="323" spans="1:33" ht="15.75" customHeight="1" x14ac:dyDescent="0.3">
      <c r="A323" s="15"/>
      <c r="B323" s="16"/>
      <c r="C323" s="346"/>
      <c r="D323" s="347"/>
      <c r="E323" s="348"/>
      <c r="F323" s="348"/>
      <c r="G323" s="348"/>
      <c r="H323" s="348"/>
      <c r="I323" s="348"/>
      <c r="J323" s="348"/>
      <c r="K323" s="348"/>
      <c r="L323" s="348"/>
      <c r="M323" s="348"/>
      <c r="N323" s="348"/>
      <c r="O323" s="348"/>
      <c r="P323" s="348"/>
      <c r="Q323" s="348"/>
      <c r="R323" s="348"/>
      <c r="S323" s="348"/>
      <c r="T323" s="348"/>
      <c r="U323" s="348"/>
      <c r="V323" s="348"/>
      <c r="W323" s="368"/>
      <c r="X323" s="368"/>
      <c r="Y323" s="368"/>
      <c r="Z323" s="369"/>
      <c r="AA323" s="346"/>
      <c r="AB323" s="15"/>
      <c r="AC323" s="15"/>
      <c r="AD323" s="15"/>
      <c r="AE323" s="15"/>
      <c r="AF323" s="15"/>
      <c r="AG323" s="15"/>
    </row>
    <row r="324" spans="1:33" ht="15.75" customHeight="1" x14ac:dyDescent="0.3">
      <c r="A324" s="15"/>
      <c r="B324" s="16"/>
      <c r="C324" s="346"/>
      <c r="D324" s="347"/>
      <c r="E324" s="348"/>
      <c r="F324" s="348"/>
      <c r="G324" s="348"/>
      <c r="H324" s="348"/>
      <c r="I324" s="348"/>
      <c r="J324" s="348"/>
      <c r="K324" s="348"/>
      <c r="L324" s="348"/>
      <c r="M324" s="348"/>
      <c r="N324" s="348"/>
      <c r="O324" s="348"/>
      <c r="P324" s="348"/>
      <c r="Q324" s="348"/>
      <c r="R324" s="348"/>
      <c r="S324" s="348"/>
      <c r="T324" s="348"/>
      <c r="U324" s="348"/>
      <c r="V324" s="348"/>
      <c r="W324" s="368"/>
      <c r="X324" s="368"/>
      <c r="Y324" s="368"/>
      <c r="Z324" s="369"/>
      <c r="AA324" s="346"/>
      <c r="AB324" s="15"/>
      <c r="AC324" s="15"/>
      <c r="AD324" s="15"/>
      <c r="AE324" s="15"/>
      <c r="AF324" s="15"/>
      <c r="AG324" s="15"/>
    </row>
    <row r="325" spans="1:33" ht="15.75" customHeight="1" x14ac:dyDescent="0.3">
      <c r="A325" s="15"/>
      <c r="B325" s="16"/>
      <c r="C325" s="346"/>
      <c r="D325" s="347"/>
      <c r="E325" s="348"/>
      <c r="F325" s="348"/>
      <c r="G325" s="348"/>
      <c r="H325" s="348"/>
      <c r="I325" s="348"/>
      <c r="J325" s="348"/>
      <c r="K325" s="348"/>
      <c r="L325" s="348"/>
      <c r="M325" s="348"/>
      <c r="N325" s="348"/>
      <c r="O325" s="348"/>
      <c r="P325" s="348"/>
      <c r="Q325" s="348"/>
      <c r="R325" s="348"/>
      <c r="S325" s="348"/>
      <c r="T325" s="348"/>
      <c r="U325" s="348"/>
      <c r="V325" s="348"/>
      <c r="W325" s="368"/>
      <c r="X325" s="368"/>
      <c r="Y325" s="368"/>
      <c r="Z325" s="369"/>
      <c r="AA325" s="346"/>
      <c r="AB325" s="15"/>
      <c r="AC325" s="15"/>
      <c r="AD325" s="15"/>
      <c r="AE325" s="15"/>
      <c r="AF325" s="15"/>
      <c r="AG325" s="15"/>
    </row>
    <row r="326" spans="1:33" ht="15.75" customHeight="1" x14ac:dyDescent="0.3">
      <c r="A326" s="15"/>
      <c r="B326" s="16"/>
      <c r="C326" s="346"/>
      <c r="D326" s="347"/>
      <c r="E326" s="348"/>
      <c r="F326" s="348"/>
      <c r="G326" s="348"/>
      <c r="H326" s="348"/>
      <c r="I326" s="348"/>
      <c r="J326" s="348"/>
      <c r="K326" s="348"/>
      <c r="L326" s="348"/>
      <c r="M326" s="348"/>
      <c r="N326" s="348"/>
      <c r="O326" s="348"/>
      <c r="P326" s="348"/>
      <c r="Q326" s="348"/>
      <c r="R326" s="348"/>
      <c r="S326" s="348"/>
      <c r="T326" s="348"/>
      <c r="U326" s="348"/>
      <c r="V326" s="348"/>
      <c r="W326" s="368"/>
      <c r="X326" s="368"/>
      <c r="Y326" s="368"/>
      <c r="Z326" s="369"/>
      <c r="AA326" s="346"/>
      <c r="AB326" s="15"/>
      <c r="AC326" s="15"/>
      <c r="AD326" s="15"/>
      <c r="AE326" s="15"/>
      <c r="AF326" s="15"/>
      <c r="AG326" s="15"/>
    </row>
    <row r="327" spans="1:33" ht="15.75" customHeight="1" x14ac:dyDescent="0.3">
      <c r="A327" s="15"/>
      <c r="B327" s="16"/>
      <c r="C327" s="346"/>
      <c r="D327" s="347"/>
      <c r="E327" s="348"/>
      <c r="F327" s="348"/>
      <c r="G327" s="348"/>
      <c r="H327" s="348"/>
      <c r="I327" s="348"/>
      <c r="J327" s="348"/>
      <c r="K327" s="348"/>
      <c r="L327" s="348"/>
      <c r="M327" s="348"/>
      <c r="N327" s="348"/>
      <c r="O327" s="348"/>
      <c r="P327" s="348"/>
      <c r="Q327" s="348"/>
      <c r="R327" s="348"/>
      <c r="S327" s="348"/>
      <c r="T327" s="348"/>
      <c r="U327" s="348"/>
      <c r="V327" s="348"/>
      <c r="W327" s="368"/>
      <c r="X327" s="368"/>
      <c r="Y327" s="368"/>
      <c r="Z327" s="369"/>
      <c r="AA327" s="346"/>
      <c r="AB327" s="15"/>
      <c r="AC327" s="15"/>
      <c r="AD327" s="15"/>
      <c r="AE327" s="15"/>
      <c r="AF327" s="15"/>
      <c r="AG327" s="15"/>
    </row>
    <row r="328" spans="1:33" ht="15.75" customHeight="1" x14ac:dyDescent="0.3">
      <c r="A328" s="15"/>
      <c r="B328" s="16"/>
      <c r="C328" s="346"/>
      <c r="D328" s="347"/>
      <c r="E328" s="348"/>
      <c r="F328" s="348"/>
      <c r="G328" s="348"/>
      <c r="H328" s="348"/>
      <c r="I328" s="348"/>
      <c r="J328" s="348"/>
      <c r="K328" s="348"/>
      <c r="L328" s="348"/>
      <c r="M328" s="348"/>
      <c r="N328" s="348"/>
      <c r="O328" s="348"/>
      <c r="P328" s="348"/>
      <c r="Q328" s="348"/>
      <c r="R328" s="348"/>
      <c r="S328" s="348"/>
      <c r="T328" s="348"/>
      <c r="U328" s="348"/>
      <c r="V328" s="348"/>
      <c r="W328" s="368"/>
      <c r="X328" s="368"/>
      <c r="Y328" s="368"/>
      <c r="Z328" s="369"/>
      <c r="AA328" s="346"/>
      <c r="AB328" s="15"/>
      <c r="AC328" s="15"/>
      <c r="AD328" s="15"/>
      <c r="AE328" s="15"/>
      <c r="AF328" s="15"/>
      <c r="AG328" s="15"/>
    </row>
    <row r="329" spans="1:33" ht="15.75" customHeight="1" x14ac:dyDescent="0.3">
      <c r="A329" s="15"/>
      <c r="B329" s="16"/>
      <c r="C329" s="346"/>
      <c r="D329" s="347"/>
      <c r="E329" s="348"/>
      <c r="F329" s="348"/>
      <c r="G329" s="348"/>
      <c r="H329" s="348"/>
      <c r="I329" s="348"/>
      <c r="J329" s="348"/>
      <c r="K329" s="348"/>
      <c r="L329" s="348"/>
      <c r="M329" s="348"/>
      <c r="N329" s="348"/>
      <c r="O329" s="348"/>
      <c r="P329" s="348"/>
      <c r="Q329" s="348"/>
      <c r="R329" s="348"/>
      <c r="S329" s="348"/>
      <c r="T329" s="348"/>
      <c r="U329" s="348"/>
      <c r="V329" s="348"/>
      <c r="W329" s="368"/>
      <c r="X329" s="368"/>
      <c r="Y329" s="368"/>
      <c r="Z329" s="369"/>
      <c r="AA329" s="346"/>
      <c r="AB329" s="15"/>
      <c r="AC329" s="15"/>
      <c r="AD329" s="15"/>
      <c r="AE329" s="15"/>
      <c r="AF329" s="15"/>
      <c r="AG329" s="15"/>
    </row>
    <row r="330" spans="1:33" ht="15.75" customHeight="1" x14ac:dyDescent="0.3">
      <c r="A330" s="15"/>
      <c r="B330" s="16"/>
      <c r="C330" s="346"/>
      <c r="D330" s="347"/>
      <c r="E330" s="348"/>
      <c r="F330" s="348"/>
      <c r="G330" s="348"/>
      <c r="H330" s="348"/>
      <c r="I330" s="348"/>
      <c r="J330" s="348"/>
      <c r="K330" s="348"/>
      <c r="L330" s="348"/>
      <c r="M330" s="348"/>
      <c r="N330" s="348"/>
      <c r="O330" s="348"/>
      <c r="P330" s="348"/>
      <c r="Q330" s="348"/>
      <c r="R330" s="348"/>
      <c r="S330" s="348"/>
      <c r="T330" s="348"/>
      <c r="U330" s="348"/>
      <c r="V330" s="348"/>
      <c r="W330" s="368"/>
      <c r="X330" s="368"/>
      <c r="Y330" s="368"/>
      <c r="Z330" s="369"/>
      <c r="AA330" s="346"/>
      <c r="AB330" s="15"/>
      <c r="AC330" s="15"/>
      <c r="AD330" s="15"/>
      <c r="AE330" s="15"/>
      <c r="AF330" s="15"/>
      <c r="AG330" s="15"/>
    </row>
    <row r="331" spans="1:33" ht="15.75" customHeight="1" x14ac:dyDescent="0.3">
      <c r="A331" s="15"/>
      <c r="B331" s="16"/>
      <c r="C331" s="346"/>
      <c r="D331" s="347"/>
      <c r="E331" s="348"/>
      <c r="F331" s="348"/>
      <c r="G331" s="348"/>
      <c r="H331" s="348"/>
      <c r="I331" s="348"/>
      <c r="J331" s="348"/>
      <c r="K331" s="348"/>
      <c r="L331" s="348"/>
      <c r="M331" s="348"/>
      <c r="N331" s="348"/>
      <c r="O331" s="348"/>
      <c r="P331" s="348"/>
      <c r="Q331" s="348"/>
      <c r="R331" s="348"/>
      <c r="S331" s="348"/>
      <c r="T331" s="348"/>
      <c r="U331" s="348"/>
      <c r="V331" s="348"/>
      <c r="W331" s="368"/>
      <c r="X331" s="368"/>
      <c r="Y331" s="368"/>
      <c r="Z331" s="369"/>
      <c r="AA331" s="346"/>
      <c r="AB331" s="15"/>
      <c r="AC331" s="15"/>
      <c r="AD331" s="15"/>
      <c r="AE331" s="15"/>
      <c r="AF331" s="15"/>
      <c r="AG331" s="15"/>
    </row>
    <row r="332" spans="1:33" ht="15.75" customHeight="1" x14ac:dyDescent="0.3">
      <c r="A332" s="15"/>
      <c r="B332" s="16"/>
      <c r="C332" s="346"/>
      <c r="D332" s="347"/>
      <c r="E332" s="348"/>
      <c r="F332" s="348"/>
      <c r="G332" s="348"/>
      <c r="H332" s="348"/>
      <c r="I332" s="348"/>
      <c r="J332" s="348"/>
      <c r="K332" s="348"/>
      <c r="L332" s="348"/>
      <c r="M332" s="348"/>
      <c r="N332" s="348"/>
      <c r="O332" s="348"/>
      <c r="P332" s="348"/>
      <c r="Q332" s="348"/>
      <c r="R332" s="348"/>
      <c r="S332" s="348"/>
      <c r="T332" s="348"/>
      <c r="U332" s="348"/>
      <c r="V332" s="348"/>
      <c r="W332" s="368"/>
      <c r="X332" s="368"/>
      <c r="Y332" s="368"/>
      <c r="Z332" s="369"/>
      <c r="AA332" s="346"/>
      <c r="AB332" s="15"/>
      <c r="AC332" s="15"/>
      <c r="AD332" s="15"/>
      <c r="AE332" s="15"/>
      <c r="AF332" s="15"/>
      <c r="AG332" s="15"/>
    </row>
    <row r="333" spans="1:33" ht="15.75" customHeight="1" x14ac:dyDescent="0.3">
      <c r="A333" s="15"/>
      <c r="B333" s="16"/>
      <c r="C333" s="346"/>
      <c r="D333" s="347"/>
      <c r="E333" s="348"/>
      <c r="F333" s="348"/>
      <c r="G333" s="348"/>
      <c r="H333" s="348"/>
      <c r="I333" s="348"/>
      <c r="J333" s="348"/>
      <c r="K333" s="348"/>
      <c r="L333" s="348"/>
      <c r="M333" s="348"/>
      <c r="N333" s="348"/>
      <c r="O333" s="348"/>
      <c r="P333" s="348"/>
      <c r="Q333" s="348"/>
      <c r="R333" s="348"/>
      <c r="S333" s="348"/>
      <c r="T333" s="348"/>
      <c r="U333" s="348"/>
      <c r="V333" s="348"/>
      <c r="W333" s="368"/>
      <c r="X333" s="368"/>
      <c r="Y333" s="368"/>
      <c r="Z333" s="369"/>
      <c r="AA333" s="346"/>
      <c r="AB333" s="15"/>
      <c r="AC333" s="15"/>
      <c r="AD333" s="15"/>
      <c r="AE333" s="15"/>
      <c r="AF333" s="15"/>
      <c r="AG333" s="15"/>
    </row>
    <row r="334" spans="1:33" ht="15.75" customHeight="1" x14ac:dyDescent="0.3">
      <c r="A334" s="15"/>
      <c r="B334" s="16"/>
      <c r="C334" s="346"/>
      <c r="D334" s="347"/>
      <c r="E334" s="348"/>
      <c r="F334" s="348"/>
      <c r="G334" s="348"/>
      <c r="H334" s="348"/>
      <c r="I334" s="348"/>
      <c r="J334" s="348"/>
      <c r="K334" s="348"/>
      <c r="L334" s="348"/>
      <c r="M334" s="348"/>
      <c r="N334" s="348"/>
      <c r="O334" s="348"/>
      <c r="P334" s="348"/>
      <c r="Q334" s="348"/>
      <c r="R334" s="348"/>
      <c r="S334" s="348"/>
      <c r="T334" s="348"/>
      <c r="U334" s="348"/>
      <c r="V334" s="348"/>
      <c r="W334" s="368"/>
      <c r="X334" s="368"/>
      <c r="Y334" s="368"/>
      <c r="Z334" s="369"/>
      <c r="AA334" s="346"/>
      <c r="AB334" s="15"/>
      <c r="AC334" s="15"/>
      <c r="AD334" s="15"/>
      <c r="AE334" s="15"/>
      <c r="AF334" s="15"/>
      <c r="AG334" s="15"/>
    </row>
    <row r="335" spans="1:33" ht="15.75" customHeight="1" x14ac:dyDescent="0.3">
      <c r="A335" s="15"/>
      <c r="B335" s="16"/>
      <c r="C335" s="346"/>
      <c r="D335" s="347"/>
      <c r="E335" s="348"/>
      <c r="F335" s="348"/>
      <c r="G335" s="348"/>
      <c r="H335" s="348"/>
      <c r="I335" s="348"/>
      <c r="J335" s="348"/>
      <c r="K335" s="348"/>
      <c r="L335" s="348"/>
      <c r="M335" s="348"/>
      <c r="N335" s="348"/>
      <c r="O335" s="348"/>
      <c r="P335" s="348"/>
      <c r="Q335" s="348"/>
      <c r="R335" s="348"/>
      <c r="S335" s="348"/>
      <c r="T335" s="348"/>
      <c r="U335" s="348"/>
      <c r="V335" s="348"/>
      <c r="W335" s="368"/>
      <c r="X335" s="368"/>
      <c r="Y335" s="368"/>
      <c r="Z335" s="369"/>
      <c r="AA335" s="346"/>
      <c r="AB335" s="15"/>
      <c r="AC335" s="15"/>
      <c r="AD335" s="15"/>
      <c r="AE335" s="15"/>
      <c r="AF335" s="15"/>
      <c r="AG335" s="15"/>
    </row>
    <row r="336" spans="1:33" ht="15.75" customHeight="1" x14ac:dyDescent="0.3">
      <c r="A336" s="15"/>
      <c r="B336" s="16"/>
      <c r="C336" s="346"/>
      <c r="D336" s="347"/>
      <c r="E336" s="348"/>
      <c r="F336" s="348"/>
      <c r="G336" s="348"/>
      <c r="H336" s="348"/>
      <c r="I336" s="348"/>
      <c r="J336" s="348"/>
      <c r="K336" s="348"/>
      <c r="L336" s="348"/>
      <c r="M336" s="348"/>
      <c r="N336" s="348"/>
      <c r="O336" s="348"/>
      <c r="P336" s="348"/>
      <c r="Q336" s="348"/>
      <c r="R336" s="348"/>
      <c r="S336" s="348"/>
      <c r="T336" s="348"/>
      <c r="U336" s="348"/>
      <c r="V336" s="348"/>
      <c r="W336" s="368"/>
      <c r="X336" s="368"/>
      <c r="Y336" s="368"/>
      <c r="Z336" s="369"/>
      <c r="AA336" s="346"/>
      <c r="AB336" s="15"/>
      <c r="AC336" s="15"/>
      <c r="AD336" s="15"/>
      <c r="AE336" s="15"/>
      <c r="AF336" s="15"/>
      <c r="AG336" s="15"/>
    </row>
    <row r="337" spans="1:33" ht="15.75" customHeight="1" x14ac:dyDescent="0.3">
      <c r="A337" s="15"/>
      <c r="B337" s="16"/>
      <c r="C337" s="346"/>
      <c r="D337" s="347"/>
      <c r="E337" s="348"/>
      <c r="F337" s="348"/>
      <c r="G337" s="348"/>
      <c r="H337" s="348"/>
      <c r="I337" s="348"/>
      <c r="J337" s="348"/>
      <c r="K337" s="348"/>
      <c r="L337" s="348"/>
      <c r="M337" s="348"/>
      <c r="N337" s="348"/>
      <c r="O337" s="348"/>
      <c r="P337" s="348"/>
      <c r="Q337" s="348"/>
      <c r="R337" s="348"/>
      <c r="S337" s="348"/>
      <c r="T337" s="348"/>
      <c r="U337" s="348"/>
      <c r="V337" s="348"/>
      <c r="W337" s="368"/>
      <c r="X337" s="368"/>
      <c r="Y337" s="368"/>
      <c r="Z337" s="369"/>
      <c r="AA337" s="346"/>
      <c r="AB337" s="15"/>
      <c r="AC337" s="15"/>
      <c r="AD337" s="15"/>
      <c r="AE337" s="15"/>
      <c r="AF337" s="15"/>
      <c r="AG337" s="15"/>
    </row>
    <row r="338" spans="1:33" ht="15.75" customHeight="1" x14ac:dyDescent="0.3">
      <c r="A338" s="15"/>
      <c r="B338" s="16"/>
      <c r="C338" s="346"/>
      <c r="D338" s="347"/>
      <c r="E338" s="348"/>
      <c r="F338" s="348"/>
      <c r="G338" s="348"/>
      <c r="H338" s="348"/>
      <c r="I338" s="348"/>
      <c r="J338" s="348"/>
      <c r="K338" s="348"/>
      <c r="L338" s="348"/>
      <c r="M338" s="348"/>
      <c r="N338" s="348"/>
      <c r="O338" s="348"/>
      <c r="P338" s="348"/>
      <c r="Q338" s="348"/>
      <c r="R338" s="348"/>
      <c r="S338" s="348"/>
      <c r="T338" s="348"/>
      <c r="U338" s="348"/>
      <c r="V338" s="348"/>
      <c r="W338" s="368"/>
      <c r="X338" s="368"/>
      <c r="Y338" s="368"/>
      <c r="Z338" s="369"/>
      <c r="AA338" s="346"/>
      <c r="AB338" s="15"/>
      <c r="AC338" s="15"/>
      <c r="AD338" s="15"/>
      <c r="AE338" s="15"/>
      <c r="AF338" s="15"/>
      <c r="AG338" s="15"/>
    </row>
    <row r="339" spans="1:33" ht="15.75" customHeight="1" x14ac:dyDescent="0.3">
      <c r="A339" s="15"/>
      <c r="B339" s="16"/>
      <c r="C339" s="346"/>
      <c r="D339" s="347"/>
      <c r="E339" s="348"/>
      <c r="F339" s="348"/>
      <c r="G339" s="348"/>
      <c r="H339" s="348"/>
      <c r="I339" s="348"/>
      <c r="J339" s="348"/>
      <c r="K339" s="348"/>
      <c r="L339" s="348"/>
      <c r="M339" s="348"/>
      <c r="N339" s="348"/>
      <c r="O339" s="348"/>
      <c r="P339" s="348"/>
      <c r="Q339" s="348"/>
      <c r="R339" s="348"/>
      <c r="S339" s="348"/>
      <c r="T339" s="348"/>
      <c r="U339" s="348"/>
      <c r="V339" s="348"/>
      <c r="W339" s="368"/>
      <c r="X339" s="368"/>
      <c r="Y339" s="368"/>
      <c r="Z339" s="369"/>
      <c r="AA339" s="346"/>
      <c r="AB339" s="15"/>
      <c r="AC339" s="15"/>
      <c r="AD339" s="15"/>
      <c r="AE339" s="15"/>
      <c r="AF339" s="15"/>
      <c r="AG339" s="15"/>
    </row>
    <row r="340" spans="1:33" ht="15.75" customHeight="1" x14ac:dyDescent="0.3">
      <c r="A340" s="15"/>
      <c r="B340" s="16"/>
      <c r="C340" s="346"/>
      <c r="D340" s="347"/>
      <c r="E340" s="348"/>
      <c r="F340" s="348"/>
      <c r="G340" s="348"/>
      <c r="H340" s="348"/>
      <c r="I340" s="348"/>
      <c r="J340" s="348"/>
      <c r="K340" s="348"/>
      <c r="L340" s="348"/>
      <c r="M340" s="348"/>
      <c r="N340" s="348"/>
      <c r="O340" s="348"/>
      <c r="P340" s="348"/>
      <c r="Q340" s="348"/>
      <c r="R340" s="348"/>
      <c r="S340" s="348"/>
      <c r="T340" s="348"/>
      <c r="U340" s="348"/>
      <c r="V340" s="348"/>
      <c r="W340" s="368"/>
      <c r="X340" s="368"/>
      <c r="Y340" s="368"/>
      <c r="Z340" s="369"/>
      <c r="AA340" s="346"/>
      <c r="AB340" s="15"/>
      <c r="AC340" s="15"/>
      <c r="AD340" s="15"/>
      <c r="AE340" s="15"/>
      <c r="AF340" s="15"/>
      <c r="AG340" s="15"/>
    </row>
    <row r="341" spans="1:33" ht="15.75" customHeight="1" x14ac:dyDescent="0.3">
      <c r="A341" s="15"/>
      <c r="B341" s="16"/>
      <c r="C341" s="346"/>
      <c r="D341" s="347"/>
      <c r="E341" s="348"/>
      <c r="F341" s="348"/>
      <c r="G341" s="348"/>
      <c r="H341" s="348"/>
      <c r="I341" s="348"/>
      <c r="J341" s="348"/>
      <c r="K341" s="348"/>
      <c r="L341" s="348"/>
      <c r="M341" s="348"/>
      <c r="N341" s="348"/>
      <c r="O341" s="348"/>
      <c r="P341" s="348"/>
      <c r="Q341" s="348"/>
      <c r="R341" s="348"/>
      <c r="S341" s="348"/>
      <c r="T341" s="348"/>
      <c r="U341" s="348"/>
      <c r="V341" s="348"/>
      <c r="W341" s="368"/>
      <c r="X341" s="368"/>
      <c r="Y341" s="368"/>
      <c r="Z341" s="369"/>
      <c r="AA341" s="346"/>
      <c r="AB341" s="15"/>
      <c r="AC341" s="15"/>
      <c r="AD341" s="15"/>
      <c r="AE341" s="15"/>
      <c r="AF341" s="15"/>
      <c r="AG341" s="15"/>
    </row>
    <row r="342" spans="1:33" ht="15.75" customHeight="1" x14ac:dyDescent="0.3">
      <c r="A342" s="15"/>
      <c r="B342" s="16"/>
      <c r="C342" s="346"/>
      <c r="D342" s="347"/>
      <c r="E342" s="348"/>
      <c r="F342" s="348"/>
      <c r="G342" s="348"/>
      <c r="H342" s="348"/>
      <c r="I342" s="348"/>
      <c r="J342" s="348"/>
      <c r="K342" s="348"/>
      <c r="L342" s="348"/>
      <c r="M342" s="348"/>
      <c r="N342" s="348"/>
      <c r="O342" s="348"/>
      <c r="P342" s="348"/>
      <c r="Q342" s="348"/>
      <c r="R342" s="348"/>
      <c r="S342" s="348"/>
      <c r="T342" s="348"/>
      <c r="U342" s="348"/>
      <c r="V342" s="348"/>
      <c r="W342" s="368"/>
      <c r="X342" s="368"/>
      <c r="Y342" s="368"/>
      <c r="Z342" s="369"/>
      <c r="AA342" s="346"/>
      <c r="AB342" s="15"/>
      <c r="AC342" s="15"/>
      <c r="AD342" s="15"/>
      <c r="AE342" s="15"/>
      <c r="AF342" s="15"/>
      <c r="AG342" s="15"/>
    </row>
    <row r="343" spans="1:33" ht="15.75" customHeight="1" x14ac:dyDescent="0.3">
      <c r="A343" s="15"/>
      <c r="B343" s="16"/>
      <c r="C343" s="346"/>
      <c r="D343" s="347"/>
      <c r="E343" s="348"/>
      <c r="F343" s="348"/>
      <c r="G343" s="348"/>
      <c r="H343" s="348"/>
      <c r="I343" s="348"/>
      <c r="J343" s="348"/>
      <c r="K343" s="348"/>
      <c r="L343" s="348"/>
      <c r="M343" s="348"/>
      <c r="N343" s="348"/>
      <c r="O343" s="348"/>
      <c r="P343" s="348"/>
      <c r="Q343" s="348"/>
      <c r="R343" s="348"/>
      <c r="S343" s="348"/>
      <c r="T343" s="348"/>
      <c r="U343" s="348"/>
      <c r="V343" s="348"/>
      <c r="W343" s="368"/>
      <c r="X343" s="368"/>
      <c r="Y343" s="368"/>
      <c r="Z343" s="369"/>
      <c r="AA343" s="346"/>
      <c r="AB343" s="15"/>
      <c r="AC343" s="15"/>
      <c r="AD343" s="15"/>
      <c r="AE343" s="15"/>
      <c r="AF343" s="15"/>
      <c r="AG343" s="15"/>
    </row>
    <row r="344" spans="1:33" ht="15.75" customHeight="1" x14ac:dyDescent="0.3">
      <c r="A344" s="15"/>
      <c r="B344" s="16"/>
      <c r="C344" s="346"/>
      <c r="D344" s="347"/>
      <c r="E344" s="348"/>
      <c r="F344" s="348"/>
      <c r="G344" s="348"/>
      <c r="H344" s="348"/>
      <c r="I344" s="348"/>
      <c r="J344" s="348"/>
      <c r="K344" s="348"/>
      <c r="L344" s="348"/>
      <c r="M344" s="348"/>
      <c r="N344" s="348"/>
      <c r="O344" s="348"/>
      <c r="P344" s="348"/>
      <c r="Q344" s="348"/>
      <c r="R344" s="348"/>
      <c r="S344" s="348"/>
      <c r="T344" s="348"/>
      <c r="U344" s="348"/>
      <c r="V344" s="348"/>
      <c r="W344" s="368"/>
      <c r="X344" s="368"/>
      <c r="Y344" s="368"/>
      <c r="Z344" s="369"/>
      <c r="AA344" s="346"/>
      <c r="AB344" s="15"/>
      <c r="AC344" s="15"/>
      <c r="AD344" s="15"/>
      <c r="AE344" s="15"/>
      <c r="AF344" s="15"/>
      <c r="AG344" s="15"/>
    </row>
    <row r="345" spans="1:33" ht="15.75" customHeight="1" x14ac:dyDescent="0.3">
      <c r="A345" s="15"/>
      <c r="B345" s="16"/>
      <c r="C345" s="346"/>
      <c r="D345" s="347"/>
      <c r="E345" s="348"/>
      <c r="F345" s="348"/>
      <c r="G345" s="348"/>
      <c r="H345" s="348"/>
      <c r="I345" s="348"/>
      <c r="J345" s="348"/>
      <c r="K345" s="348"/>
      <c r="L345" s="348"/>
      <c r="M345" s="348"/>
      <c r="N345" s="348"/>
      <c r="O345" s="348"/>
      <c r="P345" s="348"/>
      <c r="Q345" s="348"/>
      <c r="R345" s="348"/>
      <c r="S345" s="348"/>
      <c r="T345" s="348"/>
      <c r="U345" s="348"/>
      <c r="V345" s="348"/>
      <c r="W345" s="368"/>
      <c r="X345" s="368"/>
      <c r="Y345" s="368"/>
      <c r="Z345" s="369"/>
      <c r="AA345" s="346"/>
      <c r="AB345" s="15"/>
      <c r="AC345" s="15"/>
      <c r="AD345" s="15"/>
      <c r="AE345" s="15"/>
      <c r="AF345" s="15"/>
      <c r="AG345" s="15"/>
    </row>
    <row r="346" spans="1:33" ht="15.75" customHeight="1" x14ac:dyDescent="0.3">
      <c r="A346" s="15"/>
      <c r="B346" s="16"/>
      <c r="C346" s="346"/>
      <c r="D346" s="347"/>
      <c r="E346" s="348"/>
      <c r="F346" s="348"/>
      <c r="G346" s="348"/>
      <c r="H346" s="348"/>
      <c r="I346" s="348"/>
      <c r="J346" s="348"/>
      <c r="K346" s="348"/>
      <c r="L346" s="348"/>
      <c r="M346" s="348"/>
      <c r="N346" s="348"/>
      <c r="O346" s="348"/>
      <c r="P346" s="348"/>
      <c r="Q346" s="348"/>
      <c r="R346" s="348"/>
      <c r="S346" s="348"/>
      <c r="T346" s="348"/>
      <c r="U346" s="348"/>
      <c r="V346" s="348"/>
      <c r="W346" s="368"/>
      <c r="X346" s="368"/>
      <c r="Y346" s="368"/>
      <c r="Z346" s="369"/>
      <c r="AA346" s="346"/>
      <c r="AB346" s="15"/>
      <c r="AC346" s="15"/>
      <c r="AD346" s="15"/>
      <c r="AE346" s="15"/>
      <c r="AF346" s="15"/>
      <c r="AG346" s="15"/>
    </row>
    <row r="347" spans="1:33" ht="15.75" customHeight="1" x14ac:dyDescent="0.3">
      <c r="A347" s="15"/>
      <c r="B347" s="16"/>
      <c r="C347" s="346"/>
      <c r="D347" s="347"/>
      <c r="E347" s="348"/>
      <c r="F347" s="348"/>
      <c r="G347" s="348"/>
      <c r="H347" s="348"/>
      <c r="I347" s="348"/>
      <c r="J347" s="348"/>
      <c r="K347" s="348"/>
      <c r="L347" s="348"/>
      <c r="M347" s="348"/>
      <c r="N347" s="348"/>
      <c r="O347" s="348"/>
      <c r="P347" s="348"/>
      <c r="Q347" s="348"/>
      <c r="R347" s="348"/>
      <c r="S347" s="348"/>
      <c r="T347" s="348"/>
      <c r="U347" s="348"/>
      <c r="V347" s="348"/>
      <c r="W347" s="368"/>
      <c r="X347" s="368"/>
      <c r="Y347" s="368"/>
      <c r="Z347" s="369"/>
      <c r="AA347" s="346"/>
      <c r="AB347" s="15"/>
      <c r="AC347" s="15"/>
      <c r="AD347" s="15"/>
      <c r="AE347" s="15"/>
      <c r="AF347" s="15"/>
      <c r="AG347" s="15"/>
    </row>
    <row r="348" spans="1:33" ht="15.75" customHeight="1" x14ac:dyDescent="0.3">
      <c r="A348" s="15"/>
      <c r="B348" s="16"/>
      <c r="C348" s="346"/>
      <c r="D348" s="347"/>
      <c r="E348" s="348"/>
      <c r="F348" s="348"/>
      <c r="G348" s="348"/>
      <c r="H348" s="348"/>
      <c r="I348" s="348"/>
      <c r="J348" s="348"/>
      <c r="K348" s="348"/>
      <c r="L348" s="348"/>
      <c r="M348" s="348"/>
      <c r="N348" s="348"/>
      <c r="O348" s="348"/>
      <c r="P348" s="348"/>
      <c r="Q348" s="348"/>
      <c r="R348" s="348"/>
      <c r="S348" s="348"/>
      <c r="T348" s="348"/>
      <c r="U348" s="348"/>
      <c r="V348" s="348"/>
      <c r="W348" s="368"/>
      <c r="X348" s="368"/>
      <c r="Y348" s="368"/>
      <c r="Z348" s="369"/>
      <c r="AA348" s="346"/>
      <c r="AB348" s="15"/>
      <c r="AC348" s="15"/>
      <c r="AD348" s="15"/>
      <c r="AE348" s="15"/>
      <c r="AF348" s="15"/>
      <c r="AG348" s="15"/>
    </row>
    <row r="349" spans="1:33" ht="15.75" customHeight="1" x14ac:dyDescent="0.3">
      <c r="A349" s="15"/>
      <c r="B349" s="16"/>
      <c r="C349" s="346"/>
      <c r="D349" s="347"/>
      <c r="E349" s="348"/>
      <c r="F349" s="348"/>
      <c r="G349" s="348"/>
      <c r="H349" s="348"/>
      <c r="I349" s="348"/>
      <c r="J349" s="348"/>
      <c r="K349" s="348"/>
      <c r="L349" s="348"/>
      <c r="M349" s="348"/>
      <c r="N349" s="348"/>
      <c r="O349" s="348"/>
      <c r="P349" s="348"/>
      <c r="Q349" s="348"/>
      <c r="R349" s="348"/>
      <c r="S349" s="348"/>
      <c r="T349" s="348"/>
      <c r="U349" s="348"/>
      <c r="V349" s="348"/>
      <c r="W349" s="368"/>
      <c r="X349" s="368"/>
      <c r="Y349" s="368"/>
      <c r="Z349" s="369"/>
      <c r="AA349" s="346"/>
      <c r="AB349" s="15"/>
      <c r="AC349" s="15"/>
      <c r="AD349" s="15"/>
      <c r="AE349" s="15"/>
      <c r="AF349" s="15"/>
      <c r="AG349" s="15"/>
    </row>
    <row r="350" spans="1:33" ht="15.75" customHeight="1" x14ac:dyDescent="0.3">
      <c r="A350" s="15"/>
      <c r="B350" s="16"/>
      <c r="C350" s="346"/>
      <c r="D350" s="347"/>
      <c r="E350" s="348"/>
      <c r="F350" s="348"/>
      <c r="G350" s="348"/>
      <c r="H350" s="348"/>
      <c r="I350" s="348"/>
      <c r="J350" s="348"/>
      <c r="K350" s="348"/>
      <c r="L350" s="348"/>
      <c r="M350" s="348"/>
      <c r="N350" s="348"/>
      <c r="O350" s="348"/>
      <c r="P350" s="348"/>
      <c r="Q350" s="348"/>
      <c r="R350" s="348"/>
      <c r="S350" s="348"/>
      <c r="T350" s="348"/>
      <c r="U350" s="348"/>
      <c r="V350" s="348"/>
      <c r="W350" s="368"/>
      <c r="X350" s="368"/>
      <c r="Y350" s="368"/>
      <c r="Z350" s="369"/>
      <c r="AA350" s="346"/>
      <c r="AB350" s="15"/>
      <c r="AC350" s="15"/>
      <c r="AD350" s="15"/>
      <c r="AE350" s="15"/>
      <c r="AF350" s="15"/>
      <c r="AG350" s="15"/>
    </row>
    <row r="351" spans="1:33" ht="15.75" customHeight="1" x14ac:dyDescent="0.3">
      <c r="A351" s="15"/>
      <c r="B351" s="16"/>
      <c r="C351" s="346"/>
      <c r="D351" s="347"/>
      <c r="E351" s="348"/>
      <c r="F351" s="348"/>
      <c r="G351" s="348"/>
      <c r="H351" s="348"/>
      <c r="I351" s="348"/>
      <c r="J351" s="348"/>
      <c r="K351" s="348"/>
      <c r="L351" s="348"/>
      <c r="M351" s="348"/>
      <c r="N351" s="348"/>
      <c r="O351" s="348"/>
      <c r="P351" s="348"/>
      <c r="Q351" s="348"/>
      <c r="R351" s="348"/>
      <c r="S351" s="348"/>
      <c r="T351" s="348"/>
      <c r="U351" s="348"/>
      <c r="V351" s="348"/>
      <c r="W351" s="368"/>
      <c r="X351" s="368"/>
      <c r="Y351" s="368"/>
      <c r="Z351" s="369"/>
      <c r="AA351" s="346"/>
      <c r="AB351" s="15"/>
      <c r="AC351" s="15"/>
      <c r="AD351" s="15"/>
      <c r="AE351" s="15"/>
      <c r="AF351" s="15"/>
      <c r="AG351" s="15"/>
    </row>
    <row r="352" spans="1:33" ht="15.75" customHeight="1" x14ac:dyDescent="0.3">
      <c r="A352" s="15"/>
      <c r="B352" s="16"/>
      <c r="C352" s="346"/>
      <c r="D352" s="347"/>
      <c r="E352" s="348"/>
      <c r="F352" s="348"/>
      <c r="G352" s="348"/>
      <c r="H352" s="348"/>
      <c r="I352" s="348"/>
      <c r="J352" s="348"/>
      <c r="K352" s="348"/>
      <c r="L352" s="348"/>
      <c r="M352" s="348"/>
      <c r="N352" s="348"/>
      <c r="O352" s="348"/>
      <c r="P352" s="348"/>
      <c r="Q352" s="348"/>
      <c r="R352" s="348"/>
      <c r="S352" s="348"/>
      <c r="T352" s="348"/>
      <c r="U352" s="348"/>
      <c r="V352" s="348"/>
      <c r="W352" s="368"/>
      <c r="X352" s="368"/>
      <c r="Y352" s="368"/>
      <c r="Z352" s="369"/>
      <c r="AA352" s="346"/>
      <c r="AB352" s="15"/>
      <c r="AC352" s="15"/>
      <c r="AD352" s="15"/>
      <c r="AE352" s="15"/>
      <c r="AF352" s="15"/>
      <c r="AG352" s="15"/>
    </row>
    <row r="353" spans="1:33" ht="15.75" customHeight="1" x14ac:dyDescent="0.3">
      <c r="A353" s="15"/>
      <c r="B353" s="16"/>
      <c r="C353" s="346"/>
      <c r="D353" s="347"/>
      <c r="E353" s="348"/>
      <c r="F353" s="348"/>
      <c r="G353" s="348"/>
      <c r="H353" s="348"/>
      <c r="I353" s="348"/>
      <c r="J353" s="348"/>
      <c r="K353" s="348"/>
      <c r="L353" s="348"/>
      <c r="M353" s="348"/>
      <c r="N353" s="348"/>
      <c r="O353" s="348"/>
      <c r="P353" s="348"/>
      <c r="Q353" s="348"/>
      <c r="R353" s="348"/>
      <c r="S353" s="348"/>
      <c r="T353" s="348"/>
      <c r="U353" s="348"/>
      <c r="V353" s="348"/>
      <c r="W353" s="368"/>
      <c r="X353" s="368"/>
      <c r="Y353" s="368"/>
      <c r="Z353" s="369"/>
      <c r="AA353" s="346"/>
      <c r="AB353" s="15"/>
      <c r="AC353" s="15"/>
      <c r="AD353" s="15"/>
      <c r="AE353" s="15"/>
      <c r="AF353" s="15"/>
      <c r="AG353" s="15"/>
    </row>
    <row r="354" spans="1:33" ht="15.75" customHeight="1" x14ac:dyDescent="0.3">
      <c r="A354" s="15"/>
      <c r="B354" s="16"/>
      <c r="C354" s="346"/>
      <c r="D354" s="347"/>
      <c r="E354" s="348"/>
      <c r="F354" s="348"/>
      <c r="G354" s="348"/>
      <c r="H354" s="348"/>
      <c r="I354" s="348"/>
      <c r="J354" s="348"/>
      <c r="K354" s="348"/>
      <c r="L354" s="348"/>
      <c r="M354" s="348"/>
      <c r="N354" s="348"/>
      <c r="O354" s="348"/>
      <c r="P354" s="348"/>
      <c r="Q354" s="348"/>
      <c r="R354" s="348"/>
      <c r="S354" s="348"/>
      <c r="T354" s="348"/>
      <c r="U354" s="348"/>
      <c r="V354" s="348"/>
      <c r="W354" s="368"/>
      <c r="X354" s="368"/>
      <c r="Y354" s="368"/>
      <c r="Z354" s="369"/>
      <c r="AA354" s="346"/>
      <c r="AB354" s="15"/>
      <c r="AC354" s="15"/>
      <c r="AD354" s="15"/>
      <c r="AE354" s="15"/>
      <c r="AF354" s="15"/>
      <c r="AG354" s="15"/>
    </row>
    <row r="355" spans="1:33" ht="15.75" customHeight="1" x14ac:dyDescent="0.3">
      <c r="A355" s="15"/>
      <c r="B355" s="16"/>
      <c r="C355" s="346"/>
      <c r="D355" s="347"/>
      <c r="E355" s="348"/>
      <c r="F355" s="348"/>
      <c r="G355" s="348"/>
      <c r="H355" s="348"/>
      <c r="I355" s="348"/>
      <c r="J355" s="348"/>
      <c r="K355" s="348"/>
      <c r="L355" s="348"/>
      <c r="M355" s="348"/>
      <c r="N355" s="348"/>
      <c r="O355" s="348"/>
      <c r="P355" s="348"/>
      <c r="Q355" s="348"/>
      <c r="R355" s="348"/>
      <c r="S355" s="348"/>
      <c r="T355" s="348"/>
      <c r="U355" s="348"/>
      <c r="V355" s="348"/>
      <c r="W355" s="368"/>
      <c r="X355" s="368"/>
      <c r="Y355" s="368"/>
      <c r="Z355" s="369"/>
      <c r="AA355" s="346"/>
      <c r="AB355" s="15"/>
      <c r="AC355" s="15"/>
      <c r="AD355" s="15"/>
      <c r="AE355" s="15"/>
      <c r="AF355" s="15"/>
      <c r="AG355" s="15"/>
    </row>
    <row r="356" spans="1:33" ht="15.75" customHeight="1" x14ac:dyDescent="0.3">
      <c r="A356" s="15"/>
      <c r="B356" s="16"/>
      <c r="C356" s="346"/>
      <c r="D356" s="347"/>
      <c r="E356" s="348"/>
      <c r="F356" s="348"/>
      <c r="G356" s="348"/>
      <c r="H356" s="348"/>
      <c r="I356" s="348"/>
      <c r="J356" s="348"/>
      <c r="K356" s="348"/>
      <c r="L356" s="348"/>
      <c r="M356" s="348"/>
      <c r="N356" s="348"/>
      <c r="O356" s="348"/>
      <c r="P356" s="348"/>
      <c r="Q356" s="348"/>
      <c r="R356" s="348"/>
      <c r="S356" s="348"/>
      <c r="T356" s="348"/>
      <c r="U356" s="348"/>
      <c r="V356" s="348"/>
      <c r="W356" s="368"/>
      <c r="X356" s="368"/>
      <c r="Y356" s="368"/>
      <c r="Z356" s="369"/>
      <c r="AA356" s="346"/>
      <c r="AB356" s="15"/>
      <c r="AC356" s="15"/>
      <c r="AD356" s="15"/>
      <c r="AE356" s="15"/>
      <c r="AF356" s="15"/>
      <c r="AG356" s="15"/>
    </row>
    <row r="357" spans="1:33" ht="15.75" customHeight="1" x14ac:dyDescent="0.3">
      <c r="A357" s="15"/>
      <c r="B357" s="16"/>
      <c r="C357" s="346"/>
      <c r="D357" s="347"/>
      <c r="E357" s="348"/>
      <c r="F357" s="348"/>
      <c r="G357" s="348"/>
      <c r="H357" s="348"/>
      <c r="I357" s="348"/>
      <c r="J357" s="348"/>
      <c r="K357" s="348"/>
      <c r="L357" s="348"/>
      <c r="M357" s="348"/>
      <c r="N357" s="348"/>
      <c r="O357" s="348"/>
      <c r="P357" s="348"/>
      <c r="Q357" s="348"/>
      <c r="R357" s="348"/>
      <c r="S357" s="348"/>
      <c r="T357" s="348"/>
      <c r="U357" s="348"/>
      <c r="V357" s="348"/>
      <c r="W357" s="368"/>
      <c r="X357" s="368"/>
      <c r="Y357" s="368"/>
      <c r="Z357" s="369"/>
      <c r="AA357" s="346"/>
      <c r="AB357" s="15"/>
      <c r="AC357" s="15"/>
      <c r="AD357" s="15"/>
      <c r="AE357" s="15"/>
      <c r="AF357" s="15"/>
      <c r="AG357" s="15"/>
    </row>
    <row r="358" spans="1:33" ht="15.75" customHeight="1" x14ac:dyDescent="0.3">
      <c r="A358" s="15"/>
      <c r="B358" s="16"/>
      <c r="C358" s="346"/>
      <c r="D358" s="347"/>
      <c r="E358" s="348"/>
      <c r="F358" s="348"/>
      <c r="G358" s="348"/>
      <c r="H358" s="348"/>
      <c r="I358" s="348"/>
      <c r="J358" s="348"/>
      <c r="K358" s="348"/>
      <c r="L358" s="348"/>
      <c r="M358" s="348"/>
      <c r="N358" s="348"/>
      <c r="O358" s="348"/>
      <c r="P358" s="348"/>
      <c r="Q358" s="348"/>
      <c r="R358" s="348"/>
      <c r="S358" s="348"/>
      <c r="T358" s="348"/>
      <c r="U358" s="348"/>
      <c r="V358" s="348"/>
      <c r="W358" s="368"/>
      <c r="X358" s="368"/>
      <c r="Y358" s="368"/>
      <c r="Z358" s="369"/>
      <c r="AA358" s="346"/>
      <c r="AB358" s="15"/>
      <c r="AC358" s="15"/>
      <c r="AD358" s="15"/>
      <c r="AE358" s="15"/>
      <c r="AF358" s="15"/>
      <c r="AG358" s="15"/>
    </row>
    <row r="359" spans="1:33" ht="15.75" customHeight="1" x14ac:dyDescent="0.3">
      <c r="A359" s="15"/>
      <c r="B359" s="16"/>
      <c r="C359" s="346"/>
      <c r="D359" s="347"/>
      <c r="E359" s="348"/>
      <c r="F359" s="348"/>
      <c r="G359" s="348"/>
      <c r="H359" s="348"/>
      <c r="I359" s="348"/>
      <c r="J359" s="348"/>
      <c r="K359" s="348"/>
      <c r="L359" s="348"/>
      <c r="M359" s="348"/>
      <c r="N359" s="348"/>
      <c r="O359" s="348"/>
      <c r="P359" s="348"/>
      <c r="Q359" s="348"/>
      <c r="R359" s="348"/>
      <c r="S359" s="348"/>
      <c r="T359" s="348"/>
      <c r="U359" s="348"/>
      <c r="V359" s="348"/>
      <c r="W359" s="368"/>
      <c r="X359" s="368"/>
      <c r="Y359" s="368"/>
      <c r="Z359" s="369"/>
      <c r="AA359" s="346"/>
      <c r="AB359" s="15"/>
      <c r="AC359" s="15"/>
      <c r="AD359" s="15"/>
      <c r="AE359" s="15"/>
      <c r="AF359" s="15"/>
      <c r="AG359" s="15"/>
    </row>
    <row r="360" spans="1:33" ht="15.75" customHeight="1" x14ac:dyDescent="0.3">
      <c r="A360" s="15"/>
      <c r="B360" s="16"/>
      <c r="C360" s="346"/>
      <c r="D360" s="347"/>
      <c r="E360" s="348"/>
      <c r="F360" s="348"/>
      <c r="G360" s="348"/>
      <c r="H360" s="348"/>
      <c r="I360" s="348"/>
      <c r="J360" s="348"/>
      <c r="K360" s="348"/>
      <c r="L360" s="348"/>
      <c r="M360" s="348"/>
      <c r="N360" s="348"/>
      <c r="O360" s="348"/>
      <c r="P360" s="348"/>
      <c r="Q360" s="348"/>
      <c r="R360" s="348"/>
      <c r="S360" s="348"/>
      <c r="T360" s="348"/>
      <c r="U360" s="348"/>
      <c r="V360" s="348"/>
      <c r="W360" s="368"/>
      <c r="X360" s="368"/>
      <c r="Y360" s="368"/>
      <c r="Z360" s="369"/>
      <c r="AA360" s="346"/>
      <c r="AB360" s="15"/>
      <c r="AC360" s="15"/>
      <c r="AD360" s="15"/>
      <c r="AE360" s="15"/>
      <c r="AF360" s="15"/>
      <c r="AG360" s="15"/>
    </row>
    <row r="361" spans="1:33" ht="15.75" customHeight="1" x14ac:dyDescent="0.3">
      <c r="A361" s="15"/>
      <c r="B361" s="16"/>
      <c r="C361" s="346"/>
      <c r="D361" s="347"/>
      <c r="E361" s="348"/>
      <c r="F361" s="348"/>
      <c r="G361" s="348"/>
      <c r="H361" s="348"/>
      <c r="I361" s="348"/>
      <c r="J361" s="348"/>
      <c r="K361" s="348"/>
      <c r="L361" s="348"/>
      <c r="M361" s="348"/>
      <c r="N361" s="348"/>
      <c r="O361" s="348"/>
      <c r="P361" s="348"/>
      <c r="Q361" s="348"/>
      <c r="R361" s="348"/>
      <c r="S361" s="348"/>
      <c r="T361" s="348"/>
      <c r="U361" s="348"/>
      <c r="V361" s="348"/>
      <c r="W361" s="368"/>
      <c r="X361" s="368"/>
      <c r="Y361" s="368"/>
      <c r="Z361" s="369"/>
      <c r="AA361" s="346"/>
      <c r="AB361" s="15"/>
      <c r="AC361" s="15"/>
      <c r="AD361" s="15"/>
      <c r="AE361" s="15"/>
      <c r="AF361" s="15"/>
      <c r="AG361" s="15"/>
    </row>
    <row r="362" spans="1:33" ht="15.75" customHeight="1" x14ac:dyDescent="0.3">
      <c r="A362" s="15"/>
      <c r="B362" s="16"/>
      <c r="C362" s="346"/>
      <c r="D362" s="347"/>
      <c r="E362" s="348"/>
      <c r="F362" s="348"/>
      <c r="G362" s="348"/>
      <c r="H362" s="348"/>
      <c r="I362" s="348"/>
      <c r="J362" s="348"/>
      <c r="K362" s="348"/>
      <c r="L362" s="348"/>
      <c r="M362" s="348"/>
      <c r="N362" s="348"/>
      <c r="O362" s="348"/>
      <c r="P362" s="348"/>
      <c r="Q362" s="348"/>
      <c r="R362" s="348"/>
      <c r="S362" s="348"/>
      <c r="T362" s="348"/>
      <c r="U362" s="348"/>
      <c r="V362" s="348"/>
      <c r="W362" s="368"/>
      <c r="X362" s="368"/>
      <c r="Y362" s="368"/>
      <c r="Z362" s="369"/>
      <c r="AA362" s="346"/>
      <c r="AB362" s="15"/>
      <c r="AC362" s="15"/>
      <c r="AD362" s="15"/>
      <c r="AE362" s="15"/>
      <c r="AF362" s="15"/>
      <c r="AG362" s="15"/>
    </row>
    <row r="363" spans="1:33" ht="15.75" customHeight="1" x14ac:dyDescent="0.3">
      <c r="A363" s="15"/>
      <c r="B363" s="16"/>
      <c r="C363" s="346"/>
      <c r="D363" s="347"/>
      <c r="E363" s="348"/>
      <c r="F363" s="348"/>
      <c r="G363" s="348"/>
      <c r="H363" s="348"/>
      <c r="I363" s="348"/>
      <c r="J363" s="348"/>
      <c r="K363" s="348"/>
      <c r="L363" s="348"/>
      <c r="M363" s="348"/>
      <c r="N363" s="348"/>
      <c r="O363" s="348"/>
      <c r="P363" s="348"/>
      <c r="Q363" s="348"/>
      <c r="R363" s="348"/>
      <c r="S363" s="348"/>
      <c r="T363" s="348"/>
      <c r="U363" s="348"/>
      <c r="V363" s="348"/>
      <c r="W363" s="368"/>
      <c r="X363" s="368"/>
      <c r="Y363" s="368"/>
      <c r="Z363" s="369"/>
      <c r="AA363" s="346"/>
      <c r="AB363" s="15"/>
      <c r="AC363" s="15"/>
      <c r="AD363" s="15"/>
      <c r="AE363" s="15"/>
      <c r="AF363" s="15"/>
      <c r="AG363" s="15"/>
    </row>
    <row r="364" spans="1:33" ht="15.75" customHeight="1" x14ac:dyDescent="0.3">
      <c r="A364" s="15"/>
      <c r="B364" s="16"/>
      <c r="C364" s="346"/>
      <c r="D364" s="347"/>
      <c r="E364" s="348"/>
      <c r="F364" s="348"/>
      <c r="G364" s="348"/>
      <c r="H364" s="348"/>
      <c r="I364" s="348"/>
      <c r="J364" s="348"/>
      <c r="K364" s="348"/>
      <c r="L364" s="348"/>
      <c r="M364" s="348"/>
      <c r="N364" s="348"/>
      <c r="O364" s="348"/>
      <c r="P364" s="348"/>
      <c r="Q364" s="348"/>
      <c r="R364" s="348"/>
      <c r="S364" s="348"/>
      <c r="T364" s="348"/>
      <c r="U364" s="348"/>
      <c r="V364" s="348"/>
      <c r="W364" s="368"/>
      <c r="X364" s="368"/>
      <c r="Y364" s="368"/>
      <c r="Z364" s="369"/>
      <c r="AA364" s="346"/>
      <c r="AB364" s="15"/>
      <c r="AC364" s="15"/>
      <c r="AD364" s="15"/>
      <c r="AE364" s="15"/>
      <c r="AF364" s="15"/>
      <c r="AG364" s="15"/>
    </row>
    <row r="365" spans="1:33" ht="15.75" customHeight="1" x14ac:dyDescent="0.3">
      <c r="A365" s="15"/>
      <c r="B365" s="16"/>
      <c r="C365" s="346"/>
      <c r="D365" s="347"/>
      <c r="E365" s="348"/>
      <c r="F365" s="348"/>
      <c r="G365" s="348"/>
      <c r="H365" s="348"/>
      <c r="I365" s="348"/>
      <c r="J365" s="348"/>
      <c r="K365" s="348"/>
      <c r="L365" s="348"/>
      <c r="M365" s="348"/>
      <c r="N365" s="348"/>
      <c r="O365" s="348"/>
      <c r="P365" s="348"/>
      <c r="Q365" s="348"/>
      <c r="R365" s="348"/>
      <c r="S365" s="348"/>
      <c r="T365" s="348"/>
      <c r="U365" s="348"/>
      <c r="V365" s="348"/>
      <c r="W365" s="368"/>
      <c r="X365" s="368"/>
      <c r="Y365" s="368"/>
      <c r="Z365" s="369"/>
      <c r="AA365" s="346"/>
      <c r="AB365" s="15"/>
      <c r="AC365" s="15"/>
      <c r="AD365" s="15"/>
      <c r="AE365" s="15"/>
      <c r="AF365" s="15"/>
      <c r="AG365" s="15"/>
    </row>
    <row r="366" spans="1:33" ht="15.75" customHeight="1" x14ac:dyDescent="0.3">
      <c r="A366" s="15"/>
      <c r="B366" s="16"/>
      <c r="C366" s="346"/>
      <c r="D366" s="347"/>
      <c r="E366" s="348"/>
      <c r="F366" s="348"/>
      <c r="G366" s="348"/>
      <c r="H366" s="348"/>
      <c r="I366" s="348"/>
      <c r="J366" s="348"/>
      <c r="K366" s="348"/>
      <c r="L366" s="348"/>
      <c r="M366" s="348"/>
      <c r="N366" s="348"/>
      <c r="O366" s="348"/>
      <c r="P366" s="348"/>
      <c r="Q366" s="348"/>
      <c r="R366" s="348"/>
      <c r="S366" s="348"/>
      <c r="T366" s="348"/>
      <c r="U366" s="348"/>
      <c r="V366" s="348"/>
      <c r="W366" s="368"/>
      <c r="X366" s="368"/>
      <c r="Y366" s="368"/>
      <c r="Z366" s="369"/>
      <c r="AA366" s="346"/>
      <c r="AB366" s="15"/>
      <c r="AC366" s="15"/>
      <c r="AD366" s="15"/>
      <c r="AE366" s="15"/>
      <c r="AF366" s="15"/>
      <c r="AG366" s="15"/>
    </row>
    <row r="367" spans="1:33" ht="15.75" customHeight="1" x14ac:dyDescent="0.3">
      <c r="A367" s="15"/>
      <c r="B367" s="16"/>
      <c r="C367" s="346"/>
      <c r="D367" s="347"/>
      <c r="E367" s="348"/>
      <c r="F367" s="348"/>
      <c r="G367" s="348"/>
      <c r="H367" s="348"/>
      <c r="I367" s="348"/>
      <c r="J367" s="348"/>
      <c r="K367" s="348"/>
      <c r="L367" s="348"/>
      <c r="M367" s="348"/>
      <c r="N367" s="348"/>
      <c r="O367" s="348"/>
      <c r="P367" s="348"/>
      <c r="Q367" s="348"/>
      <c r="R367" s="348"/>
      <c r="S367" s="348"/>
      <c r="T367" s="348"/>
      <c r="U367" s="348"/>
      <c r="V367" s="348"/>
      <c r="W367" s="368"/>
      <c r="X367" s="368"/>
      <c r="Y367" s="368"/>
      <c r="Z367" s="369"/>
      <c r="AA367" s="346"/>
      <c r="AB367" s="15"/>
      <c r="AC367" s="15"/>
      <c r="AD367" s="15"/>
      <c r="AE367" s="15"/>
      <c r="AF367" s="15"/>
      <c r="AG367" s="15"/>
    </row>
    <row r="368" spans="1:33" ht="15.75" customHeight="1" x14ac:dyDescent="0.3">
      <c r="A368" s="15"/>
      <c r="B368" s="16"/>
      <c r="C368" s="346"/>
      <c r="D368" s="347"/>
      <c r="E368" s="348"/>
      <c r="F368" s="348"/>
      <c r="G368" s="348"/>
      <c r="H368" s="348"/>
      <c r="I368" s="348"/>
      <c r="J368" s="348"/>
      <c r="K368" s="348"/>
      <c r="L368" s="348"/>
      <c r="M368" s="348"/>
      <c r="N368" s="348"/>
      <c r="O368" s="348"/>
      <c r="P368" s="348"/>
      <c r="Q368" s="348"/>
      <c r="R368" s="348"/>
      <c r="S368" s="348"/>
      <c r="T368" s="348"/>
      <c r="U368" s="348"/>
      <c r="V368" s="348"/>
      <c r="W368" s="368"/>
      <c r="X368" s="368"/>
      <c r="Y368" s="368"/>
      <c r="Z368" s="369"/>
      <c r="AA368" s="346"/>
      <c r="AB368" s="15"/>
      <c r="AC368" s="15"/>
      <c r="AD368" s="15"/>
      <c r="AE368" s="15"/>
      <c r="AF368" s="15"/>
      <c r="AG368" s="15"/>
    </row>
    <row r="369" spans="1:33" ht="15.75" customHeight="1" x14ac:dyDescent="0.3">
      <c r="A369" s="15"/>
      <c r="B369" s="16"/>
      <c r="C369" s="346"/>
      <c r="D369" s="347"/>
      <c r="E369" s="348"/>
      <c r="F369" s="348"/>
      <c r="G369" s="348"/>
      <c r="H369" s="348"/>
      <c r="I369" s="348"/>
      <c r="J369" s="348"/>
      <c r="K369" s="348"/>
      <c r="L369" s="348"/>
      <c r="M369" s="348"/>
      <c r="N369" s="348"/>
      <c r="O369" s="348"/>
      <c r="P369" s="348"/>
      <c r="Q369" s="348"/>
      <c r="R369" s="348"/>
      <c r="S369" s="348"/>
      <c r="T369" s="348"/>
      <c r="U369" s="348"/>
      <c r="V369" s="348"/>
      <c r="W369" s="368"/>
      <c r="X369" s="368"/>
      <c r="Y369" s="368"/>
      <c r="Z369" s="369"/>
      <c r="AA369" s="346"/>
      <c r="AB369" s="15"/>
      <c r="AC369" s="15"/>
      <c r="AD369" s="15"/>
      <c r="AE369" s="15"/>
      <c r="AF369" s="15"/>
      <c r="AG369" s="15"/>
    </row>
    <row r="370" spans="1:33" ht="15.75" customHeight="1" x14ac:dyDescent="0.3">
      <c r="A370" s="15"/>
      <c r="B370" s="16"/>
      <c r="C370" s="346"/>
      <c r="D370" s="347"/>
      <c r="E370" s="348"/>
      <c r="F370" s="348"/>
      <c r="G370" s="348"/>
      <c r="H370" s="348"/>
      <c r="I370" s="348"/>
      <c r="J370" s="348"/>
      <c r="K370" s="348"/>
      <c r="L370" s="348"/>
      <c r="M370" s="348"/>
      <c r="N370" s="348"/>
      <c r="O370" s="348"/>
      <c r="P370" s="348"/>
      <c r="Q370" s="348"/>
      <c r="R370" s="348"/>
      <c r="S370" s="348"/>
      <c r="T370" s="348"/>
      <c r="U370" s="348"/>
      <c r="V370" s="348"/>
      <c r="W370" s="368"/>
      <c r="X370" s="368"/>
      <c r="Y370" s="368"/>
      <c r="Z370" s="369"/>
      <c r="AA370" s="346"/>
      <c r="AB370" s="15"/>
      <c r="AC370" s="15"/>
      <c r="AD370" s="15"/>
      <c r="AE370" s="15"/>
      <c r="AF370" s="15"/>
      <c r="AG370" s="15"/>
    </row>
    <row r="371" spans="1:33" ht="15.75" customHeight="1" x14ac:dyDescent="0.3">
      <c r="A371" s="15"/>
      <c r="B371" s="16"/>
      <c r="C371" s="346"/>
      <c r="D371" s="347"/>
      <c r="E371" s="348"/>
      <c r="F371" s="348"/>
      <c r="G371" s="348"/>
      <c r="H371" s="348"/>
      <c r="I371" s="348"/>
      <c r="J371" s="348"/>
      <c r="K371" s="348"/>
      <c r="L371" s="348"/>
      <c r="M371" s="348"/>
      <c r="N371" s="348"/>
      <c r="O371" s="348"/>
      <c r="P371" s="348"/>
      <c r="Q371" s="348"/>
      <c r="R371" s="348"/>
      <c r="S371" s="348"/>
      <c r="T371" s="348"/>
      <c r="U371" s="348"/>
      <c r="V371" s="348"/>
      <c r="W371" s="368"/>
      <c r="X371" s="368"/>
      <c r="Y371" s="368"/>
      <c r="Z371" s="369"/>
      <c r="AA371" s="346"/>
      <c r="AB371" s="15"/>
      <c r="AC371" s="15"/>
      <c r="AD371" s="15"/>
      <c r="AE371" s="15"/>
      <c r="AF371" s="15"/>
      <c r="AG371" s="15"/>
    </row>
    <row r="372" spans="1:33" ht="15.75" customHeight="1" x14ac:dyDescent="0.3">
      <c r="A372" s="15"/>
      <c r="B372" s="16"/>
      <c r="C372" s="346"/>
      <c r="D372" s="347"/>
      <c r="E372" s="348"/>
      <c r="F372" s="348"/>
      <c r="G372" s="348"/>
      <c r="H372" s="348"/>
      <c r="I372" s="348"/>
      <c r="J372" s="348"/>
      <c r="K372" s="348"/>
      <c r="L372" s="348"/>
      <c r="M372" s="348"/>
      <c r="N372" s="348"/>
      <c r="O372" s="348"/>
      <c r="P372" s="348"/>
      <c r="Q372" s="348"/>
      <c r="R372" s="348"/>
      <c r="S372" s="348"/>
      <c r="T372" s="348"/>
      <c r="U372" s="348"/>
      <c r="V372" s="348"/>
      <c r="W372" s="368"/>
      <c r="X372" s="368"/>
      <c r="Y372" s="368"/>
      <c r="Z372" s="369"/>
      <c r="AA372" s="346"/>
      <c r="AB372" s="15"/>
      <c r="AC372" s="15"/>
      <c r="AD372" s="15"/>
      <c r="AE372" s="15"/>
      <c r="AF372" s="15"/>
      <c r="AG372" s="15"/>
    </row>
    <row r="373" spans="1:33" ht="15.75" customHeight="1" x14ac:dyDescent="0.3">
      <c r="A373" s="15"/>
      <c r="B373" s="16"/>
      <c r="C373" s="346"/>
      <c r="D373" s="347"/>
      <c r="E373" s="348"/>
      <c r="F373" s="348"/>
      <c r="G373" s="348"/>
      <c r="H373" s="348"/>
      <c r="I373" s="348"/>
      <c r="J373" s="348"/>
      <c r="K373" s="348"/>
      <c r="L373" s="348"/>
      <c r="M373" s="348"/>
      <c r="N373" s="348"/>
      <c r="O373" s="348"/>
      <c r="P373" s="348"/>
      <c r="Q373" s="348"/>
      <c r="R373" s="348"/>
      <c r="S373" s="348"/>
      <c r="T373" s="348"/>
      <c r="U373" s="348"/>
      <c r="V373" s="348"/>
      <c r="W373" s="368"/>
      <c r="X373" s="368"/>
      <c r="Y373" s="368"/>
      <c r="Z373" s="369"/>
      <c r="AA373" s="346"/>
      <c r="AB373" s="15"/>
      <c r="AC373" s="15"/>
      <c r="AD373" s="15"/>
      <c r="AE373" s="15"/>
      <c r="AF373" s="15"/>
      <c r="AG373" s="15"/>
    </row>
    <row r="374" spans="1:33" ht="15.75" customHeight="1" x14ac:dyDescent="0.3">
      <c r="A374" s="15"/>
      <c r="B374" s="16"/>
      <c r="C374" s="346"/>
      <c r="D374" s="347"/>
      <c r="E374" s="348"/>
      <c r="F374" s="348"/>
      <c r="G374" s="348"/>
      <c r="H374" s="348"/>
      <c r="I374" s="348"/>
      <c r="J374" s="348"/>
      <c r="K374" s="348"/>
      <c r="L374" s="348"/>
      <c r="M374" s="348"/>
      <c r="N374" s="348"/>
      <c r="O374" s="348"/>
      <c r="P374" s="348"/>
      <c r="Q374" s="348"/>
      <c r="R374" s="348"/>
      <c r="S374" s="348"/>
      <c r="T374" s="348"/>
      <c r="U374" s="348"/>
      <c r="V374" s="348"/>
      <c r="W374" s="368"/>
      <c r="X374" s="368"/>
      <c r="Y374" s="368"/>
      <c r="Z374" s="369"/>
      <c r="AA374" s="346"/>
      <c r="AB374" s="15"/>
      <c r="AC374" s="15"/>
      <c r="AD374" s="15"/>
      <c r="AE374" s="15"/>
      <c r="AF374" s="15"/>
      <c r="AG374" s="15"/>
    </row>
    <row r="375" spans="1:33" ht="15.75" customHeight="1" x14ac:dyDescent="0.3">
      <c r="A375" s="15"/>
      <c r="B375" s="16"/>
      <c r="C375" s="346"/>
      <c r="D375" s="347"/>
      <c r="E375" s="348"/>
      <c r="F375" s="348"/>
      <c r="G375" s="348"/>
      <c r="H375" s="348"/>
      <c r="I375" s="348"/>
      <c r="J375" s="348"/>
      <c r="K375" s="348"/>
      <c r="L375" s="348"/>
      <c r="M375" s="348"/>
      <c r="N375" s="348"/>
      <c r="O375" s="348"/>
      <c r="P375" s="348"/>
      <c r="Q375" s="348"/>
      <c r="R375" s="348"/>
      <c r="S375" s="348"/>
      <c r="T375" s="348"/>
      <c r="U375" s="348"/>
      <c r="V375" s="348"/>
      <c r="W375" s="368"/>
      <c r="X375" s="368"/>
      <c r="Y375" s="368"/>
      <c r="Z375" s="369"/>
      <c r="AA375" s="346"/>
      <c r="AB375" s="15"/>
      <c r="AC375" s="15"/>
      <c r="AD375" s="15"/>
      <c r="AE375" s="15"/>
      <c r="AF375" s="15"/>
      <c r="AG375" s="15"/>
    </row>
    <row r="376" spans="1:33" ht="15.75" customHeight="1" x14ac:dyDescent="0.3">
      <c r="A376" s="15"/>
      <c r="B376" s="16"/>
      <c r="C376" s="346"/>
      <c r="D376" s="347"/>
      <c r="E376" s="348"/>
      <c r="F376" s="348"/>
      <c r="G376" s="348"/>
      <c r="H376" s="348"/>
      <c r="I376" s="348"/>
      <c r="J376" s="348"/>
      <c r="K376" s="348"/>
      <c r="L376" s="348"/>
      <c r="M376" s="348"/>
      <c r="N376" s="348"/>
      <c r="O376" s="348"/>
      <c r="P376" s="348"/>
      <c r="Q376" s="348"/>
      <c r="R376" s="348"/>
      <c r="S376" s="348"/>
      <c r="T376" s="348"/>
      <c r="U376" s="348"/>
      <c r="V376" s="348"/>
      <c r="W376" s="368"/>
      <c r="X376" s="368"/>
      <c r="Y376" s="368"/>
      <c r="Z376" s="369"/>
      <c r="AA376" s="346"/>
      <c r="AB376" s="15"/>
      <c r="AC376" s="15"/>
      <c r="AD376" s="15"/>
      <c r="AE376" s="15"/>
      <c r="AF376" s="15"/>
      <c r="AG376" s="15"/>
    </row>
    <row r="377" spans="1:33" ht="15.75" customHeight="1" x14ac:dyDescent="0.3">
      <c r="A377" s="15"/>
      <c r="B377" s="16"/>
      <c r="C377" s="346"/>
      <c r="D377" s="347"/>
      <c r="E377" s="348"/>
      <c r="F377" s="348"/>
      <c r="G377" s="348"/>
      <c r="H377" s="348"/>
      <c r="I377" s="348"/>
      <c r="J377" s="348"/>
      <c r="K377" s="348"/>
      <c r="L377" s="348"/>
      <c r="M377" s="348"/>
      <c r="N377" s="348"/>
      <c r="O377" s="348"/>
      <c r="P377" s="348"/>
      <c r="Q377" s="348"/>
      <c r="R377" s="348"/>
      <c r="S377" s="348"/>
      <c r="T377" s="348"/>
      <c r="U377" s="348"/>
      <c r="V377" s="348"/>
      <c r="W377" s="368"/>
      <c r="X377" s="368"/>
      <c r="Y377" s="368"/>
      <c r="Z377" s="369"/>
      <c r="AA377" s="346"/>
      <c r="AB377" s="15"/>
      <c r="AC377" s="15"/>
      <c r="AD377" s="15"/>
      <c r="AE377" s="15"/>
      <c r="AF377" s="15"/>
      <c r="AG377" s="15"/>
    </row>
    <row r="378" spans="1:33" ht="15.75" customHeight="1" x14ac:dyDescent="0.3">
      <c r="A378" s="15"/>
      <c r="B378" s="16"/>
      <c r="C378" s="346"/>
      <c r="D378" s="347"/>
      <c r="E378" s="348"/>
      <c r="F378" s="348"/>
      <c r="G378" s="348"/>
      <c r="H378" s="348"/>
      <c r="I378" s="348"/>
      <c r="J378" s="348"/>
      <c r="K378" s="348"/>
      <c r="L378" s="348"/>
      <c r="M378" s="348"/>
      <c r="N378" s="348"/>
      <c r="O378" s="348"/>
      <c r="P378" s="348"/>
      <c r="Q378" s="348"/>
      <c r="R378" s="348"/>
      <c r="S378" s="348"/>
      <c r="T378" s="348"/>
      <c r="U378" s="348"/>
      <c r="V378" s="348"/>
      <c r="W378" s="368"/>
      <c r="X378" s="368"/>
      <c r="Y378" s="368"/>
      <c r="Z378" s="369"/>
      <c r="AA378" s="346"/>
      <c r="AB378" s="15"/>
      <c r="AC378" s="15"/>
      <c r="AD378" s="15"/>
      <c r="AE378" s="15"/>
      <c r="AF378" s="15"/>
      <c r="AG378" s="15"/>
    </row>
    <row r="379" spans="1:33" ht="15.75" customHeight="1" x14ac:dyDescent="0.3">
      <c r="A379" s="15"/>
      <c r="B379" s="16"/>
      <c r="C379" s="346"/>
      <c r="D379" s="347"/>
      <c r="E379" s="348"/>
      <c r="F379" s="348"/>
      <c r="G379" s="348"/>
      <c r="H379" s="348"/>
      <c r="I379" s="348"/>
      <c r="J379" s="348"/>
      <c r="K379" s="348"/>
      <c r="L379" s="348"/>
      <c r="M379" s="348"/>
      <c r="N379" s="348"/>
      <c r="O379" s="348"/>
      <c r="P379" s="348"/>
      <c r="Q379" s="348"/>
      <c r="R379" s="348"/>
      <c r="S379" s="348"/>
      <c r="T379" s="348"/>
      <c r="U379" s="348"/>
      <c r="V379" s="348"/>
      <c r="W379" s="368"/>
      <c r="X379" s="368"/>
      <c r="Y379" s="368"/>
      <c r="Z379" s="369"/>
      <c r="AA379" s="346"/>
      <c r="AB379" s="15"/>
      <c r="AC379" s="15"/>
      <c r="AD379" s="15"/>
      <c r="AE379" s="15"/>
      <c r="AF379" s="15"/>
      <c r="AG379" s="15"/>
    </row>
    <row r="380" spans="1:33" ht="15.75" customHeight="1" x14ac:dyDescent="0.3">
      <c r="A380" s="15"/>
      <c r="B380" s="16"/>
      <c r="C380" s="346"/>
      <c r="D380" s="347"/>
      <c r="E380" s="348"/>
      <c r="F380" s="348"/>
      <c r="G380" s="348"/>
      <c r="H380" s="348"/>
      <c r="I380" s="348"/>
      <c r="J380" s="348"/>
      <c r="K380" s="348"/>
      <c r="L380" s="348"/>
      <c r="M380" s="348"/>
      <c r="N380" s="348"/>
      <c r="O380" s="348"/>
      <c r="P380" s="348"/>
      <c r="Q380" s="348"/>
      <c r="R380" s="348"/>
      <c r="S380" s="348"/>
      <c r="T380" s="348"/>
      <c r="U380" s="348"/>
      <c r="V380" s="348"/>
      <c r="W380" s="368"/>
      <c r="X380" s="368"/>
      <c r="Y380" s="368"/>
      <c r="Z380" s="369"/>
      <c r="AA380" s="346"/>
      <c r="AB380" s="15"/>
      <c r="AC380" s="15"/>
      <c r="AD380" s="15"/>
      <c r="AE380" s="15"/>
      <c r="AF380" s="15"/>
      <c r="AG380" s="15"/>
    </row>
    <row r="381" spans="1:33" ht="15.75" customHeight="1" x14ac:dyDescent="0.3">
      <c r="A381" s="15"/>
      <c r="B381" s="16"/>
      <c r="C381" s="346"/>
      <c r="D381" s="347"/>
      <c r="E381" s="348"/>
      <c r="F381" s="348"/>
      <c r="G381" s="348"/>
      <c r="H381" s="348"/>
      <c r="I381" s="348"/>
      <c r="J381" s="348"/>
      <c r="K381" s="348"/>
      <c r="L381" s="348"/>
      <c r="M381" s="348"/>
      <c r="N381" s="348"/>
      <c r="O381" s="348"/>
      <c r="P381" s="348"/>
      <c r="Q381" s="348"/>
      <c r="R381" s="348"/>
      <c r="S381" s="348"/>
      <c r="T381" s="348"/>
      <c r="U381" s="348"/>
      <c r="V381" s="348"/>
      <c r="W381" s="368"/>
      <c r="X381" s="368"/>
      <c r="Y381" s="368"/>
      <c r="Z381" s="369"/>
      <c r="AA381" s="346"/>
      <c r="AB381" s="15"/>
      <c r="AC381" s="15"/>
      <c r="AD381" s="15"/>
      <c r="AE381" s="15"/>
      <c r="AF381" s="15"/>
      <c r="AG381" s="15"/>
    </row>
    <row r="382" spans="1:33" ht="15.75" customHeight="1" x14ac:dyDescent="0.3">
      <c r="A382" s="15"/>
      <c r="B382" s="16"/>
      <c r="C382" s="346"/>
      <c r="D382" s="347"/>
      <c r="E382" s="348"/>
      <c r="F382" s="348"/>
      <c r="G382" s="348"/>
      <c r="H382" s="348"/>
      <c r="I382" s="348"/>
      <c r="J382" s="348"/>
      <c r="K382" s="348"/>
      <c r="L382" s="348"/>
      <c r="M382" s="348"/>
      <c r="N382" s="348"/>
      <c r="O382" s="348"/>
      <c r="P382" s="348"/>
      <c r="Q382" s="348"/>
      <c r="R382" s="348"/>
      <c r="S382" s="348"/>
      <c r="T382" s="348"/>
      <c r="U382" s="348"/>
      <c r="V382" s="348"/>
      <c r="W382" s="368"/>
      <c r="X382" s="368"/>
      <c r="Y382" s="368"/>
      <c r="Z382" s="369"/>
      <c r="AA382" s="346"/>
      <c r="AB382" s="15"/>
      <c r="AC382" s="15"/>
      <c r="AD382" s="15"/>
      <c r="AE382" s="15"/>
      <c r="AF382" s="15"/>
      <c r="AG382" s="15"/>
    </row>
    <row r="383" spans="1:33" ht="15.75" customHeight="1" x14ac:dyDescent="0.3">
      <c r="A383" s="15"/>
      <c r="B383" s="16"/>
      <c r="C383" s="346"/>
      <c r="D383" s="347"/>
      <c r="E383" s="348"/>
      <c r="F383" s="348"/>
      <c r="G383" s="348"/>
      <c r="H383" s="348"/>
      <c r="I383" s="348"/>
      <c r="J383" s="348"/>
      <c r="K383" s="348"/>
      <c r="L383" s="348"/>
      <c r="M383" s="348"/>
      <c r="N383" s="348"/>
      <c r="O383" s="348"/>
      <c r="P383" s="348"/>
      <c r="Q383" s="348"/>
      <c r="R383" s="348"/>
      <c r="S383" s="348"/>
      <c r="T383" s="348"/>
      <c r="U383" s="348"/>
      <c r="V383" s="348"/>
      <c r="W383" s="368"/>
      <c r="X383" s="368"/>
      <c r="Y383" s="368"/>
      <c r="Z383" s="369"/>
      <c r="AA383" s="346"/>
      <c r="AB383" s="15"/>
      <c r="AC383" s="15"/>
      <c r="AD383" s="15"/>
      <c r="AE383" s="15"/>
      <c r="AF383" s="15"/>
      <c r="AG383" s="15"/>
    </row>
    <row r="384" spans="1:33" ht="15.75" customHeight="1" x14ac:dyDescent="0.3">
      <c r="A384" s="15"/>
      <c r="B384" s="15"/>
      <c r="C384" s="346"/>
      <c r="D384" s="347"/>
      <c r="E384" s="348"/>
      <c r="F384" s="348"/>
      <c r="G384" s="348"/>
      <c r="H384" s="348"/>
      <c r="I384" s="348"/>
      <c r="J384" s="348"/>
      <c r="K384" s="348"/>
      <c r="L384" s="348"/>
      <c r="M384" s="348"/>
      <c r="N384" s="348"/>
      <c r="O384" s="348"/>
      <c r="P384" s="348"/>
      <c r="Q384" s="348"/>
      <c r="R384" s="348"/>
      <c r="S384" s="348"/>
      <c r="T384" s="348"/>
      <c r="U384" s="348"/>
      <c r="V384" s="348"/>
      <c r="W384" s="368"/>
      <c r="X384" s="368"/>
      <c r="Y384" s="368"/>
      <c r="Z384" s="369"/>
      <c r="AA384" s="346"/>
      <c r="AB384" s="15"/>
      <c r="AC384" s="15"/>
      <c r="AD384" s="15"/>
      <c r="AE384" s="15"/>
      <c r="AF384" s="15"/>
      <c r="AG384" s="15"/>
    </row>
    <row r="385" spans="1:33" ht="15.75" customHeight="1" x14ac:dyDescent="0.3">
      <c r="A385" s="15"/>
      <c r="B385" s="15"/>
      <c r="C385" s="346"/>
      <c r="D385" s="347"/>
      <c r="E385" s="348"/>
      <c r="F385" s="348"/>
      <c r="G385" s="348"/>
      <c r="H385" s="348"/>
      <c r="I385" s="348"/>
      <c r="J385" s="348"/>
      <c r="K385" s="348"/>
      <c r="L385" s="348"/>
      <c r="M385" s="348"/>
      <c r="N385" s="348"/>
      <c r="O385" s="348"/>
      <c r="P385" s="348"/>
      <c r="Q385" s="348"/>
      <c r="R385" s="348"/>
      <c r="S385" s="348"/>
      <c r="T385" s="348"/>
      <c r="U385" s="348"/>
      <c r="V385" s="348"/>
      <c r="W385" s="368"/>
      <c r="X385" s="368"/>
      <c r="Y385" s="368"/>
      <c r="Z385" s="369"/>
      <c r="AA385" s="346"/>
      <c r="AB385" s="15"/>
      <c r="AC385" s="15"/>
      <c r="AD385" s="15"/>
      <c r="AE385" s="15"/>
      <c r="AF385" s="15"/>
      <c r="AG385" s="15"/>
    </row>
    <row r="386" spans="1:33" ht="15.75" customHeight="1" x14ac:dyDescent="0.3">
      <c r="A386" s="15"/>
      <c r="B386" s="15"/>
      <c r="C386" s="346"/>
      <c r="D386" s="347"/>
      <c r="E386" s="348"/>
      <c r="F386" s="348"/>
      <c r="G386" s="348"/>
      <c r="H386" s="348"/>
      <c r="I386" s="348"/>
      <c r="J386" s="348"/>
      <c r="K386" s="348"/>
      <c r="L386" s="348"/>
      <c r="M386" s="348"/>
      <c r="N386" s="348"/>
      <c r="O386" s="348"/>
      <c r="P386" s="348"/>
      <c r="Q386" s="348"/>
      <c r="R386" s="348"/>
      <c r="S386" s="348"/>
      <c r="T386" s="348"/>
      <c r="U386" s="348"/>
      <c r="V386" s="348"/>
      <c r="W386" s="368"/>
      <c r="X386" s="368"/>
      <c r="Y386" s="368"/>
      <c r="Z386" s="369"/>
      <c r="AA386" s="346"/>
      <c r="AB386" s="15"/>
      <c r="AC386" s="15"/>
      <c r="AD386" s="15"/>
      <c r="AE386" s="15"/>
      <c r="AF386" s="15"/>
      <c r="AG386" s="15"/>
    </row>
    <row r="387" spans="1:33" ht="15.75" customHeight="1" x14ac:dyDescent="0.3">
      <c r="A387" s="15"/>
      <c r="B387" s="15"/>
      <c r="C387" s="346"/>
      <c r="D387" s="347"/>
      <c r="E387" s="348"/>
      <c r="F387" s="348"/>
      <c r="G387" s="348"/>
      <c r="H387" s="348"/>
      <c r="I387" s="348"/>
      <c r="J387" s="348"/>
      <c r="K387" s="348"/>
      <c r="L387" s="348"/>
      <c r="M387" s="348"/>
      <c r="N387" s="348"/>
      <c r="O387" s="348"/>
      <c r="P387" s="348"/>
      <c r="Q387" s="348"/>
      <c r="R387" s="348"/>
      <c r="S387" s="348"/>
      <c r="T387" s="348"/>
      <c r="U387" s="348"/>
      <c r="V387" s="348"/>
      <c r="W387" s="368"/>
      <c r="X387" s="368"/>
      <c r="Y387" s="368"/>
      <c r="Z387" s="369"/>
      <c r="AA387" s="346"/>
      <c r="AB387" s="15"/>
      <c r="AC387" s="15"/>
      <c r="AD387" s="15"/>
      <c r="AE387" s="15"/>
      <c r="AF387" s="15"/>
      <c r="AG387" s="15"/>
    </row>
    <row r="388" spans="1:33" ht="15.75" customHeight="1" x14ac:dyDescent="0.3">
      <c r="A388" s="15"/>
      <c r="B388" s="15"/>
      <c r="C388" s="346"/>
      <c r="D388" s="347"/>
      <c r="E388" s="348"/>
      <c r="F388" s="348"/>
      <c r="G388" s="348"/>
      <c r="H388" s="348"/>
      <c r="I388" s="348"/>
      <c r="J388" s="348"/>
      <c r="K388" s="348"/>
      <c r="L388" s="348"/>
      <c r="M388" s="348"/>
      <c r="N388" s="348"/>
      <c r="O388" s="348"/>
      <c r="P388" s="348"/>
      <c r="Q388" s="348"/>
      <c r="R388" s="348"/>
      <c r="S388" s="348"/>
      <c r="T388" s="348"/>
      <c r="U388" s="348"/>
      <c r="V388" s="348"/>
      <c r="W388" s="368"/>
      <c r="X388" s="368"/>
      <c r="Y388" s="368"/>
      <c r="Z388" s="369"/>
      <c r="AA388" s="346"/>
      <c r="AB388" s="15"/>
      <c r="AC388" s="15"/>
      <c r="AD388" s="15"/>
      <c r="AE388" s="15"/>
      <c r="AF388" s="15"/>
      <c r="AG388" s="15"/>
    </row>
    <row r="389" spans="1:33" ht="15.75" customHeight="1" x14ac:dyDescent="0.3"/>
    <row r="390" spans="1:33" ht="15.75" customHeight="1" x14ac:dyDescent="0.3"/>
    <row r="391" spans="1:33" ht="15.75" customHeight="1" x14ac:dyDescent="0.3"/>
    <row r="392" spans="1:33" ht="15.75" customHeight="1" x14ac:dyDescent="0.3"/>
    <row r="393" spans="1:33" ht="15.75" customHeight="1" x14ac:dyDescent="0.3"/>
    <row r="394" spans="1:33" ht="15.75" customHeight="1" x14ac:dyDescent="0.3"/>
    <row r="395" spans="1:33" ht="15.75" customHeight="1" x14ac:dyDescent="0.3"/>
    <row r="396" spans="1:33" ht="15.75" customHeight="1" x14ac:dyDescent="0.3"/>
    <row r="397" spans="1:33" ht="15.75" customHeight="1" x14ac:dyDescent="0.3"/>
    <row r="398" spans="1:33" ht="15.75" customHeight="1" x14ac:dyDescent="0.3"/>
    <row r="399" spans="1:33" ht="15.75" customHeight="1" x14ac:dyDescent="0.3"/>
    <row r="400" spans="1:33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51:D151"/>
    <mergeCell ref="A182:C182"/>
    <mergeCell ref="A183:C183"/>
    <mergeCell ref="K8:M8"/>
    <mergeCell ref="N8:P8"/>
    <mergeCell ref="E8:G8"/>
    <mergeCell ref="H8:J8"/>
    <mergeCell ref="E59:G61"/>
    <mergeCell ref="H59:J61"/>
    <mergeCell ref="A99:C99"/>
    <mergeCell ref="W7:Z7"/>
    <mergeCell ref="AA7:AA9"/>
    <mergeCell ref="W8:W9"/>
    <mergeCell ref="X8:X9"/>
    <mergeCell ref="Y8:Z8"/>
  </mergeCells>
  <hyperlinks>
    <hyperlink ref="C56" r:id="rId1" xr:uid="{00000000-0004-0000-0100-000000000000}"/>
  </hyperlinks>
  <pageMargins left="0" right="0" top="0.35433070866141736" bottom="0.35433070866141736" header="0" footer="0"/>
  <pageSetup paperSize="9" orientation="landscape"/>
  <colBreaks count="2" manualBreakCount="2">
    <brk man="1"/>
    <brk id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9"/>
  <sheetViews>
    <sheetView showGridLines="0" tabSelected="1" topLeftCell="B290" workbookViewId="0"/>
  </sheetViews>
  <sheetFormatPr defaultColWidth="12.6640625" defaultRowHeight="15" customHeight="1" x14ac:dyDescent="0.3"/>
  <cols>
    <col min="1" max="1" width="12.9140625" hidden="1" customWidth="1"/>
    <col min="2" max="2" width="5.4140625" customWidth="1"/>
    <col min="3" max="3" width="24.9140625" customWidth="1"/>
    <col min="4" max="4" width="10" customWidth="1"/>
    <col min="5" max="5" width="17.4140625" customWidth="1"/>
    <col min="6" max="6" width="8.75" customWidth="1"/>
    <col min="7" max="7" width="14.6640625" customWidth="1"/>
    <col min="8" max="8" width="15" customWidth="1"/>
    <col min="9" max="9" width="10.5" customWidth="1"/>
    <col min="10" max="10" width="11.75" customWidth="1"/>
    <col min="11" max="26" width="6.9140625" customWidth="1"/>
  </cols>
  <sheetData>
    <row r="1" spans="1:26" ht="21.75" customHeight="1" x14ac:dyDescent="0.3">
      <c r="A1" s="370"/>
      <c r="B1" s="371"/>
      <c r="C1" s="370"/>
      <c r="D1" s="372"/>
      <c r="E1" s="370"/>
      <c r="F1" s="372"/>
      <c r="G1" s="370"/>
      <c r="H1" s="370"/>
      <c r="I1" s="373"/>
      <c r="J1" s="374" t="s">
        <v>366</v>
      </c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</row>
    <row r="2" spans="1:26" ht="46.5" customHeight="1" x14ac:dyDescent="0.3">
      <c r="A2" s="370"/>
      <c r="B2" s="371"/>
      <c r="C2" s="370"/>
      <c r="D2" s="372"/>
      <c r="E2" s="370"/>
      <c r="F2" s="372"/>
      <c r="G2" s="370"/>
      <c r="H2" s="481" t="s">
        <v>367</v>
      </c>
      <c r="I2" s="429"/>
      <c r="J2" s="429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</row>
    <row r="3" spans="1:26" ht="12" customHeight="1" x14ac:dyDescent="0.3">
      <c r="A3" s="370"/>
      <c r="B3" s="371"/>
      <c r="C3" s="370"/>
      <c r="D3" s="372"/>
      <c r="E3" s="370"/>
      <c r="F3" s="372"/>
      <c r="G3" s="370"/>
      <c r="H3" s="370"/>
      <c r="I3" s="373"/>
      <c r="J3" s="375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</row>
    <row r="4" spans="1:26" ht="14.25" customHeight="1" x14ac:dyDescent="0.3">
      <c r="A4" s="376"/>
      <c r="B4" s="482" t="s">
        <v>368</v>
      </c>
      <c r="C4" s="483"/>
      <c r="D4" s="483"/>
      <c r="E4" s="483"/>
      <c r="F4" s="483"/>
      <c r="G4" s="483"/>
      <c r="H4" s="483"/>
      <c r="I4" s="483"/>
      <c r="J4" s="484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</row>
    <row r="5" spans="1:26" ht="16.5" customHeight="1" x14ac:dyDescent="0.3">
      <c r="A5" s="376"/>
      <c r="B5" s="482" t="s">
        <v>369</v>
      </c>
      <c r="C5" s="483"/>
      <c r="D5" s="483"/>
      <c r="E5" s="483"/>
      <c r="F5" s="483"/>
      <c r="G5" s="483"/>
      <c r="H5" s="483"/>
      <c r="I5" s="483"/>
      <c r="J5" s="484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</row>
    <row r="6" spans="1:26" ht="17.25" customHeight="1" x14ac:dyDescent="0.3">
      <c r="A6" s="376"/>
      <c r="B6" s="485" t="s">
        <v>370</v>
      </c>
      <c r="C6" s="483"/>
      <c r="D6" s="483"/>
      <c r="E6" s="483"/>
      <c r="F6" s="483"/>
      <c r="G6" s="483"/>
      <c r="H6" s="483"/>
      <c r="I6" s="483"/>
      <c r="J6" s="484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</row>
    <row r="7" spans="1:26" ht="9.75" customHeight="1" x14ac:dyDescent="0.3">
      <c r="A7" s="376"/>
      <c r="B7" s="482" t="s">
        <v>371</v>
      </c>
      <c r="C7" s="483"/>
      <c r="D7" s="483"/>
      <c r="E7" s="483"/>
      <c r="F7" s="483"/>
      <c r="G7" s="483"/>
      <c r="H7" s="483"/>
      <c r="I7" s="483"/>
      <c r="J7" s="484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</row>
    <row r="8" spans="1:26" ht="9" customHeight="1" x14ac:dyDescent="0.3">
      <c r="A8" s="370"/>
      <c r="B8" s="371"/>
      <c r="C8" s="370"/>
      <c r="D8" s="372"/>
      <c r="E8" s="370"/>
      <c r="F8" s="372"/>
      <c r="G8" s="370"/>
      <c r="H8" s="370"/>
      <c r="I8" s="373"/>
      <c r="J8" s="375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</row>
    <row r="9" spans="1:26" ht="25.5" customHeight="1" x14ac:dyDescent="0.3">
      <c r="A9" s="378"/>
      <c r="B9" s="486" t="s">
        <v>372</v>
      </c>
      <c r="C9" s="487"/>
      <c r="D9" s="476"/>
      <c r="E9" s="488" t="s">
        <v>373</v>
      </c>
      <c r="F9" s="487"/>
      <c r="G9" s="487"/>
      <c r="H9" s="487"/>
      <c r="I9" s="487"/>
      <c r="J9" s="476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</row>
    <row r="10" spans="1:26" ht="41.25" customHeight="1" x14ac:dyDescent="0.3">
      <c r="A10" s="379" t="s">
        <v>374</v>
      </c>
      <c r="B10" s="380" t="s">
        <v>375</v>
      </c>
      <c r="C10" s="381" t="s">
        <v>57</v>
      </c>
      <c r="D10" s="382" t="s">
        <v>376</v>
      </c>
      <c r="E10" s="381" t="s">
        <v>377</v>
      </c>
      <c r="F10" s="382" t="s">
        <v>376</v>
      </c>
      <c r="G10" s="381" t="s">
        <v>378</v>
      </c>
      <c r="H10" s="381" t="s">
        <v>379</v>
      </c>
      <c r="I10" s="381" t="s">
        <v>380</v>
      </c>
      <c r="J10" s="383" t="s">
        <v>381</v>
      </c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</row>
    <row r="11" spans="1:26" ht="21" customHeight="1" x14ac:dyDescent="0.3">
      <c r="A11" s="384"/>
      <c r="B11" s="468" t="s">
        <v>101</v>
      </c>
      <c r="C11" s="479" t="s">
        <v>102</v>
      </c>
      <c r="D11" s="472">
        <v>45000</v>
      </c>
      <c r="E11" s="489" t="s">
        <v>382</v>
      </c>
      <c r="F11" s="472">
        <v>45000</v>
      </c>
      <c r="G11" s="478" t="s">
        <v>383</v>
      </c>
      <c r="H11" s="385" t="s">
        <v>384</v>
      </c>
      <c r="I11" s="386">
        <v>6037.5</v>
      </c>
      <c r="J11" s="385" t="s">
        <v>385</v>
      </c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</row>
    <row r="12" spans="1:26" ht="21" customHeight="1" x14ac:dyDescent="0.3">
      <c r="A12" s="384"/>
      <c r="B12" s="470"/>
      <c r="C12" s="470"/>
      <c r="D12" s="470"/>
      <c r="E12" s="470"/>
      <c r="F12" s="470"/>
      <c r="G12" s="470"/>
      <c r="H12" s="385" t="s">
        <v>386</v>
      </c>
      <c r="I12" s="386">
        <v>6037.5</v>
      </c>
      <c r="J12" s="385" t="s">
        <v>387</v>
      </c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</row>
    <row r="13" spans="1:26" ht="21" customHeight="1" x14ac:dyDescent="0.3">
      <c r="A13" s="384"/>
      <c r="B13" s="470"/>
      <c r="C13" s="470"/>
      <c r="D13" s="470"/>
      <c r="E13" s="470"/>
      <c r="F13" s="470"/>
      <c r="G13" s="470"/>
      <c r="H13" s="385" t="s">
        <v>388</v>
      </c>
      <c r="I13" s="386">
        <v>6037.5</v>
      </c>
      <c r="J13" s="385" t="s">
        <v>389</v>
      </c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</row>
    <row r="14" spans="1:26" ht="21" customHeight="1" x14ac:dyDescent="0.3">
      <c r="A14" s="384"/>
      <c r="B14" s="470"/>
      <c r="C14" s="470"/>
      <c r="D14" s="470"/>
      <c r="E14" s="470"/>
      <c r="F14" s="470"/>
      <c r="G14" s="470"/>
      <c r="H14" s="385" t="s">
        <v>390</v>
      </c>
      <c r="I14" s="386">
        <v>3018.75</v>
      </c>
      <c r="J14" s="387" t="s">
        <v>391</v>
      </c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</row>
    <row r="15" spans="1:26" ht="21" customHeight="1" x14ac:dyDescent="0.3">
      <c r="A15" s="384"/>
      <c r="B15" s="470"/>
      <c r="C15" s="470"/>
      <c r="D15" s="470"/>
      <c r="E15" s="470"/>
      <c r="F15" s="470"/>
      <c r="G15" s="470"/>
      <c r="H15" s="385" t="s">
        <v>392</v>
      </c>
      <c r="I15" s="386">
        <v>3018.75</v>
      </c>
      <c r="J15" s="387" t="s">
        <v>393</v>
      </c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</row>
    <row r="16" spans="1:26" ht="21" customHeight="1" x14ac:dyDescent="0.3">
      <c r="A16" s="384"/>
      <c r="B16" s="470"/>
      <c r="C16" s="470"/>
      <c r="D16" s="470"/>
      <c r="E16" s="470"/>
      <c r="F16" s="470"/>
      <c r="G16" s="470"/>
      <c r="H16" s="385" t="s">
        <v>394</v>
      </c>
      <c r="I16" s="386">
        <v>6037.5</v>
      </c>
      <c r="J16" s="385" t="s">
        <v>395</v>
      </c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</row>
    <row r="17" spans="1:26" ht="21" customHeight="1" x14ac:dyDescent="0.3">
      <c r="A17" s="384"/>
      <c r="B17" s="469"/>
      <c r="C17" s="469"/>
      <c r="D17" s="469"/>
      <c r="E17" s="469"/>
      <c r="F17" s="469"/>
      <c r="G17" s="469"/>
      <c r="H17" s="385" t="s">
        <v>396</v>
      </c>
      <c r="I17" s="386">
        <v>6037.5</v>
      </c>
      <c r="J17" s="385" t="s">
        <v>397</v>
      </c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</row>
    <row r="18" spans="1:26" ht="21" customHeight="1" x14ac:dyDescent="0.3">
      <c r="A18" s="384"/>
      <c r="B18" s="468" t="s">
        <v>103</v>
      </c>
      <c r="C18" s="479" t="s">
        <v>104</v>
      </c>
      <c r="D18" s="472">
        <v>45000</v>
      </c>
      <c r="E18" s="473" t="s">
        <v>398</v>
      </c>
      <c r="F18" s="472">
        <v>45000</v>
      </c>
      <c r="G18" s="478" t="s">
        <v>399</v>
      </c>
      <c r="H18" s="385" t="s">
        <v>384</v>
      </c>
      <c r="I18" s="386">
        <v>6037.5</v>
      </c>
      <c r="J18" s="385" t="s">
        <v>400</v>
      </c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</row>
    <row r="19" spans="1:26" ht="21" customHeight="1" x14ac:dyDescent="0.3">
      <c r="A19" s="384"/>
      <c r="B19" s="470"/>
      <c r="C19" s="470"/>
      <c r="D19" s="470"/>
      <c r="E19" s="470"/>
      <c r="F19" s="470"/>
      <c r="G19" s="470"/>
      <c r="H19" s="385" t="s">
        <v>386</v>
      </c>
      <c r="I19" s="386">
        <v>6037.5</v>
      </c>
      <c r="J19" s="385" t="s">
        <v>401</v>
      </c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</row>
    <row r="20" spans="1:26" ht="21" customHeight="1" x14ac:dyDescent="0.3">
      <c r="A20" s="384"/>
      <c r="B20" s="470"/>
      <c r="C20" s="470"/>
      <c r="D20" s="470"/>
      <c r="E20" s="470"/>
      <c r="F20" s="470"/>
      <c r="G20" s="470"/>
      <c r="H20" s="385" t="s">
        <v>388</v>
      </c>
      <c r="I20" s="386">
        <v>6037.5</v>
      </c>
      <c r="J20" s="385" t="s">
        <v>402</v>
      </c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</row>
    <row r="21" spans="1:26" ht="21" customHeight="1" x14ac:dyDescent="0.3">
      <c r="A21" s="384"/>
      <c r="B21" s="470"/>
      <c r="C21" s="470"/>
      <c r="D21" s="470"/>
      <c r="E21" s="470"/>
      <c r="F21" s="470"/>
      <c r="G21" s="470"/>
      <c r="H21" s="385" t="s">
        <v>390</v>
      </c>
      <c r="I21" s="386">
        <v>3018.75</v>
      </c>
      <c r="J21" s="385" t="s">
        <v>403</v>
      </c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</row>
    <row r="22" spans="1:26" ht="21" customHeight="1" x14ac:dyDescent="0.3">
      <c r="A22" s="384"/>
      <c r="B22" s="470"/>
      <c r="C22" s="470"/>
      <c r="D22" s="470"/>
      <c r="E22" s="470"/>
      <c r="F22" s="470"/>
      <c r="G22" s="470"/>
      <c r="H22" s="385" t="s">
        <v>392</v>
      </c>
      <c r="I22" s="386">
        <v>3018.75</v>
      </c>
      <c r="J22" s="385" t="s">
        <v>404</v>
      </c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</row>
    <row r="23" spans="1:26" ht="21" customHeight="1" x14ac:dyDescent="0.3">
      <c r="A23" s="384"/>
      <c r="B23" s="470"/>
      <c r="C23" s="470"/>
      <c r="D23" s="470"/>
      <c r="E23" s="470"/>
      <c r="F23" s="470"/>
      <c r="G23" s="470"/>
      <c r="H23" s="385" t="s">
        <v>394</v>
      </c>
      <c r="I23" s="388">
        <v>6037.5</v>
      </c>
      <c r="J23" s="385" t="s">
        <v>405</v>
      </c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</row>
    <row r="24" spans="1:26" ht="21" customHeight="1" x14ac:dyDescent="0.3">
      <c r="A24" s="384"/>
      <c r="B24" s="469"/>
      <c r="C24" s="469"/>
      <c r="D24" s="469"/>
      <c r="E24" s="469"/>
      <c r="F24" s="469"/>
      <c r="G24" s="469"/>
      <c r="H24" s="385" t="s">
        <v>396</v>
      </c>
      <c r="I24" s="386">
        <v>6037.5</v>
      </c>
      <c r="J24" s="385" t="s">
        <v>406</v>
      </c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</row>
    <row r="25" spans="1:26" ht="21" customHeight="1" x14ac:dyDescent="0.3">
      <c r="A25" s="384"/>
      <c r="B25" s="468" t="s">
        <v>105</v>
      </c>
      <c r="C25" s="479" t="s">
        <v>106</v>
      </c>
      <c r="D25" s="472">
        <v>45000</v>
      </c>
      <c r="E25" s="473" t="s">
        <v>407</v>
      </c>
      <c r="F25" s="472">
        <v>45000</v>
      </c>
      <c r="G25" s="478" t="s">
        <v>408</v>
      </c>
      <c r="H25" s="385" t="s">
        <v>384</v>
      </c>
      <c r="I25" s="386">
        <v>6037.5</v>
      </c>
      <c r="J25" s="389" t="s">
        <v>409</v>
      </c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</row>
    <row r="26" spans="1:26" ht="21" customHeight="1" x14ac:dyDescent="0.3">
      <c r="A26" s="384"/>
      <c r="B26" s="470"/>
      <c r="C26" s="470"/>
      <c r="D26" s="470"/>
      <c r="E26" s="470"/>
      <c r="F26" s="470"/>
      <c r="G26" s="470"/>
      <c r="H26" s="385" t="s">
        <v>386</v>
      </c>
      <c r="I26" s="386">
        <v>6037.5</v>
      </c>
      <c r="J26" s="389" t="s">
        <v>410</v>
      </c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</row>
    <row r="27" spans="1:26" ht="21" customHeight="1" x14ac:dyDescent="0.3">
      <c r="A27" s="384"/>
      <c r="B27" s="470"/>
      <c r="C27" s="470"/>
      <c r="D27" s="470"/>
      <c r="E27" s="470"/>
      <c r="F27" s="470"/>
      <c r="G27" s="470"/>
      <c r="H27" s="385" t="s">
        <v>388</v>
      </c>
      <c r="I27" s="386">
        <v>6037.5</v>
      </c>
      <c r="J27" s="389" t="s">
        <v>411</v>
      </c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</row>
    <row r="28" spans="1:26" ht="21" customHeight="1" x14ac:dyDescent="0.3">
      <c r="A28" s="384"/>
      <c r="B28" s="470"/>
      <c r="C28" s="470"/>
      <c r="D28" s="470"/>
      <c r="E28" s="470"/>
      <c r="F28" s="470"/>
      <c r="G28" s="470"/>
      <c r="H28" s="385" t="s">
        <v>390</v>
      </c>
      <c r="I28" s="386">
        <v>3018.75</v>
      </c>
      <c r="J28" s="389" t="s">
        <v>412</v>
      </c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</row>
    <row r="29" spans="1:26" ht="21" customHeight="1" x14ac:dyDescent="0.3">
      <c r="A29" s="384"/>
      <c r="B29" s="470"/>
      <c r="C29" s="470"/>
      <c r="D29" s="470"/>
      <c r="E29" s="470"/>
      <c r="F29" s="470"/>
      <c r="G29" s="470"/>
      <c r="H29" s="385" t="s">
        <v>392</v>
      </c>
      <c r="I29" s="386">
        <v>3018.75</v>
      </c>
      <c r="J29" s="389" t="s">
        <v>413</v>
      </c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</row>
    <row r="30" spans="1:26" ht="21" customHeight="1" x14ac:dyDescent="0.3">
      <c r="A30" s="384"/>
      <c r="B30" s="470"/>
      <c r="C30" s="470"/>
      <c r="D30" s="470"/>
      <c r="E30" s="470"/>
      <c r="F30" s="470"/>
      <c r="G30" s="470"/>
      <c r="H30" s="385" t="s">
        <v>394</v>
      </c>
      <c r="I30" s="386">
        <v>6037.5</v>
      </c>
      <c r="J30" s="389" t="s">
        <v>414</v>
      </c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</row>
    <row r="31" spans="1:26" ht="21" customHeight="1" x14ac:dyDescent="0.3">
      <c r="A31" s="384"/>
      <c r="B31" s="469"/>
      <c r="C31" s="469"/>
      <c r="D31" s="469"/>
      <c r="E31" s="469"/>
      <c r="F31" s="469"/>
      <c r="G31" s="469"/>
      <c r="H31" s="385" t="s">
        <v>396</v>
      </c>
      <c r="I31" s="386">
        <v>6037.5</v>
      </c>
      <c r="J31" s="389" t="s">
        <v>415</v>
      </c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</row>
    <row r="32" spans="1:26" ht="21" customHeight="1" x14ac:dyDescent="0.3">
      <c r="A32" s="390"/>
      <c r="B32" s="468" t="s">
        <v>107</v>
      </c>
      <c r="C32" s="479" t="s">
        <v>416</v>
      </c>
      <c r="D32" s="472">
        <v>45000</v>
      </c>
      <c r="E32" s="473" t="s">
        <v>417</v>
      </c>
      <c r="F32" s="472">
        <v>45000</v>
      </c>
      <c r="G32" s="478" t="s">
        <v>418</v>
      </c>
      <c r="H32" s="385" t="s">
        <v>384</v>
      </c>
      <c r="I32" s="386">
        <v>6037.5</v>
      </c>
      <c r="J32" s="389" t="s">
        <v>419</v>
      </c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</row>
    <row r="33" spans="1:26" ht="21" customHeight="1" x14ac:dyDescent="0.3">
      <c r="A33" s="370"/>
      <c r="B33" s="470"/>
      <c r="C33" s="470"/>
      <c r="D33" s="470"/>
      <c r="E33" s="470"/>
      <c r="F33" s="470"/>
      <c r="G33" s="470"/>
      <c r="H33" s="385" t="s">
        <v>386</v>
      </c>
      <c r="I33" s="386">
        <v>6037.5</v>
      </c>
      <c r="J33" s="389" t="s">
        <v>420</v>
      </c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</row>
    <row r="34" spans="1:26" ht="21" customHeight="1" x14ac:dyDescent="0.3">
      <c r="A34" s="392"/>
      <c r="B34" s="470"/>
      <c r="C34" s="470"/>
      <c r="D34" s="470"/>
      <c r="E34" s="470"/>
      <c r="F34" s="470"/>
      <c r="G34" s="470"/>
      <c r="H34" s="385" t="s">
        <v>388</v>
      </c>
      <c r="I34" s="386">
        <v>6037.5</v>
      </c>
      <c r="J34" s="393" t="s">
        <v>421</v>
      </c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</row>
    <row r="35" spans="1:26" ht="21" customHeight="1" x14ac:dyDescent="0.3">
      <c r="A35" s="394" t="s">
        <v>374</v>
      </c>
      <c r="B35" s="470"/>
      <c r="C35" s="470"/>
      <c r="D35" s="470"/>
      <c r="E35" s="470"/>
      <c r="F35" s="470"/>
      <c r="G35" s="470"/>
      <c r="H35" s="385" t="s">
        <v>390</v>
      </c>
      <c r="I35" s="386">
        <v>3018.75</v>
      </c>
      <c r="J35" s="389" t="s">
        <v>422</v>
      </c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</row>
    <row r="36" spans="1:26" ht="21" customHeight="1" x14ac:dyDescent="0.3">
      <c r="A36" s="384"/>
      <c r="B36" s="470"/>
      <c r="C36" s="470"/>
      <c r="D36" s="470"/>
      <c r="E36" s="470"/>
      <c r="F36" s="470"/>
      <c r="G36" s="470"/>
      <c r="H36" s="385" t="s">
        <v>392</v>
      </c>
      <c r="I36" s="386">
        <v>3018.75</v>
      </c>
      <c r="J36" s="389" t="s">
        <v>423</v>
      </c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</row>
    <row r="37" spans="1:26" ht="21" customHeight="1" x14ac:dyDescent="0.3">
      <c r="A37" s="384"/>
      <c r="B37" s="470"/>
      <c r="C37" s="470"/>
      <c r="D37" s="470"/>
      <c r="E37" s="470"/>
      <c r="F37" s="470"/>
      <c r="G37" s="470"/>
      <c r="H37" s="385" t="s">
        <v>394</v>
      </c>
      <c r="I37" s="386">
        <v>6037.5</v>
      </c>
      <c r="J37" s="389" t="s">
        <v>424</v>
      </c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</row>
    <row r="38" spans="1:26" ht="21" customHeight="1" x14ac:dyDescent="0.3">
      <c r="A38" s="384"/>
      <c r="B38" s="469"/>
      <c r="C38" s="469"/>
      <c r="D38" s="469"/>
      <c r="E38" s="469"/>
      <c r="F38" s="469"/>
      <c r="G38" s="469"/>
      <c r="H38" s="385" t="s">
        <v>396</v>
      </c>
      <c r="I38" s="386">
        <v>6037.5</v>
      </c>
      <c r="J38" s="389" t="s">
        <v>425</v>
      </c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</row>
    <row r="39" spans="1:26" ht="21" customHeight="1" x14ac:dyDescent="0.3">
      <c r="A39" s="384"/>
      <c r="B39" s="468" t="s">
        <v>109</v>
      </c>
      <c r="C39" s="479" t="s">
        <v>110</v>
      </c>
      <c r="D39" s="472">
        <v>95000</v>
      </c>
      <c r="E39" s="473" t="s">
        <v>426</v>
      </c>
      <c r="F39" s="472">
        <v>95000</v>
      </c>
      <c r="G39" s="478" t="s">
        <v>427</v>
      </c>
      <c r="H39" s="395" t="s">
        <v>384</v>
      </c>
      <c r="I39" s="386">
        <v>7647.5</v>
      </c>
      <c r="J39" s="389" t="s">
        <v>428</v>
      </c>
      <c r="K39" s="373"/>
      <c r="L39" s="490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</row>
    <row r="40" spans="1:26" ht="21" customHeight="1" x14ac:dyDescent="0.3">
      <c r="A40" s="384"/>
      <c r="B40" s="470"/>
      <c r="C40" s="470"/>
      <c r="D40" s="470"/>
      <c r="E40" s="470"/>
      <c r="F40" s="470"/>
      <c r="G40" s="470"/>
      <c r="H40" s="395" t="s">
        <v>386</v>
      </c>
      <c r="I40" s="386">
        <v>7647.5</v>
      </c>
      <c r="J40" s="389" t="s">
        <v>429</v>
      </c>
      <c r="K40" s="373"/>
      <c r="L40" s="429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</row>
    <row r="41" spans="1:26" ht="21" customHeight="1" x14ac:dyDescent="0.3">
      <c r="A41" s="384"/>
      <c r="B41" s="470"/>
      <c r="C41" s="470"/>
      <c r="D41" s="470"/>
      <c r="E41" s="470"/>
      <c r="F41" s="470"/>
      <c r="G41" s="470"/>
      <c r="H41" s="395" t="s">
        <v>430</v>
      </c>
      <c r="I41" s="386">
        <v>7647.5</v>
      </c>
      <c r="J41" s="389" t="s">
        <v>431</v>
      </c>
      <c r="K41" s="373"/>
      <c r="L41" s="429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</row>
    <row r="42" spans="1:26" ht="21" customHeight="1" x14ac:dyDescent="0.3">
      <c r="A42" s="384"/>
      <c r="B42" s="470"/>
      <c r="C42" s="470"/>
      <c r="D42" s="470"/>
      <c r="E42" s="470"/>
      <c r="F42" s="470"/>
      <c r="G42" s="470"/>
      <c r="H42" s="395" t="s">
        <v>390</v>
      </c>
      <c r="I42" s="386">
        <v>7647.5</v>
      </c>
      <c r="J42" s="389" t="s">
        <v>432</v>
      </c>
      <c r="K42" s="373"/>
      <c r="L42" s="429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</row>
    <row r="43" spans="1:26" ht="21" customHeight="1" x14ac:dyDescent="0.3">
      <c r="A43" s="384"/>
      <c r="B43" s="470"/>
      <c r="C43" s="470"/>
      <c r="D43" s="470"/>
      <c r="E43" s="470"/>
      <c r="F43" s="470"/>
      <c r="G43" s="470"/>
      <c r="H43" s="395" t="s">
        <v>433</v>
      </c>
      <c r="I43" s="386">
        <v>7647.5</v>
      </c>
      <c r="J43" s="389" t="s">
        <v>434</v>
      </c>
      <c r="K43" s="373"/>
      <c r="L43" s="429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</row>
    <row r="44" spans="1:26" ht="21" customHeight="1" x14ac:dyDescent="0.3">
      <c r="A44" s="384"/>
      <c r="B44" s="470"/>
      <c r="C44" s="470"/>
      <c r="D44" s="470"/>
      <c r="E44" s="470"/>
      <c r="F44" s="470"/>
      <c r="G44" s="470"/>
      <c r="H44" s="395" t="s">
        <v>394</v>
      </c>
      <c r="I44" s="386">
        <v>7647.5</v>
      </c>
      <c r="J44" s="389" t="s">
        <v>435</v>
      </c>
      <c r="K44" s="373"/>
      <c r="L44" s="429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</row>
    <row r="45" spans="1:26" ht="21" customHeight="1" x14ac:dyDescent="0.3">
      <c r="A45" s="384"/>
      <c r="B45" s="470"/>
      <c r="C45" s="470"/>
      <c r="D45" s="470"/>
      <c r="E45" s="470"/>
      <c r="F45" s="470"/>
      <c r="G45" s="470"/>
      <c r="H45" s="395" t="s">
        <v>436</v>
      </c>
      <c r="I45" s="386">
        <v>7647.5</v>
      </c>
      <c r="J45" s="389" t="s">
        <v>437</v>
      </c>
      <c r="K45" s="373"/>
      <c r="L45" s="429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</row>
    <row r="46" spans="1:26" ht="21" customHeight="1" x14ac:dyDescent="0.3">
      <c r="A46" s="384"/>
      <c r="B46" s="470"/>
      <c r="C46" s="470"/>
      <c r="D46" s="470"/>
      <c r="E46" s="470"/>
      <c r="F46" s="470"/>
      <c r="G46" s="470"/>
      <c r="H46" s="395" t="s">
        <v>438</v>
      </c>
      <c r="I46" s="386">
        <v>7647.5</v>
      </c>
      <c r="J46" s="389" t="s">
        <v>439</v>
      </c>
      <c r="K46" s="373"/>
      <c r="L46" s="429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</row>
    <row r="47" spans="1:26" ht="21" customHeight="1" x14ac:dyDescent="0.3">
      <c r="A47" s="384"/>
      <c r="B47" s="470"/>
      <c r="C47" s="470"/>
      <c r="D47" s="470"/>
      <c r="E47" s="470"/>
      <c r="F47" s="470"/>
      <c r="G47" s="470"/>
      <c r="H47" s="395" t="s">
        <v>440</v>
      </c>
      <c r="I47" s="386">
        <v>7647.5</v>
      </c>
      <c r="J47" s="389" t="s">
        <v>441</v>
      </c>
      <c r="K47" s="373"/>
      <c r="L47" s="429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3"/>
      <c r="Z47" s="373"/>
    </row>
    <row r="48" spans="1:26" ht="21" customHeight="1" x14ac:dyDescent="0.3">
      <c r="A48" s="384"/>
      <c r="B48" s="469"/>
      <c r="C48" s="469"/>
      <c r="D48" s="469"/>
      <c r="E48" s="469"/>
      <c r="F48" s="469"/>
      <c r="G48" s="469"/>
      <c r="H48" s="396" t="s">
        <v>442</v>
      </c>
      <c r="I48" s="386">
        <v>7647.5</v>
      </c>
      <c r="J48" s="389" t="s">
        <v>443</v>
      </c>
      <c r="K48" s="373"/>
      <c r="L48" s="429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</row>
    <row r="49" spans="1:26" ht="21" customHeight="1" x14ac:dyDescent="0.3">
      <c r="A49" s="384"/>
      <c r="B49" s="468" t="s">
        <v>111</v>
      </c>
      <c r="C49" s="479" t="s">
        <v>112</v>
      </c>
      <c r="D49" s="472">
        <v>36000</v>
      </c>
      <c r="E49" s="473" t="s">
        <v>444</v>
      </c>
      <c r="F49" s="472">
        <v>36000</v>
      </c>
      <c r="G49" s="478" t="s">
        <v>445</v>
      </c>
      <c r="H49" s="395" t="s">
        <v>386</v>
      </c>
      <c r="I49" s="386">
        <v>4830</v>
      </c>
      <c r="J49" s="389" t="s">
        <v>446</v>
      </c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</row>
    <row r="50" spans="1:26" ht="21" customHeight="1" x14ac:dyDescent="0.3">
      <c r="A50" s="384"/>
      <c r="B50" s="470"/>
      <c r="C50" s="470"/>
      <c r="D50" s="470"/>
      <c r="E50" s="470"/>
      <c r="F50" s="470"/>
      <c r="G50" s="470"/>
      <c r="H50" s="395" t="s">
        <v>388</v>
      </c>
      <c r="I50" s="386">
        <v>4830</v>
      </c>
      <c r="J50" s="389" t="s">
        <v>447</v>
      </c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</row>
    <row r="51" spans="1:26" ht="21" customHeight="1" x14ac:dyDescent="0.3">
      <c r="A51" s="384"/>
      <c r="B51" s="470"/>
      <c r="C51" s="470"/>
      <c r="D51" s="470"/>
      <c r="E51" s="470"/>
      <c r="F51" s="470"/>
      <c r="G51" s="470"/>
      <c r="H51" s="395" t="s">
        <v>390</v>
      </c>
      <c r="I51" s="386">
        <v>4830</v>
      </c>
      <c r="J51" s="389" t="s">
        <v>448</v>
      </c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3"/>
      <c r="X51" s="373"/>
      <c r="Y51" s="373"/>
      <c r="Z51" s="373"/>
    </row>
    <row r="52" spans="1:26" ht="21" customHeight="1" x14ac:dyDescent="0.3">
      <c r="A52" s="384"/>
      <c r="B52" s="470"/>
      <c r="C52" s="470"/>
      <c r="D52" s="470"/>
      <c r="E52" s="470"/>
      <c r="F52" s="470"/>
      <c r="G52" s="470"/>
      <c r="H52" s="395" t="s">
        <v>449</v>
      </c>
      <c r="I52" s="386">
        <v>9660</v>
      </c>
      <c r="J52" s="389" t="s">
        <v>450</v>
      </c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  <c r="Z52" s="373"/>
    </row>
    <row r="53" spans="1:26" ht="21" customHeight="1" x14ac:dyDescent="0.3">
      <c r="A53" s="384"/>
      <c r="B53" s="469"/>
      <c r="C53" s="469"/>
      <c r="D53" s="469"/>
      <c r="E53" s="469"/>
      <c r="F53" s="469"/>
      <c r="G53" s="469"/>
      <c r="H53" s="395" t="s">
        <v>396</v>
      </c>
      <c r="I53" s="386">
        <v>4830</v>
      </c>
      <c r="J53" s="389" t="s">
        <v>451</v>
      </c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</row>
    <row r="54" spans="1:26" ht="21" customHeight="1" x14ac:dyDescent="0.3">
      <c r="A54" s="384"/>
      <c r="B54" s="468" t="s">
        <v>113</v>
      </c>
      <c r="C54" s="479" t="s">
        <v>452</v>
      </c>
      <c r="D54" s="472">
        <v>23604</v>
      </c>
      <c r="E54" s="473" t="s">
        <v>453</v>
      </c>
      <c r="F54" s="472">
        <v>23604</v>
      </c>
      <c r="G54" s="478" t="s">
        <v>454</v>
      </c>
      <c r="H54" s="395" t="s">
        <v>386</v>
      </c>
      <c r="I54" s="386">
        <v>4189.22</v>
      </c>
      <c r="J54" s="389" t="s">
        <v>455</v>
      </c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</row>
    <row r="55" spans="1:26" ht="21" customHeight="1" x14ac:dyDescent="0.3">
      <c r="A55" s="384"/>
      <c r="B55" s="470"/>
      <c r="C55" s="470"/>
      <c r="D55" s="470"/>
      <c r="E55" s="470"/>
      <c r="F55" s="470"/>
      <c r="G55" s="470"/>
      <c r="H55" s="395" t="s">
        <v>388</v>
      </c>
      <c r="I55" s="386">
        <v>6762</v>
      </c>
      <c r="J55" s="389" t="s">
        <v>456</v>
      </c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</row>
    <row r="56" spans="1:26" ht="21" customHeight="1" x14ac:dyDescent="0.3">
      <c r="A56" s="384"/>
      <c r="B56" s="470"/>
      <c r="C56" s="470"/>
      <c r="D56" s="470"/>
      <c r="E56" s="470"/>
      <c r="F56" s="470"/>
      <c r="G56" s="470"/>
      <c r="H56" s="395" t="s">
        <v>394</v>
      </c>
      <c r="I56" s="386">
        <v>4025</v>
      </c>
      <c r="J56" s="389" t="s">
        <v>457</v>
      </c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</row>
    <row r="57" spans="1:26" ht="21" customHeight="1" x14ac:dyDescent="0.3">
      <c r="A57" s="384"/>
      <c r="B57" s="469"/>
      <c r="C57" s="469"/>
      <c r="D57" s="469"/>
      <c r="E57" s="469"/>
      <c r="F57" s="469"/>
      <c r="G57" s="469"/>
      <c r="H57" s="395" t="s">
        <v>396</v>
      </c>
      <c r="I57" s="386">
        <v>4025</v>
      </c>
      <c r="J57" s="389" t="s">
        <v>458</v>
      </c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</row>
    <row r="58" spans="1:26" ht="21" customHeight="1" x14ac:dyDescent="0.3">
      <c r="A58" s="384"/>
      <c r="B58" s="468" t="s">
        <v>116</v>
      </c>
      <c r="C58" s="479" t="s">
        <v>117</v>
      </c>
      <c r="D58" s="472">
        <v>70000</v>
      </c>
      <c r="E58" s="473" t="s">
        <v>459</v>
      </c>
      <c r="F58" s="472">
        <v>70000</v>
      </c>
      <c r="G58" s="478" t="s">
        <v>460</v>
      </c>
      <c r="H58" s="395" t="s">
        <v>386</v>
      </c>
      <c r="I58" s="386">
        <v>14087.5</v>
      </c>
      <c r="J58" s="389" t="s">
        <v>461</v>
      </c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</row>
    <row r="59" spans="1:26" ht="21" customHeight="1" x14ac:dyDescent="0.3">
      <c r="A59" s="384"/>
      <c r="B59" s="470"/>
      <c r="C59" s="470"/>
      <c r="D59" s="470"/>
      <c r="E59" s="470"/>
      <c r="F59" s="470"/>
      <c r="G59" s="470"/>
      <c r="H59" s="395" t="s">
        <v>388</v>
      </c>
      <c r="I59" s="386">
        <v>7043.75</v>
      </c>
      <c r="J59" s="389" t="s">
        <v>462</v>
      </c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  <c r="Y59" s="373"/>
      <c r="Z59" s="373"/>
    </row>
    <row r="60" spans="1:26" ht="21" customHeight="1" x14ac:dyDescent="0.3">
      <c r="A60" s="384"/>
      <c r="B60" s="470"/>
      <c r="C60" s="470"/>
      <c r="D60" s="470"/>
      <c r="E60" s="470"/>
      <c r="F60" s="470"/>
      <c r="G60" s="470"/>
      <c r="H60" s="395" t="s">
        <v>463</v>
      </c>
      <c r="I60" s="386">
        <v>7043.75</v>
      </c>
      <c r="J60" s="389" t="s">
        <v>464</v>
      </c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3"/>
    </row>
    <row r="61" spans="1:26" ht="21" customHeight="1" x14ac:dyDescent="0.3">
      <c r="A61" s="384"/>
      <c r="B61" s="470"/>
      <c r="C61" s="470"/>
      <c r="D61" s="470"/>
      <c r="E61" s="470"/>
      <c r="F61" s="470"/>
      <c r="G61" s="470"/>
      <c r="H61" s="395" t="s">
        <v>433</v>
      </c>
      <c r="I61" s="386">
        <v>14087.5</v>
      </c>
      <c r="J61" s="389" t="s">
        <v>465</v>
      </c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</row>
    <row r="62" spans="1:26" ht="21" customHeight="1" x14ac:dyDescent="0.3">
      <c r="A62" s="384"/>
      <c r="B62" s="469"/>
      <c r="C62" s="469"/>
      <c r="D62" s="469"/>
      <c r="E62" s="469"/>
      <c r="F62" s="469"/>
      <c r="G62" s="469"/>
      <c r="H62" s="395" t="s">
        <v>466</v>
      </c>
      <c r="I62" s="386">
        <v>14087.5</v>
      </c>
      <c r="J62" s="389" t="s">
        <v>467</v>
      </c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373"/>
      <c r="Y62" s="373"/>
      <c r="Z62" s="373"/>
    </row>
    <row r="63" spans="1:26" ht="26.25" customHeight="1" x14ac:dyDescent="0.3">
      <c r="A63" s="384"/>
      <c r="B63" s="468"/>
      <c r="C63" s="479" t="s">
        <v>468</v>
      </c>
      <c r="D63" s="473"/>
      <c r="E63" s="473"/>
      <c r="F63" s="473"/>
      <c r="G63" s="473"/>
      <c r="H63" s="397" t="s">
        <v>469</v>
      </c>
      <c r="I63" s="386">
        <v>7110</v>
      </c>
      <c r="J63" s="389" t="s">
        <v>470</v>
      </c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373"/>
      <c r="Y63" s="373"/>
      <c r="Z63" s="373"/>
    </row>
    <row r="64" spans="1:26" ht="26.25" customHeight="1" x14ac:dyDescent="0.3">
      <c r="A64" s="384"/>
      <c r="B64" s="470"/>
      <c r="C64" s="470"/>
      <c r="D64" s="470"/>
      <c r="E64" s="470"/>
      <c r="F64" s="470"/>
      <c r="G64" s="470"/>
      <c r="H64" s="397" t="s">
        <v>471</v>
      </c>
      <c r="I64" s="386">
        <v>12276.72</v>
      </c>
      <c r="J64" s="389" t="s">
        <v>472</v>
      </c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  <c r="Y64" s="373"/>
      <c r="Z64" s="373"/>
    </row>
    <row r="65" spans="1:26" ht="26.25" customHeight="1" x14ac:dyDescent="0.3">
      <c r="A65" s="384"/>
      <c r="B65" s="470"/>
      <c r="C65" s="470"/>
      <c r="D65" s="470"/>
      <c r="E65" s="470"/>
      <c r="F65" s="470"/>
      <c r="G65" s="470"/>
      <c r="H65" s="397" t="s">
        <v>473</v>
      </c>
      <c r="I65" s="386">
        <v>11277</v>
      </c>
      <c r="J65" s="389" t="s">
        <v>474</v>
      </c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</row>
    <row r="66" spans="1:26" ht="26.25" customHeight="1" x14ac:dyDescent="0.3">
      <c r="A66" s="384"/>
      <c r="B66" s="470"/>
      <c r="C66" s="470"/>
      <c r="D66" s="470"/>
      <c r="E66" s="470"/>
      <c r="F66" s="470"/>
      <c r="G66" s="470"/>
      <c r="H66" s="397" t="s">
        <v>475</v>
      </c>
      <c r="I66" s="386">
        <v>10692</v>
      </c>
      <c r="J66" s="389" t="s">
        <v>476</v>
      </c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</row>
    <row r="67" spans="1:26" ht="26.25" customHeight="1" x14ac:dyDescent="0.3">
      <c r="A67" s="384"/>
      <c r="B67" s="470"/>
      <c r="C67" s="470"/>
      <c r="D67" s="470"/>
      <c r="E67" s="470"/>
      <c r="F67" s="470"/>
      <c r="G67" s="470"/>
      <c r="H67" s="473" t="s">
        <v>477</v>
      </c>
      <c r="I67" s="386">
        <v>2916</v>
      </c>
      <c r="J67" s="389" t="s">
        <v>478</v>
      </c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  <c r="Y67" s="373"/>
      <c r="Z67" s="373"/>
    </row>
    <row r="68" spans="1:26" ht="26.25" customHeight="1" x14ac:dyDescent="0.3">
      <c r="A68" s="384"/>
      <c r="B68" s="470"/>
      <c r="C68" s="470"/>
      <c r="D68" s="470"/>
      <c r="E68" s="470"/>
      <c r="F68" s="470"/>
      <c r="G68" s="470"/>
      <c r="H68" s="469"/>
      <c r="I68" s="386">
        <v>2700</v>
      </c>
      <c r="J68" s="389" t="s">
        <v>479</v>
      </c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</row>
    <row r="69" spans="1:26" ht="26.25" customHeight="1" x14ac:dyDescent="0.3">
      <c r="A69" s="384"/>
      <c r="B69" s="470"/>
      <c r="C69" s="470"/>
      <c r="D69" s="470"/>
      <c r="E69" s="470"/>
      <c r="F69" s="470"/>
      <c r="G69" s="470"/>
      <c r="H69" s="397" t="s">
        <v>480</v>
      </c>
      <c r="I69" s="386">
        <v>13320</v>
      </c>
      <c r="J69" s="389" t="s">
        <v>481</v>
      </c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373"/>
      <c r="Y69" s="373"/>
      <c r="Z69" s="373"/>
    </row>
    <row r="70" spans="1:26" ht="26.25" customHeight="1" x14ac:dyDescent="0.3">
      <c r="A70" s="384"/>
      <c r="B70" s="470"/>
      <c r="C70" s="470"/>
      <c r="D70" s="470"/>
      <c r="E70" s="470"/>
      <c r="F70" s="470"/>
      <c r="G70" s="470"/>
      <c r="H70" s="397" t="s">
        <v>482</v>
      </c>
      <c r="I70" s="386">
        <v>11007</v>
      </c>
      <c r="J70" s="389" t="s">
        <v>483</v>
      </c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373"/>
    </row>
    <row r="71" spans="1:26" ht="26.25" customHeight="1" x14ac:dyDescent="0.3">
      <c r="A71" s="384"/>
      <c r="B71" s="470"/>
      <c r="C71" s="470"/>
      <c r="D71" s="470"/>
      <c r="E71" s="470"/>
      <c r="F71" s="470"/>
      <c r="G71" s="470"/>
      <c r="H71" s="397" t="s">
        <v>484</v>
      </c>
      <c r="I71" s="386">
        <v>1710</v>
      </c>
      <c r="J71" s="389" t="s">
        <v>485</v>
      </c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3"/>
      <c r="Y71" s="373"/>
      <c r="Z71" s="373"/>
    </row>
    <row r="72" spans="1:26" ht="26.25" customHeight="1" x14ac:dyDescent="0.3">
      <c r="A72" s="384"/>
      <c r="B72" s="470"/>
      <c r="C72" s="470"/>
      <c r="D72" s="470"/>
      <c r="E72" s="470"/>
      <c r="F72" s="470"/>
      <c r="G72" s="470"/>
      <c r="H72" s="397" t="s">
        <v>486</v>
      </c>
      <c r="I72" s="386">
        <v>1710</v>
      </c>
      <c r="J72" s="389" t="s">
        <v>487</v>
      </c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</row>
    <row r="73" spans="1:26" ht="26.25" customHeight="1" x14ac:dyDescent="0.3">
      <c r="A73" s="384"/>
      <c r="B73" s="469"/>
      <c r="C73" s="469"/>
      <c r="D73" s="469"/>
      <c r="E73" s="469"/>
      <c r="F73" s="469"/>
      <c r="G73" s="469"/>
      <c r="H73" s="397" t="s">
        <v>488</v>
      </c>
      <c r="I73" s="386">
        <v>1710</v>
      </c>
      <c r="J73" s="389" t="s">
        <v>489</v>
      </c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3"/>
      <c r="X73" s="373"/>
      <c r="Y73" s="373"/>
      <c r="Z73" s="373"/>
    </row>
    <row r="74" spans="1:26" ht="26.25" customHeight="1" x14ac:dyDescent="0.3">
      <c r="A74" s="384"/>
      <c r="B74" s="468"/>
      <c r="C74" s="479" t="s">
        <v>490</v>
      </c>
      <c r="D74" s="473"/>
      <c r="E74" s="473"/>
      <c r="F74" s="473"/>
      <c r="G74" s="473"/>
      <c r="H74" s="397" t="s">
        <v>469</v>
      </c>
      <c r="I74" s="386">
        <v>592.5</v>
      </c>
      <c r="J74" s="389" t="s">
        <v>491</v>
      </c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  <c r="Z74" s="373"/>
    </row>
    <row r="75" spans="1:26" ht="26.25" customHeight="1" x14ac:dyDescent="0.3">
      <c r="A75" s="384"/>
      <c r="B75" s="470"/>
      <c r="C75" s="470"/>
      <c r="D75" s="470"/>
      <c r="E75" s="470"/>
      <c r="F75" s="470"/>
      <c r="G75" s="470"/>
      <c r="H75" s="397" t="s">
        <v>471</v>
      </c>
      <c r="I75" s="386">
        <v>1023.06</v>
      </c>
      <c r="J75" s="389" t="s">
        <v>492</v>
      </c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</row>
    <row r="76" spans="1:26" ht="26.25" customHeight="1" x14ac:dyDescent="0.3">
      <c r="A76" s="384"/>
      <c r="B76" s="470"/>
      <c r="C76" s="470"/>
      <c r="D76" s="470"/>
      <c r="E76" s="470"/>
      <c r="F76" s="470"/>
      <c r="G76" s="470"/>
      <c r="H76" s="397" t="s">
        <v>473</v>
      </c>
      <c r="I76" s="386">
        <v>939.75</v>
      </c>
      <c r="J76" s="389" t="s">
        <v>493</v>
      </c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3"/>
      <c r="X76" s="373"/>
      <c r="Y76" s="373"/>
      <c r="Z76" s="373"/>
    </row>
    <row r="77" spans="1:26" ht="26.25" customHeight="1" x14ac:dyDescent="0.3">
      <c r="A77" s="384"/>
      <c r="B77" s="470"/>
      <c r="C77" s="470"/>
      <c r="D77" s="470"/>
      <c r="E77" s="470"/>
      <c r="F77" s="470"/>
      <c r="G77" s="470"/>
      <c r="H77" s="397" t="s">
        <v>475</v>
      </c>
      <c r="I77" s="386">
        <v>729</v>
      </c>
      <c r="J77" s="389" t="s">
        <v>494</v>
      </c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373"/>
      <c r="Y77" s="373"/>
      <c r="Z77" s="373"/>
    </row>
    <row r="78" spans="1:26" ht="26.25" customHeight="1" x14ac:dyDescent="0.3">
      <c r="A78" s="384"/>
      <c r="B78" s="470"/>
      <c r="C78" s="470"/>
      <c r="D78" s="470"/>
      <c r="E78" s="470"/>
      <c r="F78" s="470"/>
      <c r="G78" s="470"/>
      <c r="H78" s="473" t="s">
        <v>477</v>
      </c>
      <c r="I78" s="386">
        <v>405</v>
      </c>
      <c r="J78" s="389" t="s">
        <v>495</v>
      </c>
      <c r="K78" s="373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3"/>
      <c r="X78" s="373"/>
      <c r="Y78" s="373"/>
      <c r="Z78" s="373"/>
    </row>
    <row r="79" spans="1:26" ht="26.25" customHeight="1" x14ac:dyDescent="0.3">
      <c r="A79" s="384"/>
      <c r="B79" s="470"/>
      <c r="C79" s="470"/>
      <c r="D79" s="470"/>
      <c r="E79" s="470"/>
      <c r="F79" s="470"/>
      <c r="G79" s="470"/>
      <c r="H79" s="469"/>
      <c r="I79" s="386">
        <v>225</v>
      </c>
      <c r="J79" s="389" t="s">
        <v>496</v>
      </c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3"/>
      <c r="X79" s="373"/>
      <c r="Y79" s="373"/>
      <c r="Z79" s="373"/>
    </row>
    <row r="80" spans="1:26" ht="26.25" customHeight="1" x14ac:dyDescent="0.3">
      <c r="A80" s="384"/>
      <c r="B80" s="470"/>
      <c r="C80" s="470"/>
      <c r="D80" s="470"/>
      <c r="E80" s="470"/>
      <c r="F80" s="470"/>
      <c r="G80" s="470"/>
      <c r="H80" s="397" t="s">
        <v>480</v>
      </c>
      <c r="I80" s="386">
        <v>1110</v>
      </c>
      <c r="J80" s="389" t="s">
        <v>497</v>
      </c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3"/>
      <c r="X80" s="373"/>
      <c r="Y80" s="373"/>
      <c r="Z80" s="373"/>
    </row>
    <row r="81" spans="1:26" ht="26.25" customHeight="1" x14ac:dyDescent="0.3">
      <c r="A81" s="384"/>
      <c r="B81" s="470"/>
      <c r="C81" s="470"/>
      <c r="D81" s="470"/>
      <c r="E81" s="470"/>
      <c r="F81" s="470"/>
      <c r="G81" s="470"/>
      <c r="H81" s="397" t="s">
        <v>482</v>
      </c>
      <c r="I81" s="386">
        <v>917.25</v>
      </c>
      <c r="J81" s="389" t="s">
        <v>498</v>
      </c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3"/>
      <c r="X81" s="373"/>
      <c r="Y81" s="373"/>
      <c r="Z81" s="373"/>
    </row>
    <row r="82" spans="1:26" ht="26.25" customHeight="1" x14ac:dyDescent="0.3">
      <c r="A82" s="384"/>
      <c r="B82" s="470"/>
      <c r="C82" s="470"/>
      <c r="D82" s="470"/>
      <c r="E82" s="470"/>
      <c r="F82" s="470"/>
      <c r="G82" s="470"/>
      <c r="H82" s="397" t="s">
        <v>484</v>
      </c>
      <c r="I82" s="386">
        <v>142.5</v>
      </c>
      <c r="J82" s="389" t="s">
        <v>499</v>
      </c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373"/>
    </row>
    <row r="83" spans="1:26" ht="26.25" customHeight="1" x14ac:dyDescent="0.3">
      <c r="A83" s="384"/>
      <c r="B83" s="470"/>
      <c r="C83" s="470"/>
      <c r="D83" s="470"/>
      <c r="E83" s="470"/>
      <c r="F83" s="470"/>
      <c r="G83" s="470"/>
      <c r="H83" s="397" t="s">
        <v>486</v>
      </c>
      <c r="I83" s="386">
        <v>142.5</v>
      </c>
      <c r="J83" s="389" t="s">
        <v>500</v>
      </c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</row>
    <row r="84" spans="1:26" ht="26.25" customHeight="1" x14ac:dyDescent="0.3">
      <c r="A84" s="384"/>
      <c r="B84" s="469"/>
      <c r="C84" s="469"/>
      <c r="D84" s="469"/>
      <c r="E84" s="469"/>
      <c r="F84" s="469"/>
      <c r="G84" s="469"/>
      <c r="H84" s="397" t="s">
        <v>488</v>
      </c>
      <c r="I84" s="386">
        <v>142.5</v>
      </c>
      <c r="J84" s="389" t="s">
        <v>501</v>
      </c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3"/>
      <c r="X84" s="373"/>
      <c r="Y84" s="373"/>
      <c r="Z84" s="373"/>
    </row>
    <row r="85" spans="1:26" ht="26.25" customHeight="1" x14ac:dyDescent="0.3">
      <c r="A85" s="384"/>
      <c r="B85" s="468" t="s">
        <v>123</v>
      </c>
      <c r="C85" s="480" t="s">
        <v>502</v>
      </c>
      <c r="D85" s="472">
        <v>89012.88</v>
      </c>
      <c r="E85" s="473"/>
      <c r="F85" s="472">
        <v>93412.88</v>
      </c>
      <c r="G85" s="472"/>
      <c r="H85" s="397" t="s">
        <v>469</v>
      </c>
      <c r="I85" s="386">
        <v>8690</v>
      </c>
      <c r="J85" s="389" t="s">
        <v>503</v>
      </c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3"/>
      <c r="X85" s="373"/>
      <c r="Y85" s="373"/>
      <c r="Z85" s="373"/>
    </row>
    <row r="86" spans="1:26" ht="26.25" customHeight="1" x14ac:dyDescent="0.3">
      <c r="A86" s="384"/>
      <c r="B86" s="470"/>
      <c r="C86" s="470"/>
      <c r="D86" s="470"/>
      <c r="E86" s="470"/>
      <c r="F86" s="470"/>
      <c r="G86" s="470"/>
      <c r="H86" s="397" t="s">
        <v>471</v>
      </c>
      <c r="I86" s="386">
        <v>15004.88</v>
      </c>
      <c r="J86" s="389" t="s">
        <v>504</v>
      </c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  <c r="X86" s="373"/>
      <c r="Y86" s="373"/>
      <c r="Z86" s="373"/>
    </row>
    <row r="87" spans="1:26" ht="26.25" customHeight="1" x14ac:dyDescent="0.3">
      <c r="A87" s="384"/>
      <c r="B87" s="470"/>
      <c r="C87" s="470"/>
      <c r="D87" s="470"/>
      <c r="E87" s="470"/>
      <c r="F87" s="470"/>
      <c r="G87" s="470"/>
      <c r="H87" s="397" t="s">
        <v>473</v>
      </c>
      <c r="I87" s="386">
        <v>13783</v>
      </c>
      <c r="J87" s="389" t="s">
        <v>505</v>
      </c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</row>
    <row r="88" spans="1:26" ht="26.25" customHeight="1" x14ac:dyDescent="0.3">
      <c r="A88" s="384"/>
      <c r="B88" s="470"/>
      <c r="C88" s="470"/>
      <c r="D88" s="470"/>
      <c r="E88" s="470"/>
      <c r="F88" s="470"/>
      <c r="G88" s="470"/>
      <c r="H88" s="397" t="s">
        <v>475</v>
      </c>
      <c r="I88" s="386">
        <v>10692</v>
      </c>
      <c r="J88" s="389" t="s">
        <v>506</v>
      </c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Z88" s="373"/>
    </row>
    <row r="89" spans="1:26" ht="26.25" customHeight="1" x14ac:dyDescent="0.3">
      <c r="A89" s="384"/>
      <c r="B89" s="470"/>
      <c r="C89" s="470"/>
      <c r="D89" s="470"/>
      <c r="E89" s="470"/>
      <c r="F89" s="470"/>
      <c r="G89" s="470"/>
      <c r="H89" s="473" t="s">
        <v>477</v>
      </c>
      <c r="I89" s="386">
        <v>3300</v>
      </c>
      <c r="J89" s="389" t="s">
        <v>507</v>
      </c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</row>
    <row r="90" spans="1:26" ht="26.25" customHeight="1" x14ac:dyDescent="0.3">
      <c r="A90" s="384"/>
      <c r="B90" s="470"/>
      <c r="C90" s="470"/>
      <c r="D90" s="470"/>
      <c r="E90" s="470"/>
      <c r="F90" s="470"/>
      <c r="G90" s="470"/>
      <c r="H90" s="469"/>
      <c r="I90" s="386">
        <v>5940</v>
      </c>
      <c r="J90" s="389" t="s">
        <v>508</v>
      </c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73"/>
      <c r="Z90" s="373"/>
    </row>
    <row r="91" spans="1:26" ht="26.25" customHeight="1" x14ac:dyDescent="0.3">
      <c r="A91" s="384"/>
      <c r="B91" s="470"/>
      <c r="C91" s="470"/>
      <c r="D91" s="470"/>
      <c r="E91" s="470"/>
      <c r="F91" s="470"/>
      <c r="G91" s="470"/>
      <c r="H91" s="397" t="s">
        <v>480</v>
      </c>
      <c r="I91" s="386">
        <v>16280</v>
      </c>
      <c r="J91" s="389" t="s">
        <v>509</v>
      </c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</row>
    <row r="92" spans="1:26" ht="26.25" customHeight="1" x14ac:dyDescent="0.3">
      <c r="A92" s="384"/>
      <c r="B92" s="470"/>
      <c r="C92" s="470"/>
      <c r="D92" s="470"/>
      <c r="E92" s="470"/>
      <c r="F92" s="470"/>
      <c r="G92" s="470"/>
      <c r="H92" s="397" t="s">
        <v>482</v>
      </c>
      <c r="I92" s="386">
        <v>13453</v>
      </c>
      <c r="J92" s="389" t="s">
        <v>510</v>
      </c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3"/>
      <c r="X92" s="373"/>
      <c r="Y92" s="373"/>
      <c r="Z92" s="373"/>
    </row>
    <row r="93" spans="1:26" ht="26.25" customHeight="1" x14ac:dyDescent="0.3">
      <c r="A93" s="384"/>
      <c r="B93" s="470"/>
      <c r="C93" s="470"/>
      <c r="D93" s="470"/>
      <c r="E93" s="470"/>
      <c r="F93" s="470"/>
      <c r="G93" s="470"/>
      <c r="H93" s="397" t="s">
        <v>484</v>
      </c>
      <c r="I93" s="386">
        <v>2090</v>
      </c>
      <c r="J93" s="389" t="s">
        <v>511</v>
      </c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  <c r="W93" s="373"/>
      <c r="X93" s="373"/>
      <c r="Y93" s="373"/>
      <c r="Z93" s="373"/>
    </row>
    <row r="94" spans="1:26" ht="26.25" customHeight="1" x14ac:dyDescent="0.3">
      <c r="A94" s="384"/>
      <c r="B94" s="470"/>
      <c r="C94" s="470"/>
      <c r="D94" s="470"/>
      <c r="E94" s="470"/>
      <c r="F94" s="470"/>
      <c r="G94" s="470"/>
      <c r="H94" s="397" t="s">
        <v>486</v>
      </c>
      <c r="I94" s="386">
        <v>2090</v>
      </c>
      <c r="J94" s="389" t="s">
        <v>512</v>
      </c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</row>
    <row r="95" spans="1:26" ht="26.25" customHeight="1" x14ac:dyDescent="0.3">
      <c r="A95" s="384"/>
      <c r="B95" s="469"/>
      <c r="C95" s="469"/>
      <c r="D95" s="469"/>
      <c r="E95" s="469"/>
      <c r="F95" s="469"/>
      <c r="G95" s="469"/>
      <c r="H95" s="397" t="s">
        <v>488</v>
      </c>
      <c r="I95" s="386">
        <v>2090</v>
      </c>
      <c r="J95" s="389" t="s">
        <v>513</v>
      </c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</row>
    <row r="96" spans="1:26" ht="21" customHeight="1" x14ac:dyDescent="0.3">
      <c r="A96" s="384"/>
      <c r="B96" s="468" t="s">
        <v>127</v>
      </c>
      <c r="C96" s="479" t="s">
        <v>128</v>
      </c>
      <c r="D96" s="472">
        <v>250000</v>
      </c>
      <c r="E96" s="473" t="s">
        <v>514</v>
      </c>
      <c r="F96" s="472">
        <v>250000</v>
      </c>
      <c r="G96" s="478" t="s">
        <v>515</v>
      </c>
      <c r="H96" s="395" t="s">
        <v>516</v>
      </c>
      <c r="I96" s="386">
        <v>25000</v>
      </c>
      <c r="J96" s="389" t="s">
        <v>517</v>
      </c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</row>
    <row r="97" spans="1:26" ht="21" customHeight="1" x14ac:dyDescent="0.3">
      <c r="A97" s="384"/>
      <c r="B97" s="470"/>
      <c r="C97" s="470"/>
      <c r="D97" s="470"/>
      <c r="E97" s="470"/>
      <c r="F97" s="470"/>
      <c r="G97" s="470"/>
      <c r="H97" s="395" t="s">
        <v>386</v>
      </c>
      <c r="I97" s="386">
        <v>25000</v>
      </c>
      <c r="J97" s="389" t="s">
        <v>518</v>
      </c>
      <c r="K97" s="373"/>
      <c r="L97" s="373"/>
      <c r="M97" s="373"/>
      <c r="N97" s="373"/>
      <c r="O97" s="373"/>
      <c r="P97" s="373"/>
      <c r="Q97" s="373"/>
      <c r="R97" s="373"/>
      <c r="S97" s="373"/>
      <c r="T97" s="373"/>
      <c r="U97" s="373"/>
      <c r="V97" s="373"/>
      <c r="W97" s="373"/>
      <c r="X97" s="373"/>
      <c r="Y97" s="373"/>
      <c r="Z97" s="373"/>
    </row>
    <row r="98" spans="1:26" ht="21" customHeight="1" x14ac:dyDescent="0.3">
      <c r="A98" s="384"/>
      <c r="B98" s="470"/>
      <c r="C98" s="470"/>
      <c r="D98" s="470"/>
      <c r="E98" s="470"/>
      <c r="F98" s="470"/>
      <c r="G98" s="470"/>
      <c r="H98" s="395" t="s">
        <v>388</v>
      </c>
      <c r="I98" s="386">
        <v>25000</v>
      </c>
      <c r="J98" s="389" t="s">
        <v>519</v>
      </c>
      <c r="K98" s="373"/>
      <c r="L98" s="373"/>
      <c r="M98" s="373"/>
      <c r="N98" s="373"/>
      <c r="O98" s="373"/>
      <c r="P98" s="373"/>
      <c r="Q98" s="373"/>
      <c r="R98" s="373"/>
      <c r="S98" s="373"/>
      <c r="T98" s="373"/>
      <c r="U98" s="373"/>
      <c r="V98" s="373"/>
      <c r="W98" s="373"/>
      <c r="X98" s="373"/>
      <c r="Y98" s="373"/>
      <c r="Z98" s="373"/>
    </row>
    <row r="99" spans="1:26" ht="21" customHeight="1" x14ac:dyDescent="0.3">
      <c r="A99" s="384"/>
      <c r="B99" s="470"/>
      <c r="C99" s="470"/>
      <c r="D99" s="470"/>
      <c r="E99" s="470"/>
      <c r="F99" s="470"/>
      <c r="G99" s="470"/>
      <c r="H99" s="395" t="s">
        <v>390</v>
      </c>
      <c r="I99" s="386">
        <v>25000</v>
      </c>
      <c r="J99" s="389" t="s">
        <v>520</v>
      </c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</row>
    <row r="100" spans="1:26" ht="21" customHeight="1" x14ac:dyDescent="0.3">
      <c r="A100" s="384"/>
      <c r="B100" s="470"/>
      <c r="C100" s="470"/>
      <c r="D100" s="470"/>
      <c r="E100" s="470"/>
      <c r="F100" s="470"/>
      <c r="G100" s="470"/>
      <c r="H100" s="395" t="s">
        <v>392</v>
      </c>
      <c r="I100" s="386">
        <v>25000</v>
      </c>
      <c r="J100" s="389" t="s">
        <v>521</v>
      </c>
      <c r="K100" s="373"/>
      <c r="L100" s="373"/>
      <c r="M100" s="373"/>
      <c r="N100" s="373"/>
      <c r="O100" s="373"/>
      <c r="P100" s="373"/>
      <c r="Q100" s="373"/>
      <c r="R100" s="373"/>
      <c r="S100" s="373"/>
      <c r="T100" s="373"/>
      <c r="U100" s="373"/>
      <c r="V100" s="373"/>
      <c r="W100" s="373"/>
      <c r="X100" s="373"/>
      <c r="Y100" s="373"/>
      <c r="Z100" s="373"/>
    </row>
    <row r="101" spans="1:26" ht="21" customHeight="1" x14ac:dyDescent="0.3">
      <c r="A101" s="384"/>
      <c r="B101" s="470"/>
      <c r="C101" s="470"/>
      <c r="D101" s="470"/>
      <c r="E101" s="470"/>
      <c r="F101" s="470"/>
      <c r="G101" s="470"/>
      <c r="H101" s="395" t="s">
        <v>394</v>
      </c>
      <c r="I101" s="386">
        <v>25000</v>
      </c>
      <c r="J101" s="389" t="s">
        <v>522</v>
      </c>
      <c r="K101" s="373"/>
      <c r="L101" s="373"/>
      <c r="M101" s="373"/>
      <c r="N101" s="373"/>
      <c r="O101" s="373"/>
      <c r="P101" s="373"/>
      <c r="Q101" s="373"/>
      <c r="R101" s="373"/>
      <c r="S101" s="373"/>
      <c r="T101" s="373"/>
      <c r="U101" s="373"/>
      <c r="V101" s="373"/>
      <c r="W101" s="373"/>
      <c r="X101" s="373"/>
      <c r="Y101" s="373"/>
      <c r="Z101" s="373"/>
    </row>
    <row r="102" spans="1:26" ht="21" customHeight="1" x14ac:dyDescent="0.3">
      <c r="A102" s="384"/>
      <c r="B102" s="470"/>
      <c r="C102" s="470"/>
      <c r="D102" s="470"/>
      <c r="E102" s="470"/>
      <c r="F102" s="470"/>
      <c r="G102" s="470"/>
      <c r="H102" s="395" t="s">
        <v>396</v>
      </c>
      <c r="I102" s="386">
        <v>25000</v>
      </c>
      <c r="J102" s="389" t="s">
        <v>523</v>
      </c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373"/>
      <c r="W102" s="373"/>
      <c r="X102" s="373"/>
      <c r="Y102" s="373"/>
      <c r="Z102" s="373"/>
    </row>
    <row r="103" spans="1:26" ht="21" customHeight="1" x14ac:dyDescent="0.3">
      <c r="A103" s="384"/>
      <c r="B103" s="470"/>
      <c r="C103" s="470"/>
      <c r="D103" s="470"/>
      <c r="E103" s="470"/>
      <c r="F103" s="470"/>
      <c r="G103" s="470"/>
      <c r="H103" s="395" t="s">
        <v>438</v>
      </c>
      <c r="I103" s="386">
        <v>25000</v>
      </c>
      <c r="J103" s="389" t="s">
        <v>524</v>
      </c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373"/>
      <c r="Y103" s="373"/>
      <c r="Z103" s="373"/>
    </row>
    <row r="104" spans="1:26" ht="21" customHeight="1" x14ac:dyDescent="0.3">
      <c r="A104" s="384"/>
      <c r="B104" s="470"/>
      <c r="C104" s="470"/>
      <c r="D104" s="470"/>
      <c r="E104" s="470"/>
      <c r="F104" s="470"/>
      <c r="G104" s="470"/>
      <c r="H104" s="395" t="s">
        <v>440</v>
      </c>
      <c r="I104" s="386">
        <v>25000</v>
      </c>
      <c r="J104" s="389" t="s">
        <v>525</v>
      </c>
      <c r="K104" s="373"/>
      <c r="L104" s="373"/>
      <c r="M104" s="373"/>
      <c r="N104" s="373"/>
      <c r="O104" s="373"/>
      <c r="P104" s="373"/>
      <c r="Q104" s="373"/>
      <c r="R104" s="373"/>
      <c r="S104" s="373"/>
      <c r="T104" s="373"/>
      <c r="U104" s="373"/>
      <c r="V104" s="373"/>
      <c r="W104" s="373"/>
      <c r="X104" s="373"/>
      <c r="Y104" s="373"/>
      <c r="Z104" s="373"/>
    </row>
    <row r="105" spans="1:26" ht="21" customHeight="1" x14ac:dyDescent="0.3">
      <c r="A105" s="384"/>
      <c r="B105" s="469"/>
      <c r="C105" s="469"/>
      <c r="D105" s="469"/>
      <c r="E105" s="469"/>
      <c r="F105" s="469"/>
      <c r="G105" s="469"/>
      <c r="H105" s="395" t="s">
        <v>442</v>
      </c>
      <c r="I105" s="386">
        <v>25000</v>
      </c>
      <c r="J105" s="389" t="s">
        <v>526</v>
      </c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</row>
    <row r="106" spans="1:26" ht="21" customHeight="1" x14ac:dyDescent="0.3">
      <c r="A106" s="384"/>
      <c r="B106" s="468" t="s">
        <v>129</v>
      </c>
      <c r="C106" s="479" t="s">
        <v>130</v>
      </c>
      <c r="D106" s="472">
        <v>45000</v>
      </c>
      <c r="E106" s="489" t="s">
        <v>527</v>
      </c>
      <c r="F106" s="472">
        <v>45000</v>
      </c>
      <c r="G106" s="478" t="s">
        <v>515</v>
      </c>
      <c r="H106" s="385" t="s">
        <v>384</v>
      </c>
      <c r="I106" s="386">
        <v>7500</v>
      </c>
      <c r="J106" s="389" t="s">
        <v>528</v>
      </c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</row>
    <row r="107" spans="1:26" ht="21" customHeight="1" x14ac:dyDescent="0.3">
      <c r="A107" s="384"/>
      <c r="B107" s="470"/>
      <c r="C107" s="470"/>
      <c r="D107" s="470"/>
      <c r="E107" s="470"/>
      <c r="F107" s="470"/>
      <c r="G107" s="470"/>
      <c r="H107" s="385" t="s">
        <v>386</v>
      </c>
      <c r="I107" s="386">
        <v>7500</v>
      </c>
      <c r="J107" s="389" t="s">
        <v>529</v>
      </c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</row>
    <row r="108" spans="1:26" ht="21" customHeight="1" x14ac:dyDescent="0.3">
      <c r="A108" s="384"/>
      <c r="B108" s="470"/>
      <c r="C108" s="470"/>
      <c r="D108" s="470"/>
      <c r="E108" s="470"/>
      <c r="F108" s="470"/>
      <c r="G108" s="470"/>
      <c r="H108" s="385" t="s">
        <v>388</v>
      </c>
      <c r="I108" s="386">
        <v>7500</v>
      </c>
      <c r="J108" s="389" t="s">
        <v>530</v>
      </c>
      <c r="K108" s="373"/>
      <c r="L108" s="37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373"/>
    </row>
    <row r="109" spans="1:26" ht="21" customHeight="1" x14ac:dyDescent="0.3">
      <c r="A109" s="384"/>
      <c r="B109" s="470"/>
      <c r="C109" s="470"/>
      <c r="D109" s="470"/>
      <c r="E109" s="470"/>
      <c r="F109" s="470"/>
      <c r="G109" s="470"/>
      <c r="H109" s="385" t="s">
        <v>390</v>
      </c>
      <c r="I109" s="386">
        <v>3750</v>
      </c>
      <c r="J109" s="389" t="s">
        <v>531</v>
      </c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</row>
    <row r="110" spans="1:26" ht="21" customHeight="1" x14ac:dyDescent="0.3">
      <c r="A110" s="384"/>
      <c r="B110" s="470"/>
      <c r="C110" s="470"/>
      <c r="D110" s="470"/>
      <c r="E110" s="470"/>
      <c r="F110" s="470"/>
      <c r="G110" s="470"/>
      <c r="H110" s="385" t="s">
        <v>392</v>
      </c>
      <c r="I110" s="386">
        <v>3750</v>
      </c>
      <c r="J110" s="389" t="s">
        <v>532</v>
      </c>
      <c r="K110" s="373"/>
      <c r="L110" s="373"/>
      <c r="M110" s="373"/>
      <c r="N110" s="373"/>
      <c r="O110" s="373"/>
      <c r="P110" s="373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</row>
    <row r="111" spans="1:26" ht="21" customHeight="1" x14ac:dyDescent="0.3">
      <c r="A111" s="384"/>
      <c r="B111" s="470"/>
      <c r="C111" s="470"/>
      <c r="D111" s="470"/>
      <c r="E111" s="470"/>
      <c r="F111" s="470"/>
      <c r="G111" s="470"/>
      <c r="H111" s="385" t="s">
        <v>394</v>
      </c>
      <c r="I111" s="386">
        <v>7500</v>
      </c>
      <c r="J111" s="389" t="s">
        <v>533</v>
      </c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  <c r="Z111" s="373"/>
    </row>
    <row r="112" spans="1:26" ht="21" customHeight="1" x14ac:dyDescent="0.3">
      <c r="A112" s="384"/>
      <c r="B112" s="469"/>
      <c r="C112" s="469"/>
      <c r="D112" s="469"/>
      <c r="E112" s="469"/>
      <c r="F112" s="469"/>
      <c r="G112" s="469"/>
      <c r="H112" s="385" t="s">
        <v>396</v>
      </c>
      <c r="I112" s="386">
        <v>7500</v>
      </c>
      <c r="J112" s="389" t="s">
        <v>534</v>
      </c>
      <c r="K112" s="373"/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  <c r="Z112" s="373"/>
    </row>
    <row r="113" spans="1:26" ht="21" customHeight="1" x14ac:dyDescent="0.3">
      <c r="A113" s="384"/>
      <c r="B113" s="468" t="s">
        <v>131</v>
      </c>
      <c r="C113" s="479" t="s">
        <v>132</v>
      </c>
      <c r="D113" s="472">
        <v>45000</v>
      </c>
      <c r="E113" s="473" t="s">
        <v>535</v>
      </c>
      <c r="F113" s="472">
        <v>45000</v>
      </c>
      <c r="G113" s="473" t="s">
        <v>515</v>
      </c>
      <c r="H113" s="385" t="s">
        <v>384</v>
      </c>
      <c r="I113" s="386">
        <v>7500</v>
      </c>
      <c r="J113" s="389" t="s">
        <v>536</v>
      </c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</row>
    <row r="114" spans="1:26" ht="21" customHeight="1" x14ac:dyDescent="0.3">
      <c r="A114" s="384"/>
      <c r="B114" s="470"/>
      <c r="C114" s="470"/>
      <c r="D114" s="470"/>
      <c r="E114" s="470"/>
      <c r="F114" s="470"/>
      <c r="G114" s="470"/>
      <c r="H114" s="385" t="s">
        <v>386</v>
      </c>
      <c r="I114" s="386">
        <v>7500</v>
      </c>
      <c r="J114" s="389" t="s">
        <v>537</v>
      </c>
      <c r="K114" s="373"/>
      <c r="L114" s="373"/>
      <c r="M114" s="373"/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  <c r="X114" s="373"/>
      <c r="Y114" s="373"/>
      <c r="Z114" s="373"/>
    </row>
    <row r="115" spans="1:26" ht="21" customHeight="1" x14ac:dyDescent="0.3">
      <c r="A115" s="384"/>
      <c r="B115" s="470"/>
      <c r="C115" s="470"/>
      <c r="D115" s="470"/>
      <c r="E115" s="470"/>
      <c r="F115" s="470"/>
      <c r="G115" s="470"/>
      <c r="H115" s="385" t="s">
        <v>388</v>
      </c>
      <c r="I115" s="386">
        <v>7500</v>
      </c>
      <c r="J115" s="389" t="s">
        <v>538</v>
      </c>
      <c r="K115" s="373"/>
      <c r="L115" s="373"/>
      <c r="M115" s="373"/>
      <c r="N115" s="373"/>
      <c r="O115" s="373"/>
      <c r="P115" s="373"/>
      <c r="Q115" s="373"/>
      <c r="R115" s="373"/>
      <c r="S115" s="373"/>
      <c r="T115" s="373"/>
      <c r="U115" s="373"/>
      <c r="V115" s="373"/>
      <c r="W115" s="373"/>
      <c r="X115" s="373"/>
      <c r="Y115" s="373"/>
      <c r="Z115" s="373"/>
    </row>
    <row r="116" spans="1:26" ht="21" customHeight="1" x14ac:dyDescent="0.3">
      <c r="A116" s="384"/>
      <c r="B116" s="470"/>
      <c r="C116" s="470"/>
      <c r="D116" s="470"/>
      <c r="E116" s="470"/>
      <c r="F116" s="470"/>
      <c r="G116" s="470"/>
      <c r="H116" s="385" t="s">
        <v>390</v>
      </c>
      <c r="I116" s="386">
        <v>3750</v>
      </c>
      <c r="J116" s="389" t="s">
        <v>539</v>
      </c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373"/>
      <c r="Y116" s="373"/>
      <c r="Z116" s="373"/>
    </row>
    <row r="117" spans="1:26" ht="21" customHeight="1" x14ac:dyDescent="0.3">
      <c r="A117" s="384"/>
      <c r="B117" s="470"/>
      <c r="C117" s="470"/>
      <c r="D117" s="470"/>
      <c r="E117" s="470"/>
      <c r="F117" s="470"/>
      <c r="G117" s="470"/>
      <c r="H117" s="385" t="s">
        <v>392</v>
      </c>
      <c r="I117" s="386">
        <v>3750</v>
      </c>
      <c r="J117" s="389" t="s">
        <v>540</v>
      </c>
      <c r="K117" s="373"/>
      <c r="L117" s="373"/>
      <c r="M117" s="373"/>
      <c r="N117" s="373"/>
      <c r="O117" s="373"/>
      <c r="P117" s="373"/>
      <c r="Q117" s="373"/>
      <c r="R117" s="373"/>
      <c r="S117" s="373"/>
      <c r="T117" s="373"/>
      <c r="U117" s="373"/>
      <c r="V117" s="373"/>
      <c r="W117" s="373"/>
      <c r="X117" s="373"/>
      <c r="Y117" s="373"/>
      <c r="Z117" s="373"/>
    </row>
    <row r="118" spans="1:26" ht="21" customHeight="1" x14ac:dyDescent="0.3">
      <c r="A118" s="384"/>
      <c r="B118" s="470"/>
      <c r="C118" s="470"/>
      <c r="D118" s="470"/>
      <c r="E118" s="470"/>
      <c r="F118" s="470"/>
      <c r="G118" s="470"/>
      <c r="H118" s="385" t="s">
        <v>394</v>
      </c>
      <c r="I118" s="386">
        <v>7500</v>
      </c>
      <c r="J118" s="389" t="s">
        <v>541</v>
      </c>
      <c r="K118" s="373"/>
      <c r="L118" s="373"/>
      <c r="M118" s="373"/>
      <c r="N118" s="373"/>
      <c r="O118" s="373"/>
      <c r="P118" s="373"/>
      <c r="Q118" s="373"/>
      <c r="R118" s="373"/>
      <c r="S118" s="373"/>
      <c r="T118" s="373"/>
      <c r="U118" s="373"/>
      <c r="V118" s="373"/>
      <c r="W118" s="373"/>
      <c r="X118" s="373"/>
      <c r="Y118" s="373"/>
      <c r="Z118" s="373"/>
    </row>
    <row r="119" spans="1:26" ht="21" customHeight="1" x14ac:dyDescent="0.3">
      <c r="A119" s="384"/>
      <c r="B119" s="469"/>
      <c r="C119" s="469"/>
      <c r="D119" s="469"/>
      <c r="E119" s="469"/>
      <c r="F119" s="469"/>
      <c r="G119" s="469"/>
      <c r="H119" s="385" t="s">
        <v>396</v>
      </c>
      <c r="I119" s="386">
        <v>7500</v>
      </c>
      <c r="J119" s="389" t="s">
        <v>542</v>
      </c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  <c r="X119" s="373"/>
      <c r="Y119" s="373"/>
      <c r="Z119" s="373"/>
    </row>
    <row r="120" spans="1:26" ht="26.25" customHeight="1" x14ac:dyDescent="0.3">
      <c r="A120" s="384"/>
      <c r="B120" s="398" t="s">
        <v>160</v>
      </c>
      <c r="C120" s="399" t="s">
        <v>543</v>
      </c>
      <c r="D120" s="386">
        <v>4200</v>
      </c>
      <c r="E120" s="473" t="s">
        <v>544</v>
      </c>
      <c r="F120" s="386">
        <v>4200</v>
      </c>
      <c r="G120" s="473" t="s">
        <v>545</v>
      </c>
      <c r="H120" s="473" t="s">
        <v>546</v>
      </c>
      <c r="I120" s="386">
        <v>4200</v>
      </c>
      <c r="J120" s="389" t="s">
        <v>547</v>
      </c>
      <c r="K120" s="373"/>
      <c r="L120" s="373"/>
      <c r="M120" s="373"/>
      <c r="N120" s="373"/>
      <c r="O120" s="373"/>
      <c r="P120" s="373"/>
      <c r="Q120" s="373"/>
      <c r="R120" s="373"/>
      <c r="S120" s="373"/>
      <c r="T120" s="373"/>
      <c r="U120" s="373"/>
      <c r="V120" s="373"/>
      <c r="W120" s="373"/>
      <c r="X120" s="373"/>
      <c r="Y120" s="373"/>
      <c r="Z120" s="373"/>
    </row>
    <row r="121" spans="1:26" ht="42.75" customHeight="1" x14ac:dyDescent="0.3">
      <c r="A121" s="384"/>
      <c r="B121" s="398" t="s">
        <v>162</v>
      </c>
      <c r="C121" s="400" t="s">
        <v>548</v>
      </c>
      <c r="D121" s="386">
        <v>5950</v>
      </c>
      <c r="E121" s="469"/>
      <c r="F121" s="386">
        <v>5999</v>
      </c>
      <c r="G121" s="469"/>
      <c r="H121" s="469"/>
      <c r="I121" s="386">
        <v>5999</v>
      </c>
      <c r="J121" s="389" t="s">
        <v>547</v>
      </c>
      <c r="K121" s="372"/>
      <c r="L121" s="373"/>
      <c r="M121" s="373"/>
      <c r="N121" s="373"/>
      <c r="O121" s="373"/>
      <c r="P121" s="373"/>
      <c r="Q121" s="373"/>
      <c r="R121" s="373"/>
      <c r="S121" s="373"/>
      <c r="T121" s="373"/>
      <c r="U121" s="373"/>
      <c r="V121" s="373"/>
      <c r="W121" s="373"/>
      <c r="X121" s="373"/>
      <c r="Y121" s="373"/>
      <c r="Z121" s="373"/>
    </row>
    <row r="122" spans="1:26" ht="26.25" customHeight="1" x14ac:dyDescent="0.3">
      <c r="A122" s="384"/>
      <c r="B122" s="468" t="s">
        <v>195</v>
      </c>
      <c r="C122" s="491" t="s">
        <v>196</v>
      </c>
      <c r="D122" s="472">
        <v>18000</v>
      </c>
      <c r="E122" s="473" t="s">
        <v>549</v>
      </c>
      <c r="F122" s="472">
        <v>18000</v>
      </c>
      <c r="G122" s="473" t="s">
        <v>550</v>
      </c>
      <c r="H122" s="473" t="s">
        <v>551</v>
      </c>
      <c r="I122" s="386">
        <v>7200</v>
      </c>
      <c r="J122" s="389" t="s">
        <v>552</v>
      </c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Z122" s="373"/>
    </row>
    <row r="123" spans="1:26" ht="26.25" customHeight="1" x14ac:dyDescent="0.3">
      <c r="A123" s="384"/>
      <c r="B123" s="470"/>
      <c r="C123" s="470"/>
      <c r="D123" s="470"/>
      <c r="E123" s="470"/>
      <c r="F123" s="470"/>
      <c r="G123" s="470"/>
      <c r="H123" s="470"/>
      <c r="I123" s="386">
        <v>3600</v>
      </c>
      <c r="J123" s="389" t="s">
        <v>553</v>
      </c>
      <c r="K123" s="373"/>
      <c r="L123" s="373"/>
      <c r="M123" s="373"/>
      <c r="N123" s="373"/>
      <c r="O123" s="373"/>
      <c r="P123" s="373"/>
      <c r="Q123" s="373"/>
      <c r="R123" s="373"/>
      <c r="S123" s="373"/>
      <c r="T123" s="373"/>
      <c r="U123" s="373"/>
      <c r="V123" s="373"/>
      <c r="W123" s="373"/>
      <c r="X123" s="373"/>
      <c r="Y123" s="373"/>
      <c r="Z123" s="373"/>
    </row>
    <row r="124" spans="1:26" ht="26.25" customHeight="1" x14ac:dyDescent="0.3">
      <c r="A124" s="384"/>
      <c r="B124" s="470"/>
      <c r="C124" s="470"/>
      <c r="D124" s="470"/>
      <c r="E124" s="470"/>
      <c r="F124" s="470"/>
      <c r="G124" s="470"/>
      <c r="H124" s="470"/>
      <c r="I124" s="386">
        <v>3600</v>
      </c>
      <c r="J124" s="389" t="s">
        <v>554</v>
      </c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</row>
    <row r="125" spans="1:26" ht="23.25" customHeight="1" x14ac:dyDescent="0.3">
      <c r="A125" s="384"/>
      <c r="B125" s="469"/>
      <c r="C125" s="469"/>
      <c r="D125" s="469"/>
      <c r="E125" s="469"/>
      <c r="F125" s="469"/>
      <c r="G125" s="469"/>
      <c r="H125" s="469"/>
      <c r="I125" s="386">
        <v>3600</v>
      </c>
      <c r="J125" s="389" t="s">
        <v>555</v>
      </c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373"/>
      <c r="Z125" s="373"/>
    </row>
    <row r="126" spans="1:26" ht="90.75" customHeight="1" x14ac:dyDescent="0.3">
      <c r="A126" s="384"/>
      <c r="B126" s="468" t="s">
        <v>198</v>
      </c>
      <c r="C126" s="479" t="s">
        <v>199</v>
      </c>
      <c r="D126" s="472">
        <v>6900</v>
      </c>
      <c r="E126" s="473" t="s">
        <v>556</v>
      </c>
      <c r="F126" s="472">
        <v>6900</v>
      </c>
      <c r="G126" s="395" t="s">
        <v>557</v>
      </c>
      <c r="H126" s="395" t="s">
        <v>558</v>
      </c>
      <c r="I126" s="386">
        <v>3450</v>
      </c>
      <c r="J126" s="389" t="s">
        <v>559</v>
      </c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</row>
    <row r="127" spans="1:26" ht="84.75" customHeight="1" x14ac:dyDescent="0.3">
      <c r="A127" s="384"/>
      <c r="B127" s="469"/>
      <c r="C127" s="469"/>
      <c r="D127" s="469"/>
      <c r="E127" s="469"/>
      <c r="F127" s="469"/>
      <c r="G127" s="395" t="s">
        <v>560</v>
      </c>
      <c r="H127" s="395" t="s">
        <v>561</v>
      </c>
      <c r="I127" s="386">
        <v>3450</v>
      </c>
      <c r="J127" s="389" t="s">
        <v>562</v>
      </c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373"/>
      <c r="Z127" s="373"/>
    </row>
    <row r="128" spans="1:26" ht="26.25" customHeight="1" x14ac:dyDescent="0.3">
      <c r="A128" s="384"/>
      <c r="B128" s="468" t="s">
        <v>200</v>
      </c>
      <c r="C128" s="471" t="s">
        <v>201</v>
      </c>
      <c r="D128" s="472">
        <v>28500</v>
      </c>
      <c r="E128" s="473" t="s">
        <v>563</v>
      </c>
      <c r="F128" s="472">
        <v>28500</v>
      </c>
      <c r="G128" s="473" t="s">
        <v>564</v>
      </c>
      <c r="H128" s="395" t="s">
        <v>565</v>
      </c>
      <c r="I128" s="386">
        <v>8550</v>
      </c>
      <c r="J128" s="389" t="s">
        <v>566</v>
      </c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</row>
    <row r="129" spans="1:26" ht="26.25" customHeight="1" x14ac:dyDescent="0.3">
      <c r="A129" s="384"/>
      <c r="B129" s="470"/>
      <c r="C129" s="470"/>
      <c r="D129" s="470"/>
      <c r="E129" s="470"/>
      <c r="F129" s="470"/>
      <c r="G129" s="470"/>
      <c r="H129" s="395" t="s">
        <v>567</v>
      </c>
      <c r="I129" s="386">
        <v>5700</v>
      </c>
      <c r="J129" s="389" t="s">
        <v>568</v>
      </c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373"/>
      <c r="Z129" s="373"/>
    </row>
    <row r="130" spans="1:26" ht="26.25" customHeight="1" x14ac:dyDescent="0.3">
      <c r="A130" s="384"/>
      <c r="B130" s="470"/>
      <c r="C130" s="470"/>
      <c r="D130" s="470"/>
      <c r="E130" s="470"/>
      <c r="F130" s="470"/>
      <c r="G130" s="470"/>
      <c r="H130" s="395" t="s">
        <v>463</v>
      </c>
      <c r="I130" s="386">
        <v>5700</v>
      </c>
      <c r="J130" s="389" t="s">
        <v>569</v>
      </c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373"/>
      <c r="Z130" s="373"/>
    </row>
    <row r="131" spans="1:26" ht="26.25" customHeight="1" x14ac:dyDescent="0.3">
      <c r="A131" s="384"/>
      <c r="B131" s="470"/>
      <c r="C131" s="470"/>
      <c r="D131" s="470"/>
      <c r="E131" s="469"/>
      <c r="F131" s="470"/>
      <c r="G131" s="469"/>
      <c r="H131" s="395" t="s">
        <v>570</v>
      </c>
      <c r="I131" s="386">
        <v>5700</v>
      </c>
      <c r="J131" s="389" t="s">
        <v>571</v>
      </c>
      <c r="K131" s="373"/>
      <c r="L131" s="373"/>
      <c r="M131" s="373"/>
      <c r="N131" s="373"/>
      <c r="O131" s="373"/>
      <c r="P131" s="373"/>
      <c r="Q131" s="373"/>
      <c r="R131" s="373"/>
      <c r="S131" s="373"/>
      <c r="T131" s="373"/>
      <c r="U131" s="373"/>
      <c r="V131" s="373"/>
      <c r="W131" s="373"/>
      <c r="X131" s="373"/>
      <c r="Y131" s="373"/>
      <c r="Z131" s="373"/>
    </row>
    <row r="132" spans="1:26" ht="26.25" customHeight="1" x14ac:dyDescent="0.3">
      <c r="A132" s="384"/>
      <c r="B132" s="469"/>
      <c r="C132" s="469"/>
      <c r="D132" s="469"/>
      <c r="E132" s="395" t="s">
        <v>572</v>
      </c>
      <c r="F132" s="469"/>
      <c r="G132" s="395" t="s">
        <v>573</v>
      </c>
      <c r="H132" s="395" t="s">
        <v>574</v>
      </c>
      <c r="I132" s="386">
        <v>2850</v>
      </c>
      <c r="J132" s="389" t="s">
        <v>575</v>
      </c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</row>
    <row r="133" spans="1:26" ht="75" customHeight="1" x14ac:dyDescent="0.3">
      <c r="A133" s="384"/>
      <c r="B133" s="398" t="s">
        <v>202</v>
      </c>
      <c r="C133" s="401" t="s">
        <v>203</v>
      </c>
      <c r="D133" s="386">
        <v>2550</v>
      </c>
      <c r="E133" s="395" t="s">
        <v>576</v>
      </c>
      <c r="F133" s="386">
        <v>2550</v>
      </c>
      <c r="G133" s="395" t="s">
        <v>577</v>
      </c>
      <c r="H133" s="395" t="s">
        <v>578</v>
      </c>
      <c r="I133" s="386">
        <v>2550</v>
      </c>
      <c r="J133" s="389" t="s">
        <v>579</v>
      </c>
      <c r="K133" s="373"/>
      <c r="L133" s="373"/>
      <c r="M133" s="373"/>
      <c r="N133" s="373"/>
      <c r="O133" s="373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</row>
    <row r="134" spans="1:26" ht="32.25" customHeight="1" x14ac:dyDescent="0.3">
      <c r="A134" s="384"/>
      <c r="B134" s="468" t="s">
        <v>219</v>
      </c>
      <c r="C134" s="479" t="s">
        <v>220</v>
      </c>
      <c r="D134" s="472">
        <v>4500</v>
      </c>
      <c r="E134" s="395" t="s">
        <v>580</v>
      </c>
      <c r="F134" s="472">
        <v>4500</v>
      </c>
      <c r="G134" s="395" t="s">
        <v>581</v>
      </c>
      <c r="H134" s="395" t="s">
        <v>582</v>
      </c>
      <c r="I134" s="386">
        <v>2250</v>
      </c>
      <c r="J134" s="389" t="s">
        <v>583</v>
      </c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</row>
    <row r="135" spans="1:26" ht="30" customHeight="1" x14ac:dyDescent="0.3">
      <c r="A135" s="384"/>
      <c r="B135" s="469"/>
      <c r="C135" s="469"/>
      <c r="D135" s="469"/>
      <c r="E135" s="395" t="s">
        <v>584</v>
      </c>
      <c r="F135" s="469"/>
      <c r="G135" s="395" t="s">
        <v>585</v>
      </c>
      <c r="H135" s="395" t="s">
        <v>586</v>
      </c>
      <c r="I135" s="386">
        <v>2250</v>
      </c>
      <c r="J135" s="389" t="s">
        <v>587</v>
      </c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</row>
    <row r="136" spans="1:26" ht="37.5" customHeight="1" x14ac:dyDescent="0.3">
      <c r="A136" s="384"/>
      <c r="B136" s="468" t="s">
        <v>222</v>
      </c>
      <c r="C136" s="492" t="s">
        <v>223</v>
      </c>
      <c r="D136" s="472">
        <v>4500</v>
      </c>
      <c r="E136" s="395" t="s">
        <v>588</v>
      </c>
      <c r="F136" s="472">
        <v>4500</v>
      </c>
      <c r="G136" s="395" t="s">
        <v>589</v>
      </c>
      <c r="H136" s="395" t="s">
        <v>590</v>
      </c>
      <c r="I136" s="386">
        <v>1500</v>
      </c>
      <c r="J136" s="389" t="s">
        <v>591</v>
      </c>
      <c r="K136" s="373"/>
      <c r="L136" s="373"/>
      <c r="M136" s="373"/>
      <c r="N136" s="373"/>
      <c r="O136" s="373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</row>
    <row r="137" spans="1:26" ht="30.75" customHeight="1" x14ac:dyDescent="0.3">
      <c r="A137" s="384"/>
      <c r="B137" s="469"/>
      <c r="C137" s="469"/>
      <c r="D137" s="469"/>
      <c r="E137" s="395" t="s">
        <v>580</v>
      </c>
      <c r="F137" s="469"/>
      <c r="G137" s="395" t="s">
        <v>592</v>
      </c>
      <c r="H137" s="395" t="s">
        <v>593</v>
      </c>
      <c r="I137" s="386">
        <v>3000</v>
      </c>
      <c r="J137" s="389" t="s">
        <v>594</v>
      </c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</row>
    <row r="138" spans="1:26" ht="18.75" customHeight="1" x14ac:dyDescent="0.3">
      <c r="A138" s="384"/>
      <c r="B138" s="398" t="s">
        <v>241</v>
      </c>
      <c r="C138" s="402" t="s">
        <v>242</v>
      </c>
      <c r="D138" s="386">
        <v>660</v>
      </c>
      <c r="E138" s="473" t="s">
        <v>595</v>
      </c>
      <c r="F138" s="472">
        <v>2102</v>
      </c>
      <c r="G138" s="473"/>
      <c r="H138" s="473" t="s">
        <v>596</v>
      </c>
      <c r="I138" s="472">
        <v>2012</v>
      </c>
      <c r="J138" s="477" t="s">
        <v>597</v>
      </c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</row>
    <row r="139" spans="1:26" ht="18.75" customHeight="1" x14ac:dyDescent="0.3">
      <c r="A139" s="384"/>
      <c r="B139" s="398" t="s">
        <v>243</v>
      </c>
      <c r="C139" s="402" t="s">
        <v>244</v>
      </c>
      <c r="D139" s="386">
        <v>900</v>
      </c>
      <c r="E139" s="470"/>
      <c r="F139" s="470"/>
      <c r="G139" s="470"/>
      <c r="H139" s="470"/>
      <c r="I139" s="469"/>
      <c r="J139" s="469"/>
      <c r="K139" s="373"/>
      <c r="L139" s="373"/>
      <c r="M139" s="373"/>
      <c r="N139" s="373"/>
      <c r="O139" s="373"/>
      <c r="P139" s="373"/>
      <c r="Q139" s="373"/>
      <c r="R139" s="373"/>
      <c r="S139" s="373"/>
      <c r="T139" s="373"/>
      <c r="U139" s="373"/>
      <c r="V139" s="373"/>
      <c r="W139" s="373"/>
      <c r="X139" s="373"/>
      <c r="Y139" s="373"/>
      <c r="Z139" s="373"/>
    </row>
    <row r="140" spans="1:26" ht="18.75" customHeight="1" x14ac:dyDescent="0.3">
      <c r="A140" s="384"/>
      <c r="B140" s="398" t="s">
        <v>245</v>
      </c>
      <c r="C140" s="387" t="s">
        <v>246</v>
      </c>
      <c r="D140" s="386">
        <v>380</v>
      </c>
      <c r="E140" s="470"/>
      <c r="F140" s="470"/>
      <c r="G140" s="470"/>
      <c r="H140" s="470"/>
      <c r="I140" s="472">
        <v>90</v>
      </c>
      <c r="J140" s="477" t="s">
        <v>598</v>
      </c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</row>
    <row r="141" spans="1:26" ht="18.75" customHeight="1" x14ac:dyDescent="0.3">
      <c r="A141" s="384"/>
      <c r="B141" s="398" t="s">
        <v>247</v>
      </c>
      <c r="C141" s="402" t="s">
        <v>248</v>
      </c>
      <c r="D141" s="386">
        <v>162</v>
      </c>
      <c r="E141" s="469"/>
      <c r="F141" s="469"/>
      <c r="G141" s="469"/>
      <c r="H141" s="469"/>
      <c r="I141" s="469"/>
      <c r="J141" s="469"/>
      <c r="K141" s="373"/>
      <c r="L141" s="373"/>
      <c r="M141" s="373"/>
      <c r="N141" s="373"/>
      <c r="O141" s="373"/>
      <c r="P141" s="373"/>
      <c r="Q141" s="373"/>
      <c r="R141" s="373"/>
      <c r="S141" s="373"/>
      <c r="T141" s="373"/>
      <c r="U141" s="373"/>
      <c r="V141" s="373"/>
      <c r="W141" s="373"/>
      <c r="X141" s="373"/>
      <c r="Y141" s="373"/>
      <c r="Z141" s="373"/>
    </row>
    <row r="142" spans="1:26" ht="39.75" customHeight="1" x14ac:dyDescent="0.3">
      <c r="A142" s="403"/>
      <c r="B142" s="404" t="s">
        <v>252</v>
      </c>
      <c r="C142" s="405" t="s">
        <v>599</v>
      </c>
      <c r="D142" s="406">
        <v>2300</v>
      </c>
      <c r="E142" s="478" t="s">
        <v>544</v>
      </c>
      <c r="F142" s="406">
        <v>2300</v>
      </c>
      <c r="G142" s="478" t="s">
        <v>545</v>
      </c>
      <c r="H142" s="478" t="s">
        <v>600</v>
      </c>
      <c r="I142" s="406">
        <v>2300</v>
      </c>
      <c r="J142" s="471" t="s">
        <v>547</v>
      </c>
      <c r="K142" s="407"/>
      <c r="L142" s="407"/>
      <c r="M142" s="407"/>
      <c r="N142" s="407"/>
      <c r="O142" s="407"/>
      <c r="P142" s="407"/>
      <c r="Q142" s="407"/>
      <c r="R142" s="407"/>
      <c r="S142" s="407"/>
      <c r="T142" s="407"/>
      <c r="U142" s="407"/>
      <c r="V142" s="407"/>
      <c r="W142" s="407"/>
      <c r="X142" s="407"/>
      <c r="Y142" s="407"/>
      <c r="Z142" s="407"/>
    </row>
    <row r="143" spans="1:26" ht="22.5" customHeight="1" x14ac:dyDescent="0.3">
      <c r="A143" s="384"/>
      <c r="B143" s="398" t="s">
        <v>254</v>
      </c>
      <c r="C143" s="387" t="s">
        <v>255</v>
      </c>
      <c r="D143" s="386">
        <v>597</v>
      </c>
      <c r="E143" s="469"/>
      <c r="F143" s="386">
        <v>597</v>
      </c>
      <c r="G143" s="469"/>
      <c r="H143" s="469"/>
      <c r="I143" s="386">
        <v>597</v>
      </c>
      <c r="J143" s="469"/>
      <c r="K143" s="373"/>
      <c r="L143" s="373"/>
      <c r="M143" s="373"/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  <c r="X143" s="373"/>
      <c r="Y143" s="373"/>
      <c r="Z143" s="373"/>
    </row>
    <row r="144" spans="1:26" ht="52.5" customHeight="1" x14ac:dyDescent="0.3">
      <c r="A144" s="384"/>
      <c r="B144" s="398" t="s">
        <v>265</v>
      </c>
      <c r="C144" s="385" t="s">
        <v>266</v>
      </c>
      <c r="D144" s="386">
        <v>8850</v>
      </c>
      <c r="E144" s="395" t="s">
        <v>601</v>
      </c>
      <c r="F144" s="386">
        <v>8850</v>
      </c>
      <c r="G144" s="395" t="s">
        <v>602</v>
      </c>
      <c r="H144" s="395" t="s">
        <v>603</v>
      </c>
      <c r="I144" s="386">
        <v>8850</v>
      </c>
      <c r="J144" s="408" t="s">
        <v>604</v>
      </c>
      <c r="K144" s="373"/>
      <c r="L144" s="373"/>
      <c r="M144" s="373"/>
      <c r="N144" s="373"/>
      <c r="O144" s="373"/>
      <c r="P144" s="373"/>
      <c r="Q144" s="373"/>
      <c r="R144" s="373"/>
      <c r="S144" s="373"/>
      <c r="T144" s="373"/>
      <c r="U144" s="373"/>
      <c r="V144" s="373"/>
      <c r="W144" s="373"/>
      <c r="X144" s="373"/>
      <c r="Y144" s="373"/>
      <c r="Z144" s="373"/>
    </row>
    <row r="145" spans="1:26" ht="48.75" customHeight="1" x14ac:dyDescent="0.3">
      <c r="A145" s="384"/>
      <c r="B145" s="398" t="s">
        <v>267</v>
      </c>
      <c r="C145" s="385" t="s">
        <v>268</v>
      </c>
      <c r="D145" s="386">
        <v>15900</v>
      </c>
      <c r="E145" s="395" t="s">
        <v>605</v>
      </c>
      <c r="F145" s="386">
        <v>15900</v>
      </c>
      <c r="G145" s="395" t="s">
        <v>606</v>
      </c>
      <c r="H145" s="395" t="s">
        <v>607</v>
      </c>
      <c r="I145" s="386">
        <v>15900</v>
      </c>
      <c r="J145" s="408" t="s">
        <v>608</v>
      </c>
      <c r="K145" s="373"/>
      <c r="L145" s="373"/>
      <c r="M145" s="373"/>
      <c r="N145" s="373"/>
      <c r="O145" s="373"/>
      <c r="P145" s="373"/>
      <c r="Q145" s="373"/>
      <c r="R145" s="373"/>
      <c r="S145" s="373"/>
      <c r="T145" s="373"/>
      <c r="U145" s="373"/>
      <c r="V145" s="373"/>
      <c r="W145" s="373"/>
      <c r="X145" s="373"/>
      <c r="Y145" s="373"/>
      <c r="Z145" s="373"/>
    </row>
    <row r="146" spans="1:26" ht="26.25" customHeight="1" x14ac:dyDescent="0.3">
      <c r="A146" s="384"/>
      <c r="B146" s="398" t="s">
        <v>269</v>
      </c>
      <c r="C146" s="385" t="s">
        <v>270</v>
      </c>
      <c r="D146" s="386">
        <v>21050</v>
      </c>
      <c r="E146" s="473" t="s">
        <v>609</v>
      </c>
      <c r="F146" s="472">
        <v>21550</v>
      </c>
      <c r="G146" s="473" t="s">
        <v>610</v>
      </c>
      <c r="H146" s="473" t="s">
        <v>611</v>
      </c>
      <c r="I146" s="472">
        <v>21550</v>
      </c>
      <c r="J146" s="477" t="s">
        <v>612</v>
      </c>
      <c r="K146" s="373"/>
      <c r="L146" s="373"/>
      <c r="M146" s="373"/>
      <c r="N146" s="373"/>
      <c r="O146" s="373"/>
      <c r="P146" s="373"/>
      <c r="Q146" s="373"/>
      <c r="R146" s="373"/>
      <c r="S146" s="373"/>
      <c r="T146" s="373"/>
      <c r="U146" s="373"/>
      <c r="V146" s="373"/>
      <c r="W146" s="373"/>
      <c r="X146" s="373"/>
      <c r="Y146" s="373"/>
      <c r="Z146" s="373"/>
    </row>
    <row r="147" spans="1:26" ht="28.5" customHeight="1" x14ac:dyDescent="0.3">
      <c r="A147" s="384"/>
      <c r="B147" s="398" t="s">
        <v>271</v>
      </c>
      <c r="C147" s="385" t="s">
        <v>272</v>
      </c>
      <c r="D147" s="386">
        <v>500</v>
      </c>
      <c r="E147" s="469"/>
      <c r="F147" s="469"/>
      <c r="G147" s="469"/>
      <c r="H147" s="469"/>
      <c r="I147" s="469"/>
      <c r="J147" s="469"/>
      <c r="K147" s="373"/>
      <c r="L147" s="373"/>
      <c r="M147" s="373"/>
      <c r="N147" s="373"/>
      <c r="O147" s="373"/>
      <c r="P147" s="373"/>
      <c r="Q147" s="373"/>
      <c r="R147" s="373"/>
      <c r="S147" s="373"/>
      <c r="T147" s="373"/>
      <c r="U147" s="373"/>
      <c r="V147" s="373"/>
      <c r="W147" s="373"/>
      <c r="X147" s="373"/>
      <c r="Y147" s="373"/>
      <c r="Z147" s="373"/>
    </row>
    <row r="148" spans="1:26" ht="21" customHeight="1" x14ac:dyDescent="0.3">
      <c r="A148" s="384"/>
      <c r="B148" s="468" t="s">
        <v>613</v>
      </c>
      <c r="C148" s="471" t="s">
        <v>614</v>
      </c>
      <c r="D148" s="472">
        <v>10500</v>
      </c>
      <c r="E148" s="471" t="s">
        <v>615</v>
      </c>
      <c r="F148" s="472">
        <v>10500</v>
      </c>
      <c r="G148" s="471" t="s">
        <v>616</v>
      </c>
      <c r="H148" s="395" t="s">
        <v>392</v>
      </c>
      <c r="I148" s="386">
        <v>3000</v>
      </c>
      <c r="J148" s="408" t="s">
        <v>617</v>
      </c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</row>
    <row r="149" spans="1:26" ht="21" customHeight="1" x14ac:dyDescent="0.3">
      <c r="A149" s="384"/>
      <c r="B149" s="469"/>
      <c r="C149" s="469"/>
      <c r="D149" s="469"/>
      <c r="E149" s="469"/>
      <c r="F149" s="469"/>
      <c r="G149" s="469"/>
      <c r="H149" s="395" t="s">
        <v>442</v>
      </c>
      <c r="I149" s="386">
        <v>7500</v>
      </c>
      <c r="J149" s="408" t="s">
        <v>618</v>
      </c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</row>
    <row r="150" spans="1:26" ht="21" customHeight="1" x14ac:dyDescent="0.3">
      <c r="A150" s="384"/>
      <c r="B150" s="468" t="s">
        <v>619</v>
      </c>
      <c r="C150" s="471" t="s">
        <v>620</v>
      </c>
      <c r="D150" s="472">
        <v>29500</v>
      </c>
      <c r="E150" s="473" t="s">
        <v>621</v>
      </c>
      <c r="F150" s="472">
        <v>29500</v>
      </c>
      <c r="G150" s="473" t="s">
        <v>622</v>
      </c>
      <c r="H150" s="395" t="s">
        <v>386</v>
      </c>
      <c r="I150" s="386">
        <v>8850</v>
      </c>
      <c r="J150" s="408" t="s">
        <v>623</v>
      </c>
      <c r="K150" s="373"/>
      <c r="L150" s="373"/>
      <c r="M150" s="373"/>
      <c r="N150" s="373"/>
      <c r="O150" s="373"/>
      <c r="P150" s="373"/>
      <c r="Q150" s="373"/>
      <c r="R150" s="373"/>
      <c r="S150" s="373"/>
      <c r="T150" s="373"/>
      <c r="U150" s="373"/>
      <c r="V150" s="373"/>
      <c r="W150" s="373"/>
      <c r="X150" s="373"/>
      <c r="Y150" s="373"/>
      <c r="Z150" s="373"/>
    </row>
    <row r="151" spans="1:26" ht="21" customHeight="1" x14ac:dyDescent="0.3">
      <c r="A151" s="384"/>
      <c r="B151" s="470"/>
      <c r="C151" s="470"/>
      <c r="D151" s="470"/>
      <c r="E151" s="470"/>
      <c r="F151" s="470"/>
      <c r="G151" s="470"/>
      <c r="H151" s="395" t="s">
        <v>388</v>
      </c>
      <c r="I151" s="386">
        <v>5900</v>
      </c>
      <c r="J151" s="408" t="s">
        <v>624</v>
      </c>
      <c r="K151" s="373"/>
      <c r="L151" s="373"/>
      <c r="M151" s="373"/>
      <c r="N151" s="373"/>
      <c r="O151" s="373"/>
      <c r="P151" s="373"/>
      <c r="Q151" s="373"/>
      <c r="R151" s="373"/>
      <c r="S151" s="373"/>
      <c r="T151" s="373"/>
      <c r="U151" s="373"/>
      <c r="V151" s="373"/>
      <c r="W151" s="373"/>
      <c r="X151" s="373"/>
      <c r="Y151" s="373"/>
      <c r="Z151" s="373"/>
    </row>
    <row r="152" spans="1:26" ht="21" customHeight="1" x14ac:dyDescent="0.3">
      <c r="A152" s="384"/>
      <c r="B152" s="470"/>
      <c r="C152" s="470"/>
      <c r="D152" s="470"/>
      <c r="E152" s="470"/>
      <c r="F152" s="470"/>
      <c r="G152" s="470"/>
      <c r="H152" s="395" t="s">
        <v>390</v>
      </c>
      <c r="I152" s="386">
        <v>5900</v>
      </c>
      <c r="J152" s="408" t="s">
        <v>625</v>
      </c>
      <c r="K152" s="373"/>
      <c r="L152" s="373"/>
      <c r="M152" s="373"/>
      <c r="N152" s="373"/>
      <c r="O152" s="373"/>
      <c r="P152" s="373"/>
      <c r="Q152" s="373"/>
      <c r="R152" s="373"/>
      <c r="S152" s="373"/>
      <c r="T152" s="373"/>
      <c r="U152" s="373"/>
      <c r="V152" s="373"/>
      <c r="W152" s="373"/>
      <c r="X152" s="373"/>
      <c r="Y152" s="373"/>
      <c r="Z152" s="373"/>
    </row>
    <row r="153" spans="1:26" ht="21" customHeight="1" x14ac:dyDescent="0.3">
      <c r="A153" s="384"/>
      <c r="B153" s="470"/>
      <c r="C153" s="470"/>
      <c r="D153" s="470"/>
      <c r="E153" s="470"/>
      <c r="F153" s="470"/>
      <c r="G153" s="470"/>
      <c r="H153" s="395" t="s">
        <v>392</v>
      </c>
      <c r="I153" s="386">
        <v>5900</v>
      </c>
      <c r="J153" s="408" t="s">
        <v>626</v>
      </c>
      <c r="K153" s="373"/>
      <c r="L153" s="373"/>
      <c r="M153" s="373"/>
      <c r="N153" s="373"/>
      <c r="O153" s="373"/>
      <c r="P153" s="373"/>
      <c r="Q153" s="373"/>
      <c r="R153" s="373"/>
      <c r="S153" s="373"/>
      <c r="T153" s="373"/>
      <c r="U153" s="373"/>
      <c r="V153" s="373"/>
      <c r="W153" s="373"/>
      <c r="X153" s="373"/>
      <c r="Y153" s="373"/>
      <c r="Z153" s="373"/>
    </row>
    <row r="154" spans="1:26" ht="21" customHeight="1" x14ac:dyDescent="0.3">
      <c r="A154" s="384"/>
      <c r="B154" s="469"/>
      <c r="C154" s="469"/>
      <c r="D154" s="469"/>
      <c r="E154" s="469"/>
      <c r="F154" s="469"/>
      <c r="G154" s="469"/>
      <c r="H154" s="395" t="s">
        <v>394</v>
      </c>
      <c r="I154" s="386">
        <v>2950</v>
      </c>
      <c r="J154" s="408" t="s">
        <v>627</v>
      </c>
      <c r="K154" s="373"/>
      <c r="L154" s="373"/>
      <c r="M154" s="373"/>
      <c r="N154" s="373"/>
      <c r="O154" s="373"/>
      <c r="P154" s="373"/>
      <c r="Q154" s="373"/>
      <c r="R154" s="373"/>
      <c r="S154" s="373"/>
      <c r="T154" s="373"/>
      <c r="U154" s="373"/>
      <c r="V154" s="373"/>
      <c r="W154" s="373"/>
      <c r="X154" s="373"/>
      <c r="Y154" s="373"/>
      <c r="Z154" s="373"/>
    </row>
    <row r="155" spans="1:26" ht="27.75" customHeight="1" x14ac:dyDescent="0.3">
      <c r="A155" s="384"/>
      <c r="B155" s="398" t="s">
        <v>628</v>
      </c>
      <c r="C155" s="385" t="s">
        <v>295</v>
      </c>
      <c r="D155" s="386">
        <v>57700</v>
      </c>
      <c r="E155" s="395" t="s">
        <v>629</v>
      </c>
      <c r="F155" s="386">
        <v>57700</v>
      </c>
      <c r="G155" s="385" t="s">
        <v>630</v>
      </c>
      <c r="H155" s="395" t="s">
        <v>631</v>
      </c>
      <c r="I155" s="386">
        <v>57700</v>
      </c>
      <c r="J155" s="408" t="s">
        <v>632</v>
      </c>
      <c r="K155" s="373"/>
      <c r="L155" s="373"/>
      <c r="M155" s="373"/>
      <c r="N155" s="373"/>
      <c r="O155" s="373"/>
      <c r="P155" s="373"/>
      <c r="Q155" s="373"/>
      <c r="R155" s="373"/>
      <c r="S155" s="373"/>
      <c r="T155" s="373"/>
      <c r="U155" s="373"/>
      <c r="V155" s="373"/>
      <c r="W155" s="373"/>
      <c r="X155" s="373"/>
      <c r="Y155" s="373"/>
      <c r="Z155" s="373"/>
    </row>
    <row r="156" spans="1:26" ht="33" customHeight="1" x14ac:dyDescent="0.3">
      <c r="A156" s="384"/>
      <c r="B156" s="468" t="s">
        <v>633</v>
      </c>
      <c r="C156" s="471" t="s">
        <v>297</v>
      </c>
      <c r="D156" s="472">
        <v>47000</v>
      </c>
      <c r="E156" s="395" t="s">
        <v>634</v>
      </c>
      <c r="F156" s="386">
        <v>12500</v>
      </c>
      <c r="G156" s="395" t="s">
        <v>635</v>
      </c>
      <c r="H156" s="395" t="s">
        <v>636</v>
      </c>
      <c r="I156" s="386">
        <v>12500</v>
      </c>
      <c r="J156" s="408" t="s">
        <v>637</v>
      </c>
      <c r="K156" s="373"/>
      <c r="L156" s="373"/>
      <c r="M156" s="373"/>
      <c r="N156" s="373"/>
      <c r="O156" s="373"/>
      <c r="P156" s="373"/>
      <c r="Q156" s="373"/>
      <c r="R156" s="373"/>
      <c r="S156" s="373"/>
      <c r="T156" s="373"/>
      <c r="U156" s="373"/>
      <c r="V156" s="373"/>
      <c r="W156" s="373"/>
      <c r="X156" s="373"/>
      <c r="Y156" s="373"/>
      <c r="Z156" s="373"/>
    </row>
    <row r="157" spans="1:26" ht="21" customHeight="1" x14ac:dyDescent="0.3">
      <c r="A157" s="384"/>
      <c r="B157" s="470"/>
      <c r="C157" s="470"/>
      <c r="D157" s="470"/>
      <c r="E157" s="473" t="s">
        <v>638</v>
      </c>
      <c r="F157" s="472">
        <v>34500</v>
      </c>
      <c r="G157" s="473" t="s">
        <v>639</v>
      </c>
      <c r="H157" s="395" t="s">
        <v>386</v>
      </c>
      <c r="I157" s="386">
        <v>2500</v>
      </c>
      <c r="J157" s="408" t="s">
        <v>640</v>
      </c>
      <c r="K157" s="373"/>
      <c r="L157" s="373"/>
      <c r="M157" s="373"/>
      <c r="N157" s="373"/>
      <c r="O157" s="373"/>
      <c r="P157" s="373"/>
      <c r="Q157" s="373"/>
      <c r="R157" s="373"/>
      <c r="S157" s="373"/>
      <c r="T157" s="373"/>
      <c r="U157" s="373"/>
      <c r="V157" s="373"/>
      <c r="W157" s="373"/>
      <c r="X157" s="373"/>
      <c r="Y157" s="373"/>
      <c r="Z157" s="373"/>
    </row>
    <row r="158" spans="1:26" ht="21" customHeight="1" x14ac:dyDescent="0.3">
      <c r="A158" s="384"/>
      <c r="B158" s="470"/>
      <c r="C158" s="470"/>
      <c r="D158" s="470"/>
      <c r="E158" s="470"/>
      <c r="F158" s="470"/>
      <c r="G158" s="470"/>
      <c r="H158" s="395" t="s">
        <v>388</v>
      </c>
      <c r="I158" s="386">
        <v>5500</v>
      </c>
      <c r="J158" s="408" t="s">
        <v>641</v>
      </c>
      <c r="K158" s="373"/>
      <c r="L158" s="373"/>
      <c r="M158" s="373"/>
      <c r="N158" s="373"/>
      <c r="O158" s="373"/>
      <c r="P158" s="373"/>
      <c r="Q158" s="373"/>
      <c r="R158" s="373"/>
      <c r="S158" s="373"/>
      <c r="T158" s="373"/>
      <c r="U158" s="373"/>
      <c r="V158" s="373"/>
      <c r="W158" s="373"/>
      <c r="X158" s="373"/>
      <c r="Y158" s="373"/>
      <c r="Z158" s="373"/>
    </row>
    <row r="159" spans="1:26" ht="21" customHeight="1" x14ac:dyDescent="0.3">
      <c r="A159" s="384"/>
      <c r="B159" s="470"/>
      <c r="C159" s="470"/>
      <c r="D159" s="470"/>
      <c r="E159" s="470"/>
      <c r="F159" s="470"/>
      <c r="G159" s="470"/>
      <c r="H159" s="395" t="s">
        <v>463</v>
      </c>
      <c r="I159" s="386">
        <v>2500</v>
      </c>
      <c r="J159" s="408" t="s">
        <v>642</v>
      </c>
      <c r="K159" s="373"/>
      <c r="L159" s="373"/>
      <c r="M159" s="373"/>
      <c r="N159" s="373"/>
      <c r="O159" s="373"/>
      <c r="P159" s="373"/>
      <c r="Q159" s="373"/>
      <c r="R159" s="373"/>
      <c r="S159" s="373"/>
      <c r="T159" s="373"/>
      <c r="U159" s="373"/>
      <c r="V159" s="373"/>
      <c r="W159" s="373"/>
      <c r="X159" s="373"/>
      <c r="Y159" s="373"/>
      <c r="Z159" s="373"/>
    </row>
    <row r="160" spans="1:26" ht="21" customHeight="1" x14ac:dyDescent="0.3">
      <c r="A160" s="384"/>
      <c r="B160" s="470"/>
      <c r="C160" s="470"/>
      <c r="D160" s="470"/>
      <c r="E160" s="470"/>
      <c r="F160" s="470"/>
      <c r="G160" s="470"/>
      <c r="H160" s="395" t="s">
        <v>643</v>
      </c>
      <c r="I160" s="386">
        <v>1500</v>
      </c>
      <c r="J160" s="408" t="s">
        <v>644</v>
      </c>
      <c r="K160" s="373"/>
      <c r="L160" s="373"/>
      <c r="M160" s="373"/>
      <c r="N160" s="373"/>
      <c r="O160" s="373"/>
      <c r="P160" s="373"/>
      <c r="Q160" s="373"/>
      <c r="R160" s="373"/>
      <c r="S160" s="373"/>
      <c r="T160" s="373"/>
      <c r="U160" s="373"/>
      <c r="V160" s="373"/>
      <c r="W160" s="373"/>
      <c r="X160" s="373"/>
      <c r="Y160" s="373"/>
      <c r="Z160" s="373"/>
    </row>
    <row r="161" spans="1:26" ht="21" customHeight="1" x14ac:dyDescent="0.3">
      <c r="A161" s="384"/>
      <c r="B161" s="470"/>
      <c r="C161" s="470"/>
      <c r="D161" s="470"/>
      <c r="E161" s="470"/>
      <c r="F161" s="470"/>
      <c r="G161" s="470"/>
      <c r="H161" s="395" t="s">
        <v>438</v>
      </c>
      <c r="I161" s="386">
        <v>18000</v>
      </c>
      <c r="J161" s="408" t="s">
        <v>645</v>
      </c>
      <c r="K161" s="373"/>
      <c r="L161" s="373"/>
      <c r="M161" s="373"/>
      <c r="N161" s="373"/>
      <c r="O161" s="373"/>
      <c r="P161" s="373"/>
      <c r="Q161" s="373"/>
      <c r="R161" s="373"/>
      <c r="S161" s="373"/>
      <c r="T161" s="373"/>
      <c r="U161" s="373"/>
      <c r="V161" s="373"/>
      <c r="W161" s="373"/>
      <c r="X161" s="373"/>
      <c r="Y161" s="373"/>
      <c r="Z161" s="373"/>
    </row>
    <row r="162" spans="1:26" ht="21" customHeight="1" x14ac:dyDescent="0.3">
      <c r="A162" s="384"/>
      <c r="B162" s="469"/>
      <c r="C162" s="469"/>
      <c r="D162" s="469"/>
      <c r="E162" s="469"/>
      <c r="F162" s="469"/>
      <c r="G162" s="469"/>
      <c r="H162" s="395" t="s">
        <v>440</v>
      </c>
      <c r="I162" s="386">
        <v>4500</v>
      </c>
      <c r="J162" s="408" t="s">
        <v>646</v>
      </c>
      <c r="K162" s="373"/>
      <c r="L162" s="373"/>
      <c r="M162" s="373"/>
      <c r="N162" s="373"/>
      <c r="O162" s="373"/>
      <c r="P162" s="373"/>
      <c r="Q162" s="373"/>
      <c r="R162" s="373"/>
      <c r="S162" s="373"/>
      <c r="T162" s="373"/>
      <c r="U162" s="373"/>
      <c r="V162" s="373"/>
      <c r="W162" s="373"/>
      <c r="X162" s="373"/>
      <c r="Y162" s="373"/>
      <c r="Z162" s="373"/>
    </row>
    <row r="163" spans="1:26" ht="21" customHeight="1" x14ac:dyDescent="0.3">
      <c r="A163" s="384"/>
      <c r="B163" s="468" t="s">
        <v>647</v>
      </c>
      <c r="C163" s="471" t="s">
        <v>298</v>
      </c>
      <c r="D163" s="472">
        <v>67400</v>
      </c>
      <c r="E163" s="473" t="s">
        <v>648</v>
      </c>
      <c r="F163" s="472">
        <v>67400</v>
      </c>
      <c r="G163" s="473" t="s">
        <v>635</v>
      </c>
      <c r="H163" s="395" t="s">
        <v>384</v>
      </c>
      <c r="I163" s="386">
        <v>11800</v>
      </c>
      <c r="J163" s="408" t="s">
        <v>649</v>
      </c>
      <c r="K163" s="373"/>
      <c r="L163" s="373"/>
      <c r="M163" s="373"/>
      <c r="N163" s="373"/>
      <c r="O163" s="373"/>
      <c r="P163" s="373"/>
      <c r="Q163" s="373"/>
      <c r="R163" s="373"/>
      <c r="S163" s="373"/>
      <c r="T163" s="373"/>
      <c r="U163" s="373"/>
      <c r="V163" s="373"/>
      <c r="W163" s="373"/>
      <c r="X163" s="373"/>
      <c r="Y163" s="373"/>
      <c r="Z163" s="373"/>
    </row>
    <row r="164" spans="1:26" ht="21" customHeight="1" x14ac:dyDescent="0.3">
      <c r="A164" s="384"/>
      <c r="B164" s="470"/>
      <c r="C164" s="470"/>
      <c r="D164" s="470"/>
      <c r="E164" s="470"/>
      <c r="F164" s="470"/>
      <c r="G164" s="470"/>
      <c r="H164" s="395" t="s">
        <v>386</v>
      </c>
      <c r="I164" s="386">
        <v>2700</v>
      </c>
      <c r="J164" s="408" t="s">
        <v>650</v>
      </c>
      <c r="K164" s="373"/>
      <c r="L164" s="373"/>
      <c r="M164" s="373"/>
      <c r="N164" s="373"/>
      <c r="O164" s="373"/>
      <c r="P164" s="373"/>
      <c r="Q164" s="373"/>
      <c r="R164" s="373"/>
      <c r="S164" s="373"/>
      <c r="T164" s="373"/>
      <c r="U164" s="373"/>
      <c r="V164" s="373"/>
      <c r="W164" s="373"/>
      <c r="X164" s="373"/>
      <c r="Y164" s="373"/>
      <c r="Z164" s="373"/>
    </row>
    <row r="165" spans="1:26" ht="21" customHeight="1" x14ac:dyDescent="0.3">
      <c r="A165" s="384"/>
      <c r="B165" s="470"/>
      <c r="C165" s="470"/>
      <c r="D165" s="470"/>
      <c r="E165" s="470"/>
      <c r="F165" s="470"/>
      <c r="G165" s="470"/>
      <c r="H165" s="395" t="s">
        <v>388</v>
      </c>
      <c r="I165" s="386">
        <v>2700</v>
      </c>
      <c r="J165" s="408" t="s">
        <v>651</v>
      </c>
      <c r="K165" s="373"/>
      <c r="L165" s="373"/>
      <c r="M165" s="373"/>
      <c r="N165" s="373"/>
      <c r="O165" s="373"/>
      <c r="P165" s="373"/>
      <c r="Q165" s="373"/>
      <c r="R165" s="373"/>
      <c r="S165" s="373"/>
      <c r="T165" s="373"/>
      <c r="U165" s="373"/>
      <c r="V165" s="373"/>
      <c r="W165" s="373"/>
      <c r="X165" s="373"/>
      <c r="Y165" s="373"/>
      <c r="Z165" s="373"/>
    </row>
    <row r="166" spans="1:26" ht="21" customHeight="1" x14ac:dyDescent="0.3">
      <c r="A166" s="384"/>
      <c r="B166" s="470"/>
      <c r="C166" s="470"/>
      <c r="D166" s="470"/>
      <c r="E166" s="470"/>
      <c r="F166" s="470"/>
      <c r="G166" s="470"/>
      <c r="H166" s="395" t="s">
        <v>390</v>
      </c>
      <c r="I166" s="386">
        <v>6000</v>
      </c>
      <c r="J166" s="408" t="s">
        <v>652</v>
      </c>
      <c r="K166" s="373"/>
      <c r="L166" s="373"/>
      <c r="M166" s="373"/>
      <c r="N166" s="373"/>
      <c r="O166" s="373"/>
      <c r="P166" s="373"/>
      <c r="Q166" s="373"/>
      <c r="R166" s="373"/>
      <c r="S166" s="373"/>
      <c r="T166" s="373"/>
      <c r="U166" s="373"/>
      <c r="V166" s="373"/>
      <c r="W166" s="373"/>
      <c r="X166" s="373"/>
      <c r="Y166" s="373"/>
      <c r="Z166" s="373"/>
    </row>
    <row r="167" spans="1:26" ht="21" customHeight="1" x14ac:dyDescent="0.3">
      <c r="A167" s="384"/>
      <c r="B167" s="470"/>
      <c r="C167" s="470"/>
      <c r="D167" s="470"/>
      <c r="E167" s="470"/>
      <c r="F167" s="470"/>
      <c r="G167" s="470"/>
      <c r="H167" s="395" t="s">
        <v>643</v>
      </c>
      <c r="I167" s="386">
        <v>11950</v>
      </c>
      <c r="J167" s="408" t="s">
        <v>653</v>
      </c>
      <c r="K167" s="373"/>
      <c r="L167" s="373"/>
      <c r="M167" s="373"/>
      <c r="N167" s="373"/>
      <c r="O167" s="373"/>
      <c r="P167" s="373"/>
      <c r="Q167" s="373"/>
      <c r="R167" s="373"/>
      <c r="S167" s="373"/>
      <c r="T167" s="373"/>
      <c r="U167" s="373"/>
      <c r="V167" s="373"/>
      <c r="W167" s="373"/>
      <c r="X167" s="373"/>
      <c r="Y167" s="373"/>
      <c r="Z167" s="373"/>
    </row>
    <row r="168" spans="1:26" ht="21" customHeight="1" x14ac:dyDescent="0.3">
      <c r="A168" s="384"/>
      <c r="B168" s="470"/>
      <c r="C168" s="470"/>
      <c r="D168" s="470"/>
      <c r="E168" s="470"/>
      <c r="F168" s="470"/>
      <c r="G168" s="470"/>
      <c r="H168" s="395" t="s">
        <v>438</v>
      </c>
      <c r="I168" s="386">
        <v>6525</v>
      </c>
      <c r="J168" s="408" t="s">
        <v>654</v>
      </c>
      <c r="K168" s="373"/>
      <c r="L168" s="373"/>
      <c r="M168" s="373"/>
      <c r="N168" s="373"/>
      <c r="O168" s="373"/>
      <c r="P168" s="373"/>
      <c r="Q168" s="373"/>
      <c r="R168" s="373"/>
      <c r="S168" s="373"/>
      <c r="T168" s="373"/>
      <c r="U168" s="373"/>
      <c r="V168" s="373"/>
      <c r="W168" s="373"/>
      <c r="X168" s="373"/>
      <c r="Y168" s="373"/>
      <c r="Z168" s="373"/>
    </row>
    <row r="169" spans="1:26" ht="21" customHeight="1" x14ac:dyDescent="0.3">
      <c r="A169" s="384"/>
      <c r="B169" s="469"/>
      <c r="C169" s="469"/>
      <c r="D169" s="469"/>
      <c r="E169" s="469"/>
      <c r="F169" s="469"/>
      <c r="G169" s="469"/>
      <c r="H169" s="395" t="s">
        <v>440</v>
      </c>
      <c r="I169" s="386">
        <v>25725</v>
      </c>
      <c r="J169" s="408" t="s">
        <v>655</v>
      </c>
      <c r="K169" s="373"/>
      <c r="L169" s="373"/>
      <c r="M169" s="373"/>
      <c r="N169" s="373"/>
      <c r="O169" s="373"/>
      <c r="P169" s="373"/>
      <c r="Q169" s="373"/>
      <c r="R169" s="373"/>
      <c r="S169" s="373"/>
      <c r="T169" s="373"/>
      <c r="U169" s="373"/>
      <c r="V169" s="373"/>
      <c r="W169" s="373"/>
      <c r="X169" s="373"/>
      <c r="Y169" s="373"/>
      <c r="Z169" s="373"/>
    </row>
    <row r="170" spans="1:26" ht="39.75" customHeight="1" x14ac:dyDescent="0.3">
      <c r="A170" s="384"/>
      <c r="B170" s="398" t="s">
        <v>656</v>
      </c>
      <c r="C170" s="405" t="s">
        <v>299</v>
      </c>
      <c r="D170" s="386">
        <v>10500</v>
      </c>
      <c r="E170" s="395" t="s">
        <v>657</v>
      </c>
      <c r="F170" s="386">
        <v>12113.54</v>
      </c>
      <c r="G170" s="395" t="s">
        <v>658</v>
      </c>
      <c r="H170" s="395" t="s">
        <v>442</v>
      </c>
      <c r="I170" s="386">
        <v>12113.54</v>
      </c>
      <c r="J170" s="408" t="s">
        <v>659</v>
      </c>
      <c r="K170" s="373"/>
      <c r="L170" s="373"/>
      <c r="M170" s="373"/>
      <c r="N170" s="373"/>
      <c r="O170" s="373"/>
      <c r="P170" s="373"/>
      <c r="Q170" s="373"/>
      <c r="R170" s="373"/>
      <c r="S170" s="373"/>
      <c r="T170" s="373"/>
      <c r="U170" s="373"/>
      <c r="V170" s="373"/>
      <c r="W170" s="373"/>
      <c r="X170" s="373"/>
      <c r="Y170" s="373"/>
      <c r="Z170" s="373"/>
    </row>
    <row r="171" spans="1:26" ht="46.5" customHeight="1" x14ac:dyDescent="0.3">
      <c r="A171" s="384"/>
      <c r="B171" s="398" t="s">
        <v>660</v>
      </c>
      <c r="C171" s="405" t="s">
        <v>300</v>
      </c>
      <c r="D171" s="386">
        <v>3750</v>
      </c>
      <c r="E171" s="395" t="s">
        <v>661</v>
      </c>
      <c r="F171" s="386">
        <v>3750</v>
      </c>
      <c r="G171" s="395" t="s">
        <v>662</v>
      </c>
      <c r="H171" s="395" t="s">
        <v>663</v>
      </c>
      <c r="I171" s="386">
        <v>3750</v>
      </c>
      <c r="J171" s="389" t="s">
        <v>664</v>
      </c>
      <c r="K171" s="373"/>
      <c r="L171" s="373"/>
      <c r="M171" s="373"/>
      <c r="N171" s="373"/>
      <c r="O171" s="373"/>
      <c r="P171" s="373"/>
      <c r="Q171" s="373"/>
      <c r="R171" s="373"/>
      <c r="S171" s="373"/>
      <c r="T171" s="373"/>
      <c r="U171" s="373"/>
      <c r="V171" s="373"/>
      <c r="W171" s="373"/>
      <c r="X171" s="373"/>
      <c r="Y171" s="373"/>
      <c r="Z171" s="373"/>
    </row>
    <row r="172" spans="1:26" ht="30.75" customHeight="1" x14ac:dyDescent="0.3">
      <c r="A172" s="384"/>
      <c r="B172" s="398" t="s">
        <v>665</v>
      </c>
      <c r="C172" s="385" t="s">
        <v>301</v>
      </c>
      <c r="D172" s="386">
        <v>1750</v>
      </c>
      <c r="E172" s="395" t="s">
        <v>666</v>
      </c>
      <c r="F172" s="386">
        <v>1750</v>
      </c>
      <c r="G172" s="395" t="s">
        <v>602</v>
      </c>
      <c r="H172" s="395" t="s">
        <v>667</v>
      </c>
      <c r="I172" s="386">
        <v>1750</v>
      </c>
      <c r="J172" s="389" t="s">
        <v>668</v>
      </c>
      <c r="K172" s="373"/>
      <c r="L172" s="373"/>
      <c r="M172" s="373"/>
      <c r="N172" s="373"/>
      <c r="O172" s="373"/>
      <c r="P172" s="373"/>
      <c r="Q172" s="373"/>
      <c r="R172" s="373"/>
      <c r="S172" s="373"/>
      <c r="T172" s="373"/>
      <c r="U172" s="373"/>
      <c r="V172" s="373"/>
      <c r="W172" s="373"/>
      <c r="X172" s="373"/>
      <c r="Y172" s="373"/>
      <c r="Z172" s="373"/>
    </row>
    <row r="173" spans="1:26" ht="69" customHeight="1" x14ac:dyDescent="0.3">
      <c r="A173" s="384"/>
      <c r="B173" s="398" t="s">
        <v>669</v>
      </c>
      <c r="C173" s="385" t="s">
        <v>302</v>
      </c>
      <c r="D173" s="386">
        <v>10000</v>
      </c>
      <c r="E173" s="395" t="s">
        <v>670</v>
      </c>
      <c r="F173" s="386">
        <v>10000</v>
      </c>
      <c r="G173" s="395" t="s">
        <v>671</v>
      </c>
      <c r="H173" s="395" t="s">
        <v>440</v>
      </c>
      <c r="I173" s="386">
        <v>10000</v>
      </c>
      <c r="J173" s="389" t="s">
        <v>672</v>
      </c>
      <c r="K173" s="373"/>
      <c r="L173" s="373"/>
      <c r="M173" s="373"/>
      <c r="N173" s="373"/>
      <c r="O173" s="373"/>
      <c r="P173" s="373"/>
      <c r="Q173" s="373"/>
      <c r="R173" s="373"/>
      <c r="S173" s="373"/>
      <c r="T173" s="373"/>
      <c r="U173" s="373"/>
      <c r="V173" s="373"/>
      <c r="W173" s="373"/>
      <c r="X173" s="373"/>
      <c r="Y173" s="373"/>
      <c r="Z173" s="373"/>
    </row>
    <row r="174" spans="1:26" ht="36" customHeight="1" x14ac:dyDescent="0.3">
      <c r="A174" s="384"/>
      <c r="B174" s="468" t="s">
        <v>673</v>
      </c>
      <c r="C174" s="471" t="s">
        <v>316</v>
      </c>
      <c r="D174" s="472">
        <v>29750</v>
      </c>
      <c r="E174" s="395" t="s">
        <v>674</v>
      </c>
      <c r="F174" s="472">
        <v>29750</v>
      </c>
      <c r="G174" s="409" t="s">
        <v>675</v>
      </c>
      <c r="H174" s="395" t="s">
        <v>463</v>
      </c>
      <c r="I174" s="386">
        <v>14875</v>
      </c>
      <c r="J174" s="389" t="s">
        <v>676</v>
      </c>
      <c r="K174" s="373"/>
      <c r="L174" s="373"/>
      <c r="M174" s="373"/>
      <c r="N174" s="373"/>
      <c r="O174" s="373"/>
      <c r="P174" s="373"/>
      <c r="Q174" s="373"/>
      <c r="R174" s="373"/>
      <c r="S174" s="373"/>
      <c r="T174" s="373"/>
      <c r="U174" s="373"/>
      <c r="V174" s="373"/>
      <c r="W174" s="373"/>
      <c r="X174" s="373"/>
      <c r="Y174" s="373"/>
      <c r="Z174" s="373"/>
    </row>
    <row r="175" spans="1:26" ht="37.5" customHeight="1" x14ac:dyDescent="0.3">
      <c r="A175" s="384"/>
      <c r="B175" s="469"/>
      <c r="C175" s="469"/>
      <c r="D175" s="469"/>
      <c r="E175" s="395" t="s">
        <v>677</v>
      </c>
      <c r="F175" s="469"/>
      <c r="G175" s="409" t="s">
        <v>678</v>
      </c>
      <c r="H175" s="395" t="s">
        <v>394</v>
      </c>
      <c r="I175" s="386">
        <v>14875</v>
      </c>
      <c r="J175" s="389" t="s">
        <v>679</v>
      </c>
      <c r="K175" s="373"/>
      <c r="L175" s="373"/>
      <c r="M175" s="373"/>
      <c r="N175" s="373"/>
      <c r="O175" s="373"/>
      <c r="P175" s="373"/>
      <c r="Q175" s="373"/>
      <c r="R175" s="373"/>
      <c r="S175" s="373"/>
      <c r="T175" s="373"/>
      <c r="U175" s="373"/>
      <c r="V175" s="373"/>
      <c r="W175" s="373"/>
      <c r="X175" s="373"/>
      <c r="Y175" s="373"/>
      <c r="Z175" s="373"/>
    </row>
    <row r="176" spans="1:26" ht="21" customHeight="1" x14ac:dyDescent="0.3">
      <c r="A176" s="384"/>
      <c r="B176" s="468" t="s">
        <v>680</v>
      </c>
      <c r="C176" s="471" t="s">
        <v>317</v>
      </c>
      <c r="D176" s="472">
        <v>18700</v>
      </c>
      <c r="E176" s="473" t="s">
        <v>681</v>
      </c>
      <c r="F176" s="472">
        <v>18700</v>
      </c>
      <c r="G176" s="473" t="s">
        <v>682</v>
      </c>
      <c r="H176" s="395" t="s">
        <v>463</v>
      </c>
      <c r="I176" s="386">
        <v>9350</v>
      </c>
      <c r="J176" s="389" t="s">
        <v>683</v>
      </c>
      <c r="K176" s="373"/>
      <c r="L176" s="373"/>
      <c r="M176" s="373"/>
      <c r="N176" s="373"/>
      <c r="O176" s="373"/>
      <c r="P176" s="373"/>
      <c r="Q176" s="373"/>
      <c r="R176" s="373"/>
      <c r="S176" s="373"/>
      <c r="T176" s="373"/>
      <c r="U176" s="373"/>
      <c r="V176" s="373"/>
      <c r="W176" s="373"/>
      <c r="X176" s="373"/>
      <c r="Y176" s="373"/>
      <c r="Z176" s="373"/>
    </row>
    <row r="177" spans="1:26" ht="21" customHeight="1" x14ac:dyDescent="0.3">
      <c r="A177" s="384"/>
      <c r="B177" s="469"/>
      <c r="C177" s="469"/>
      <c r="D177" s="469"/>
      <c r="E177" s="469"/>
      <c r="F177" s="469"/>
      <c r="G177" s="469"/>
      <c r="H177" s="395" t="s">
        <v>394</v>
      </c>
      <c r="I177" s="386">
        <v>9350</v>
      </c>
      <c r="J177" s="389" t="s">
        <v>684</v>
      </c>
      <c r="K177" s="373"/>
      <c r="L177" s="373"/>
      <c r="M177" s="373"/>
      <c r="N177" s="373"/>
      <c r="O177" s="373"/>
      <c r="P177" s="373"/>
      <c r="Q177" s="373"/>
      <c r="R177" s="373"/>
      <c r="S177" s="373"/>
      <c r="T177" s="373"/>
      <c r="U177" s="373"/>
      <c r="V177" s="373"/>
      <c r="W177" s="373"/>
      <c r="X177" s="373"/>
      <c r="Y177" s="373"/>
      <c r="Z177" s="373"/>
    </row>
    <row r="178" spans="1:26" ht="21" customHeight="1" x14ac:dyDescent="0.3">
      <c r="A178" s="384"/>
      <c r="B178" s="468" t="s">
        <v>323</v>
      </c>
      <c r="C178" s="471" t="s">
        <v>324</v>
      </c>
      <c r="D178" s="472">
        <v>100000</v>
      </c>
      <c r="E178" s="473" t="s">
        <v>685</v>
      </c>
      <c r="F178" s="472">
        <v>100000</v>
      </c>
      <c r="G178" s="473" t="s">
        <v>686</v>
      </c>
      <c r="H178" s="395" t="s">
        <v>516</v>
      </c>
      <c r="I178" s="386">
        <v>10000</v>
      </c>
      <c r="J178" s="389" t="s">
        <v>687</v>
      </c>
      <c r="K178" s="373"/>
      <c r="L178" s="373"/>
      <c r="M178" s="373"/>
      <c r="N178" s="373"/>
      <c r="O178" s="373"/>
      <c r="P178" s="373"/>
      <c r="Q178" s="373"/>
      <c r="R178" s="373"/>
      <c r="S178" s="373"/>
      <c r="T178" s="373"/>
      <c r="U178" s="373"/>
      <c r="V178" s="373"/>
      <c r="W178" s="373"/>
      <c r="X178" s="373"/>
      <c r="Y178" s="373"/>
      <c r="Z178" s="373"/>
    </row>
    <row r="179" spans="1:26" ht="21" customHeight="1" x14ac:dyDescent="0.3">
      <c r="A179" s="384"/>
      <c r="B179" s="470"/>
      <c r="C179" s="470"/>
      <c r="D179" s="470"/>
      <c r="E179" s="470"/>
      <c r="F179" s="470"/>
      <c r="G179" s="470"/>
      <c r="H179" s="395" t="s">
        <v>386</v>
      </c>
      <c r="I179" s="386">
        <v>10000</v>
      </c>
      <c r="J179" s="389" t="s">
        <v>688</v>
      </c>
      <c r="K179" s="373"/>
      <c r="L179" s="373"/>
      <c r="M179" s="373"/>
      <c r="N179" s="373"/>
      <c r="O179" s="373"/>
      <c r="P179" s="373"/>
      <c r="Q179" s="373"/>
      <c r="R179" s="373"/>
      <c r="S179" s="373"/>
      <c r="T179" s="373"/>
      <c r="U179" s="373"/>
      <c r="V179" s="373"/>
      <c r="W179" s="373"/>
      <c r="X179" s="373"/>
      <c r="Y179" s="373"/>
      <c r="Z179" s="373"/>
    </row>
    <row r="180" spans="1:26" ht="21" customHeight="1" x14ac:dyDescent="0.3">
      <c r="A180" s="384"/>
      <c r="B180" s="470"/>
      <c r="C180" s="470"/>
      <c r="D180" s="470"/>
      <c r="E180" s="470"/>
      <c r="F180" s="470"/>
      <c r="G180" s="470"/>
      <c r="H180" s="395" t="s">
        <v>388</v>
      </c>
      <c r="I180" s="386">
        <v>10000</v>
      </c>
      <c r="J180" s="389" t="s">
        <v>689</v>
      </c>
      <c r="K180" s="373"/>
      <c r="L180" s="373"/>
      <c r="M180" s="373"/>
      <c r="N180" s="373"/>
      <c r="O180" s="373"/>
      <c r="P180" s="373"/>
      <c r="Q180" s="373"/>
      <c r="R180" s="373"/>
      <c r="S180" s="373"/>
      <c r="T180" s="373"/>
      <c r="U180" s="373"/>
      <c r="V180" s="373"/>
      <c r="W180" s="373"/>
      <c r="X180" s="373"/>
      <c r="Y180" s="373"/>
      <c r="Z180" s="373"/>
    </row>
    <row r="181" spans="1:26" ht="21" customHeight="1" x14ac:dyDescent="0.3">
      <c r="A181" s="384"/>
      <c r="B181" s="470"/>
      <c r="C181" s="470"/>
      <c r="D181" s="470"/>
      <c r="E181" s="470"/>
      <c r="F181" s="470"/>
      <c r="G181" s="470"/>
      <c r="H181" s="395" t="s">
        <v>463</v>
      </c>
      <c r="I181" s="386">
        <v>10000</v>
      </c>
      <c r="J181" s="389" t="s">
        <v>683</v>
      </c>
      <c r="K181" s="373"/>
      <c r="L181" s="373"/>
      <c r="M181" s="373"/>
      <c r="N181" s="373"/>
      <c r="O181" s="373"/>
      <c r="P181" s="373"/>
      <c r="Q181" s="373"/>
      <c r="R181" s="373"/>
      <c r="S181" s="373"/>
      <c r="T181" s="373"/>
      <c r="U181" s="373"/>
      <c r="V181" s="373"/>
      <c r="W181" s="373"/>
      <c r="X181" s="373"/>
      <c r="Y181" s="373"/>
      <c r="Z181" s="373"/>
    </row>
    <row r="182" spans="1:26" ht="21" customHeight="1" x14ac:dyDescent="0.3">
      <c r="A182" s="384"/>
      <c r="B182" s="470"/>
      <c r="C182" s="470"/>
      <c r="D182" s="470"/>
      <c r="E182" s="470"/>
      <c r="F182" s="470"/>
      <c r="G182" s="470"/>
      <c r="H182" s="395" t="s">
        <v>392</v>
      </c>
      <c r="I182" s="386">
        <v>10000</v>
      </c>
      <c r="J182" s="389" t="s">
        <v>690</v>
      </c>
      <c r="K182" s="373"/>
      <c r="L182" s="373"/>
      <c r="M182" s="373"/>
      <c r="N182" s="373"/>
      <c r="O182" s="373"/>
      <c r="P182" s="373"/>
      <c r="Q182" s="373"/>
      <c r="R182" s="373"/>
      <c r="S182" s="373"/>
      <c r="T182" s="373"/>
      <c r="U182" s="373"/>
      <c r="V182" s="373"/>
      <c r="W182" s="373"/>
      <c r="X182" s="373"/>
      <c r="Y182" s="373"/>
      <c r="Z182" s="373"/>
    </row>
    <row r="183" spans="1:26" ht="21" customHeight="1" x14ac:dyDescent="0.3">
      <c r="A183" s="384"/>
      <c r="B183" s="470"/>
      <c r="C183" s="470"/>
      <c r="D183" s="470"/>
      <c r="E183" s="470"/>
      <c r="F183" s="470"/>
      <c r="G183" s="470"/>
      <c r="H183" s="395" t="s">
        <v>394</v>
      </c>
      <c r="I183" s="386">
        <v>10000</v>
      </c>
      <c r="J183" s="389" t="s">
        <v>691</v>
      </c>
      <c r="K183" s="373"/>
      <c r="L183" s="373"/>
      <c r="M183" s="373"/>
      <c r="N183" s="373"/>
      <c r="O183" s="373"/>
      <c r="P183" s="373"/>
      <c r="Q183" s="373"/>
      <c r="R183" s="373"/>
      <c r="S183" s="373"/>
      <c r="T183" s="373"/>
      <c r="U183" s="373"/>
      <c r="V183" s="373"/>
      <c r="W183" s="373"/>
      <c r="X183" s="373"/>
      <c r="Y183" s="373"/>
      <c r="Z183" s="373"/>
    </row>
    <row r="184" spans="1:26" ht="21" customHeight="1" x14ac:dyDescent="0.3">
      <c r="A184" s="384"/>
      <c r="B184" s="470"/>
      <c r="C184" s="470"/>
      <c r="D184" s="470"/>
      <c r="E184" s="470"/>
      <c r="F184" s="470"/>
      <c r="G184" s="470"/>
      <c r="H184" s="395" t="s">
        <v>436</v>
      </c>
      <c r="I184" s="386">
        <v>10000</v>
      </c>
      <c r="J184" s="389" t="s">
        <v>692</v>
      </c>
      <c r="K184" s="373"/>
      <c r="L184" s="373"/>
      <c r="M184" s="373"/>
      <c r="N184" s="373"/>
      <c r="O184" s="373"/>
      <c r="P184" s="373"/>
      <c r="Q184" s="373"/>
      <c r="R184" s="373"/>
      <c r="S184" s="373"/>
      <c r="T184" s="373"/>
      <c r="U184" s="373"/>
      <c r="V184" s="373"/>
      <c r="W184" s="373"/>
      <c r="X184" s="373"/>
      <c r="Y184" s="373"/>
      <c r="Z184" s="373"/>
    </row>
    <row r="185" spans="1:26" ht="21" customHeight="1" x14ac:dyDescent="0.3">
      <c r="A185" s="384"/>
      <c r="B185" s="470"/>
      <c r="C185" s="470"/>
      <c r="D185" s="470"/>
      <c r="E185" s="470"/>
      <c r="F185" s="470"/>
      <c r="G185" s="470"/>
      <c r="H185" s="395" t="s">
        <v>438</v>
      </c>
      <c r="I185" s="386">
        <v>10000</v>
      </c>
      <c r="J185" s="389" t="s">
        <v>693</v>
      </c>
      <c r="K185" s="373"/>
      <c r="L185" s="373"/>
      <c r="M185" s="373"/>
      <c r="N185" s="373"/>
      <c r="O185" s="373"/>
      <c r="P185" s="373"/>
      <c r="Q185" s="373"/>
      <c r="R185" s="373"/>
      <c r="S185" s="373"/>
      <c r="T185" s="373"/>
      <c r="U185" s="373"/>
      <c r="V185" s="373"/>
      <c r="W185" s="373"/>
      <c r="X185" s="373"/>
      <c r="Y185" s="373"/>
      <c r="Z185" s="373"/>
    </row>
    <row r="186" spans="1:26" ht="21" customHeight="1" x14ac:dyDescent="0.3">
      <c r="A186" s="384"/>
      <c r="B186" s="470"/>
      <c r="C186" s="470"/>
      <c r="D186" s="470"/>
      <c r="E186" s="470"/>
      <c r="F186" s="470"/>
      <c r="G186" s="470"/>
      <c r="H186" s="395" t="s">
        <v>440</v>
      </c>
      <c r="I186" s="386">
        <v>10000</v>
      </c>
      <c r="J186" s="389" t="s">
        <v>694</v>
      </c>
      <c r="K186" s="373"/>
      <c r="L186" s="373"/>
      <c r="M186" s="373"/>
      <c r="N186" s="373"/>
      <c r="O186" s="373"/>
      <c r="P186" s="373"/>
      <c r="Q186" s="373"/>
      <c r="R186" s="373"/>
      <c r="S186" s="373"/>
      <c r="T186" s="373"/>
      <c r="U186" s="373"/>
      <c r="V186" s="373"/>
      <c r="W186" s="373"/>
      <c r="X186" s="373"/>
      <c r="Y186" s="373"/>
      <c r="Z186" s="373"/>
    </row>
    <row r="187" spans="1:26" ht="21" customHeight="1" x14ac:dyDescent="0.3">
      <c r="A187" s="384"/>
      <c r="B187" s="469"/>
      <c r="C187" s="469"/>
      <c r="D187" s="469"/>
      <c r="E187" s="469"/>
      <c r="F187" s="469"/>
      <c r="G187" s="469"/>
      <c r="H187" s="395" t="s">
        <v>442</v>
      </c>
      <c r="I187" s="386">
        <v>10000</v>
      </c>
      <c r="J187" s="389" t="s">
        <v>695</v>
      </c>
      <c r="K187" s="373"/>
      <c r="L187" s="373"/>
      <c r="M187" s="373"/>
      <c r="N187" s="373"/>
      <c r="O187" s="373"/>
      <c r="P187" s="373"/>
      <c r="Q187" s="373"/>
      <c r="R187" s="373"/>
      <c r="S187" s="373"/>
      <c r="T187" s="373"/>
      <c r="U187" s="373"/>
      <c r="V187" s="373"/>
      <c r="W187" s="373"/>
      <c r="X187" s="373"/>
      <c r="Y187" s="373"/>
      <c r="Z187" s="373"/>
    </row>
    <row r="188" spans="1:26" ht="21" customHeight="1" x14ac:dyDescent="0.3">
      <c r="A188" s="384"/>
      <c r="B188" s="474" t="s">
        <v>327</v>
      </c>
      <c r="C188" s="471" t="s">
        <v>328</v>
      </c>
      <c r="D188" s="472">
        <v>38000</v>
      </c>
      <c r="E188" s="473" t="s">
        <v>696</v>
      </c>
      <c r="F188" s="472">
        <v>38000</v>
      </c>
      <c r="G188" s="473" t="s">
        <v>697</v>
      </c>
      <c r="H188" s="473" t="s">
        <v>698</v>
      </c>
      <c r="I188" s="386">
        <v>16000</v>
      </c>
      <c r="J188" s="389" t="s">
        <v>699</v>
      </c>
      <c r="K188" s="373"/>
      <c r="L188" s="373"/>
      <c r="M188" s="373"/>
      <c r="N188" s="373"/>
      <c r="O188" s="373"/>
      <c r="P188" s="373"/>
      <c r="Q188" s="373"/>
      <c r="R188" s="373"/>
      <c r="S188" s="373"/>
      <c r="T188" s="373"/>
      <c r="U188" s="373"/>
      <c r="V188" s="373"/>
      <c r="W188" s="373"/>
      <c r="X188" s="373"/>
      <c r="Y188" s="373"/>
      <c r="Z188" s="373"/>
    </row>
    <row r="189" spans="1:26" ht="21" customHeight="1" x14ac:dyDescent="0.3">
      <c r="A189" s="384"/>
      <c r="B189" s="469"/>
      <c r="C189" s="469"/>
      <c r="D189" s="469"/>
      <c r="E189" s="469"/>
      <c r="F189" s="469"/>
      <c r="G189" s="469"/>
      <c r="H189" s="469"/>
      <c r="I189" s="386">
        <v>22000</v>
      </c>
      <c r="J189" s="389" t="s">
        <v>700</v>
      </c>
      <c r="K189" s="373"/>
      <c r="L189" s="373"/>
      <c r="M189" s="373"/>
      <c r="N189" s="373"/>
      <c r="O189" s="373"/>
      <c r="P189" s="373"/>
      <c r="Q189" s="373"/>
      <c r="R189" s="373"/>
      <c r="S189" s="373"/>
      <c r="T189" s="373"/>
      <c r="U189" s="373"/>
      <c r="V189" s="373"/>
      <c r="W189" s="373"/>
      <c r="X189" s="373"/>
      <c r="Y189" s="373"/>
      <c r="Z189" s="373"/>
    </row>
    <row r="190" spans="1:26" ht="26.25" customHeight="1" x14ac:dyDescent="0.3">
      <c r="A190" s="384"/>
      <c r="B190" s="474" t="s">
        <v>345</v>
      </c>
      <c r="C190" s="471" t="s">
        <v>346</v>
      </c>
      <c r="D190" s="472">
        <v>1000</v>
      </c>
      <c r="E190" s="473"/>
      <c r="F190" s="472">
        <v>998.73</v>
      </c>
      <c r="G190" s="473"/>
      <c r="H190" s="395" t="s">
        <v>701</v>
      </c>
      <c r="I190" s="410">
        <f>24</f>
        <v>24</v>
      </c>
      <c r="J190" s="389"/>
      <c r="K190" s="373"/>
      <c r="L190" s="373"/>
      <c r="M190" s="373"/>
      <c r="N190" s="373"/>
      <c r="O190" s="373"/>
      <c r="P190" s="373"/>
      <c r="Q190" s="373"/>
      <c r="R190" s="373"/>
      <c r="S190" s="373"/>
      <c r="T190" s="373"/>
      <c r="U190" s="373"/>
      <c r="V190" s="373"/>
      <c r="W190" s="373"/>
      <c r="X190" s="373"/>
      <c r="Y190" s="373"/>
      <c r="Z190" s="373"/>
    </row>
    <row r="191" spans="1:26" ht="26.25" customHeight="1" x14ac:dyDescent="0.3">
      <c r="A191" s="384"/>
      <c r="B191" s="470"/>
      <c r="C191" s="470"/>
      <c r="D191" s="470"/>
      <c r="E191" s="470"/>
      <c r="F191" s="470"/>
      <c r="G191" s="470"/>
      <c r="H191" s="395" t="s">
        <v>702</v>
      </c>
      <c r="I191" s="410">
        <f>150+143.81</f>
        <v>293.81</v>
      </c>
      <c r="J191" s="389"/>
      <c r="K191" s="373"/>
      <c r="L191" s="373"/>
      <c r="M191" s="373"/>
      <c r="N191" s="373"/>
      <c r="O191" s="373"/>
      <c r="P191" s="373"/>
      <c r="Q191" s="373"/>
      <c r="R191" s="373"/>
      <c r="S191" s="373"/>
      <c r="T191" s="373"/>
      <c r="U191" s="373"/>
      <c r="V191" s="373"/>
      <c r="W191" s="373"/>
      <c r="X191" s="373"/>
      <c r="Y191" s="373"/>
      <c r="Z191" s="373"/>
    </row>
    <row r="192" spans="1:26" ht="26.25" customHeight="1" x14ac:dyDescent="0.3">
      <c r="A192" s="384"/>
      <c r="B192" s="470"/>
      <c r="C192" s="470"/>
      <c r="D192" s="470"/>
      <c r="E192" s="470"/>
      <c r="F192" s="470"/>
      <c r="G192" s="470"/>
      <c r="H192" s="395" t="s">
        <v>703</v>
      </c>
      <c r="I192" s="410">
        <f>6+335.96</f>
        <v>341.96</v>
      </c>
      <c r="J192" s="389"/>
      <c r="K192" s="373"/>
      <c r="L192" s="373"/>
      <c r="M192" s="373"/>
      <c r="N192" s="373"/>
      <c r="O192" s="373"/>
      <c r="P192" s="373"/>
      <c r="Q192" s="373"/>
      <c r="R192" s="373"/>
      <c r="S192" s="373"/>
      <c r="T192" s="373"/>
      <c r="U192" s="373"/>
      <c r="V192" s="373"/>
      <c r="W192" s="373"/>
      <c r="X192" s="373"/>
      <c r="Y192" s="373"/>
      <c r="Z192" s="373"/>
    </row>
    <row r="193" spans="1:26" ht="26.25" customHeight="1" x14ac:dyDescent="0.3">
      <c r="A193" s="384"/>
      <c r="B193" s="469"/>
      <c r="C193" s="469"/>
      <c r="D193" s="469"/>
      <c r="E193" s="469"/>
      <c r="F193" s="469"/>
      <c r="G193" s="469"/>
      <c r="H193" s="395" t="s">
        <v>704</v>
      </c>
      <c r="I193" s="410">
        <f>338.96</f>
        <v>338.96</v>
      </c>
      <c r="J193" s="389"/>
      <c r="K193" s="373"/>
      <c r="L193" s="373"/>
      <c r="M193" s="373"/>
      <c r="N193" s="373"/>
      <c r="O193" s="373"/>
      <c r="P193" s="373"/>
      <c r="Q193" s="373"/>
      <c r="R193" s="373"/>
      <c r="S193" s="373"/>
      <c r="T193" s="373"/>
      <c r="U193" s="373"/>
      <c r="V193" s="373"/>
      <c r="W193" s="373"/>
      <c r="X193" s="373"/>
      <c r="Y193" s="373"/>
      <c r="Z193" s="373"/>
    </row>
    <row r="194" spans="1:26" ht="26.25" customHeight="1" x14ac:dyDescent="0.3">
      <c r="A194" s="384"/>
      <c r="B194" s="474" t="s">
        <v>348</v>
      </c>
      <c r="C194" s="471" t="s">
        <v>349</v>
      </c>
      <c r="D194" s="472">
        <v>1500</v>
      </c>
      <c r="E194" s="473"/>
      <c r="F194" s="472">
        <v>1838.73</v>
      </c>
      <c r="G194" s="473"/>
      <c r="H194" s="395" t="s">
        <v>705</v>
      </c>
      <c r="I194" s="410">
        <f>331.29</f>
        <v>331.29</v>
      </c>
      <c r="J194" s="389"/>
      <c r="K194" s="373"/>
      <c r="L194" s="373"/>
      <c r="M194" s="373"/>
      <c r="N194" s="373"/>
      <c r="O194" s="373"/>
      <c r="P194" s="373"/>
      <c r="Q194" s="373"/>
      <c r="R194" s="373"/>
      <c r="S194" s="373"/>
      <c r="T194" s="373"/>
      <c r="U194" s="373"/>
      <c r="V194" s="373"/>
      <c r="W194" s="373"/>
      <c r="X194" s="373"/>
      <c r="Y194" s="373"/>
      <c r="Z194" s="373"/>
    </row>
    <row r="195" spans="1:26" ht="26.25" customHeight="1" x14ac:dyDescent="0.3">
      <c r="A195" s="384"/>
      <c r="B195" s="470"/>
      <c r="C195" s="470"/>
      <c r="D195" s="470"/>
      <c r="E195" s="470"/>
      <c r="F195" s="470"/>
      <c r="G195" s="470"/>
      <c r="H195" s="395" t="s">
        <v>706</v>
      </c>
      <c r="I195" s="410">
        <f>17+42.79</f>
        <v>59.79</v>
      </c>
      <c r="J195" s="389"/>
      <c r="K195" s="373"/>
      <c r="L195" s="373"/>
      <c r="M195" s="373"/>
      <c r="N195" s="373"/>
      <c r="O195" s="373"/>
      <c r="P195" s="373"/>
      <c r="Q195" s="373"/>
      <c r="R195" s="373"/>
      <c r="S195" s="373"/>
      <c r="T195" s="373"/>
      <c r="U195" s="373"/>
      <c r="V195" s="373"/>
      <c r="W195" s="373"/>
      <c r="X195" s="373"/>
      <c r="Y195" s="373"/>
      <c r="Z195" s="373"/>
    </row>
    <row r="196" spans="1:26" ht="26.25" customHeight="1" x14ac:dyDescent="0.3">
      <c r="A196" s="384"/>
      <c r="B196" s="470"/>
      <c r="C196" s="470"/>
      <c r="D196" s="470"/>
      <c r="E196" s="470"/>
      <c r="F196" s="470"/>
      <c r="G196" s="470"/>
      <c r="H196" s="395" t="s">
        <v>707</v>
      </c>
      <c r="I196" s="410">
        <f>5+268.93+177</f>
        <v>450.93</v>
      </c>
      <c r="J196" s="389"/>
      <c r="K196" s="373"/>
      <c r="L196" s="373"/>
      <c r="M196" s="373"/>
      <c r="N196" s="373"/>
      <c r="O196" s="373"/>
      <c r="P196" s="373"/>
      <c r="Q196" s="373"/>
      <c r="R196" s="373"/>
      <c r="S196" s="373"/>
      <c r="T196" s="373"/>
      <c r="U196" s="373"/>
      <c r="V196" s="373"/>
      <c r="W196" s="373"/>
      <c r="X196" s="373"/>
      <c r="Y196" s="373"/>
      <c r="Z196" s="373"/>
    </row>
    <row r="197" spans="1:26" ht="26.25" customHeight="1" x14ac:dyDescent="0.3">
      <c r="A197" s="384"/>
      <c r="B197" s="470"/>
      <c r="C197" s="470"/>
      <c r="D197" s="470"/>
      <c r="E197" s="470"/>
      <c r="F197" s="470"/>
      <c r="G197" s="470"/>
      <c r="H197" s="395" t="s">
        <v>708</v>
      </c>
      <c r="I197" s="410">
        <f>417.13</f>
        <v>417.13</v>
      </c>
      <c r="J197" s="389"/>
      <c r="K197" s="373"/>
      <c r="L197" s="373"/>
      <c r="M197" s="373"/>
      <c r="N197" s="373"/>
      <c r="O197" s="373"/>
      <c r="P197" s="373"/>
      <c r="Q197" s="373"/>
      <c r="R197" s="373"/>
      <c r="S197" s="373"/>
      <c r="T197" s="373"/>
      <c r="U197" s="373"/>
      <c r="V197" s="373"/>
      <c r="W197" s="373"/>
      <c r="X197" s="373"/>
      <c r="Y197" s="373"/>
      <c r="Z197" s="373"/>
    </row>
    <row r="198" spans="1:26" ht="26.25" customHeight="1" x14ac:dyDescent="0.3">
      <c r="A198" s="384"/>
      <c r="B198" s="470"/>
      <c r="C198" s="470"/>
      <c r="D198" s="470"/>
      <c r="E198" s="470"/>
      <c r="F198" s="470"/>
      <c r="G198" s="470"/>
      <c r="H198" s="395" t="s">
        <v>709</v>
      </c>
      <c r="I198" s="386">
        <v>330.06</v>
      </c>
      <c r="J198" s="389"/>
      <c r="K198" s="373"/>
      <c r="L198" s="373"/>
      <c r="M198" s="373"/>
      <c r="N198" s="373"/>
      <c r="O198" s="373"/>
      <c r="P198" s="373"/>
      <c r="Q198" s="373"/>
      <c r="R198" s="373"/>
      <c r="S198" s="373"/>
      <c r="T198" s="373"/>
      <c r="U198" s="373"/>
      <c r="V198" s="373"/>
      <c r="W198" s="373"/>
      <c r="X198" s="373"/>
      <c r="Y198" s="373"/>
      <c r="Z198" s="373"/>
    </row>
    <row r="199" spans="1:26" ht="26.25" customHeight="1" x14ac:dyDescent="0.3">
      <c r="A199" s="384"/>
      <c r="B199" s="469"/>
      <c r="C199" s="469"/>
      <c r="D199" s="469"/>
      <c r="E199" s="469"/>
      <c r="F199" s="469"/>
      <c r="G199" s="469"/>
      <c r="H199" s="396" t="s">
        <v>710</v>
      </c>
      <c r="I199" s="386">
        <v>249.53</v>
      </c>
      <c r="J199" s="389"/>
      <c r="K199" s="373"/>
      <c r="L199" s="373"/>
      <c r="M199" s="373"/>
      <c r="N199" s="373"/>
      <c r="O199" s="373"/>
      <c r="P199" s="373"/>
      <c r="Q199" s="373"/>
      <c r="R199" s="373"/>
      <c r="S199" s="373"/>
      <c r="T199" s="373"/>
      <c r="U199" s="373"/>
      <c r="V199" s="373"/>
      <c r="W199" s="373"/>
      <c r="X199" s="373"/>
      <c r="Y199" s="373"/>
      <c r="Z199" s="373"/>
    </row>
    <row r="200" spans="1:26" ht="38.25" customHeight="1" x14ac:dyDescent="0.3">
      <c r="A200" s="384"/>
      <c r="B200" s="411" t="s">
        <v>350</v>
      </c>
      <c r="C200" s="385" t="s">
        <v>351</v>
      </c>
      <c r="D200" s="386">
        <v>2000</v>
      </c>
      <c r="E200" s="395"/>
      <c r="F200" s="412">
        <v>0</v>
      </c>
      <c r="G200" s="395"/>
      <c r="H200" s="395"/>
      <c r="I200" s="386"/>
      <c r="J200" s="389"/>
      <c r="K200" s="373"/>
      <c r="L200" s="373"/>
      <c r="M200" s="373"/>
      <c r="N200" s="373"/>
      <c r="O200" s="373"/>
      <c r="P200" s="373"/>
      <c r="Q200" s="373"/>
      <c r="R200" s="373"/>
      <c r="S200" s="373"/>
      <c r="T200" s="373"/>
      <c r="U200" s="373"/>
      <c r="V200" s="373"/>
      <c r="W200" s="373"/>
      <c r="X200" s="373"/>
      <c r="Y200" s="373"/>
      <c r="Z200" s="373"/>
    </row>
    <row r="201" spans="1:26" ht="49.5" customHeight="1" x14ac:dyDescent="0.3">
      <c r="A201" s="384"/>
      <c r="B201" s="474" t="s">
        <v>353</v>
      </c>
      <c r="C201" s="471" t="s">
        <v>354</v>
      </c>
      <c r="D201" s="472">
        <v>28800</v>
      </c>
      <c r="E201" s="473" t="s">
        <v>711</v>
      </c>
      <c r="F201" s="472">
        <v>28800</v>
      </c>
      <c r="G201" s="473" t="s">
        <v>712</v>
      </c>
      <c r="H201" s="395" t="s">
        <v>463</v>
      </c>
      <c r="I201" s="386">
        <v>14400</v>
      </c>
      <c r="J201" s="389" t="s">
        <v>713</v>
      </c>
      <c r="K201" s="373"/>
      <c r="L201" s="373"/>
      <c r="M201" s="373"/>
      <c r="N201" s="373"/>
      <c r="O201" s="373"/>
      <c r="P201" s="373"/>
      <c r="Q201" s="373"/>
      <c r="R201" s="373"/>
      <c r="S201" s="373"/>
      <c r="T201" s="373"/>
      <c r="U201" s="373"/>
      <c r="V201" s="373"/>
      <c r="W201" s="373"/>
      <c r="X201" s="373"/>
      <c r="Y201" s="373"/>
      <c r="Z201" s="373"/>
    </row>
    <row r="202" spans="1:26" ht="50.25" customHeight="1" x14ac:dyDescent="0.3">
      <c r="A202" s="384"/>
      <c r="B202" s="469"/>
      <c r="C202" s="469"/>
      <c r="D202" s="469"/>
      <c r="E202" s="469"/>
      <c r="F202" s="469"/>
      <c r="G202" s="469"/>
      <c r="H202" s="395" t="s">
        <v>396</v>
      </c>
      <c r="I202" s="386">
        <v>14400</v>
      </c>
      <c r="J202" s="389" t="s">
        <v>714</v>
      </c>
      <c r="K202" s="373"/>
      <c r="L202" s="373"/>
      <c r="M202" s="373"/>
      <c r="N202" s="373"/>
      <c r="O202" s="373"/>
      <c r="P202" s="373"/>
      <c r="Q202" s="373"/>
      <c r="R202" s="373"/>
      <c r="S202" s="373"/>
      <c r="T202" s="373"/>
      <c r="U202" s="373"/>
      <c r="V202" s="373"/>
      <c r="W202" s="373"/>
      <c r="X202" s="373"/>
      <c r="Y202" s="373"/>
      <c r="Z202" s="373"/>
    </row>
    <row r="203" spans="1:26" ht="33.75" customHeight="1" x14ac:dyDescent="0.3">
      <c r="A203" s="384"/>
      <c r="B203" s="474" t="s">
        <v>356</v>
      </c>
      <c r="C203" s="471" t="s">
        <v>357</v>
      </c>
      <c r="D203" s="472">
        <v>20000</v>
      </c>
      <c r="E203" s="473" t="s">
        <v>715</v>
      </c>
      <c r="F203" s="472">
        <v>20000</v>
      </c>
      <c r="G203" s="473" t="s">
        <v>716</v>
      </c>
      <c r="H203" s="395" t="s">
        <v>463</v>
      </c>
      <c r="I203" s="386">
        <v>7526.75</v>
      </c>
      <c r="J203" s="389" t="s">
        <v>717</v>
      </c>
      <c r="K203" s="373"/>
      <c r="L203" s="373"/>
      <c r="M203" s="373"/>
      <c r="N203" s="373"/>
      <c r="O203" s="373"/>
      <c r="P203" s="373"/>
      <c r="Q203" s="373"/>
      <c r="R203" s="373"/>
      <c r="S203" s="373"/>
      <c r="T203" s="373"/>
      <c r="U203" s="373"/>
      <c r="V203" s="373"/>
      <c r="W203" s="373"/>
      <c r="X203" s="373"/>
      <c r="Y203" s="373"/>
      <c r="Z203" s="373"/>
    </row>
    <row r="204" spans="1:26" ht="33.75" customHeight="1" x14ac:dyDescent="0.3">
      <c r="A204" s="384"/>
      <c r="B204" s="469"/>
      <c r="C204" s="469"/>
      <c r="D204" s="469"/>
      <c r="E204" s="469"/>
      <c r="F204" s="469"/>
      <c r="G204" s="469"/>
      <c r="H204" s="395" t="s">
        <v>396</v>
      </c>
      <c r="I204" s="410">
        <v>8573.25</v>
      </c>
      <c r="J204" s="389" t="s">
        <v>718</v>
      </c>
      <c r="K204" s="373"/>
      <c r="L204" s="373"/>
      <c r="M204" s="373"/>
      <c r="N204" s="373"/>
      <c r="O204" s="373"/>
      <c r="P204" s="373"/>
      <c r="Q204" s="373"/>
      <c r="R204" s="373"/>
      <c r="S204" s="373"/>
      <c r="T204" s="373"/>
      <c r="U204" s="373"/>
      <c r="V204" s="373"/>
      <c r="W204" s="373"/>
      <c r="X204" s="373"/>
      <c r="Y204" s="373"/>
      <c r="Z204" s="373"/>
    </row>
    <row r="205" spans="1:26" ht="42.75" customHeight="1" x14ac:dyDescent="0.3">
      <c r="A205" s="384"/>
      <c r="B205" s="411" t="s">
        <v>358</v>
      </c>
      <c r="C205" s="405" t="s">
        <v>359</v>
      </c>
      <c r="D205" s="410">
        <v>4400</v>
      </c>
      <c r="E205" s="410"/>
      <c r="F205" s="413">
        <v>0</v>
      </c>
      <c r="G205" s="410"/>
      <c r="H205" s="410"/>
      <c r="I205" s="410"/>
      <c r="J205" s="389"/>
      <c r="K205" s="373"/>
      <c r="L205" s="373"/>
      <c r="M205" s="373"/>
      <c r="N205" s="373"/>
      <c r="O205" s="373"/>
      <c r="P205" s="373"/>
      <c r="Q205" s="373"/>
      <c r="R205" s="373"/>
      <c r="S205" s="373"/>
      <c r="T205" s="373"/>
      <c r="U205" s="373"/>
      <c r="V205" s="373"/>
      <c r="W205" s="373"/>
      <c r="X205" s="373"/>
      <c r="Y205" s="373"/>
      <c r="Z205" s="373"/>
    </row>
    <row r="206" spans="1:26" ht="39" customHeight="1" x14ac:dyDescent="0.3">
      <c r="A206" s="390"/>
      <c r="B206" s="475" t="s">
        <v>719</v>
      </c>
      <c r="C206" s="476"/>
      <c r="D206" s="410">
        <f>SUM(D11:D205)</f>
        <v>1442265.88</v>
      </c>
      <c r="E206" s="414"/>
      <c r="F206" s="410">
        <f>SUM(F11:F205)</f>
        <v>1442265.88</v>
      </c>
      <c r="G206" s="414"/>
      <c r="H206" s="414"/>
      <c r="I206" s="410">
        <f>SUM(I11:I205)</f>
        <v>1442265.88</v>
      </c>
      <c r="J206" s="415"/>
      <c r="K206" s="391"/>
      <c r="L206" s="391"/>
      <c r="M206" s="391"/>
      <c r="N206" s="391"/>
      <c r="O206" s="391"/>
      <c r="P206" s="391"/>
      <c r="Q206" s="391"/>
      <c r="R206" s="391"/>
      <c r="S206" s="391"/>
      <c r="T206" s="391"/>
      <c r="U206" s="391"/>
      <c r="V206" s="391"/>
      <c r="W206" s="391"/>
      <c r="X206" s="391"/>
      <c r="Y206" s="391"/>
      <c r="Z206" s="391"/>
    </row>
    <row r="207" spans="1:26" ht="52.5" customHeight="1" x14ac:dyDescent="0.3">
      <c r="A207" s="370"/>
      <c r="B207" s="416"/>
      <c r="C207" s="370"/>
      <c r="D207" s="372"/>
      <c r="E207" s="370"/>
      <c r="F207" s="372"/>
      <c r="G207" s="370"/>
      <c r="H207" s="370"/>
      <c r="I207" s="373"/>
      <c r="J207" s="417"/>
      <c r="K207" s="373"/>
      <c r="L207" s="373"/>
      <c r="M207" s="373"/>
      <c r="N207" s="373"/>
      <c r="O207" s="373"/>
      <c r="P207" s="373"/>
      <c r="Q207" s="373"/>
      <c r="R207" s="373"/>
      <c r="S207" s="373"/>
      <c r="T207" s="373"/>
      <c r="U207" s="373"/>
      <c r="V207" s="373"/>
      <c r="W207" s="373"/>
      <c r="X207" s="373"/>
      <c r="Y207" s="373"/>
      <c r="Z207" s="373"/>
    </row>
    <row r="208" spans="1:26" ht="52.5" customHeight="1" x14ac:dyDescent="0.3">
      <c r="A208" s="418"/>
      <c r="B208" s="374" t="s">
        <v>720</v>
      </c>
      <c r="C208" s="418"/>
      <c r="D208" s="419"/>
      <c r="E208" s="418"/>
      <c r="F208" s="419"/>
      <c r="G208" s="418"/>
      <c r="H208" s="418"/>
      <c r="I208" s="418"/>
      <c r="J208" s="374"/>
      <c r="K208" s="418"/>
      <c r="L208" s="418"/>
      <c r="M208" s="418"/>
      <c r="N208" s="418"/>
      <c r="O208" s="418"/>
      <c r="P208" s="418"/>
      <c r="Q208" s="418"/>
      <c r="R208" s="418"/>
      <c r="S208" s="418"/>
      <c r="T208" s="418"/>
      <c r="U208" s="418"/>
      <c r="V208" s="418"/>
      <c r="W208" s="418"/>
      <c r="X208" s="418"/>
      <c r="Y208" s="418"/>
      <c r="Z208" s="418"/>
    </row>
    <row r="209" spans="1:26" ht="52.5" customHeight="1" x14ac:dyDescent="0.3">
      <c r="A209" s="370"/>
      <c r="B209" s="371"/>
      <c r="C209" s="370"/>
      <c r="D209" s="372"/>
      <c r="E209" s="370"/>
      <c r="F209" s="372"/>
      <c r="G209" s="370"/>
      <c r="H209" s="370"/>
      <c r="I209" s="373"/>
      <c r="J209" s="375"/>
      <c r="K209" s="373"/>
      <c r="L209" s="373"/>
      <c r="M209" s="373"/>
      <c r="N209" s="373"/>
      <c r="O209" s="373"/>
      <c r="P209" s="373"/>
      <c r="Q209" s="373"/>
      <c r="R209" s="373"/>
      <c r="S209" s="373"/>
      <c r="T209" s="373"/>
      <c r="U209" s="373"/>
      <c r="V209" s="373"/>
      <c r="W209" s="373"/>
      <c r="X209" s="373"/>
      <c r="Y209" s="373"/>
      <c r="Z209" s="373"/>
    </row>
    <row r="210" spans="1:26" ht="52.5" customHeight="1" x14ac:dyDescent="0.3">
      <c r="A210" s="370"/>
      <c r="B210" s="371"/>
      <c r="C210" s="370"/>
      <c r="D210" s="372"/>
      <c r="E210" s="370"/>
      <c r="F210" s="372"/>
      <c r="G210" s="370"/>
      <c r="H210" s="370"/>
      <c r="I210" s="373"/>
      <c r="J210" s="375"/>
      <c r="K210" s="373"/>
      <c r="L210" s="373"/>
      <c r="M210" s="373"/>
      <c r="N210" s="373"/>
      <c r="O210" s="373"/>
      <c r="P210" s="373"/>
      <c r="Q210" s="373"/>
      <c r="R210" s="373"/>
      <c r="S210" s="373"/>
      <c r="T210" s="373"/>
      <c r="U210" s="373"/>
      <c r="V210" s="373"/>
      <c r="W210" s="373"/>
      <c r="X210" s="373"/>
      <c r="Y210" s="373"/>
      <c r="Z210" s="373"/>
    </row>
    <row r="211" spans="1:26" ht="52.5" customHeight="1" x14ac:dyDescent="0.3">
      <c r="A211" s="370"/>
      <c r="B211" s="371"/>
      <c r="C211" s="370"/>
      <c r="D211" s="372"/>
      <c r="E211" s="370"/>
      <c r="F211" s="372"/>
      <c r="G211" s="370"/>
      <c r="H211" s="370"/>
      <c r="I211" s="373"/>
      <c r="J211" s="375"/>
      <c r="K211" s="373"/>
      <c r="L211" s="373"/>
      <c r="M211" s="373"/>
      <c r="N211" s="373"/>
      <c r="O211" s="373"/>
      <c r="P211" s="373"/>
      <c r="Q211" s="373"/>
      <c r="R211" s="373"/>
      <c r="S211" s="373"/>
      <c r="T211" s="373"/>
      <c r="U211" s="373"/>
      <c r="V211" s="373"/>
      <c r="W211" s="373"/>
      <c r="X211" s="373"/>
      <c r="Y211" s="373"/>
      <c r="Z211" s="373"/>
    </row>
    <row r="212" spans="1:26" ht="52.5" customHeight="1" x14ac:dyDescent="0.3">
      <c r="A212" s="370"/>
      <c r="B212" s="371"/>
      <c r="C212" s="370"/>
      <c r="D212" s="372"/>
      <c r="E212" s="370"/>
      <c r="F212" s="372"/>
      <c r="G212" s="370"/>
      <c r="H212" s="370"/>
      <c r="I212" s="373"/>
      <c r="J212" s="375"/>
      <c r="K212" s="373"/>
      <c r="L212" s="373"/>
      <c r="M212" s="373"/>
      <c r="N212" s="373"/>
      <c r="O212" s="373"/>
      <c r="P212" s="373"/>
      <c r="Q212" s="373"/>
      <c r="R212" s="373"/>
      <c r="S212" s="373"/>
      <c r="T212" s="373"/>
      <c r="U212" s="373"/>
      <c r="V212" s="373"/>
      <c r="W212" s="373"/>
      <c r="X212" s="373"/>
      <c r="Y212" s="373"/>
      <c r="Z212" s="373"/>
    </row>
    <row r="213" spans="1:26" ht="52.5" customHeight="1" x14ac:dyDescent="0.3">
      <c r="A213" s="370"/>
      <c r="B213" s="371"/>
      <c r="C213" s="370"/>
      <c r="D213" s="372"/>
      <c r="E213" s="370"/>
      <c r="F213" s="372"/>
      <c r="G213" s="370"/>
      <c r="H213" s="370"/>
      <c r="I213" s="373"/>
      <c r="J213" s="375"/>
      <c r="K213" s="373"/>
      <c r="L213" s="373"/>
      <c r="M213" s="373"/>
      <c r="N213" s="373"/>
      <c r="O213" s="373"/>
      <c r="P213" s="373"/>
      <c r="Q213" s="373"/>
      <c r="R213" s="373"/>
      <c r="S213" s="373"/>
      <c r="T213" s="373"/>
      <c r="U213" s="373"/>
      <c r="V213" s="373"/>
      <c r="W213" s="373"/>
      <c r="X213" s="373"/>
      <c r="Y213" s="373"/>
      <c r="Z213" s="373"/>
    </row>
    <row r="214" spans="1:26" ht="52.5" customHeight="1" x14ac:dyDescent="0.3">
      <c r="A214" s="370"/>
      <c r="B214" s="371"/>
      <c r="C214" s="370"/>
      <c r="D214" s="372"/>
      <c r="E214" s="370"/>
      <c r="F214" s="372"/>
      <c r="G214" s="370"/>
      <c r="H214" s="370"/>
      <c r="I214" s="373"/>
      <c r="J214" s="375"/>
      <c r="K214" s="373"/>
      <c r="L214" s="373"/>
      <c r="M214" s="373"/>
      <c r="N214" s="373"/>
      <c r="O214" s="373"/>
      <c r="P214" s="373"/>
      <c r="Q214" s="373"/>
      <c r="R214" s="373"/>
      <c r="S214" s="373"/>
      <c r="T214" s="373"/>
      <c r="U214" s="373"/>
      <c r="V214" s="373"/>
      <c r="W214" s="373"/>
      <c r="X214" s="373"/>
      <c r="Y214" s="373"/>
      <c r="Z214" s="373"/>
    </row>
    <row r="215" spans="1:26" ht="52.5" customHeight="1" x14ac:dyDescent="0.3">
      <c r="A215" s="370"/>
      <c r="B215" s="371"/>
      <c r="C215" s="370"/>
      <c r="D215" s="372"/>
      <c r="E215" s="370"/>
      <c r="F215" s="372"/>
      <c r="G215" s="370"/>
      <c r="H215" s="370"/>
      <c r="I215" s="373"/>
      <c r="J215" s="375"/>
      <c r="K215" s="373"/>
      <c r="L215" s="373"/>
      <c r="M215" s="373"/>
      <c r="N215" s="373"/>
      <c r="O215" s="373"/>
      <c r="P215" s="373"/>
      <c r="Q215" s="373"/>
      <c r="R215" s="373"/>
      <c r="S215" s="373"/>
      <c r="T215" s="373"/>
      <c r="U215" s="373"/>
      <c r="V215" s="373"/>
      <c r="W215" s="373"/>
      <c r="X215" s="373"/>
      <c r="Y215" s="373"/>
      <c r="Z215" s="373"/>
    </row>
    <row r="216" spans="1:26" ht="52.5" customHeight="1" x14ac:dyDescent="0.3">
      <c r="A216" s="370"/>
      <c r="B216" s="371"/>
      <c r="C216" s="370"/>
      <c r="D216" s="372"/>
      <c r="E216" s="370"/>
      <c r="F216" s="372"/>
      <c r="G216" s="370"/>
      <c r="H216" s="370"/>
      <c r="I216" s="373"/>
      <c r="J216" s="375"/>
      <c r="K216" s="373"/>
      <c r="L216" s="373"/>
      <c r="M216" s="373"/>
      <c r="N216" s="373"/>
      <c r="O216" s="373"/>
      <c r="P216" s="373"/>
      <c r="Q216" s="373"/>
      <c r="R216" s="373"/>
      <c r="S216" s="373"/>
      <c r="T216" s="373"/>
      <c r="U216" s="373"/>
      <c r="V216" s="373"/>
      <c r="W216" s="373"/>
      <c r="X216" s="373"/>
      <c r="Y216" s="373"/>
      <c r="Z216" s="373"/>
    </row>
    <row r="217" spans="1:26" ht="52.5" customHeight="1" x14ac:dyDescent="0.3">
      <c r="A217" s="370"/>
      <c r="B217" s="371"/>
      <c r="C217" s="370"/>
      <c r="D217" s="372"/>
      <c r="E217" s="370"/>
      <c r="F217" s="372"/>
      <c r="G217" s="370"/>
      <c r="H217" s="370"/>
      <c r="I217" s="373"/>
      <c r="J217" s="375"/>
      <c r="K217" s="373"/>
      <c r="L217" s="373"/>
      <c r="M217" s="373"/>
      <c r="N217" s="373"/>
      <c r="O217" s="373"/>
      <c r="P217" s="373"/>
      <c r="Q217" s="373"/>
      <c r="R217" s="373"/>
      <c r="S217" s="373"/>
      <c r="T217" s="373"/>
      <c r="U217" s="373"/>
      <c r="V217" s="373"/>
      <c r="W217" s="373"/>
      <c r="X217" s="373"/>
      <c r="Y217" s="373"/>
      <c r="Z217" s="373"/>
    </row>
    <row r="218" spans="1:26" ht="52.5" customHeight="1" x14ac:dyDescent="0.3">
      <c r="A218" s="370"/>
      <c r="B218" s="371"/>
      <c r="C218" s="370"/>
      <c r="D218" s="372"/>
      <c r="E218" s="370"/>
      <c r="F218" s="372"/>
      <c r="G218" s="370"/>
      <c r="H218" s="370"/>
      <c r="I218" s="373"/>
      <c r="J218" s="375"/>
      <c r="K218" s="373"/>
      <c r="L218" s="373"/>
      <c r="M218" s="373"/>
      <c r="N218" s="373"/>
      <c r="O218" s="373"/>
      <c r="P218" s="373"/>
      <c r="Q218" s="373"/>
      <c r="R218" s="373"/>
      <c r="S218" s="373"/>
      <c r="T218" s="373"/>
      <c r="U218" s="373"/>
      <c r="V218" s="373"/>
      <c r="W218" s="373"/>
      <c r="X218" s="373"/>
      <c r="Y218" s="373"/>
      <c r="Z218" s="373"/>
    </row>
    <row r="219" spans="1:26" ht="52.5" customHeight="1" x14ac:dyDescent="0.3">
      <c r="A219" s="370"/>
      <c r="B219" s="371"/>
      <c r="C219" s="370"/>
      <c r="D219" s="372"/>
      <c r="E219" s="370"/>
      <c r="F219" s="372"/>
      <c r="G219" s="370"/>
      <c r="H219" s="370"/>
      <c r="I219" s="373"/>
      <c r="J219" s="375"/>
      <c r="K219" s="373"/>
      <c r="L219" s="373"/>
      <c r="M219" s="373"/>
      <c r="N219" s="373"/>
      <c r="O219" s="373"/>
      <c r="P219" s="373"/>
      <c r="Q219" s="373"/>
      <c r="R219" s="373"/>
      <c r="S219" s="373"/>
      <c r="T219" s="373"/>
      <c r="U219" s="373"/>
      <c r="V219" s="373"/>
      <c r="W219" s="373"/>
      <c r="X219" s="373"/>
      <c r="Y219" s="373"/>
      <c r="Z219" s="373"/>
    </row>
    <row r="220" spans="1:26" ht="52.5" customHeight="1" x14ac:dyDescent="0.3">
      <c r="A220" s="370"/>
      <c r="B220" s="371"/>
      <c r="C220" s="370"/>
      <c r="D220" s="372"/>
      <c r="E220" s="370"/>
      <c r="F220" s="372"/>
      <c r="G220" s="370"/>
      <c r="H220" s="370"/>
      <c r="I220" s="373"/>
      <c r="J220" s="375"/>
      <c r="K220" s="373"/>
      <c r="L220" s="373"/>
      <c r="M220" s="373"/>
      <c r="N220" s="373"/>
      <c r="O220" s="373"/>
      <c r="P220" s="373"/>
      <c r="Q220" s="373"/>
      <c r="R220" s="373"/>
      <c r="S220" s="373"/>
      <c r="T220" s="373"/>
      <c r="U220" s="373"/>
      <c r="V220" s="373"/>
      <c r="W220" s="373"/>
      <c r="X220" s="373"/>
      <c r="Y220" s="373"/>
      <c r="Z220" s="373"/>
    </row>
    <row r="221" spans="1:26" ht="52.5" customHeight="1" x14ac:dyDescent="0.3">
      <c r="A221" s="370"/>
      <c r="B221" s="371"/>
      <c r="C221" s="370"/>
      <c r="D221" s="372"/>
      <c r="E221" s="370"/>
      <c r="F221" s="372"/>
      <c r="G221" s="370"/>
      <c r="H221" s="370"/>
      <c r="I221" s="373"/>
      <c r="J221" s="375"/>
      <c r="K221" s="373"/>
      <c r="L221" s="373"/>
      <c r="M221" s="373"/>
      <c r="N221" s="373"/>
      <c r="O221" s="373"/>
      <c r="P221" s="373"/>
      <c r="Q221" s="373"/>
      <c r="R221" s="373"/>
      <c r="S221" s="373"/>
      <c r="T221" s="373"/>
      <c r="U221" s="373"/>
      <c r="V221" s="373"/>
      <c r="W221" s="373"/>
      <c r="X221" s="373"/>
      <c r="Y221" s="373"/>
      <c r="Z221" s="373"/>
    </row>
    <row r="222" spans="1:26" ht="52.5" customHeight="1" x14ac:dyDescent="0.3">
      <c r="A222" s="370"/>
      <c r="B222" s="371"/>
      <c r="C222" s="370"/>
      <c r="D222" s="372"/>
      <c r="E222" s="370"/>
      <c r="F222" s="372"/>
      <c r="G222" s="370"/>
      <c r="H222" s="370"/>
      <c r="I222" s="373"/>
      <c r="J222" s="375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</row>
    <row r="223" spans="1:26" ht="52.5" customHeight="1" x14ac:dyDescent="0.3">
      <c r="A223" s="370"/>
      <c r="B223" s="371"/>
      <c r="C223" s="370"/>
      <c r="D223" s="372"/>
      <c r="E223" s="370"/>
      <c r="F223" s="372"/>
      <c r="G223" s="370"/>
      <c r="H223" s="370"/>
      <c r="I223" s="373"/>
      <c r="J223" s="375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</row>
    <row r="224" spans="1:26" ht="52.5" customHeight="1" x14ac:dyDescent="0.3">
      <c r="A224" s="370"/>
      <c r="B224" s="371"/>
      <c r="C224" s="370"/>
      <c r="D224" s="372"/>
      <c r="E224" s="370"/>
      <c r="F224" s="372"/>
      <c r="G224" s="370"/>
      <c r="H224" s="370"/>
      <c r="I224" s="373"/>
      <c r="J224" s="375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</row>
    <row r="225" spans="1:26" ht="52.5" customHeight="1" x14ac:dyDescent="0.3">
      <c r="A225" s="370"/>
      <c r="B225" s="371"/>
      <c r="C225" s="370"/>
      <c r="D225" s="372"/>
      <c r="E225" s="370"/>
      <c r="F225" s="372"/>
      <c r="G225" s="370"/>
      <c r="H225" s="370"/>
      <c r="I225" s="373"/>
      <c r="J225" s="375"/>
      <c r="K225" s="373"/>
      <c r="L225" s="373"/>
      <c r="M225" s="373"/>
      <c r="N225" s="373"/>
      <c r="O225" s="373"/>
      <c r="P225" s="373"/>
      <c r="Q225" s="373"/>
      <c r="R225" s="373"/>
      <c r="S225" s="373"/>
      <c r="T225" s="373"/>
      <c r="U225" s="373"/>
      <c r="V225" s="373"/>
      <c r="W225" s="373"/>
      <c r="X225" s="373"/>
      <c r="Y225" s="373"/>
      <c r="Z225" s="373"/>
    </row>
    <row r="226" spans="1:26" ht="52.5" customHeight="1" x14ac:dyDescent="0.3">
      <c r="A226" s="370"/>
      <c r="B226" s="371"/>
      <c r="C226" s="370"/>
      <c r="D226" s="372"/>
      <c r="E226" s="370"/>
      <c r="F226" s="372"/>
      <c r="G226" s="370"/>
      <c r="H226" s="370"/>
      <c r="I226" s="373"/>
      <c r="J226" s="375"/>
      <c r="K226" s="373"/>
      <c r="L226" s="373"/>
      <c r="M226" s="373"/>
      <c r="N226" s="373"/>
      <c r="O226" s="373"/>
      <c r="P226" s="373"/>
      <c r="Q226" s="373"/>
      <c r="R226" s="373"/>
      <c r="S226" s="373"/>
      <c r="T226" s="373"/>
      <c r="U226" s="373"/>
      <c r="V226" s="373"/>
      <c r="W226" s="373"/>
      <c r="X226" s="373"/>
      <c r="Y226" s="373"/>
      <c r="Z226" s="373"/>
    </row>
    <row r="227" spans="1:26" ht="52.5" customHeight="1" x14ac:dyDescent="0.3">
      <c r="A227" s="370"/>
      <c r="B227" s="371"/>
      <c r="C227" s="370"/>
      <c r="D227" s="372"/>
      <c r="E227" s="370"/>
      <c r="F227" s="372"/>
      <c r="G227" s="370"/>
      <c r="H227" s="370"/>
      <c r="I227" s="373"/>
      <c r="J227" s="375"/>
      <c r="K227" s="373"/>
      <c r="L227" s="373"/>
      <c r="M227" s="373"/>
      <c r="N227" s="373"/>
      <c r="O227" s="373"/>
      <c r="P227" s="373"/>
      <c r="Q227" s="373"/>
      <c r="R227" s="373"/>
      <c r="S227" s="373"/>
      <c r="T227" s="373"/>
      <c r="U227" s="373"/>
      <c r="V227" s="373"/>
      <c r="W227" s="373"/>
      <c r="X227" s="373"/>
      <c r="Y227" s="373"/>
      <c r="Z227" s="373"/>
    </row>
    <row r="228" spans="1:26" ht="52.5" customHeight="1" x14ac:dyDescent="0.3">
      <c r="A228" s="370"/>
      <c r="B228" s="371"/>
      <c r="C228" s="370"/>
      <c r="D228" s="372"/>
      <c r="E228" s="370"/>
      <c r="F228" s="372"/>
      <c r="G228" s="370"/>
      <c r="H228" s="370"/>
      <c r="I228" s="373"/>
      <c r="J228" s="375"/>
      <c r="K228" s="373"/>
      <c r="L228" s="373"/>
      <c r="M228" s="373"/>
      <c r="N228" s="373"/>
      <c r="O228" s="373"/>
      <c r="P228" s="373"/>
      <c r="Q228" s="373"/>
      <c r="R228" s="373"/>
      <c r="S228" s="373"/>
      <c r="T228" s="373"/>
      <c r="U228" s="373"/>
      <c r="V228" s="373"/>
      <c r="W228" s="373"/>
      <c r="X228" s="373"/>
      <c r="Y228" s="373"/>
      <c r="Z228" s="373"/>
    </row>
    <row r="229" spans="1:26" ht="52.5" customHeight="1" x14ac:dyDescent="0.3">
      <c r="A229" s="370"/>
      <c r="B229" s="371"/>
      <c r="C229" s="370"/>
      <c r="D229" s="372"/>
      <c r="E229" s="370"/>
      <c r="F229" s="372"/>
      <c r="G229" s="370"/>
      <c r="H229" s="370"/>
      <c r="I229" s="373"/>
      <c r="J229" s="375"/>
      <c r="K229" s="373"/>
      <c r="L229" s="373"/>
      <c r="M229" s="373"/>
      <c r="N229" s="373"/>
      <c r="O229" s="373"/>
      <c r="P229" s="373"/>
      <c r="Q229" s="373"/>
      <c r="R229" s="373"/>
      <c r="S229" s="373"/>
      <c r="T229" s="373"/>
      <c r="U229" s="373"/>
      <c r="V229" s="373"/>
      <c r="W229" s="373"/>
      <c r="X229" s="373"/>
      <c r="Y229" s="373"/>
      <c r="Z229" s="373"/>
    </row>
    <row r="230" spans="1:26" ht="52.5" customHeight="1" x14ac:dyDescent="0.3">
      <c r="A230" s="370"/>
      <c r="B230" s="371"/>
      <c r="C230" s="370"/>
      <c r="D230" s="372"/>
      <c r="E230" s="370"/>
      <c r="F230" s="372"/>
      <c r="G230" s="370"/>
      <c r="H230" s="370"/>
      <c r="I230" s="373"/>
      <c r="J230" s="375"/>
      <c r="K230" s="373"/>
      <c r="L230" s="373"/>
      <c r="M230" s="373"/>
      <c r="N230" s="373"/>
      <c r="O230" s="373"/>
      <c r="P230" s="373"/>
      <c r="Q230" s="373"/>
      <c r="R230" s="373"/>
      <c r="S230" s="373"/>
      <c r="T230" s="373"/>
      <c r="U230" s="373"/>
      <c r="V230" s="373"/>
      <c r="W230" s="373"/>
      <c r="X230" s="373"/>
      <c r="Y230" s="373"/>
      <c r="Z230" s="373"/>
    </row>
    <row r="231" spans="1:26" ht="52.5" customHeight="1" x14ac:dyDescent="0.3">
      <c r="A231" s="370"/>
      <c r="B231" s="371"/>
      <c r="C231" s="370"/>
      <c r="D231" s="372"/>
      <c r="E231" s="370"/>
      <c r="F231" s="372"/>
      <c r="G231" s="370"/>
      <c r="H231" s="370"/>
      <c r="I231" s="373"/>
      <c r="J231" s="375"/>
      <c r="K231" s="373"/>
      <c r="L231" s="373"/>
      <c r="M231" s="373"/>
      <c r="N231" s="373"/>
      <c r="O231" s="373"/>
      <c r="P231" s="373"/>
      <c r="Q231" s="373"/>
      <c r="R231" s="373"/>
      <c r="S231" s="373"/>
      <c r="T231" s="373"/>
      <c r="U231" s="373"/>
      <c r="V231" s="373"/>
      <c r="W231" s="373"/>
      <c r="X231" s="373"/>
      <c r="Y231" s="373"/>
      <c r="Z231" s="373"/>
    </row>
    <row r="232" spans="1:26" ht="52.5" customHeight="1" x14ac:dyDescent="0.3">
      <c r="A232" s="370"/>
      <c r="B232" s="371"/>
      <c r="C232" s="370"/>
      <c r="D232" s="372"/>
      <c r="E232" s="370"/>
      <c r="F232" s="372"/>
      <c r="G232" s="370"/>
      <c r="H232" s="370"/>
      <c r="I232" s="373"/>
      <c r="J232" s="375"/>
      <c r="K232" s="373"/>
      <c r="L232" s="373"/>
      <c r="M232" s="373"/>
      <c r="N232" s="373"/>
      <c r="O232" s="373"/>
      <c r="P232" s="373"/>
      <c r="Q232" s="373"/>
      <c r="R232" s="373"/>
      <c r="S232" s="373"/>
      <c r="T232" s="373"/>
      <c r="U232" s="373"/>
      <c r="V232" s="373"/>
      <c r="W232" s="373"/>
      <c r="X232" s="373"/>
      <c r="Y232" s="373"/>
      <c r="Z232" s="373"/>
    </row>
    <row r="233" spans="1:26" ht="52.5" customHeight="1" x14ac:dyDescent="0.3">
      <c r="A233" s="370"/>
      <c r="B233" s="371"/>
      <c r="C233" s="370"/>
      <c r="D233" s="372"/>
      <c r="E233" s="370"/>
      <c r="F233" s="372"/>
      <c r="G233" s="370"/>
      <c r="H233" s="370"/>
      <c r="I233" s="373"/>
      <c r="J233" s="375"/>
      <c r="K233" s="373"/>
      <c r="L233" s="373"/>
      <c r="M233" s="373"/>
      <c r="N233" s="373"/>
      <c r="O233" s="373"/>
      <c r="P233" s="373"/>
      <c r="Q233" s="373"/>
      <c r="R233" s="373"/>
      <c r="S233" s="373"/>
      <c r="T233" s="373"/>
      <c r="U233" s="373"/>
      <c r="V233" s="373"/>
      <c r="W233" s="373"/>
      <c r="X233" s="373"/>
      <c r="Y233" s="373"/>
      <c r="Z233" s="373"/>
    </row>
    <row r="234" spans="1:26" ht="52.5" customHeight="1" x14ac:dyDescent="0.3">
      <c r="A234" s="370"/>
      <c r="B234" s="371"/>
      <c r="C234" s="370"/>
      <c r="D234" s="372"/>
      <c r="E234" s="370"/>
      <c r="F234" s="372"/>
      <c r="G234" s="370"/>
      <c r="H234" s="370"/>
      <c r="I234" s="373"/>
      <c r="J234" s="375"/>
      <c r="K234" s="373"/>
      <c r="L234" s="373"/>
      <c r="M234" s="373"/>
      <c r="N234" s="373"/>
      <c r="O234" s="373"/>
      <c r="P234" s="373"/>
      <c r="Q234" s="373"/>
      <c r="R234" s="373"/>
      <c r="S234" s="373"/>
      <c r="T234" s="373"/>
      <c r="U234" s="373"/>
      <c r="V234" s="373"/>
      <c r="W234" s="373"/>
      <c r="X234" s="373"/>
      <c r="Y234" s="373"/>
      <c r="Z234" s="373"/>
    </row>
    <row r="235" spans="1:26" ht="52.5" customHeight="1" x14ac:dyDescent="0.3">
      <c r="A235" s="370"/>
      <c r="B235" s="371"/>
      <c r="C235" s="370"/>
      <c r="D235" s="372"/>
      <c r="E235" s="370"/>
      <c r="F235" s="372"/>
      <c r="G235" s="370"/>
      <c r="H235" s="370"/>
      <c r="I235" s="373"/>
      <c r="J235" s="375"/>
      <c r="K235" s="373"/>
      <c r="L235" s="373"/>
      <c r="M235" s="373"/>
      <c r="N235" s="373"/>
      <c r="O235" s="373"/>
      <c r="P235" s="373"/>
      <c r="Q235" s="373"/>
      <c r="R235" s="373"/>
      <c r="S235" s="373"/>
      <c r="T235" s="373"/>
      <c r="U235" s="373"/>
      <c r="V235" s="373"/>
      <c r="W235" s="373"/>
      <c r="X235" s="373"/>
      <c r="Y235" s="373"/>
      <c r="Z235" s="373"/>
    </row>
    <row r="236" spans="1:26" ht="52.5" customHeight="1" x14ac:dyDescent="0.3">
      <c r="A236" s="370"/>
      <c r="B236" s="371"/>
      <c r="C236" s="370"/>
      <c r="D236" s="372"/>
      <c r="E236" s="370"/>
      <c r="F236" s="372"/>
      <c r="G236" s="370"/>
      <c r="H236" s="370"/>
      <c r="I236" s="373"/>
      <c r="J236" s="375"/>
      <c r="K236" s="373"/>
      <c r="L236" s="373"/>
      <c r="M236" s="373"/>
      <c r="N236" s="373"/>
      <c r="O236" s="373"/>
      <c r="P236" s="373"/>
      <c r="Q236" s="373"/>
      <c r="R236" s="373"/>
      <c r="S236" s="373"/>
      <c r="T236" s="373"/>
      <c r="U236" s="373"/>
      <c r="V236" s="373"/>
      <c r="W236" s="373"/>
      <c r="X236" s="373"/>
      <c r="Y236" s="373"/>
      <c r="Z236" s="373"/>
    </row>
    <row r="237" spans="1:26" ht="52.5" customHeight="1" x14ac:dyDescent="0.3">
      <c r="A237" s="370"/>
      <c r="B237" s="371"/>
      <c r="C237" s="370"/>
      <c r="D237" s="372"/>
      <c r="E237" s="370"/>
      <c r="F237" s="372"/>
      <c r="G237" s="370"/>
      <c r="H237" s="370"/>
      <c r="I237" s="373"/>
      <c r="J237" s="375"/>
      <c r="K237" s="373"/>
      <c r="L237" s="373"/>
      <c r="M237" s="373"/>
      <c r="N237" s="373"/>
      <c r="O237" s="373"/>
      <c r="P237" s="373"/>
      <c r="Q237" s="373"/>
      <c r="R237" s="373"/>
      <c r="S237" s="373"/>
      <c r="T237" s="373"/>
      <c r="U237" s="373"/>
      <c r="V237" s="373"/>
      <c r="W237" s="373"/>
      <c r="X237" s="373"/>
      <c r="Y237" s="373"/>
      <c r="Z237" s="373"/>
    </row>
    <row r="238" spans="1:26" ht="52.5" customHeight="1" x14ac:dyDescent="0.3">
      <c r="A238" s="370"/>
      <c r="B238" s="371"/>
      <c r="C238" s="370"/>
      <c r="D238" s="372"/>
      <c r="E238" s="370"/>
      <c r="F238" s="372"/>
      <c r="G238" s="370"/>
      <c r="H238" s="370"/>
      <c r="I238" s="373"/>
      <c r="J238" s="375"/>
      <c r="K238" s="373"/>
      <c r="L238" s="373"/>
      <c r="M238" s="373"/>
      <c r="N238" s="373"/>
      <c r="O238" s="373"/>
      <c r="P238" s="373"/>
      <c r="Q238" s="373"/>
      <c r="R238" s="373"/>
      <c r="S238" s="373"/>
      <c r="T238" s="373"/>
      <c r="U238" s="373"/>
      <c r="V238" s="373"/>
      <c r="W238" s="373"/>
      <c r="X238" s="373"/>
      <c r="Y238" s="373"/>
      <c r="Z238" s="373"/>
    </row>
    <row r="239" spans="1:26" ht="52.5" customHeight="1" x14ac:dyDescent="0.3">
      <c r="A239" s="370"/>
      <c r="B239" s="371"/>
      <c r="C239" s="370"/>
      <c r="D239" s="372"/>
      <c r="E239" s="370"/>
      <c r="F239" s="372"/>
      <c r="G239" s="370"/>
      <c r="H239" s="370"/>
      <c r="I239" s="373"/>
      <c r="J239" s="375"/>
      <c r="K239" s="373"/>
      <c r="L239" s="373"/>
      <c r="M239" s="373"/>
      <c r="N239" s="373"/>
      <c r="O239" s="373"/>
      <c r="P239" s="373"/>
      <c r="Q239" s="373"/>
      <c r="R239" s="373"/>
      <c r="S239" s="373"/>
      <c r="T239" s="373"/>
      <c r="U239" s="373"/>
      <c r="V239" s="373"/>
      <c r="W239" s="373"/>
      <c r="X239" s="373"/>
      <c r="Y239" s="373"/>
      <c r="Z239" s="373"/>
    </row>
    <row r="240" spans="1:26" ht="52.5" customHeight="1" x14ac:dyDescent="0.3">
      <c r="A240" s="370"/>
      <c r="B240" s="371"/>
      <c r="C240" s="370"/>
      <c r="D240" s="372"/>
      <c r="E240" s="370"/>
      <c r="F240" s="372"/>
      <c r="G240" s="370"/>
      <c r="H240" s="370"/>
      <c r="I240" s="373"/>
      <c r="J240" s="375"/>
      <c r="K240" s="373"/>
      <c r="L240" s="373"/>
      <c r="M240" s="373"/>
      <c r="N240" s="373"/>
      <c r="O240" s="373"/>
      <c r="P240" s="373"/>
      <c r="Q240" s="373"/>
      <c r="R240" s="373"/>
      <c r="S240" s="373"/>
      <c r="T240" s="373"/>
      <c r="U240" s="373"/>
      <c r="V240" s="373"/>
      <c r="W240" s="373"/>
      <c r="X240" s="373"/>
      <c r="Y240" s="373"/>
      <c r="Z240" s="373"/>
    </row>
    <row r="241" spans="1:26" ht="52.5" customHeight="1" x14ac:dyDescent="0.3">
      <c r="A241" s="370"/>
      <c r="B241" s="371"/>
      <c r="C241" s="370"/>
      <c r="D241" s="372"/>
      <c r="E241" s="370"/>
      <c r="F241" s="372"/>
      <c r="G241" s="370"/>
      <c r="H241" s="370"/>
      <c r="I241" s="373"/>
      <c r="J241" s="375"/>
      <c r="K241" s="373"/>
      <c r="L241" s="373"/>
      <c r="M241" s="373"/>
      <c r="N241" s="373"/>
      <c r="O241" s="373"/>
      <c r="P241" s="373"/>
      <c r="Q241" s="373"/>
      <c r="R241" s="373"/>
      <c r="S241" s="373"/>
      <c r="T241" s="373"/>
      <c r="U241" s="373"/>
      <c r="V241" s="373"/>
      <c r="W241" s="373"/>
      <c r="X241" s="373"/>
      <c r="Y241" s="373"/>
      <c r="Z241" s="373"/>
    </row>
    <row r="242" spans="1:26" ht="52.5" customHeight="1" x14ac:dyDescent="0.3">
      <c r="A242" s="370"/>
      <c r="B242" s="371"/>
      <c r="C242" s="370"/>
      <c r="D242" s="372"/>
      <c r="E242" s="370"/>
      <c r="F242" s="372"/>
      <c r="G242" s="370"/>
      <c r="H242" s="370"/>
      <c r="I242" s="373"/>
      <c r="J242" s="375"/>
      <c r="K242" s="373"/>
      <c r="L242" s="373"/>
      <c r="M242" s="373"/>
      <c r="N242" s="373"/>
      <c r="O242" s="373"/>
      <c r="P242" s="373"/>
      <c r="Q242" s="373"/>
      <c r="R242" s="373"/>
      <c r="S242" s="373"/>
      <c r="T242" s="373"/>
      <c r="U242" s="373"/>
      <c r="V242" s="373"/>
      <c r="W242" s="373"/>
      <c r="X242" s="373"/>
      <c r="Y242" s="373"/>
      <c r="Z242" s="373"/>
    </row>
    <row r="243" spans="1:26" ht="52.5" customHeight="1" x14ac:dyDescent="0.3">
      <c r="A243" s="370"/>
      <c r="B243" s="371"/>
      <c r="C243" s="370"/>
      <c r="D243" s="372"/>
      <c r="E243" s="370"/>
      <c r="F243" s="372"/>
      <c r="G243" s="370"/>
      <c r="H243" s="370"/>
      <c r="I243" s="373"/>
      <c r="J243" s="375"/>
      <c r="K243" s="373"/>
      <c r="L243" s="373"/>
      <c r="M243" s="373"/>
      <c r="N243" s="373"/>
      <c r="O243" s="373"/>
      <c r="P243" s="373"/>
      <c r="Q243" s="373"/>
      <c r="R243" s="373"/>
      <c r="S243" s="373"/>
      <c r="T243" s="373"/>
      <c r="U243" s="373"/>
      <c r="V243" s="373"/>
      <c r="W243" s="373"/>
      <c r="X243" s="373"/>
      <c r="Y243" s="373"/>
      <c r="Z243" s="373"/>
    </row>
    <row r="244" spans="1:26" ht="52.5" customHeight="1" x14ac:dyDescent="0.3">
      <c r="A244" s="370"/>
      <c r="B244" s="371"/>
      <c r="C244" s="370"/>
      <c r="D244" s="372"/>
      <c r="E244" s="370"/>
      <c r="F244" s="372"/>
      <c r="G244" s="370"/>
      <c r="H244" s="370"/>
      <c r="I244" s="373"/>
      <c r="J244" s="375"/>
      <c r="K244" s="373"/>
      <c r="L244" s="373"/>
      <c r="M244" s="373"/>
      <c r="N244" s="373"/>
      <c r="O244" s="373"/>
      <c r="P244" s="373"/>
      <c r="Q244" s="373"/>
      <c r="R244" s="373"/>
      <c r="S244" s="373"/>
      <c r="T244" s="373"/>
      <c r="U244" s="373"/>
      <c r="V244" s="373"/>
      <c r="W244" s="373"/>
      <c r="X244" s="373"/>
      <c r="Y244" s="373"/>
      <c r="Z244" s="373"/>
    </row>
    <row r="245" spans="1:26" ht="52.5" customHeight="1" x14ac:dyDescent="0.3">
      <c r="A245" s="370"/>
      <c r="B245" s="371"/>
      <c r="C245" s="370"/>
      <c r="D245" s="372"/>
      <c r="E245" s="370"/>
      <c r="F245" s="372"/>
      <c r="G245" s="370"/>
      <c r="H245" s="370"/>
      <c r="I245" s="373"/>
      <c r="J245" s="375"/>
      <c r="K245" s="373"/>
      <c r="L245" s="373"/>
      <c r="M245" s="373"/>
      <c r="N245" s="373"/>
      <c r="O245" s="373"/>
      <c r="P245" s="373"/>
      <c r="Q245" s="373"/>
      <c r="R245" s="373"/>
      <c r="S245" s="373"/>
      <c r="T245" s="373"/>
      <c r="U245" s="373"/>
      <c r="V245" s="373"/>
      <c r="W245" s="373"/>
      <c r="X245" s="373"/>
      <c r="Y245" s="373"/>
      <c r="Z245" s="373"/>
    </row>
    <row r="246" spans="1:26" ht="52.5" customHeight="1" x14ac:dyDescent="0.3">
      <c r="A246" s="370"/>
      <c r="B246" s="371"/>
      <c r="C246" s="370"/>
      <c r="D246" s="372"/>
      <c r="E246" s="370"/>
      <c r="F246" s="372"/>
      <c r="G246" s="370"/>
      <c r="H246" s="370"/>
      <c r="I246" s="373"/>
      <c r="J246" s="375"/>
      <c r="K246" s="373"/>
      <c r="L246" s="373"/>
      <c r="M246" s="373"/>
      <c r="N246" s="373"/>
      <c r="O246" s="373"/>
      <c r="P246" s="373"/>
      <c r="Q246" s="373"/>
      <c r="R246" s="373"/>
      <c r="S246" s="373"/>
      <c r="T246" s="373"/>
      <c r="U246" s="373"/>
      <c r="V246" s="373"/>
      <c r="W246" s="373"/>
      <c r="X246" s="373"/>
      <c r="Y246" s="373"/>
      <c r="Z246" s="373"/>
    </row>
    <row r="247" spans="1:26" ht="52.5" customHeight="1" x14ac:dyDescent="0.3">
      <c r="A247" s="370"/>
      <c r="B247" s="371"/>
      <c r="C247" s="370"/>
      <c r="D247" s="372"/>
      <c r="E247" s="370"/>
      <c r="F247" s="372"/>
      <c r="G247" s="370"/>
      <c r="H247" s="370"/>
      <c r="I247" s="373"/>
      <c r="J247" s="375"/>
      <c r="K247" s="373"/>
      <c r="L247" s="373"/>
      <c r="M247" s="373"/>
      <c r="N247" s="373"/>
      <c r="O247" s="373"/>
      <c r="P247" s="373"/>
      <c r="Q247" s="373"/>
      <c r="R247" s="373"/>
      <c r="S247" s="373"/>
      <c r="T247" s="373"/>
      <c r="U247" s="373"/>
      <c r="V247" s="373"/>
      <c r="W247" s="373"/>
      <c r="X247" s="373"/>
      <c r="Y247" s="373"/>
      <c r="Z247" s="373"/>
    </row>
    <row r="248" spans="1:26" ht="52.5" customHeight="1" x14ac:dyDescent="0.3">
      <c r="A248" s="370"/>
      <c r="B248" s="371"/>
      <c r="C248" s="370"/>
      <c r="D248" s="372"/>
      <c r="E248" s="370"/>
      <c r="F248" s="372"/>
      <c r="G248" s="370"/>
      <c r="H248" s="370"/>
      <c r="I248" s="373"/>
      <c r="J248" s="375"/>
      <c r="K248" s="373"/>
      <c r="L248" s="373"/>
      <c r="M248" s="373"/>
      <c r="N248" s="373"/>
      <c r="O248" s="373"/>
      <c r="P248" s="373"/>
      <c r="Q248" s="373"/>
      <c r="R248" s="373"/>
      <c r="S248" s="373"/>
      <c r="T248" s="373"/>
      <c r="U248" s="373"/>
      <c r="V248" s="373"/>
      <c r="W248" s="373"/>
      <c r="X248" s="373"/>
      <c r="Y248" s="373"/>
      <c r="Z248" s="373"/>
    </row>
    <row r="249" spans="1:26" ht="52.5" customHeight="1" x14ac:dyDescent="0.3">
      <c r="A249" s="370"/>
      <c r="B249" s="371"/>
      <c r="C249" s="370"/>
      <c r="D249" s="372"/>
      <c r="E249" s="370"/>
      <c r="F249" s="372"/>
      <c r="G249" s="370"/>
      <c r="H249" s="370"/>
      <c r="I249" s="373"/>
      <c r="J249" s="375"/>
      <c r="K249" s="373"/>
      <c r="L249" s="373"/>
      <c r="M249" s="373"/>
      <c r="N249" s="373"/>
      <c r="O249" s="373"/>
      <c r="P249" s="373"/>
      <c r="Q249" s="373"/>
      <c r="R249" s="373"/>
      <c r="S249" s="373"/>
      <c r="T249" s="373"/>
      <c r="U249" s="373"/>
      <c r="V249" s="373"/>
      <c r="W249" s="373"/>
      <c r="X249" s="373"/>
      <c r="Y249" s="373"/>
      <c r="Z249" s="373"/>
    </row>
    <row r="250" spans="1:26" ht="52.5" customHeight="1" x14ac:dyDescent="0.3">
      <c r="A250" s="370"/>
      <c r="B250" s="371"/>
      <c r="C250" s="370"/>
      <c r="D250" s="372"/>
      <c r="E250" s="370"/>
      <c r="F250" s="372"/>
      <c r="G250" s="370"/>
      <c r="H250" s="370"/>
      <c r="I250" s="373"/>
      <c r="J250" s="375"/>
      <c r="K250" s="373"/>
      <c r="L250" s="373"/>
      <c r="M250" s="373"/>
      <c r="N250" s="373"/>
      <c r="O250" s="373"/>
      <c r="P250" s="373"/>
      <c r="Q250" s="373"/>
      <c r="R250" s="373"/>
      <c r="S250" s="373"/>
      <c r="T250" s="373"/>
      <c r="U250" s="373"/>
      <c r="V250" s="373"/>
      <c r="W250" s="373"/>
      <c r="X250" s="373"/>
      <c r="Y250" s="373"/>
      <c r="Z250" s="373"/>
    </row>
    <row r="251" spans="1:26" ht="52.5" customHeight="1" x14ac:dyDescent="0.3">
      <c r="A251" s="370"/>
      <c r="B251" s="371"/>
      <c r="C251" s="370"/>
      <c r="D251" s="372"/>
      <c r="E251" s="370"/>
      <c r="F251" s="372"/>
      <c r="G251" s="370"/>
      <c r="H251" s="370"/>
      <c r="I251" s="373"/>
      <c r="J251" s="375"/>
      <c r="K251" s="373"/>
      <c r="L251" s="373"/>
      <c r="M251" s="373"/>
      <c r="N251" s="373"/>
      <c r="O251" s="373"/>
      <c r="P251" s="373"/>
      <c r="Q251" s="373"/>
      <c r="R251" s="373"/>
      <c r="S251" s="373"/>
      <c r="T251" s="373"/>
      <c r="U251" s="373"/>
      <c r="V251" s="373"/>
      <c r="W251" s="373"/>
      <c r="X251" s="373"/>
      <c r="Y251" s="373"/>
      <c r="Z251" s="373"/>
    </row>
    <row r="252" spans="1:26" ht="52.5" customHeight="1" x14ac:dyDescent="0.3">
      <c r="A252" s="370"/>
      <c r="B252" s="371"/>
      <c r="C252" s="370"/>
      <c r="D252" s="372"/>
      <c r="E252" s="370"/>
      <c r="F252" s="372"/>
      <c r="G252" s="370"/>
      <c r="H252" s="370"/>
      <c r="I252" s="373"/>
      <c r="J252" s="375"/>
      <c r="K252" s="373"/>
      <c r="L252" s="373"/>
      <c r="M252" s="373"/>
      <c r="N252" s="373"/>
      <c r="O252" s="373"/>
      <c r="P252" s="373"/>
      <c r="Q252" s="373"/>
      <c r="R252" s="373"/>
      <c r="S252" s="373"/>
      <c r="T252" s="373"/>
      <c r="U252" s="373"/>
      <c r="V252" s="373"/>
      <c r="W252" s="373"/>
      <c r="X252" s="373"/>
      <c r="Y252" s="373"/>
      <c r="Z252" s="373"/>
    </row>
    <row r="253" spans="1:26" ht="52.5" customHeight="1" x14ac:dyDescent="0.3">
      <c r="A253" s="370"/>
      <c r="B253" s="371"/>
      <c r="C253" s="370"/>
      <c r="D253" s="372"/>
      <c r="E253" s="370"/>
      <c r="F253" s="372"/>
      <c r="G253" s="370"/>
      <c r="H253" s="370"/>
      <c r="I253" s="373"/>
      <c r="J253" s="375"/>
      <c r="K253" s="373"/>
      <c r="L253" s="373"/>
      <c r="M253" s="373"/>
      <c r="N253" s="373"/>
      <c r="O253" s="373"/>
      <c r="P253" s="373"/>
      <c r="Q253" s="373"/>
      <c r="R253" s="373"/>
      <c r="S253" s="373"/>
      <c r="T253" s="373"/>
      <c r="U253" s="373"/>
      <c r="V253" s="373"/>
      <c r="W253" s="373"/>
      <c r="X253" s="373"/>
      <c r="Y253" s="373"/>
      <c r="Z253" s="373"/>
    </row>
    <row r="254" spans="1:26" ht="52.5" customHeight="1" x14ac:dyDescent="0.3">
      <c r="A254" s="370"/>
      <c r="B254" s="371"/>
      <c r="C254" s="370"/>
      <c r="D254" s="372"/>
      <c r="E254" s="370"/>
      <c r="F254" s="372"/>
      <c r="G254" s="370"/>
      <c r="H254" s="370"/>
      <c r="I254" s="373"/>
      <c r="J254" s="375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</row>
    <row r="255" spans="1:26" ht="52.5" customHeight="1" x14ac:dyDescent="0.3">
      <c r="A255" s="370"/>
      <c r="B255" s="371"/>
      <c r="C255" s="370"/>
      <c r="D255" s="372"/>
      <c r="E255" s="370"/>
      <c r="F255" s="372"/>
      <c r="G255" s="370"/>
      <c r="H255" s="370"/>
      <c r="I255" s="373"/>
      <c r="J255" s="375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</row>
    <row r="256" spans="1:26" ht="52.5" customHeight="1" x14ac:dyDescent="0.3">
      <c r="A256" s="370"/>
      <c r="B256" s="371"/>
      <c r="C256" s="370"/>
      <c r="D256" s="372"/>
      <c r="E256" s="370"/>
      <c r="F256" s="372"/>
      <c r="G256" s="370"/>
      <c r="H256" s="370"/>
      <c r="I256" s="373"/>
      <c r="J256" s="375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</row>
    <row r="257" spans="1:26" ht="52.5" customHeight="1" x14ac:dyDescent="0.3">
      <c r="A257" s="370"/>
      <c r="B257" s="371"/>
      <c r="C257" s="370"/>
      <c r="D257" s="372"/>
      <c r="E257" s="370"/>
      <c r="F257" s="372"/>
      <c r="G257" s="370"/>
      <c r="H257" s="370"/>
      <c r="I257" s="373"/>
      <c r="J257" s="375"/>
      <c r="K257" s="373"/>
      <c r="L257" s="373"/>
      <c r="M257" s="373"/>
      <c r="N257" s="373"/>
      <c r="O257" s="373"/>
      <c r="P257" s="373"/>
      <c r="Q257" s="373"/>
      <c r="R257" s="373"/>
      <c r="S257" s="373"/>
      <c r="T257" s="373"/>
      <c r="U257" s="373"/>
      <c r="V257" s="373"/>
      <c r="W257" s="373"/>
      <c r="X257" s="373"/>
      <c r="Y257" s="373"/>
      <c r="Z257" s="373"/>
    </row>
    <row r="258" spans="1:26" ht="52.5" customHeight="1" x14ac:dyDescent="0.3">
      <c r="A258" s="370"/>
      <c r="B258" s="371"/>
      <c r="C258" s="370"/>
      <c r="D258" s="372"/>
      <c r="E258" s="370"/>
      <c r="F258" s="372"/>
      <c r="G258" s="370"/>
      <c r="H258" s="370"/>
      <c r="I258" s="373"/>
      <c r="J258" s="375"/>
      <c r="K258" s="373"/>
      <c r="L258" s="373"/>
      <c r="M258" s="373"/>
      <c r="N258" s="373"/>
      <c r="O258" s="373"/>
      <c r="P258" s="373"/>
      <c r="Q258" s="373"/>
      <c r="R258" s="373"/>
      <c r="S258" s="373"/>
      <c r="T258" s="373"/>
      <c r="U258" s="373"/>
      <c r="V258" s="373"/>
      <c r="W258" s="373"/>
      <c r="X258" s="373"/>
      <c r="Y258" s="373"/>
      <c r="Z258" s="373"/>
    </row>
    <row r="259" spans="1:26" ht="52.5" customHeight="1" x14ac:dyDescent="0.3">
      <c r="A259" s="370"/>
      <c r="B259" s="371"/>
      <c r="C259" s="370"/>
      <c r="D259" s="372"/>
      <c r="E259" s="370"/>
      <c r="F259" s="372"/>
      <c r="G259" s="370"/>
      <c r="H259" s="370"/>
      <c r="I259" s="373"/>
      <c r="J259" s="375"/>
      <c r="K259" s="373"/>
      <c r="L259" s="373"/>
      <c r="M259" s="373"/>
      <c r="N259" s="373"/>
      <c r="O259" s="373"/>
      <c r="P259" s="373"/>
      <c r="Q259" s="373"/>
      <c r="R259" s="373"/>
      <c r="S259" s="373"/>
      <c r="T259" s="373"/>
      <c r="U259" s="373"/>
      <c r="V259" s="373"/>
      <c r="W259" s="373"/>
      <c r="X259" s="373"/>
      <c r="Y259" s="373"/>
      <c r="Z259" s="373"/>
    </row>
    <row r="260" spans="1:26" ht="52.5" customHeight="1" x14ac:dyDescent="0.3">
      <c r="A260" s="370"/>
      <c r="B260" s="371"/>
      <c r="C260" s="370"/>
      <c r="D260" s="372"/>
      <c r="E260" s="370"/>
      <c r="F260" s="372"/>
      <c r="G260" s="370"/>
      <c r="H260" s="370"/>
      <c r="I260" s="373"/>
      <c r="J260" s="375"/>
      <c r="K260" s="373"/>
      <c r="L260" s="373"/>
      <c r="M260" s="373"/>
      <c r="N260" s="373"/>
      <c r="O260" s="373"/>
      <c r="P260" s="373"/>
      <c r="Q260" s="373"/>
      <c r="R260" s="373"/>
      <c r="S260" s="373"/>
      <c r="T260" s="373"/>
      <c r="U260" s="373"/>
      <c r="V260" s="373"/>
      <c r="W260" s="373"/>
      <c r="X260" s="373"/>
      <c r="Y260" s="373"/>
      <c r="Z260" s="373"/>
    </row>
    <row r="261" spans="1:26" ht="52.5" customHeight="1" x14ac:dyDescent="0.3">
      <c r="A261" s="370"/>
      <c r="B261" s="371"/>
      <c r="C261" s="370"/>
      <c r="D261" s="372"/>
      <c r="E261" s="370"/>
      <c r="F261" s="372"/>
      <c r="G261" s="370"/>
      <c r="H261" s="370"/>
      <c r="I261" s="373"/>
      <c r="J261" s="375"/>
      <c r="K261" s="373"/>
      <c r="L261" s="373"/>
      <c r="M261" s="373"/>
      <c r="N261" s="373"/>
      <c r="O261" s="373"/>
      <c r="P261" s="373"/>
      <c r="Q261" s="373"/>
      <c r="R261" s="373"/>
      <c r="S261" s="373"/>
      <c r="T261" s="373"/>
      <c r="U261" s="373"/>
      <c r="V261" s="373"/>
      <c r="W261" s="373"/>
      <c r="X261" s="373"/>
      <c r="Y261" s="373"/>
      <c r="Z261" s="373"/>
    </row>
    <row r="262" spans="1:26" ht="52.5" customHeight="1" x14ac:dyDescent="0.3">
      <c r="A262" s="370"/>
      <c r="B262" s="371"/>
      <c r="C262" s="370"/>
      <c r="D262" s="372"/>
      <c r="E262" s="370"/>
      <c r="F262" s="372"/>
      <c r="G262" s="370"/>
      <c r="H262" s="370"/>
      <c r="I262" s="373"/>
      <c r="J262" s="375"/>
      <c r="K262" s="373"/>
      <c r="L262" s="373"/>
      <c r="M262" s="373"/>
      <c r="N262" s="373"/>
      <c r="O262" s="373"/>
      <c r="P262" s="373"/>
      <c r="Q262" s="373"/>
      <c r="R262" s="373"/>
      <c r="S262" s="373"/>
      <c r="T262" s="373"/>
      <c r="U262" s="373"/>
      <c r="V262" s="373"/>
      <c r="W262" s="373"/>
      <c r="X262" s="373"/>
      <c r="Y262" s="373"/>
      <c r="Z262" s="373"/>
    </row>
    <row r="263" spans="1:26" ht="52.5" customHeight="1" x14ac:dyDescent="0.3">
      <c r="A263" s="370"/>
      <c r="B263" s="371"/>
      <c r="C263" s="370"/>
      <c r="D263" s="372"/>
      <c r="E263" s="370"/>
      <c r="F263" s="372"/>
      <c r="G263" s="370"/>
      <c r="H263" s="370"/>
      <c r="I263" s="373"/>
      <c r="J263" s="375"/>
      <c r="K263" s="373"/>
      <c r="L263" s="373"/>
      <c r="M263" s="373"/>
      <c r="N263" s="373"/>
      <c r="O263" s="373"/>
      <c r="P263" s="373"/>
      <c r="Q263" s="373"/>
      <c r="R263" s="373"/>
      <c r="S263" s="373"/>
      <c r="T263" s="373"/>
      <c r="U263" s="373"/>
      <c r="V263" s="373"/>
      <c r="W263" s="373"/>
      <c r="X263" s="373"/>
      <c r="Y263" s="373"/>
      <c r="Z263" s="373"/>
    </row>
    <row r="264" spans="1:26" ht="52.5" customHeight="1" x14ac:dyDescent="0.3">
      <c r="A264" s="370"/>
      <c r="B264" s="371"/>
      <c r="C264" s="370"/>
      <c r="D264" s="372"/>
      <c r="E264" s="370"/>
      <c r="F264" s="372"/>
      <c r="G264" s="370"/>
      <c r="H264" s="370"/>
      <c r="I264" s="373"/>
      <c r="J264" s="375"/>
      <c r="K264" s="373"/>
      <c r="L264" s="373"/>
      <c r="M264" s="373"/>
      <c r="N264" s="373"/>
      <c r="O264" s="373"/>
      <c r="P264" s="373"/>
      <c r="Q264" s="373"/>
      <c r="R264" s="373"/>
      <c r="S264" s="373"/>
      <c r="T264" s="373"/>
      <c r="U264" s="373"/>
      <c r="V264" s="373"/>
      <c r="W264" s="373"/>
      <c r="X264" s="373"/>
      <c r="Y264" s="373"/>
      <c r="Z264" s="373"/>
    </row>
    <row r="265" spans="1:26" ht="52.5" customHeight="1" x14ac:dyDescent="0.3">
      <c r="A265" s="370"/>
      <c r="B265" s="371"/>
      <c r="C265" s="370"/>
      <c r="D265" s="372"/>
      <c r="E265" s="370"/>
      <c r="F265" s="372"/>
      <c r="G265" s="370"/>
      <c r="H265" s="370"/>
      <c r="I265" s="373"/>
      <c r="J265" s="375"/>
      <c r="K265" s="373"/>
      <c r="L265" s="373"/>
      <c r="M265" s="373"/>
      <c r="N265" s="373"/>
      <c r="O265" s="373"/>
      <c r="P265" s="373"/>
      <c r="Q265" s="373"/>
      <c r="R265" s="373"/>
      <c r="S265" s="373"/>
      <c r="T265" s="373"/>
      <c r="U265" s="373"/>
      <c r="V265" s="373"/>
      <c r="W265" s="373"/>
      <c r="X265" s="373"/>
      <c r="Y265" s="373"/>
      <c r="Z265" s="373"/>
    </row>
    <row r="266" spans="1:26" ht="52.5" customHeight="1" x14ac:dyDescent="0.3">
      <c r="A266" s="370"/>
      <c r="B266" s="371"/>
      <c r="C266" s="370"/>
      <c r="D266" s="372"/>
      <c r="E266" s="370"/>
      <c r="F266" s="372"/>
      <c r="G266" s="370"/>
      <c r="H266" s="370"/>
      <c r="I266" s="373"/>
      <c r="J266" s="375"/>
      <c r="K266" s="373"/>
      <c r="L266" s="373"/>
      <c r="M266" s="373"/>
      <c r="N266" s="373"/>
      <c r="O266" s="373"/>
      <c r="P266" s="373"/>
      <c r="Q266" s="373"/>
      <c r="R266" s="373"/>
      <c r="S266" s="373"/>
      <c r="T266" s="373"/>
      <c r="U266" s="373"/>
      <c r="V266" s="373"/>
      <c r="W266" s="373"/>
      <c r="X266" s="373"/>
      <c r="Y266" s="373"/>
      <c r="Z266" s="373"/>
    </row>
    <row r="267" spans="1:26" ht="52.5" customHeight="1" x14ac:dyDescent="0.3">
      <c r="A267" s="370"/>
      <c r="B267" s="371"/>
      <c r="C267" s="370"/>
      <c r="D267" s="372"/>
      <c r="E267" s="370"/>
      <c r="F267" s="372"/>
      <c r="G267" s="370"/>
      <c r="H267" s="370"/>
      <c r="I267" s="373"/>
      <c r="J267" s="375"/>
      <c r="K267" s="373"/>
      <c r="L267" s="373"/>
      <c r="M267" s="373"/>
      <c r="N267" s="373"/>
      <c r="O267" s="373"/>
      <c r="P267" s="373"/>
      <c r="Q267" s="373"/>
      <c r="R267" s="373"/>
      <c r="S267" s="373"/>
      <c r="T267" s="373"/>
      <c r="U267" s="373"/>
      <c r="V267" s="373"/>
      <c r="W267" s="373"/>
      <c r="X267" s="373"/>
      <c r="Y267" s="373"/>
      <c r="Z267" s="373"/>
    </row>
    <row r="268" spans="1:26" ht="52.5" customHeight="1" x14ac:dyDescent="0.3">
      <c r="A268" s="370"/>
      <c r="B268" s="371"/>
      <c r="C268" s="370"/>
      <c r="D268" s="372"/>
      <c r="E268" s="370"/>
      <c r="F268" s="372"/>
      <c r="G268" s="370"/>
      <c r="H268" s="370"/>
      <c r="I268" s="373"/>
      <c r="J268" s="375"/>
      <c r="K268" s="373"/>
      <c r="L268" s="373"/>
      <c r="M268" s="373"/>
      <c r="N268" s="373"/>
      <c r="O268" s="373"/>
      <c r="P268" s="373"/>
      <c r="Q268" s="373"/>
      <c r="R268" s="373"/>
      <c r="S268" s="373"/>
      <c r="T268" s="373"/>
      <c r="U268" s="373"/>
      <c r="V268" s="373"/>
      <c r="W268" s="373"/>
      <c r="X268" s="373"/>
      <c r="Y268" s="373"/>
      <c r="Z268" s="373"/>
    </row>
    <row r="269" spans="1:26" ht="52.5" customHeight="1" x14ac:dyDescent="0.3">
      <c r="A269" s="370"/>
      <c r="B269" s="371"/>
      <c r="C269" s="370"/>
      <c r="D269" s="372"/>
      <c r="E269" s="370"/>
      <c r="F269" s="372"/>
      <c r="G269" s="370"/>
      <c r="H269" s="370"/>
      <c r="I269" s="373"/>
      <c r="J269" s="375"/>
      <c r="K269" s="373"/>
      <c r="L269" s="373"/>
      <c r="M269" s="373"/>
      <c r="N269" s="373"/>
      <c r="O269" s="373"/>
      <c r="P269" s="373"/>
      <c r="Q269" s="373"/>
      <c r="R269" s="373"/>
      <c r="S269" s="373"/>
      <c r="T269" s="373"/>
      <c r="U269" s="373"/>
      <c r="V269" s="373"/>
      <c r="W269" s="373"/>
      <c r="X269" s="373"/>
      <c r="Y269" s="373"/>
      <c r="Z269" s="373"/>
    </row>
    <row r="270" spans="1:26" ht="52.5" customHeight="1" x14ac:dyDescent="0.3">
      <c r="A270" s="370"/>
      <c r="B270" s="371"/>
      <c r="C270" s="370"/>
      <c r="D270" s="372"/>
      <c r="E270" s="370"/>
      <c r="F270" s="372"/>
      <c r="G270" s="370"/>
      <c r="H270" s="370"/>
      <c r="I270" s="373"/>
      <c r="J270" s="375"/>
      <c r="K270" s="373"/>
      <c r="L270" s="373"/>
      <c r="M270" s="373"/>
      <c r="N270" s="373"/>
      <c r="O270" s="373"/>
      <c r="P270" s="373"/>
      <c r="Q270" s="373"/>
      <c r="R270" s="373"/>
      <c r="S270" s="373"/>
      <c r="T270" s="373"/>
      <c r="U270" s="373"/>
      <c r="V270" s="373"/>
      <c r="W270" s="373"/>
      <c r="X270" s="373"/>
      <c r="Y270" s="373"/>
      <c r="Z270" s="373"/>
    </row>
    <row r="271" spans="1:26" ht="52.5" customHeight="1" x14ac:dyDescent="0.3">
      <c r="A271" s="370"/>
      <c r="B271" s="371"/>
      <c r="C271" s="370"/>
      <c r="D271" s="372"/>
      <c r="E271" s="370"/>
      <c r="F271" s="372"/>
      <c r="G271" s="370"/>
      <c r="H271" s="370"/>
      <c r="I271" s="373"/>
      <c r="J271" s="375"/>
      <c r="K271" s="373"/>
      <c r="L271" s="373"/>
      <c r="M271" s="373"/>
      <c r="N271" s="373"/>
      <c r="O271" s="373"/>
      <c r="P271" s="373"/>
      <c r="Q271" s="373"/>
      <c r="R271" s="373"/>
      <c r="S271" s="373"/>
      <c r="T271" s="373"/>
      <c r="U271" s="373"/>
      <c r="V271" s="373"/>
      <c r="W271" s="373"/>
      <c r="X271" s="373"/>
      <c r="Y271" s="373"/>
      <c r="Z271" s="373"/>
    </row>
    <row r="272" spans="1:26" ht="52.5" customHeight="1" x14ac:dyDescent="0.3">
      <c r="A272" s="370"/>
      <c r="B272" s="371"/>
      <c r="C272" s="370"/>
      <c r="D272" s="372"/>
      <c r="E272" s="370"/>
      <c r="F272" s="372"/>
      <c r="G272" s="370"/>
      <c r="H272" s="370"/>
      <c r="I272" s="373"/>
      <c r="J272" s="375"/>
      <c r="K272" s="373"/>
      <c r="L272" s="373"/>
      <c r="M272" s="373"/>
      <c r="N272" s="373"/>
      <c r="O272" s="373"/>
      <c r="P272" s="373"/>
      <c r="Q272" s="373"/>
      <c r="R272" s="373"/>
      <c r="S272" s="373"/>
      <c r="T272" s="373"/>
      <c r="U272" s="373"/>
      <c r="V272" s="373"/>
      <c r="W272" s="373"/>
      <c r="X272" s="373"/>
      <c r="Y272" s="373"/>
      <c r="Z272" s="373"/>
    </row>
    <row r="273" spans="1:26" ht="52.5" customHeight="1" x14ac:dyDescent="0.3">
      <c r="A273" s="370"/>
      <c r="B273" s="371"/>
      <c r="C273" s="370"/>
      <c r="D273" s="372"/>
      <c r="E273" s="370"/>
      <c r="F273" s="372"/>
      <c r="G273" s="370"/>
      <c r="H273" s="370"/>
      <c r="I273" s="373"/>
      <c r="J273" s="375"/>
      <c r="K273" s="373"/>
      <c r="L273" s="373"/>
      <c r="M273" s="373"/>
      <c r="N273" s="373"/>
      <c r="O273" s="373"/>
      <c r="P273" s="373"/>
      <c r="Q273" s="373"/>
      <c r="R273" s="373"/>
      <c r="S273" s="373"/>
      <c r="T273" s="373"/>
      <c r="U273" s="373"/>
      <c r="V273" s="373"/>
      <c r="W273" s="373"/>
      <c r="X273" s="373"/>
      <c r="Y273" s="373"/>
      <c r="Z273" s="373"/>
    </row>
    <row r="274" spans="1:26" ht="52.5" customHeight="1" x14ac:dyDescent="0.3">
      <c r="A274" s="370"/>
      <c r="B274" s="371"/>
      <c r="C274" s="370"/>
      <c r="D274" s="372"/>
      <c r="E274" s="370"/>
      <c r="F274" s="372"/>
      <c r="G274" s="370"/>
      <c r="H274" s="370"/>
      <c r="I274" s="373"/>
      <c r="J274" s="375"/>
      <c r="K274" s="373"/>
      <c r="L274" s="373"/>
      <c r="M274" s="373"/>
      <c r="N274" s="373"/>
      <c r="O274" s="373"/>
      <c r="P274" s="373"/>
      <c r="Q274" s="373"/>
      <c r="R274" s="373"/>
      <c r="S274" s="373"/>
      <c r="T274" s="373"/>
      <c r="U274" s="373"/>
      <c r="V274" s="373"/>
      <c r="W274" s="373"/>
      <c r="X274" s="373"/>
      <c r="Y274" s="373"/>
      <c r="Z274" s="373"/>
    </row>
    <row r="275" spans="1:26" ht="52.5" customHeight="1" x14ac:dyDescent="0.3">
      <c r="A275" s="370"/>
      <c r="B275" s="371"/>
      <c r="C275" s="370"/>
      <c r="D275" s="372"/>
      <c r="E275" s="370"/>
      <c r="F275" s="372"/>
      <c r="G275" s="370"/>
      <c r="H275" s="370"/>
      <c r="I275" s="373"/>
      <c r="J275" s="375"/>
      <c r="K275" s="373"/>
      <c r="L275" s="373"/>
      <c r="M275" s="373"/>
      <c r="N275" s="373"/>
      <c r="O275" s="373"/>
      <c r="P275" s="373"/>
      <c r="Q275" s="373"/>
      <c r="R275" s="373"/>
      <c r="S275" s="373"/>
      <c r="T275" s="373"/>
      <c r="U275" s="373"/>
      <c r="V275" s="373"/>
      <c r="W275" s="373"/>
      <c r="X275" s="373"/>
      <c r="Y275" s="373"/>
      <c r="Z275" s="373"/>
    </row>
    <row r="276" spans="1:26" ht="52.5" customHeight="1" x14ac:dyDescent="0.3">
      <c r="A276" s="370"/>
      <c r="B276" s="371"/>
      <c r="C276" s="370"/>
      <c r="D276" s="372"/>
      <c r="E276" s="370"/>
      <c r="F276" s="372"/>
      <c r="G276" s="370"/>
      <c r="H276" s="370"/>
      <c r="I276" s="373"/>
      <c r="J276" s="375"/>
      <c r="K276" s="373"/>
      <c r="L276" s="373"/>
      <c r="M276" s="373"/>
      <c r="N276" s="373"/>
      <c r="O276" s="373"/>
      <c r="P276" s="373"/>
      <c r="Q276" s="373"/>
      <c r="R276" s="373"/>
      <c r="S276" s="373"/>
      <c r="T276" s="373"/>
      <c r="U276" s="373"/>
      <c r="V276" s="373"/>
      <c r="W276" s="373"/>
      <c r="X276" s="373"/>
      <c r="Y276" s="373"/>
      <c r="Z276" s="373"/>
    </row>
    <row r="277" spans="1:26" ht="52.5" customHeight="1" x14ac:dyDescent="0.3">
      <c r="A277" s="370"/>
      <c r="B277" s="371"/>
      <c r="C277" s="370"/>
      <c r="D277" s="372"/>
      <c r="E277" s="370"/>
      <c r="F277" s="372"/>
      <c r="G277" s="370"/>
      <c r="H277" s="370"/>
      <c r="I277" s="373"/>
      <c r="J277" s="375"/>
      <c r="K277" s="373"/>
      <c r="L277" s="373"/>
      <c r="M277" s="373"/>
      <c r="N277" s="373"/>
      <c r="O277" s="373"/>
      <c r="P277" s="373"/>
      <c r="Q277" s="373"/>
      <c r="R277" s="373"/>
      <c r="S277" s="373"/>
      <c r="T277" s="373"/>
      <c r="U277" s="373"/>
      <c r="V277" s="373"/>
      <c r="W277" s="373"/>
      <c r="X277" s="373"/>
      <c r="Y277" s="373"/>
      <c r="Z277" s="373"/>
    </row>
    <row r="278" spans="1:26" ht="52.5" customHeight="1" x14ac:dyDescent="0.3">
      <c r="A278" s="370"/>
      <c r="B278" s="371"/>
      <c r="C278" s="370"/>
      <c r="D278" s="372"/>
      <c r="E278" s="370"/>
      <c r="F278" s="372"/>
      <c r="G278" s="370"/>
      <c r="H278" s="370"/>
      <c r="I278" s="373"/>
      <c r="J278" s="375"/>
      <c r="K278" s="373"/>
      <c r="L278" s="373"/>
      <c r="M278" s="373"/>
      <c r="N278" s="373"/>
      <c r="O278" s="373"/>
      <c r="P278" s="373"/>
      <c r="Q278" s="373"/>
      <c r="R278" s="373"/>
      <c r="S278" s="373"/>
      <c r="T278" s="373"/>
      <c r="U278" s="373"/>
      <c r="V278" s="373"/>
      <c r="W278" s="373"/>
      <c r="X278" s="373"/>
      <c r="Y278" s="373"/>
      <c r="Z278" s="373"/>
    </row>
    <row r="279" spans="1:26" ht="52.5" customHeight="1" x14ac:dyDescent="0.3">
      <c r="A279" s="370"/>
      <c r="B279" s="371"/>
      <c r="C279" s="370"/>
      <c r="D279" s="372"/>
      <c r="E279" s="370"/>
      <c r="F279" s="372"/>
      <c r="G279" s="370"/>
      <c r="H279" s="370"/>
      <c r="I279" s="373"/>
      <c r="J279" s="375"/>
      <c r="K279" s="373"/>
      <c r="L279" s="373"/>
      <c r="M279" s="373"/>
      <c r="N279" s="373"/>
      <c r="O279" s="373"/>
      <c r="P279" s="373"/>
      <c r="Q279" s="373"/>
      <c r="R279" s="373"/>
      <c r="S279" s="373"/>
      <c r="T279" s="373"/>
      <c r="U279" s="373"/>
      <c r="V279" s="373"/>
      <c r="W279" s="373"/>
      <c r="X279" s="373"/>
      <c r="Y279" s="373"/>
      <c r="Z279" s="373"/>
    </row>
    <row r="280" spans="1:26" ht="52.5" customHeight="1" x14ac:dyDescent="0.3">
      <c r="A280" s="370"/>
      <c r="B280" s="371"/>
      <c r="C280" s="370"/>
      <c r="D280" s="372"/>
      <c r="E280" s="370"/>
      <c r="F280" s="372"/>
      <c r="G280" s="370"/>
      <c r="H280" s="370"/>
      <c r="I280" s="373"/>
      <c r="J280" s="375"/>
      <c r="K280" s="373"/>
      <c r="L280" s="373"/>
      <c r="M280" s="373"/>
      <c r="N280" s="373"/>
      <c r="O280" s="373"/>
      <c r="P280" s="373"/>
      <c r="Q280" s="373"/>
      <c r="R280" s="373"/>
      <c r="S280" s="373"/>
      <c r="T280" s="373"/>
      <c r="U280" s="373"/>
      <c r="V280" s="373"/>
      <c r="W280" s="373"/>
      <c r="X280" s="373"/>
      <c r="Y280" s="373"/>
      <c r="Z280" s="373"/>
    </row>
    <row r="281" spans="1:26" ht="52.5" customHeight="1" x14ac:dyDescent="0.3">
      <c r="A281" s="370"/>
      <c r="B281" s="371"/>
      <c r="C281" s="370"/>
      <c r="D281" s="372"/>
      <c r="E281" s="370"/>
      <c r="F281" s="372"/>
      <c r="G281" s="370"/>
      <c r="H281" s="370"/>
      <c r="I281" s="373"/>
      <c r="J281" s="375"/>
      <c r="K281" s="373"/>
      <c r="L281" s="373"/>
      <c r="M281" s="373"/>
      <c r="N281" s="373"/>
      <c r="O281" s="373"/>
      <c r="P281" s="373"/>
      <c r="Q281" s="373"/>
      <c r="R281" s="373"/>
      <c r="S281" s="373"/>
      <c r="T281" s="373"/>
      <c r="U281" s="373"/>
      <c r="V281" s="373"/>
      <c r="W281" s="373"/>
      <c r="X281" s="373"/>
      <c r="Y281" s="373"/>
      <c r="Z281" s="373"/>
    </row>
    <row r="282" spans="1:26" ht="52.5" customHeight="1" x14ac:dyDescent="0.3">
      <c r="A282" s="370"/>
      <c r="B282" s="371"/>
      <c r="C282" s="370"/>
      <c r="D282" s="372"/>
      <c r="E282" s="370"/>
      <c r="F282" s="372"/>
      <c r="G282" s="370"/>
      <c r="H282" s="370"/>
      <c r="I282" s="373"/>
      <c r="J282" s="375"/>
      <c r="K282" s="373"/>
      <c r="L282" s="373"/>
      <c r="M282" s="373"/>
      <c r="N282" s="373"/>
      <c r="O282" s="373"/>
      <c r="P282" s="373"/>
      <c r="Q282" s="373"/>
      <c r="R282" s="373"/>
      <c r="S282" s="373"/>
      <c r="T282" s="373"/>
      <c r="U282" s="373"/>
      <c r="V282" s="373"/>
      <c r="W282" s="373"/>
      <c r="X282" s="373"/>
      <c r="Y282" s="373"/>
      <c r="Z282" s="373"/>
    </row>
    <row r="283" spans="1:26" ht="52.5" customHeight="1" x14ac:dyDescent="0.3">
      <c r="A283" s="370"/>
      <c r="B283" s="371"/>
      <c r="C283" s="370"/>
      <c r="D283" s="372"/>
      <c r="E283" s="370"/>
      <c r="F283" s="372"/>
      <c r="G283" s="370"/>
      <c r="H283" s="370"/>
      <c r="I283" s="373"/>
      <c r="J283" s="375"/>
      <c r="K283" s="373"/>
      <c r="L283" s="373"/>
      <c r="M283" s="373"/>
      <c r="N283" s="373"/>
      <c r="O283" s="373"/>
      <c r="P283" s="373"/>
      <c r="Q283" s="373"/>
      <c r="R283" s="373"/>
      <c r="S283" s="373"/>
      <c r="T283" s="373"/>
      <c r="U283" s="373"/>
      <c r="V283" s="373"/>
      <c r="W283" s="373"/>
      <c r="X283" s="373"/>
      <c r="Y283" s="373"/>
      <c r="Z283" s="373"/>
    </row>
    <row r="284" spans="1:26" ht="52.5" customHeight="1" x14ac:dyDescent="0.3">
      <c r="A284" s="370"/>
      <c r="B284" s="371"/>
      <c r="C284" s="370"/>
      <c r="D284" s="372"/>
      <c r="E284" s="370"/>
      <c r="F284" s="372"/>
      <c r="G284" s="370"/>
      <c r="H284" s="370"/>
      <c r="I284" s="373"/>
      <c r="J284" s="375"/>
      <c r="K284" s="373"/>
      <c r="L284" s="373"/>
      <c r="M284" s="373"/>
      <c r="N284" s="373"/>
      <c r="O284" s="373"/>
      <c r="P284" s="373"/>
      <c r="Q284" s="373"/>
      <c r="R284" s="373"/>
      <c r="S284" s="373"/>
      <c r="T284" s="373"/>
      <c r="U284" s="373"/>
      <c r="V284" s="373"/>
      <c r="W284" s="373"/>
      <c r="X284" s="373"/>
      <c r="Y284" s="373"/>
      <c r="Z284" s="373"/>
    </row>
    <row r="285" spans="1:26" ht="52.5" customHeight="1" x14ac:dyDescent="0.3">
      <c r="A285" s="370"/>
      <c r="B285" s="371"/>
      <c r="C285" s="370"/>
      <c r="D285" s="372"/>
      <c r="E285" s="370"/>
      <c r="F285" s="372"/>
      <c r="G285" s="370"/>
      <c r="H285" s="370"/>
      <c r="I285" s="373"/>
      <c r="J285" s="375"/>
      <c r="K285" s="373"/>
      <c r="L285" s="373"/>
      <c r="M285" s="373"/>
      <c r="N285" s="373"/>
      <c r="O285" s="373"/>
      <c r="P285" s="373"/>
      <c r="Q285" s="373"/>
      <c r="R285" s="373"/>
      <c r="S285" s="373"/>
      <c r="T285" s="373"/>
      <c r="U285" s="373"/>
      <c r="V285" s="373"/>
      <c r="W285" s="373"/>
      <c r="X285" s="373"/>
      <c r="Y285" s="373"/>
      <c r="Z285" s="373"/>
    </row>
    <row r="286" spans="1:26" ht="52.5" customHeight="1" x14ac:dyDescent="0.3">
      <c r="A286" s="370"/>
      <c r="B286" s="371"/>
      <c r="C286" s="370"/>
      <c r="D286" s="372"/>
      <c r="E286" s="370"/>
      <c r="F286" s="372"/>
      <c r="G286" s="370"/>
      <c r="H286" s="370"/>
      <c r="I286" s="373"/>
      <c r="J286" s="375"/>
      <c r="K286" s="373"/>
      <c r="L286" s="373"/>
      <c r="M286" s="373"/>
      <c r="N286" s="373"/>
      <c r="O286" s="373"/>
      <c r="P286" s="373"/>
      <c r="Q286" s="373"/>
      <c r="R286" s="373"/>
      <c r="S286" s="373"/>
      <c r="T286" s="373"/>
      <c r="U286" s="373"/>
      <c r="V286" s="373"/>
      <c r="W286" s="373"/>
      <c r="X286" s="373"/>
      <c r="Y286" s="373"/>
      <c r="Z286" s="373"/>
    </row>
    <row r="287" spans="1:26" ht="52.5" customHeight="1" x14ac:dyDescent="0.3">
      <c r="A287" s="370"/>
      <c r="B287" s="371"/>
      <c r="C287" s="370"/>
      <c r="D287" s="372"/>
      <c r="E287" s="370"/>
      <c r="F287" s="372"/>
      <c r="G287" s="370"/>
      <c r="H287" s="370"/>
      <c r="I287" s="373"/>
      <c r="J287" s="375"/>
      <c r="K287" s="373"/>
      <c r="L287" s="373"/>
      <c r="M287" s="373"/>
      <c r="N287" s="373"/>
      <c r="O287" s="373"/>
      <c r="P287" s="373"/>
      <c r="Q287" s="373"/>
      <c r="R287" s="373"/>
      <c r="S287" s="373"/>
      <c r="T287" s="373"/>
      <c r="U287" s="373"/>
      <c r="V287" s="373"/>
      <c r="W287" s="373"/>
      <c r="X287" s="373"/>
      <c r="Y287" s="373"/>
      <c r="Z287" s="373"/>
    </row>
    <row r="288" spans="1:26" ht="52.5" customHeight="1" x14ac:dyDescent="0.3">
      <c r="A288" s="370"/>
      <c r="B288" s="371"/>
      <c r="C288" s="370"/>
      <c r="D288" s="372"/>
      <c r="E288" s="370"/>
      <c r="F288" s="372"/>
      <c r="G288" s="370"/>
      <c r="H288" s="370"/>
      <c r="I288" s="373"/>
      <c r="J288" s="375"/>
      <c r="K288" s="373"/>
      <c r="L288" s="373"/>
      <c r="M288" s="373"/>
      <c r="N288" s="373"/>
      <c r="O288" s="373"/>
      <c r="P288" s="373"/>
      <c r="Q288" s="373"/>
      <c r="R288" s="373"/>
      <c r="S288" s="373"/>
      <c r="T288" s="373"/>
      <c r="U288" s="373"/>
      <c r="V288" s="373"/>
      <c r="W288" s="373"/>
      <c r="X288" s="373"/>
      <c r="Y288" s="373"/>
      <c r="Z288" s="373"/>
    </row>
    <row r="289" spans="1:26" ht="52.5" customHeight="1" x14ac:dyDescent="0.3">
      <c r="A289" s="370"/>
      <c r="B289" s="371"/>
      <c r="C289" s="370"/>
      <c r="D289" s="372"/>
      <c r="E289" s="370"/>
      <c r="F289" s="372"/>
      <c r="G289" s="370"/>
      <c r="H289" s="370"/>
      <c r="I289" s="373"/>
      <c r="J289" s="375"/>
      <c r="K289" s="373"/>
      <c r="L289" s="373"/>
      <c r="M289" s="373"/>
      <c r="N289" s="373"/>
      <c r="O289" s="373"/>
      <c r="P289" s="373"/>
      <c r="Q289" s="373"/>
      <c r="R289" s="373"/>
      <c r="S289" s="373"/>
      <c r="T289" s="373"/>
      <c r="U289" s="373"/>
      <c r="V289" s="373"/>
      <c r="W289" s="373"/>
      <c r="X289" s="373"/>
      <c r="Y289" s="373"/>
      <c r="Z289" s="373"/>
    </row>
    <row r="290" spans="1:26" ht="52.5" customHeight="1" x14ac:dyDescent="0.3">
      <c r="A290" s="370"/>
      <c r="B290" s="371"/>
      <c r="C290" s="370"/>
      <c r="D290" s="372"/>
      <c r="E290" s="370"/>
      <c r="F290" s="372"/>
      <c r="G290" s="370"/>
      <c r="H290" s="370"/>
      <c r="I290" s="373"/>
      <c r="J290" s="375"/>
      <c r="K290" s="373"/>
      <c r="L290" s="373"/>
      <c r="M290" s="373"/>
      <c r="N290" s="373"/>
      <c r="O290" s="373"/>
      <c r="P290" s="373"/>
      <c r="Q290" s="373"/>
      <c r="R290" s="373"/>
      <c r="S290" s="373"/>
      <c r="T290" s="373"/>
      <c r="U290" s="373"/>
      <c r="V290" s="373"/>
      <c r="W290" s="373"/>
      <c r="X290" s="373"/>
      <c r="Y290" s="373"/>
      <c r="Z290" s="373"/>
    </row>
    <row r="291" spans="1:26" ht="52.5" customHeight="1" x14ac:dyDescent="0.3">
      <c r="A291" s="370"/>
      <c r="B291" s="371"/>
      <c r="C291" s="370"/>
      <c r="D291" s="372"/>
      <c r="E291" s="370"/>
      <c r="F291" s="372"/>
      <c r="G291" s="370"/>
      <c r="H291" s="370"/>
      <c r="I291" s="373"/>
      <c r="J291" s="375"/>
      <c r="K291" s="373"/>
      <c r="L291" s="373"/>
      <c r="M291" s="373"/>
      <c r="N291" s="373"/>
      <c r="O291" s="373"/>
      <c r="P291" s="373"/>
      <c r="Q291" s="373"/>
      <c r="R291" s="373"/>
      <c r="S291" s="373"/>
      <c r="T291" s="373"/>
      <c r="U291" s="373"/>
      <c r="V291" s="373"/>
      <c r="W291" s="373"/>
      <c r="X291" s="373"/>
      <c r="Y291" s="373"/>
      <c r="Z291" s="373"/>
    </row>
    <row r="292" spans="1:26" ht="52.5" customHeight="1" x14ac:dyDescent="0.3">
      <c r="A292" s="370"/>
      <c r="B292" s="371"/>
      <c r="C292" s="370"/>
      <c r="D292" s="372"/>
      <c r="E292" s="370"/>
      <c r="F292" s="372"/>
      <c r="G292" s="370"/>
      <c r="H292" s="370"/>
      <c r="I292" s="373"/>
      <c r="J292" s="375"/>
      <c r="K292" s="373"/>
      <c r="L292" s="373"/>
      <c r="M292" s="373"/>
      <c r="N292" s="373"/>
      <c r="O292" s="373"/>
      <c r="P292" s="373"/>
      <c r="Q292" s="373"/>
      <c r="R292" s="373"/>
      <c r="S292" s="373"/>
      <c r="T292" s="373"/>
      <c r="U292" s="373"/>
      <c r="V292" s="373"/>
      <c r="W292" s="373"/>
      <c r="X292" s="373"/>
      <c r="Y292" s="373"/>
      <c r="Z292" s="373"/>
    </row>
    <row r="293" spans="1:26" ht="52.5" customHeight="1" x14ac:dyDescent="0.3">
      <c r="A293" s="370"/>
      <c r="B293" s="371"/>
      <c r="C293" s="370"/>
      <c r="D293" s="372"/>
      <c r="E293" s="370"/>
      <c r="F293" s="372"/>
      <c r="G293" s="370"/>
      <c r="H293" s="370"/>
      <c r="I293" s="373"/>
      <c r="J293" s="375"/>
      <c r="K293" s="373"/>
      <c r="L293" s="373"/>
      <c r="M293" s="373"/>
      <c r="N293" s="373"/>
      <c r="O293" s="373"/>
      <c r="P293" s="373"/>
      <c r="Q293" s="373"/>
      <c r="R293" s="373"/>
      <c r="S293" s="373"/>
      <c r="T293" s="373"/>
      <c r="U293" s="373"/>
      <c r="V293" s="373"/>
      <c r="W293" s="373"/>
      <c r="X293" s="373"/>
      <c r="Y293" s="373"/>
      <c r="Z293" s="373"/>
    </row>
    <row r="294" spans="1:26" ht="52.5" customHeight="1" x14ac:dyDescent="0.3">
      <c r="A294" s="370"/>
      <c r="B294" s="371"/>
      <c r="C294" s="370"/>
      <c r="D294" s="372"/>
      <c r="E294" s="370"/>
      <c r="F294" s="372"/>
      <c r="G294" s="370"/>
      <c r="H294" s="370"/>
      <c r="I294" s="373"/>
      <c r="J294" s="375"/>
      <c r="K294" s="373"/>
      <c r="L294" s="373"/>
      <c r="M294" s="373"/>
      <c r="N294" s="373"/>
      <c r="O294" s="373"/>
      <c r="P294" s="373"/>
      <c r="Q294" s="373"/>
      <c r="R294" s="373"/>
      <c r="S294" s="373"/>
      <c r="T294" s="373"/>
      <c r="U294" s="373"/>
      <c r="V294" s="373"/>
      <c r="W294" s="373"/>
      <c r="X294" s="373"/>
      <c r="Y294" s="373"/>
      <c r="Z294" s="373"/>
    </row>
    <row r="295" spans="1:26" ht="52.5" customHeight="1" x14ac:dyDescent="0.3">
      <c r="A295" s="370"/>
      <c r="B295" s="371"/>
      <c r="C295" s="370"/>
      <c r="D295" s="372"/>
      <c r="E295" s="370"/>
      <c r="F295" s="372"/>
      <c r="G295" s="370"/>
      <c r="H295" s="370"/>
      <c r="I295" s="373"/>
      <c r="J295" s="375"/>
      <c r="K295" s="373"/>
      <c r="L295" s="373"/>
      <c r="M295" s="373"/>
      <c r="N295" s="373"/>
      <c r="O295" s="373"/>
      <c r="P295" s="373"/>
      <c r="Q295" s="373"/>
      <c r="R295" s="373"/>
      <c r="S295" s="373"/>
      <c r="T295" s="373"/>
      <c r="U295" s="373"/>
      <c r="V295" s="373"/>
      <c r="W295" s="373"/>
      <c r="X295" s="373"/>
      <c r="Y295" s="373"/>
      <c r="Z295" s="373"/>
    </row>
    <row r="296" spans="1:26" ht="52.5" customHeight="1" x14ac:dyDescent="0.3">
      <c r="A296" s="370"/>
      <c r="B296" s="371"/>
      <c r="C296" s="370"/>
      <c r="D296" s="372"/>
      <c r="E296" s="370"/>
      <c r="F296" s="372"/>
      <c r="G296" s="370"/>
      <c r="H296" s="370"/>
      <c r="I296" s="373"/>
      <c r="J296" s="375"/>
      <c r="K296" s="373"/>
      <c r="L296" s="373"/>
      <c r="M296" s="373"/>
      <c r="N296" s="373"/>
      <c r="O296" s="373"/>
      <c r="P296" s="373"/>
      <c r="Q296" s="373"/>
      <c r="R296" s="373"/>
      <c r="S296" s="373"/>
      <c r="T296" s="373"/>
      <c r="U296" s="373"/>
      <c r="V296" s="373"/>
      <c r="W296" s="373"/>
      <c r="X296" s="373"/>
      <c r="Y296" s="373"/>
      <c r="Z296" s="373"/>
    </row>
    <row r="297" spans="1:26" ht="52.5" customHeight="1" x14ac:dyDescent="0.3">
      <c r="A297" s="370"/>
      <c r="B297" s="371"/>
      <c r="C297" s="370"/>
      <c r="D297" s="372"/>
      <c r="E297" s="370"/>
      <c r="F297" s="372"/>
      <c r="G297" s="370"/>
      <c r="H297" s="370"/>
      <c r="I297" s="373"/>
      <c r="J297" s="375"/>
      <c r="K297" s="373"/>
      <c r="L297" s="373"/>
      <c r="M297" s="373"/>
      <c r="N297" s="373"/>
      <c r="O297" s="373"/>
      <c r="P297" s="373"/>
      <c r="Q297" s="373"/>
      <c r="R297" s="373"/>
      <c r="S297" s="373"/>
      <c r="T297" s="373"/>
      <c r="U297" s="373"/>
      <c r="V297" s="373"/>
      <c r="W297" s="373"/>
      <c r="X297" s="373"/>
      <c r="Y297" s="373"/>
      <c r="Z297" s="373"/>
    </row>
    <row r="298" spans="1:26" ht="52.5" customHeight="1" x14ac:dyDescent="0.3">
      <c r="A298" s="370"/>
      <c r="B298" s="371"/>
      <c r="C298" s="370"/>
      <c r="D298" s="372"/>
      <c r="E298" s="370"/>
      <c r="F298" s="372"/>
      <c r="G298" s="370"/>
      <c r="H298" s="370"/>
      <c r="I298" s="373"/>
      <c r="J298" s="375"/>
      <c r="K298" s="373"/>
      <c r="L298" s="373"/>
      <c r="M298" s="373"/>
      <c r="N298" s="373"/>
      <c r="O298" s="373"/>
      <c r="P298" s="373"/>
      <c r="Q298" s="373"/>
      <c r="R298" s="373"/>
      <c r="S298" s="373"/>
      <c r="T298" s="373"/>
      <c r="U298" s="373"/>
      <c r="V298" s="373"/>
      <c r="W298" s="373"/>
      <c r="X298" s="373"/>
      <c r="Y298" s="373"/>
      <c r="Z298" s="373"/>
    </row>
    <row r="299" spans="1:26" ht="52.5" customHeight="1" x14ac:dyDescent="0.3">
      <c r="A299" s="370"/>
      <c r="B299" s="371"/>
      <c r="C299" s="370"/>
      <c r="D299" s="372"/>
      <c r="E299" s="370"/>
      <c r="F299" s="372"/>
      <c r="G299" s="370"/>
      <c r="H299" s="370"/>
      <c r="I299" s="373"/>
      <c r="J299" s="375"/>
      <c r="K299" s="373"/>
      <c r="L299" s="373"/>
      <c r="M299" s="373"/>
      <c r="N299" s="373"/>
      <c r="O299" s="373"/>
      <c r="P299" s="373"/>
      <c r="Q299" s="373"/>
      <c r="R299" s="373"/>
      <c r="S299" s="373"/>
      <c r="T299" s="373"/>
      <c r="U299" s="373"/>
      <c r="V299" s="373"/>
      <c r="W299" s="373"/>
      <c r="X299" s="373"/>
      <c r="Y299" s="373"/>
      <c r="Z299" s="373"/>
    </row>
    <row r="300" spans="1:26" ht="52.5" customHeight="1" x14ac:dyDescent="0.3">
      <c r="A300" s="370"/>
      <c r="B300" s="371"/>
      <c r="C300" s="370"/>
      <c r="D300" s="372"/>
      <c r="E300" s="370"/>
      <c r="F300" s="372"/>
      <c r="G300" s="370"/>
      <c r="H300" s="370"/>
      <c r="I300" s="373"/>
      <c r="J300" s="375"/>
      <c r="K300" s="373"/>
      <c r="L300" s="373"/>
      <c r="M300" s="373"/>
      <c r="N300" s="373"/>
      <c r="O300" s="373"/>
      <c r="P300" s="373"/>
      <c r="Q300" s="373"/>
      <c r="R300" s="373"/>
      <c r="S300" s="373"/>
      <c r="T300" s="373"/>
      <c r="U300" s="373"/>
      <c r="V300" s="373"/>
      <c r="W300" s="373"/>
      <c r="X300" s="373"/>
      <c r="Y300" s="373"/>
      <c r="Z300" s="373"/>
    </row>
    <row r="301" spans="1:26" ht="52.5" customHeight="1" x14ac:dyDescent="0.3">
      <c r="A301" s="370"/>
      <c r="B301" s="371"/>
      <c r="C301" s="370"/>
      <c r="D301" s="372"/>
      <c r="E301" s="370"/>
      <c r="F301" s="372"/>
      <c r="G301" s="370"/>
      <c r="H301" s="370"/>
      <c r="I301" s="373"/>
      <c r="J301" s="375"/>
      <c r="K301" s="373"/>
      <c r="L301" s="373"/>
      <c r="M301" s="373"/>
      <c r="N301" s="373"/>
      <c r="O301" s="373"/>
      <c r="P301" s="373"/>
      <c r="Q301" s="373"/>
      <c r="R301" s="373"/>
      <c r="S301" s="373"/>
      <c r="T301" s="373"/>
      <c r="U301" s="373"/>
      <c r="V301" s="373"/>
      <c r="W301" s="373"/>
      <c r="X301" s="373"/>
      <c r="Y301" s="373"/>
      <c r="Z301" s="373"/>
    </row>
    <row r="302" spans="1:26" ht="52.5" customHeight="1" x14ac:dyDescent="0.3">
      <c r="A302" s="370"/>
      <c r="B302" s="371"/>
      <c r="C302" s="370"/>
      <c r="D302" s="372"/>
      <c r="E302" s="370"/>
      <c r="F302" s="372"/>
      <c r="G302" s="370"/>
      <c r="H302" s="370"/>
      <c r="I302" s="373"/>
      <c r="J302" s="375"/>
      <c r="K302" s="373"/>
      <c r="L302" s="373"/>
      <c r="M302" s="373"/>
      <c r="N302" s="373"/>
      <c r="O302" s="373"/>
      <c r="P302" s="373"/>
      <c r="Q302" s="373"/>
      <c r="R302" s="373"/>
      <c r="S302" s="373"/>
      <c r="T302" s="373"/>
      <c r="U302" s="373"/>
      <c r="V302" s="373"/>
      <c r="W302" s="373"/>
      <c r="X302" s="373"/>
      <c r="Y302" s="373"/>
      <c r="Z302" s="373"/>
    </row>
    <row r="303" spans="1:26" ht="52.5" customHeight="1" x14ac:dyDescent="0.3">
      <c r="A303" s="370"/>
      <c r="B303" s="371"/>
      <c r="C303" s="370"/>
      <c r="D303" s="372"/>
      <c r="E303" s="370"/>
      <c r="F303" s="372"/>
      <c r="G303" s="370"/>
      <c r="H303" s="370"/>
      <c r="I303" s="373"/>
      <c r="J303" s="375"/>
      <c r="K303" s="373"/>
      <c r="L303" s="373"/>
      <c r="M303" s="373"/>
      <c r="N303" s="373"/>
      <c r="O303" s="373"/>
      <c r="P303" s="373"/>
      <c r="Q303" s="373"/>
      <c r="R303" s="373"/>
      <c r="S303" s="373"/>
      <c r="T303" s="373"/>
      <c r="U303" s="373"/>
      <c r="V303" s="373"/>
      <c r="W303" s="373"/>
      <c r="X303" s="373"/>
      <c r="Y303" s="373"/>
      <c r="Z303" s="373"/>
    </row>
    <row r="304" spans="1:26" ht="52.5" customHeight="1" x14ac:dyDescent="0.3">
      <c r="A304" s="370"/>
      <c r="B304" s="371"/>
      <c r="C304" s="370"/>
      <c r="D304" s="372"/>
      <c r="E304" s="370"/>
      <c r="F304" s="372"/>
      <c r="G304" s="370"/>
      <c r="H304" s="370"/>
      <c r="I304" s="373"/>
      <c r="J304" s="375"/>
      <c r="K304" s="373"/>
      <c r="L304" s="373"/>
      <c r="M304" s="373"/>
      <c r="N304" s="373"/>
      <c r="O304" s="373"/>
      <c r="P304" s="373"/>
      <c r="Q304" s="373"/>
      <c r="R304" s="373"/>
      <c r="S304" s="373"/>
      <c r="T304" s="373"/>
      <c r="U304" s="373"/>
      <c r="V304" s="373"/>
      <c r="W304" s="373"/>
      <c r="X304" s="373"/>
      <c r="Y304" s="373"/>
      <c r="Z304" s="373"/>
    </row>
    <row r="305" spans="1:26" ht="52.5" customHeight="1" x14ac:dyDescent="0.3">
      <c r="A305" s="370"/>
      <c r="B305" s="371"/>
      <c r="C305" s="370"/>
      <c r="D305" s="372"/>
      <c r="E305" s="370"/>
      <c r="F305" s="372"/>
      <c r="G305" s="370"/>
      <c r="H305" s="370"/>
      <c r="I305" s="373"/>
      <c r="J305" s="375"/>
      <c r="K305" s="373"/>
      <c r="L305" s="373"/>
      <c r="M305" s="373"/>
      <c r="N305" s="373"/>
      <c r="O305" s="373"/>
      <c r="P305" s="373"/>
      <c r="Q305" s="373"/>
      <c r="R305" s="373"/>
      <c r="S305" s="373"/>
      <c r="T305" s="373"/>
      <c r="U305" s="373"/>
      <c r="V305" s="373"/>
      <c r="W305" s="373"/>
      <c r="X305" s="373"/>
      <c r="Y305" s="373"/>
      <c r="Z305" s="373"/>
    </row>
    <row r="306" spans="1:26" ht="52.5" customHeight="1" x14ac:dyDescent="0.3">
      <c r="A306" s="370"/>
      <c r="B306" s="371"/>
      <c r="C306" s="370"/>
      <c r="D306" s="372"/>
      <c r="E306" s="370"/>
      <c r="F306" s="372"/>
      <c r="G306" s="370"/>
      <c r="H306" s="370"/>
      <c r="I306" s="373"/>
      <c r="J306" s="375"/>
      <c r="K306" s="373"/>
      <c r="L306" s="373"/>
      <c r="M306" s="373"/>
      <c r="N306" s="373"/>
      <c r="O306" s="373"/>
      <c r="P306" s="373"/>
      <c r="Q306" s="373"/>
      <c r="R306" s="373"/>
      <c r="S306" s="373"/>
      <c r="T306" s="373"/>
      <c r="U306" s="373"/>
      <c r="V306" s="373"/>
      <c r="W306" s="373"/>
      <c r="X306" s="373"/>
      <c r="Y306" s="373"/>
      <c r="Z306" s="373"/>
    </row>
    <row r="307" spans="1:26" ht="52.5" customHeight="1" x14ac:dyDescent="0.3">
      <c r="A307" s="370"/>
      <c r="B307" s="371"/>
      <c r="C307" s="370"/>
      <c r="D307" s="372"/>
      <c r="E307" s="370"/>
      <c r="F307" s="372"/>
      <c r="G307" s="370"/>
      <c r="H307" s="370"/>
      <c r="I307" s="373"/>
      <c r="J307" s="375"/>
      <c r="K307" s="373"/>
      <c r="L307" s="373"/>
      <c r="M307" s="373"/>
      <c r="N307" s="373"/>
      <c r="O307" s="373"/>
      <c r="P307" s="373"/>
      <c r="Q307" s="373"/>
      <c r="R307" s="373"/>
      <c r="S307" s="373"/>
      <c r="T307" s="373"/>
      <c r="U307" s="373"/>
      <c r="V307" s="373"/>
      <c r="W307" s="373"/>
      <c r="X307" s="373"/>
      <c r="Y307" s="373"/>
      <c r="Z307" s="373"/>
    </row>
    <row r="308" spans="1:26" ht="52.5" customHeight="1" x14ac:dyDescent="0.3">
      <c r="A308" s="370"/>
      <c r="B308" s="371"/>
      <c r="C308" s="370"/>
      <c r="D308" s="372"/>
      <c r="E308" s="370"/>
      <c r="F308" s="372"/>
      <c r="G308" s="370"/>
      <c r="H308" s="370"/>
      <c r="I308" s="373"/>
      <c r="J308" s="375"/>
      <c r="K308" s="373"/>
      <c r="L308" s="373"/>
      <c r="M308" s="373"/>
      <c r="N308" s="373"/>
      <c r="O308" s="373"/>
      <c r="P308" s="373"/>
      <c r="Q308" s="373"/>
      <c r="R308" s="373"/>
      <c r="S308" s="373"/>
      <c r="T308" s="373"/>
      <c r="U308" s="373"/>
      <c r="V308" s="373"/>
      <c r="W308" s="373"/>
      <c r="X308" s="373"/>
      <c r="Y308" s="373"/>
      <c r="Z308" s="373"/>
    </row>
    <row r="309" spans="1:26" ht="52.5" customHeight="1" x14ac:dyDescent="0.3">
      <c r="A309" s="370"/>
      <c r="B309" s="371"/>
      <c r="C309" s="370"/>
      <c r="D309" s="372"/>
      <c r="E309" s="370"/>
      <c r="F309" s="372"/>
      <c r="G309" s="370"/>
      <c r="H309" s="370"/>
      <c r="I309" s="373"/>
      <c r="J309" s="375"/>
      <c r="K309" s="373"/>
      <c r="L309" s="373"/>
      <c r="M309" s="373"/>
      <c r="N309" s="373"/>
      <c r="O309" s="373"/>
      <c r="P309" s="373"/>
      <c r="Q309" s="373"/>
      <c r="R309" s="373"/>
      <c r="S309" s="373"/>
      <c r="T309" s="373"/>
      <c r="U309" s="373"/>
      <c r="V309" s="373"/>
      <c r="W309" s="373"/>
      <c r="X309" s="373"/>
      <c r="Y309" s="373"/>
      <c r="Z309" s="373"/>
    </row>
    <row r="310" spans="1:26" ht="52.5" customHeight="1" x14ac:dyDescent="0.3">
      <c r="A310" s="370"/>
      <c r="B310" s="371"/>
      <c r="C310" s="370"/>
      <c r="D310" s="372"/>
      <c r="E310" s="370"/>
      <c r="F310" s="372"/>
      <c r="G310" s="370"/>
      <c r="H310" s="370"/>
      <c r="I310" s="373"/>
      <c r="J310" s="375"/>
      <c r="K310" s="373"/>
      <c r="L310" s="373"/>
      <c r="M310" s="373"/>
      <c r="N310" s="373"/>
      <c r="O310" s="373"/>
      <c r="P310" s="373"/>
      <c r="Q310" s="373"/>
      <c r="R310" s="373"/>
      <c r="S310" s="373"/>
      <c r="T310" s="373"/>
      <c r="U310" s="373"/>
      <c r="V310" s="373"/>
      <c r="W310" s="373"/>
      <c r="X310" s="373"/>
      <c r="Y310" s="373"/>
      <c r="Z310" s="373"/>
    </row>
    <row r="311" spans="1:26" ht="52.5" customHeight="1" x14ac:dyDescent="0.3">
      <c r="A311" s="370"/>
      <c r="B311" s="371"/>
      <c r="C311" s="370"/>
      <c r="D311" s="372"/>
      <c r="E311" s="370"/>
      <c r="F311" s="372"/>
      <c r="G311" s="370"/>
      <c r="H311" s="370"/>
      <c r="I311" s="373"/>
      <c r="J311" s="375"/>
      <c r="K311" s="373"/>
      <c r="L311" s="373"/>
      <c r="M311" s="373"/>
      <c r="N311" s="373"/>
      <c r="O311" s="373"/>
      <c r="P311" s="373"/>
      <c r="Q311" s="373"/>
      <c r="R311" s="373"/>
      <c r="S311" s="373"/>
      <c r="T311" s="373"/>
      <c r="U311" s="373"/>
      <c r="V311" s="373"/>
      <c r="W311" s="373"/>
      <c r="X311" s="373"/>
      <c r="Y311" s="373"/>
      <c r="Z311" s="373"/>
    </row>
    <row r="312" spans="1:26" ht="52.5" customHeight="1" x14ac:dyDescent="0.3">
      <c r="A312" s="370"/>
      <c r="B312" s="371"/>
      <c r="C312" s="370"/>
      <c r="D312" s="372"/>
      <c r="E312" s="370"/>
      <c r="F312" s="372"/>
      <c r="G312" s="370"/>
      <c r="H312" s="370"/>
      <c r="I312" s="373"/>
      <c r="J312" s="375"/>
      <c r="K312" s="373"/>
      <c r="L312" s="373"/>
      <c r="M312" s="373"/>
      <c r="N312" s="373"/>
      <c r="O312" s="373"/>
      <c r="P312" s="373"/>
      <c r="Q312" s="373"/>
      <c r="R312" s="373"/>
      <c r="S312" s="373"/>
      <c r="T312" s="373"/>
      <c r="U312" s="373"/>
      <c r="V312" s="373"/>
      <c r="W312" s="373"/>
      <c r="X312" s="373"/>
      <c r="Y312" s="373"/>
      <c r="Z312" s="373"/>
    </row>
    <row r="313" spans="1:26" ht="52.5" customHeight="1" x14ac:dyDescent="0.3">
      <c r="A313" s="370"/>
      <c r="B313" s="371"/>
      <c r="C313" s="370"/>
      <c r="D313" s="372"/>
      <c r="E313" s="370"/>
      <c r="F313" s="372"/>
      <c r="G313" s="370"/>
      <c r="H313" s="370"/>
      <c r="I313" s="373"/>
      <c r="J313" s="375"/>
      <c r="K313" s="373"/>
      <c r="L313" s="373"/>
      <c r="M313" s="373"/>
      <c r="N313" s="373"/>
      <c r="O313" s="373"/>
      <c r="P313" s="373"/>
      <c r="Q313" s="373"/>
      <c r="R313" s="373"/>
      <c r="S313" s="373"/>
      <c r="T313" s="373"/>
      <c r="U313" s="373"/>
      <c r="V313" s="373"/>
      <c r="W313" s="373"/>
      <c r="X313" s="373"/>
      <c r="Y313" s="373"/>
      <c r="Z313" s="373"/>
    </row>
    <row r="314" spans="1:26" ht="52.5" customHeight="1" x14ac:dyDescent="0.3">
      <c r="A314" s="370"/>
      <c r="B314" s="371"/>
      <c r="C314" s="370"/>
      <c r="D314" s="372"/>
      <c r="E314" s="370"/>
      <c r="F314" s="372"/>
      <c r="G314" s="370"/>
      <c r="H314" s="370"/>
      <c r="I314" s="373"/>
      <c r="J314" s="375"/>
      <c r="K314" s="373"/>
      <c r="L314" s="373"/>
      <c r="M314" s="373"/>
      <c r="N314" s="373"/>
      <c r="O314" s="373"/>
      <c r="P314" s="373"/>
      <c r="Q314" s="373"/>
      <c r="R314" s="373"/>
      <c r="S314" s="373"/>
      <c r="T314" s="373"/>
      <c r="U314" s="373"/>
      <c r="V314" s="373"/>
      <c r="W314" s="373"/>
      <c r="X314" s="373"/>
      <c r="Y314" s="373"/>
      <c r="Z314" s="373"/>
    </row>
    <row r="315" spans="1:26" ht="52.5" customHeight="1" x14ac:dyDescent="0.3">
      <c r="A315" s="370"/>
      <c r="B315" s="371"/>
      <c r="C315" s="370"/>
      <c r="D315" s="372"/>
      <c r="E315" s="370"/>
      <c r="F315" s="372"/>
      <c r="G315" s="370"/>
      <c r="H315" s="370"/>
      <c r="I315" s="373"/>
      <c r="J315" s="375"/>
      <c r="K315" s="373"/>
      <c r="L315" s="373"/>
      <c r="M315" s="373"/>
      <c r="N315" s="373"/>
      <c r="O315" s="373"/>
      <c r="P315" s="373"/>
      <c r="Q315" s="373"/>
      <c r="R315" s="373"/>
      <c r="S315" s="373"/>
      <c r="T315" s="373"/>
      <c r="U315" s="373"/>
      <c r="V315" s="373"/>
      <c r="W315" s="373"/>
      <c r="X315" s="373"/>
      <c r="Y315" s="373"/>
      <c r="Z315" s="373"/>
    </row>
    <row r="316" spans="1:26" ht="52.5" customHeight="1" x14ac:dyDescent="0.3">
      <c r="A316" s="370"/>
      <c r="B316" s="371"/>
      <c r="C316" s="370"/>
      <c r="D316" s="372"/>
      <c r="E316" s="370"/>
      <c r="F316" s="372"/>
      <c r="G316" s="370"/>
      <c r="H316" s="370"/>
      <c r="I316" s="373"/>
      <c r="J316" s="375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3"/>
    </row>
    <row r="317" spans="1:26" ht="52.5" customHeight="1" x14ac:dyDescent="0.3">
      <c r="A317" s="370"/>
      <c r="B317" s="371"/>
      <c r="C317" s="370"/>
      <c r="D317" s="372"/>
      <c r="E317" s="370"/>
      <c r="F317" s="372"/>
      <c r="G317" s="370"/>
      <c r="H317" s="370"/>
      <c r="I317" s="373"/>
      <c r="J317" s="375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3"/>
    </row>
    <row r="318" spans="1:26" ht="52.5" customHeight="1" x14ac:dyDescent="0.3">
      <c r="A318" s="370"/>
      <c r="B318" s="371"/>
      <c r="C318" s="370"/>
      <c r="D318" s="372"/>
      <c r="E318" s="370"/>
      <c r="F318" s="372"/>
      <c r="G318" s="370"/>
      <c r="H318" s="370"/>
      <c r="I318" s="373"/>
      <c r="J318" s="375"/>
      <c r="K318" s="373"/>
      <c r="L318" s="373"/>
      <c r="M318" s="373"/>
      <c r="N318" s="373"/>
      <c r="O318" s="373"/>
      <c r="P318" s="373"/>
      <c r="Q318" s="373"/>
      <c r="R318" s="373"/>
      <c r="S318" s="373"/>
      <c r="T318" s="373"/>
      <c r="U318" s="373"/>
      <c r="V318" s="373"/>
      <c r="W318" s="373"/>
      <c r="X318" s="373"/>
      <c r="Y318" s="373"/>
      <c r="Z318" s="373"/>
    </row>
    <row r="319" spans="1:26" ht="52.5" customHeight="1" x14ac:dyDescent="0.3">
      <c r="A319" s="370"/>
      <c r="B319" s="371"/>
      <c r="C319" s="370"/>
      <c r="D319" s="372"/>
      <c r="E319" s="370"/>
      <c r="F319" s="372"/>
      <c r="G319" s="370"/>
      <c r="H319" s="370"/>
      <c r="I319" s="373"/>
      <c r="J319" s="375"/>
      <c r="K319" s="373"/>
      <c r="L319" s="373"/>
      <c r="M319" s="373"/>
      <c r="N319" s="373"/>
      <c r="O319" s="373"/>
      <c r="P319" s="373"/>
      <c r="Q319" s="373"/>
      <c r="R319" s="373"/>
      <c r="S319" s="373"/>
      <c r="T319" s="373"/>
      <c r="U319" s="373"/>
      <c r="V319" s="373"/>
      <c r="W319" s="373"/>
      <c r="X319" s="373"/>
      <c r="Y319" s="373"/>
      <c r="Z319" s="373"/>
    </row>
    <row r="320" spans="1:26" ht="52.5" customHeight="1" x14ac:dyDescent="0.3">
      <c r="A320" s="370"/>
      <c r="B320" s="371"/>
      <c r="C320" s="370"/>
      <c r="D320" s="372"/>
      <c r="E320" s="370"/>
      <c r="F320" s="372"/>
      <c r="G320" s="370"/>
      <c r="H320" s="370"/>
      <c r="I320" s="373"/>
      <c r="J320" s="375"/>
      <c r="K320" s="373"/>
      <c r="L320" s="373"/>
      <c r="M320" s="373"/>
      <c r="N320" s="373"/>
      <c r="O320" s="373"/>
      <c r="P320" s="373"/>
      <c r="Q320" s="373"/>
      <c r="R320" s="373"/>
      <c r="S320" s="373"/>
      <c r="T320" s="373"/>
      <c r="U320" s="373"/>
      <c r="V320" s="373"/>
      <c r="W320" s="373"/>
      <c r="X320" s="373"/>
      <c r="Y320" s="373"/>
      <c r="Z320" s="373"/>
    </row>
    <row r="321" spans="1:26" ht="52.5" customHeight="1" x14ac:dyDescent="0.3">
      <c r="A321" s="370"/>
      <c r="B321" s="371"/>
      <c r="C321" s="370"/>
      <c r="D321" s="372"/>
      <c r="E321" s="370"/>
      <c r="F321" s="372"/>
      <c r="G321" s="370"/>
      <c r="H321" s="370"/>
      <c r="I321" s="373"/>
      <c r="J321" s="375"/>
      <c r="K321" s="373"/>
      <c r="L321" s="373"/>
      <c r="M321" s="373"/>
      <c r="N321" s="373"/>
      <c r="O321" s="373"/>
      <c r="P321" s="373"/>
      <c r="Q321" s="373"/>
      <c r="R321" s="373"/>
      <c r="S321" s="373"/>
      <c r="T321" s="373"/>
      <c r="U321" s="373"/>
      <c r="V321" s="373"/>
      <c r="W321" s="373"/>
      <c r="X321" s="373"/>
      <c r="Y321" s="373"/>
      <c r="Z321" s="373"/>
    </row>
    <row r="322" spans="1:26" ht="52.5" customHeight="1" x14ac:dyDescent="0.3">
      <c r="A322" s="370"/>
      <c r="B322" s="371"/>
      <c r="C322" s="370"/>
      <c r="D322" s="372"/>
      <c r="E322" s="370"/>
      <c r="F322" s="372"/>
      <c r="G322" s="370"/>
      <c r="H322" s="370"/>
      <c r="I322" s="373"/>
      <c r="J322" s="375"/>
      <c r="K322" s="373"/>
      <c r="L322" s="373"/>
      <c r="M322" s="373"/>
      <c r="N322" s="373"/>
      <c r="O322" s="373"/>
      <c r="P322" s="373"/>
      <c r="Q322" s="373"/>
      <c r="R322" s="373"/>
      <c r="S322" s="373"/>
      <c r="T322" s="373"/>
      <c r="U322" s="373"/>
      <c r="V322" s="373"/>
      <c r="W322" s="373"/>
      <c r="X322" s="373"/>
      <c r="Y322" s="373"/>
      <c r="Z322" s="373"/>
    </row>
    <row r="323" spans="1:26" ht="52.5" customHeight="1" x14ac:dyDescent="0.3">
      <c r="A323" s="370"/>
      <c r="B323" s="371"/>
      <c r="C323" s="370"/>
      <c r="D323" s="372"/>
      <c r="E323" s="370"/>
      <c r="F323" s="372"/>
      <c r="G323" s="370"/>
      <c r="H323" s="370"/>
      <c r="I323" s="373"/>
      <c r="J323" s="375"/>
      <c r="K323" s="373"/>
      <c r="L323" s="373"/>
      <c r="M323" s="373"/>
      <c r="N323" s="373"/>
      <c r="O323" s="373"/>
      <c r="P323" s="373"/>
      <c r="Q323" s="373"/>
      <c r="R323" s="373"/>
      <c r="S323" s="373"/>
      <c r="T323" s="373"/>
      <c r="U323" s="373"/>
      <c r="V323" s="373"/>
      <c r="W323" s="373"/>
      <c r="X323" s="373"/>
      <c r="Y323" s="373"/>
      <c r="Z323" s="373"/>
    </row>
    <row r="324" spans="1:26" ht="52.5" customHeight="1" x14ac:dyDescent="0.3">
      <c r="A324" s="370"/>
      <c r="B324" s="371"/>
      <c r="C324" s="370"/>
      <c r="D324" s="372"/>
      <c r="E324" s="370"/>
      <c r="F324" s="372"/>
      <c r="G324" s="370"/>
      <c r="H324" s="370"/>
      <c r="I324" s="373"/>
      <c r="J324" s="375"/>
      <c r="K324" s="373"/>
      <c r="L324" s="373"/>
      <c r="M324" s="373"/>
      <c r="N324" s="373"/>
      <c r="O324" s="373"/>
      <c r="P324" s="373"/>
      <c r="Q324" s="373"/>
      <c r="R324" s="373"/>
      <c r="S324" s="373"/>
      <c r="T324" s="373"/>
      <c r="U324" s="373"/>
      <c r="V324" s="373"/>
      <c r="W324" s="373"/>
      <c r="X324" s="373"/>
      <c r="Y324" s="373"/>
      <c r="Z324" s="373"/>
    </row>
    <row r="325" spans="1:26" ht="52.5" customHeight="1" x14ac:dyDescent="0.3">
      <c r="A325" s="370"/>
      <c r="B325" s="371"/>
      <c r="C325" s="370"/>
      <c r="D325" s="372"/>
      <c r="E325" s="370"/>
      <c r="F325" s="372"/>
      <c r="G325" s="370"/>
      <c r="H325" s="370"/>
      <c r="I325" s="373"/>
      <c r="J325" s="375"/>
      <c r="K325" s="373"/>
      <c r="L325" s="373"/>
      <c r="M325" s="373"/>
      <c r="N325" s="373"/>
      <c r="O325" s="373"/>
      <c r="P325" s="373"/>
      <c r="Q325" s="373"/>
      <c r="R325" s="373"/>
      <c r="S325" s="373"/>
      <c r="T325" s="373"/>
      <c r="U325" s="373"/>
      <c r="V325" s="373"/>
      <c r="W325" s="373"/>
      <c r="X325" s="373"/>
      <c r="Y325" s="373"/>
      <c r="Z325" s="373"/>
    </row>
    <row r="326" spans="1:26" ht="52.5" customHeight="1" x14ac:dyDescent="0.3">
      <c r="A326" s="370"/>
      <c r="B326" s="371"/>
      <c r="C326" s="370"/>
      <c r="D326" s="372"/>
      <c r="E326" s="370"/>
      <c r="F326" s="372"/>
      <c r="G326" s="370"/>
      <c r="H326" s="370"/>
      <c r="I326" s="373"/>
      <c r="J326" s="375"/>
      <c r="K326" s="373"/>
      <c r="L326" s="373"/>
      <c r="M326" s="373"/>
      <c r="N326" s="373"/>
      <c r="O326" s="373"/>
      <c r="P326" s="373"/>
      <c r="Q326" s="373"/>
      <c r="R326" s="373"/>
      <c r="S326" s="373"/>
      <c r="T326" s="373"/>
      <c r="U326" s="373"/>
      <c r="V326" s="373"/>
      <c r="W326" s="373"/>
      <c r="X326" s="373"/>
      <c r="Y326" s="373"/>
      <c r="Z326" s="373"/>
    </row>
    <row r="327" spans="1:26" ht="52.5" customHeight="1" x14ac:dyDescent="0.3">
      <c r="A327" s="370"/>
      <c r="B327" s="371"/>
      <c r="C327" s="370"/>
      <c r="D327" s="372"/>
      <c r="E327" s="370"/>
      <c r="F327" s="372"/>
      <c r="G327" s="370"/>
      <c r="H327" s="370"/>
      <c r="I327" s="373"/>
      <c r="J327" s="375"/>
      <c r="K327" s="373"/>
      <c r="L327" s="373"/>
      <c r="M327" s="373"/>
      <c r="N327" s="373"/>
      <c r="O327" s="373"/>
      <c r="P327" s="373"/>
      <c r="Q327" s="373"/>
      <c r="R327" s="373"/>
      <c r="S327" s="373"/>
      <c r="T327" s="373"/>
      <c r="U327" s="373"/>
      <c r="V327" s="373"/>
      <c r="W327" s="373"/>
      <c r="X327" s="373"/>
      <c r="Y327" s="373"/>
      <c r="Z327" s="373"/>
    </row>
    <row r="328" spans="1:26" ht="52.5" customHeight="1" x14ac:dyDescent="0.3">
      <c r="A328" s="370"/>
      <c r="B328" s="371"/>
      <c r="C328" s="370"/>
      <c r="D328" s="372"/>
      <c r="E328" s="370"/>
      <c r="F328" s="372"/>
      <c r="G328" s="370"/>
      <c r="H328" s="370"/>
      <c r="I328" s="373"/>
      <c r="J328" s="375"/>
      <c r="K328" s="373"/>
      <c r="L328" s="373"/>
      <c r="M328" s="373"/>
      <c r="N328" s="373"/>
      <c r="O328" s="373"/>
      <c r="P328" s="373"/>
      <c r="Q328" s="373"/>
      <c r="R328" s="373"/>
      <c r="S328" s="373"/>
      <c r="T328" s="373"/>
      <c r="U328" s="373"/>
      <c r="V328" s="373"/>
      <c r="W328" s="373"/>
      <c r="X328" s="373"/>
      <c r="Y328" s="373"/>
      <c r="Z328" s="373"/>
    </row>
    <row r="329" spans="1:26" ht="52.5" customHeight="1" x14ac:dyDescent="0.3">
      <c r="A329" s="370"/>
      <c r="B329" s="371"/>
      <c r="C329" s="370"/>
      <c r="D329" s="372"/>
      <c r="E329" s="370"/>
      <c r="F329" s="372"/>
      <c r="G329" s="370"/>
      <c r="H329" s="370"/>
      <c r="I329" s="373"/>
      <c r="J329" s="375"/>
      <c r="K329" s="373"/>
      <c r="L329" s="373"/>
      <c r="M329" s="373"/>
      <c r="N329" s="373"/>
      <c r="O329" s="373"/>
      <c r="P329" s="373"/>
      <c r="Q329" s="373"/>
      <c r="R329" s="373"/>
      <c r="S329" s="373"/>
      <c r="T329" s="373"/>
      <c r="U329" s="373"/>
      <c r="V329" s="373"/>
      <c r="W329" s="373"/>
      <c r="X329" s="373"/>
      <c r="Y329" s="373"/>
      <c r="Z329" s="373"/>
    </row>
    <row r="330" spans="1:26" ht="52.5" customHeight="1" x14ac:dyDescent="0.3">
      <c r="A330" s="370"/>
      <c r="B330" s="371"/>
      <c r="C330" s="370"/>
      <c r="D330" s="372"/>
      <c r="E330" s="370"/>
      <c r="F330" s="372"/>
      <c r="G330" s="370"/>
      <c r="H330" s="370"/>
      <c r="I330" s="373"/>
      <c r="J330" s="375"/>
      <c r="K330" s="373"/>
      <c r="L330" s="373"/>
      <c r="M330" s="373"/>
      <c r="N330" s="373"/>
      <c r="O330" s="373"/>
      <c r="P330" s="373"/>
      <c r="Q330" s="373"/>
      <c r="R330" s="373"/>
      <c r="S330" s="373"/>
      <c r="T330" s="373"/>
      <c r="U330" s="373"/>
      <c r="V330" s="373"/>
      <c r="W330" s="373"/>
      <c r="X330" s="373"/>
      <c r="Y330" s="373"/>
      <c r="Z330" s="373"/>
    </row>
    <row r="331" spans="1:26" ht="52.5" customHeight="1" x14ac:dyDescent="0.3">
      <c r="A331" s="370"/>
      <c r="B331" s="371"/>
      <c r="C331" s="370"/>
      <c r="D331" s="372"/>
      <c r="E331" s="370"/>
      <c r="F331" s="372"/>
      <c r="G331" s="370"/>
      <c r="H331" s="370"/>
      <c r="I331" s="373"/>
      <c r="J331" s="375"/>
      <c r="K331" s="373"/>
      <c r="L331" s="373"/>
      <c r="M331" s="373"/>
      <c r="N331" s="373"/>
      <c r="O331" s="373"/>
      <c r="P331" s="373"/>
      <c r="Q331" s="373"/>
      <c r="R331" s="373"/>
      <c r="S331" s="373"/>
      <c r="T331" s="373"/>
      <c r="U331" s="373"/>
      <c r="V331" s="373"/>
      <c r="W331" s="373"/>
      <c r="X331" s="373"/>
      <c r="Y331" s="373"/>
      <c r="Z331" s="373"/>
    </row>
    <row r="332" spans="1:26" ht="52.5" customHeight="1" x14ac:dyDescent="0.3">
      <c r="A332" s="370"/>
      <c r="B332" s="371"/>
      <c r="C332" s="370"/>
      <c r="D332" s="372"/>
      <c r="E332" s="370"/>
      <c r="F332" s="372"/>
      <c r="G332" s="370"/>
      <c r="H332" s="370"/>
      <c r="I332" s="373"/>
      <c r="J332" s="375"/>
      <c r="K332" s="373"/>
      <c r="L332" s="373"/>
      <c r="M332" s="373"/>
      <c r="N332" s="373"/>
      <c r="O332" s="373"/>
      <c r="P332" s="373"/>
      <c r="Q332" s="373"/>
      <c r="R332" s="373"/>
      <c r="S332" s="373"/>
      <c r="T332" s="373"/>
      <c r="U332" s="373"/>
      <c r="V332" s="373"/>
      <c r="W332" s="373"/>
      <c r="X332" s="373"/>
      <c r="Y332" s="373"/>
      <c r="Z332" s="373"/>
    </row>
    <row r="333" spans="1:26" ht="52.5" customHeight="1" x14ac:dyDescent="0.3">
      <c r="A333" s="370"/>
      <c r="B333" s="371"/>
      <c r="C333" s="370"/>
      <c r="D333" s="372"/>
      <c r="E333" s="370"/>
      <c r="F333" s="372"/>
      <c r="G333" s="370"/>
      <c r="H333" s="370"/>
      <c r="I333" s="373"/>
      <c r="J333" s="375"/>
      <c r="K333" s="373"/>
      <c r="L333" s="373"/>
      <c r="M333" s="373"/>
      <c r="N333" s="373"/>
      <c r="O333" s="373"/>
      <c r="P333" s="373"/>
      <c r="Q333" s="373"/>
      <c r="R333" s="373"/>
      <c r="S333" s="373"/>
      <c r="T333" s="373"/>
      <c r="U333" s="373"/>
      <c r="V333" s="373"/>
      <c r="W333" s="373"/>
      <c r="X333" s="373"/>
      <c r="Y333" s="373"/>
      <c r="Z333" s="373"/>
    </row>
    <row r="334" spans="1:26" ht="52.5" customHeight="1" x14ac:dyDescent="0.3">
      <c r="A334" s="370"/>
      <c r="B334" s="371"/>
      <c r="C334" s="370"/>
      <c r="D334" s="372"/>
      <c r="E334" s="370"/>
      <c r="F334" s="372"/>
      <c r="G334" s="370"/>
      <c r="H334" s="370"/>
      <c r="I334" s="373"/>
      <c r="J334" s="375"/>
      <c r="K334" s="373"/>
      <c r="L334" s="373"/>
      <c r="M334" s="373"/>
      <c r="N334" s="373"/>
      <c r="O334" s="373"/>
      <c r="P334" s="373"/>
      <c r="Q334" s="373"/>
      <c r="R334" s="373"/>
      <c r="S334" s="373"/>
      <c r="T334" s="373"/>
      <c r="U334" s="373"/>
      <c r="V334" s="373"/>
      <c r="W334" s="373"/>
      <c r="X334" s="373"/>
      <c r="Y334" s="373"/>
      <c r="Z334" s="373"/>
    </row>
    <row r="335" spans="1:26" ht="52.5" customHeight="1" x14ac:dyDescent="0.3">
      <c r="A335" s="370"/>
      <c r="B335" s="371"/>
      <c r="C335" s="370"/>
      <c r="D335" s="372"/>
      <c r="E335" s="370"/>
      <c r="F335" s="372"/>
      <c r="G335" s="370"/>
      <c r="H335" s="370"/>
      <c r="I335" s="373"/>
      <c r="J335" s="375"/>
      <c r="K335" s="373"/>
      <c r="L335" s="373"/>
      <c r="M335" s="373"/>
      <c r="N335" s="373"/>
      <c r="O335" s="373"/>
      <c r="P335" s="373"/>
      <c r="Q335" s="373"/>
      <c r="R335" s="373"/>
      <c r="S335" s="373"/>
      <c r="T335" s="373"/>
      <c r="U335" s="373"/>
      <c r="V335" s="373"/>
      <c r="W335" s="373"/>
      <c r="X335" s="373"/>
      <c r="Y335" s="373"/>
      <c r="Z335" s="373"/>
    </row>
    <row r="336" spans="1:26" ht="52.5" customHeight="1" x14ac:dyDescent="0.3">
      <c r="A336" s="370"/>
      <c r="B336" s="371"/>
      <c r="C336" s="370"/>
      <c r="D336" s="372"/>
      <c r="E336" s="370"/>
      <c r="F336" s="372"/>
      <c r="G336" s="370"/>
      <c r="H336" s="370"/>
      <c r="I336" s="373"/>
      <c r="J336" s="375"/>
      <c r="K336" s="373"/>
      <c r="L336" s="373"/>
      <c r="M336" s="373"/>
      <c r="N336" s="373"/>
      <c r="O336" s="373"/>
      <c r="P336" s="373"/>
      <c r="Q336" s="373"/>
      <c r="R336" s="373"/>
      <c r="S336" s="373"/>
      <c r="T336" s="373"/>
      <c r="U336" s="373"/>
      <c r="V336" s="373"/>
      <c r="W336" s="373"/>
      <c r="X336" s="373"/>
      <c r="Y336" s="373"/>
      <c r="Z336" s="373"/>
    </row>
    <row r="337" spans="1:26" ht="52.5" customHeight="1" x14ac:dyDescent="0.3">
      <c r="A337" s="370"/>
      <c r="B337" s="371"/>
      <c r="C337" s="370"/>
      <c r="D337" s="372"/>
      <c r="E337" s="370"/>
      <c r="F337" s="372"/>
      <c r="G337" s="370"/>
      <c r="H337" s="370"/>
      <c r="I337" s="373"/>
      <c r="J337" s="375"/>
      <c r="K337" s="373"/>
      <c r="L337" s="373"/>
      <c r="M337" s="373"/>
      <c r="N337" s="373"/>
      <c r="O337" s="373"/>
      <c r="P337" s="373"/>
      <c r="Q337" s="373"/>
      <c r="R337" s="373"/>
      <c r="S337" s="373"/>
      <c r="T337" s="373"/>
      <c r="U337" s="373"/>
      <c r="V337" s="373"/>
      <c r="W337" s="373"/>
      <c r="X337" s="373"/>
      <c r="Y337" s="373"/>
      <c r="Z337" s="373"/>
    </row>
    <row r="338" spans="1:26" ht="52.5" customHeight="1" x14ac:dyDescent="0.3">
      <c r="A338" s="370"/>
      <c r="B338" s="371"/>
      <c r="C338" s="370"/>
      <c r="D338" s="372"/>
      <c r="E338" s="370"/>
      <c r="F338" s="372"/>
      <c r="G338" s="370"/>
      <c r="H338" s="370"/>
      <c r="I338" s="373"/>
      <c r="J338" s="375"/>
      <c r="K338" s="373"/>
      <c r="L338" s="373"/>
      <c r="M338" s="373"/>
      <c r="N338" s="373"/>
      <c r="O338" s="373"/>
      <c r="P338" s="373"/>
      <c r="Q338" s="373"/>
      <c r="R338" s="373"/>
      <c r="S338" s="373"/>
      <c r="T338" s="373"/>
      <c r="U338" s="373"/>
      <c r="V338" s="373"/>
      <c r="W338" s="373"/>
      <c r="X338" s="373"/>
      <c r="Y338" s="373"/>
      <c r="Z338" s="373"/>
    </row>
    <row r="339" spans="1:26" ht="52.5" customHeight="1" x14ac:dyDescent="0.3">
      <c r="A339" s="370"/>
      <c r="B339" s="371"/>
      <c r="C339" s="370"/>
      <c r="D339" s="372"/>
      <c r="E339" s="370"/>
      <c r="F339" s="372"/>
      <c r="G339" s="370"/>
      <c r="H339" s="370"/>
      <c r="I339" s="373"/>
      <c r="J339" s="375"/>
      <c r="K339" s="373"/>
      <c r="L339" s="373"/>
      <c r="M339" s="373"/>
      <c r="N339" s="373"/>
      <c r="O339" s="373"/>
      <c r="P339" s="373"/>
      <c r="Q339" s="373"/>
      <c r="R339" s="373"/>
      <c r="S339" s="373"/>
      <c r="T339" s="373"/>
      <c r="U339" s="373"/>
      <c r="V339" s="373"/>
      <c r="W339" s="373"/>
      <c r="X339" s="373"/>
      <c r="Y339" s="373"/>
      <c r="Z339" s="373"/>
    </row>
    <row r="340" spans="1:26" ht="52.5" customHeight="1" x14ac:dyDescent="0.3">
      <c r="A340" s="370"/>
      <c r="B340" s="371"/>
      <c r="C340" s="370"/>
      <c r="D340" s="372"/>
      <c r="E340" s="370"/>
      <c r="F340" s="372"/>
      <c r="G340" s="370"/>
      <c r="H340" s="370"/>
      <c r="I340" s="373"/>
      <c r="J340" s="375"/>
      <c r="K340" s="373"/>
      <c r="L340" s="373"/>
      <c r="M340" s="373"/>
      <c r="N340" s="373"/>
      <c r="O340" s="373"/>
      <c r="P340" s="373"/>
      <c r="Q340" s="373"/>
      <c r="R340" s="373"/>
      <c r="S340" s="373"/>
      <c r="T340" s="373"/>
      <c r="U340" s="373"/>
      <c r="V340" s="373"/>
      <c r="W340" s="373"/>
      <c r="X340" s="373"/>
      <c r="Y340" s="373"/>
      <c r="Z340" s="373"/>
    </row>
    <row r="341" spans="1:26" ht="52.5" customHeight="1" x14ac:dyDescent="0.3">
      <c r="A341" s="370"/>
      <c r="B341" s="371"/>
      <c r="C341" s="370"/>
      <c r="D341" s="372"/>
      <c r="E341" s="370"/>
      <c r="F341" s="372"/>
      <c r="G341" s="370"/>
      <c r="H341" s="370"/>
      <c r="I341" s="373"/>
      <c r="J341" s="375"/>
      <c r="K341" s="373"/>
      <c r="L341" s="373"/>
      <c r="M341" s="373"/>
      <c r="N341" s="373"/>
      <c r="O341" s="373"/>
      <c r="P341" s="373"/>
      <c r="Q341" s="373"/>
      <c r="R341" s="373"/>
      <c r="S341" s="373"/>
      <c r="T341" s="373"/>
      <c r="U341" s="373"/>
      <c r="V341" s="373"/>
      <c r="W341" s="373"/>
      <c r="X341" s="373"/>
      <c r="Y341" s="373"/>
      <c r="Z341" s="373"/>
    </row>
    <row r="342" spans="1:26" ht="52.5" customHeight="1" x14ac:dyDescent="0.3">
      <c r="A342" s="370"/>
      <c r="B342" s="371"/>
      <c r="C342" s="370"/>
      <c r="D342" s="372"/>
      <c r="E342" s="370"/>
      <c r="F342" s="372"/>
      <c r="G342" s="370"/>
      <c r="H342" s="370"/>
      <c r="I342" s="373"/>
      <c r="J342" s="375"/>
      <c r="K342" s="373"/>
      <c r="L342" s="373"/>
      <c r="M342" s="373"/>
      <c r="N342" s="373"/>
      <c r="O342" s="373"/>
      <c r="P342" s="373"/>
      <c r="Q342" s="373"/>
      <c r="R342" s="373"/>
      <c r="S342" s="373"/>
      <c r="T342" s="373"/>
      <c r="U342" s="373"/>
      <c r="V342" s="373"/>
      <c r="W342" s="373"/>
      <c r="X342" s="373"/>
      <c r="Y342" s="373"/>
      <c r="Z342" s="373"/>
    </row>
    <row r="343" spans="1:26" ht="52.5" customHeight="1" x14ac:dyDescent="0.3">
      <c r="A343" s="370"/>
      <c r="B343" s="371"/>
      <c r="C343" s="370"/>
      <c r="D343" s="372"/>
      <c r="E343" s="370"/>
      <c r="F343" s="372"/>
      <c r="G343" s="370"/>
      <c r="H343" s="370"/>
      <c r="I343" s="373"/>
      <c r="J343" s="375"/>
      <c r="K343" s="373"/>
      <c r="L343" s="373"/>
      <c r="M343" s="373"/>
      <c r="N343" s="373"/>
      <c r="O343" s="373"/>
      <c r="P343" s="373"/>
      <c r="Q343" s="373"/>
      <c r="R343" s="373"/>
      <c r="S343" s="373"/>
      <c r="T343" s="373"/>
      <c r="U343" s="373"/>
      <c r="V343" s="373"/>
      <c r="W343" s="373"/>
      <c r="X343" s="373"/>
      <c r="Y343" s="373"/>
      <c r="Z343" s="373"/>
    </row>
    <row r="344" spans="1:26" ht="52.5" customHeight="1" x14ac:dyDescent="0.3">
      <c r="A344" s="370"/>
      <c r="B344" s="371"/>
      <c r="C344" s="370"/>
      <c r="D344" s="372"/>
      <c r="E344" s="370"/>
      <c r="F344" s="372"/>
      <c r="G344" s="370"/>
      <c r="H344" s="370"/>
      <c r="I344" s="373"/>
      <c r="J344" s="375"/>
      <c r="K344" s="373"/>
      <c r="L344" s="373"/>
      <c r="M344" s="373"/>
      <c r="N344" s="373"/>
      <c r="O344" s="373"/>
      <c r="P344" s="373"/>
      <c r="Q344" s="373"/>
      <c r="R344" s="373"/>
      <c r="S344" s="373"/>
      <c r="T344" s="373"/>
      <c r="U344" s="373"/>
      <c r="V344" s="373"/>
      <c r="W344" s="373"/>
      <c r="X344" s="373"/>
      <c r="Y344" s="373"/>
      <c r="Z344" s="373"/>
    </row>
    <row r="345" spans="1:26" ht="52.5" customHeight="1" x14ac:dyDescent="0.3">
      <c r="A345" s="370"/>
      <c r="B345" s="371"/>
      <c r="C345" s="370"/>
      <c r="D345" s="372"/>
      <c r="E345" s="370"/>
      <c r="F345" s="372"/>
      <c r="G345" s="370"/>
      <c r="H345" s="370"/>
      <c r="I345" s="373"/>
      <c r="J345" s="375"/>
      <c r="K345" s="373"/>
      <c r="L345" s="373"/>
      <c r="M345" s="373"/>
      <c r="N345" s="373"/>
      <c r="O345" s="373"/>
      <c r="P345" s="373"/>
      <c r="Q345" s="373"/>
      <c r="R345" s="373"/>
      <c r="S345" s="373"/>
      <c r="T345" s="373"/>
      <c r="U345" s="373"/>
      <c r="V345" s="373"/>
      <c r="W345" s="373"/>
      <c r="X345" s="373"/>
      <c r="Y345" s="373"/>
      <c r="Z345" s="373"/>
    </row>
    <row r="346" spans="1:26" ht="52.5" customHeight="1" x14ac:dyDescent="0.3">
      <c r="A346" s="370"/>
      <c r="B346" s="371"/>
      <c r="C346" s="370"/>
      <c r="D346" s="372"/>
      <c r="E346" s="370"/>
      <c r="F346" s="372"/>
      <c r="G346" s="370"/>
      <c r="H346" s="370"/>
      <c r="I346" s="373"/>
      <c r="J346" s="375"/>
      <c r="K346" s="373"/>
      <c r="L346" s="373"/>
      <c r="M346" s="373"/>
      <c r="N346" s="373"/>
      <c r="O346" s="373"/>
      <c r="P346" s="373"/>
      <c r="Q346" s="373"/>
      <c r="R346" s="373"/>
      <c r="S346" s="373"/>
      <c r="T346" s="373"/>
      <c r="U346" s="373"/>
      <c r="V346" s="373"/>
      <c r="W346" s="373"/>
      <c r="X346" s="373"/>
      <c r="Y346" s="373"/>
      <c r="Z346" s="373"/>
    </row>
    <row r="347" spans="1:26" ht="52.5" customHeight="1" x14ac:dyDescent="0.3">
      <c r="A347" s="370"/>
      <c r="B347" s="371"/>
      <c r="C347" s="370"/>
      <c r="D347" s="372"/>
      <c r="E347" s="370"/>
      <c r="F347" s="372"/>
      <c r="G347" s="370"/>
      <c r="H347" s="370"/>
      <c r="I347" s="373"/>
      <c r="J347" s="375"/>
      <c r="K347" s="373"/>
      <c r="L347" s="373"/>
      <c r="M347" s="373"/>
      <c r="N347" s="373"/>
      <c r="O347" s="373"/>
      <c r="P347" s="373"/>
      <c r="Q347" s="373"/>
      <c r="R347" s="373"/>
      <c r="S347" s="373"/>
      <c r="T347" s="373"/>
      <c r="U347" s="373"/>
      <c r="V347" s="373"/>
      <c r="W347" s="373"/>
      <c r="X347" s="373"/>
      <c r="Y347" s="373"/>
      <c r="Z347" s="373"/>
    </row>
    <row r="348" spans="1:26" ht="52.5" customHeight="1" x14ac:dyDescent="0.3">
      <c r="A348" s="370"/>
      <c r="B348" s="371"/>
      <c r="C348" s="370"/>
      <c r="D348" s="372"/>
      <c r="E348" s="370"/>
      <c r="F348" s="372"/>
      <c r="G348" s="370"/>
      <c r="H348" s="370"/>
      <c r="I348" s="373"/>
      <c r="J348" s="375"/>
      <c r="K348" s="373"/>
      <c r="L348" s="373"/>
      <c r="M348" s="373"/>
      <c r="N348" s="373"/>
      <c r="O348" s="373"/>
      <c r="P348" s="373"/>
      <c r="Q348" s="373"/>
      <c r="R348" s="373"/>
      <c r="S348" s="373"/>
      <c r="T348" s="373"/>
      <c r="U348" s="373"/>
      <c r="V348" s="373"/>
      <c r="W348" s="373"/>
      <c r="X348" s="373"/>
      <c r="Y348" s="373"/>
      <c r="Z348" s="373"/>
    </row>
    <row r="349" spans="1:26" ht="52.5" customHeight="1" x14ac:dyDescent="0.3">
      <c r="A349" s="370"/>
      <c r="B349" s="371"/>
      <c r="C349" s="370"/>
      <c r="D349" s="372"/>
      <c r="E349" s="370"/>
      <c r="F349" s="372"/>
      <c r="G349" s="370"/>
      <c r="H349" s="370"/>
      <c r="I349" s="373"/>
      <c r="J349" s="375"/>
      <c r="K349" s="373"/>
      <c r="L349" s="373"/>
      <c r="M349" s="373"/>
      <c r="N349" s="373"/>
      <c r="O349" s="373"/>
      <c r="P349" s="373"/>
      <c r="Q349" s="373"/>
      <c r="R349" s="373"/>
      <c r="S349" s="373"/>
      <c r="T349" s="373"/>
      <c r="U349" s="373"/>
      <c r="V349" s="373"/>
      <c r="W349" s="373"/>
      <c r="X349" s="373"/>
      <c r="Y349" s="373"/>
      <c r="Z349" s="373"/>
    </row>
    <row r="350" spans="1:26" ht="52.5" customHeight="1" x14ac:dyDescent="0.3">
      <c r="A350" s="370"/>
      <c r="B350" s="371"/>
      <c r="C350" s="370"/>
      <c r="D350" s="372"/>
      <c r="E350" s="370"/>
      <c r="F350" s="372"/>
      <c r="G350" s="370"/>
      <c r="H350" s="370"/>
      <c r="I350" s="373"/>
      <c r="J350" s="375"/>
      <c r="K350" s="373"/>
      <c r="L350" s="373"/>
      <c r="M350" s="373"/>
      <c r="N350" s="373"/>
      <c r="O350" s="373"/>
      <c r="P350" s="373"/>
      <c r="Q350" s="373"/>
      <c r="R350" s="373"/>
      <c r="S350" s="373"/>
      <c r="T350" s="373"/>
      <c r="U350" s="373"/>
      <c r="V350" s="373"/>
      <c r="W350" s="373"/>
      <c r="X350" s="373"/>
      <c r="Y350" s="373"/>
      <c r="Z350" s="373"/>
    </row>
    <row r="351" spans="1:26" ht="52.5" customHeight="1" x14ac:dyDescent="0.3">
      <c r="A351" s="370"/>
      <c r="B351" s="371"/>
      <c r="C351" s="370"/>
      <c r="D351" s="372"/>
      <c r="E351" s="370"/>
      <c r="F351" s="372"/>
      <c r="G351" s="370"/>
      <c r="H351" s="370"/>
      <c r="I351" s="373"/>
      <c r="J351" s="375"/>
      <c r="K351" s="373"/>
      <c r="L351" s="373"/>
      <c r="M351" s="373"/>
      <c r="N351" s="373"/>
      <c r="O351" s="373"/>
      <c r="P351" s="373"/>
      <c r="Q351" s="373"/>
      <c r="R351" s="373"/>
      <c r="S351" s="373"/>
      <c r="T351" s="373"/>
      <c r="U351" s="373"/>
      <c r="V351" s="373"/>
      <c r="W351" s="373"/>
      <c r="X351" s="373"/>
      <c r="Y351" s="373"/>
      <c r="Z351" s="373"/>
    </row>
    <row r="352" spans="1:26" ht="52.5" customHeight="1" x14ac:dyDescent="0.3">
      <c r="A352" s="370"/>
      <c r="B352" s="371"/>
      <c r="C352" s="370"/>
      <c r="D352" s="372"/>
      <c r="E352" s="370"/>
      <c r="F352" s="372"/>
      <c r="G352" s="370"/>
      <c r="H352" s="370"/>
      <c r="I352" s="373"/>
      <c r="J352" s="375"/>
      <c r="K352" s="373"/>
      <c r="L352" s="373"/>
      <c r="M352" s="373"/>
      <c r="N352" s="373"/>
      <c r="O352" s="373"/>
      <c r="P352" s="373"/>
      <c r="Q352" s="373"/>
      <c r="R352" s="373"/>
      <c r="S352" s="373"/>
      <c r="T352" s="373"/>
      <c r="U352" s="373"/>
      <c r="V352" s="373"/>
      <c r="W352" s="373"/>
      <c r="X352" s="373"/>
      <c r="Y352" s="373"/>
      <c r="Z352" s="373"/>
    </row>
    <row r="353" spans="1:26" ht="52.5" customHeight="1" x14ac:dyDescent="0.3">
      <c r="A353" s="370"/>
      <c r="B353" s="371"/>
      <c r="C353" s="370"/>
      <c r="D353" s="372"/>
      <c r="E353" s="370"/>
      <c r="F353" s="372"/>
      <c r="G353" s="370"/>
      <c r="H353" s="370"/>
      <c r="I353" s="373"/>
      <c r="J353" s="375"/>
      <c r="K353" s="373"/>
      <c r="L353" s="373"/>
      <c r="M353" s="373"/>
      <c r="N353" s="373"/>
      <c r="O353" s="373"/>
      <c r="P353" s="373"/>
      <c r="Q353" s="373"/>
      <c r="R353" s="373"/>
      <c r="S353" s="373"/>
      <c r="T353" s="373"/>
      <c r="U353" s="373"/>
      <c r="V353" s="373"/>
      <c r="W353" s="373"/>
      <c r="X353" s="373"/>
      <c r="Y353" s="373"/>
      <c r="Z353" s="373"/>
    </row>
    <row r="354" spans="1:26" ht="52.5" customHeight="1" x14ac:dyDescent="0.3">
      <c r="A354" s="370"/>
      <c r="B354" s="371"/>
      <c r="C354" s="370"/>
      <c r="D354" s="372"/>
      <c r="E354" s="370"/>
      <c r="F354" s="372"/>
      <c r="G354" s="370"/>
      <c r="H354" s="370"/>
      <c r="I354" s="373"/>
      <c r="J354" s="375"/>
      <c r="K354" s="373"/>
      <c r="L354" s="373"/>
      <c r="M354" s="373"/>
      <c r="N354" s="373"/>
      <c r="O354" s="373"/>
      <c r="P354" s="373"/>
      <c r="Q354" s="373"/>
      <c r="R354" s="373"/>
      <c r="S354" s="373"/>
      <c r="T354" s="373"/>
      <c r="U354" s="373"/>
      <c r="V354" s="373"/>
      <c r="W354" s="373"/>
      <c r="X354" s="373"/>
      <c r="Y354" s="373"/>
      <c r="Z354" s="373"/>
    </row>
    <row r="355" spans="1:26" ht="52.5" customHeight="1" x14ac:dyDescent="0.3">
      <c r="A355" s="370"/>
      <c r="B355" s="371"/>
      <c r="C355" s="370"/>
      <c r="D355" s="372"/>
      <c r="E355" s="370"/>
      <c r="F355" s="372"/>
      <c r="G355" s="370"/>
      <c r="H355" s="370"/>
      <c r="I355" s="373"/>
      <c r="J355" s="375"/>
      <c r="K355" s="373"/>
      <c r="L355" s="373"/>
      <c r="M355" s="373"/>
      <c r="N355" s="373"/>
      <c r="O355" s="373"/>
      <c r="P355" s="373"/>
      <c r="Q355" s="373"/>
      <c r="R355" s="373"/>
      <c r="S355" s="373"/>
      <c r="T355" s="373"/>
      <c r="U355" s="373"/>
      <c r="V355" s="373"/>
      <c r="W355" s="373"/>
      <c r="X355" s="373"/>
      <c r="Y355" s="373"/>
      <c r="Z355" s="373"/>
    </row>
    <row r="356" spans="1:26" ht="52.5" customHeight="1" x14ac:dyDescent="0.3">
      <c r="A356" s="370"/>
      <c r="B356" s="371"/>
      <c r="C356" s="370"/>
      <c r="D356" s="372"/>
      <c r="E356" s="370"/>
      <c r="F356" s="372"/>
      <c r="G356" s="370"/>
      <c r="H356" s="370"/>
      <c r="I356" s="373"/>
      <c r="J356" s="375"/>
      <c r="K356" s="373"/>
      <c r="L356" s="373"/>
      <c r="M356" s="373"/>
      <c r="N356" s="373"/>
      <c r="O356" s="373"/>
      <c r="P356" s="373"/>
      <c r="Q356" s="373"/>
      <c r="R356" s="373"/>
      <c r="S356" s="373"/>
      <c r="T356" s="373"/>
      <c r="U356" s="373"/>
      <c r="V356" s="373"/>
      <c r="W356" s="373"/>
      <c r="X356" s="373"/>
      <c r="Y356" s="373"/>
      <c r="Z356" s="373"/>
    </row>
    <row r="357" spans="1:26" ht="52.5" customHeight="1" x14ac:dyDescent="0.3">
      <c r="A357" s="370"/>
      <c r="B357" s="371"/>
      <c r="C357" s="370"/>
      <c r="D357" s="372"/>
      <c r="E357" s="370"/>
      <c r="F357" s="372"/>
      <c r="G357" s="370"/>
      <c r="H357" s="370"/>
      <c r="I357" s="373"/>
      <c r="J357" s="375"/>
      <c r="K357" s="373"/>
      <c r="L357" s="373"/>
      <c r="M357" s="373"/>
      <c r="N357" s="373"/>
      <c r="O357" s="373"/>
      <c r="P357" s="373"/>
      <c r="Q357" s="373"/>
      <c r="R357" s="373"/>
      <c r="S357" s="373"/>
      <c r="T357" s="373"/>
      <c r="U357" s="373"/>
      <c r="V357" s="373"/>
      <c r="W357" s="373"/>
      <c r="X357" s="373"/>
      <c r="Y357" s="373"/>
      <c r="Z357" s="373"/>
    </row>
    <row r="358" spans="1:26" ht="52.5" customHeight="1" x14ac:dyDescent="0.3">
      <c r="A358" s="370"/>
      <c r="B358" s="371"/>
      <c r="C358" s="370"/>
      <c r="D358" s="372"/>
      <c r="E358" s="370"/>
      <c r="F358" s="372"/>
      <c r="G358" s="370"/>
      <c r="H358" s="370"/>
      <c r="I358" s="373"/>
      <c r="J358" s="375"/>
      <c r="K358" s="373"/>
      <c r="L358" s="373"/>
      <c r="M358" s="373"/>
      <c r="N358" s="373"/>
      <c r="O358" s="373"/>
      <c r="P358" s="373"/>
      <c r="Q358" s="373"/>
      <c r="R358" s="373"/>
      <c r="S358" s="373"/>
      <c r="T358" s="373"/>
      <c r="U358" s="373"/>
      <c r="V358" s="373"/>
      <c r="W358" s="373"/>
      <c r="X358" s="373"/>
      <c r="Y358" s="373"/>
      <c r="Z358" s="373"/>
    </row>
    <row r="359" spans="1:26" ht="52.5" customHeight="1" x14ac:dyDescent="0.3">
      <c r="A359" s="370"/>
      <c r="B359" s="371"/>
      <c r="C359" s="370"/>
      <c r="D359" s="372"/>
      <c r="E359" s="370"/>
      <c r="F359" s="372"/>
      <c r="G359" s="370"/>
      <c r="H359" s="370"/>
      <c r="I359" s="373"/>
      <c r="J359" s="375"/>
      <c r="K359" s="373"/>
      <c r="L359" s="373"/>
      <c r="M359" s="373"/>
      <c r="N359" s="373"/>
      <c r="O359" s="373"/>
      <c r="P359" s="373"/>
      <c r="Q359" s="373"/>
      <c r="R359" s="373"/>
      <c r="S359" s="373"/>
      <c r="T359" s="373"/>
      <c r="U359" s="373"/>
      <c r="V359" s="373"/>
      <c r="W359" s="373"/>
      <c r="X359" s="373"/>
      <c r="Y359" s="373"/>
      <c r="Z359" s="373"/>
    </row>
    <row r="360" spans="1:26" ht="52.5" customHeight="1" x14ac:dyDescent="0.3">
      <c r="A360" s="370"/>
      <c r="B360" s="371"/>
      <c r="C360" s="370"/>
      <c r="D360" s="372"/>
      <c r="E360" s="370"/>
      <c r="F360" s="372"/>
      <c r="G360" s="370"/>
      <c r="H360" s="370"/>
      <c r="I360" s="373"/>
      <c r="J360" s="375"/>
      <c r="K360" s="373"/>
      <c r="L360" s="373"/>
      <c r="M360" s="373"/>
      <c r="N360" s="373"/>
      <c r="O360" s="373"/>
      <c r="P360" s="373"/>
      <c r="Q360" s="373"/>
      <c r="R360" s="373"/>
      <c r="S360" s="373"/>
      <c r="T360" s="373"/>
      <c r="U360" s="373"/>
      <c r="V360" s="373"/>
      <c r="W360" s="373"/>
      <c r="X360" s="373"/>
      <c r="Y360" s="373"/>
      <c r="Z360" s="373"/>
    </row>
    <row r="361" spans="1:26" ht="52.5" customHeight="1" x14ac:dyDescent="0.3">
      <c r="A361" s="370"/>
      <c r="B361" s="371"/>
      <c r="C361" s="370"/>
      <c r="D361" s="372"/>
      <c r="E361" s="370"/>
      <c r="F361" s="372"/>
      <c r="G361" s="370"/>
      <c r="H361" s="370"/>
      <c r="I361" s="373"/>
      <c r="J361" s="375"/>
      <c r="K361" s="373"/>
      <c r="L361" s="373"/>
      <c r="M361" s="373"/>
      <c r="N361" s="373"/>
      <c r="O361" s="373"/>
      <c r="P361" s="373"/>
      <c r="Q361" s="373"/>
      <c r="R361" s="373"/>
      <c r="S361" s="373"/>
      <c r="T361" s="373"/>
      <c r="U361" s="373"/>
      <c r="V361" s="373"/>
      <c r="W361" s="373"/>
      <c r="X361" s="373"/>
      <c r="Y361" s="373"/>
      <c r="Z361" s="373"/>
    </row>
    <row r="362" spans="1:26" ht="52.5" customHeight="1" x14ac:dyDescent="0.3">
      <c r="A362" s="370"/>
      <c r="B362" s="371"/>
      <c r="C362" s="370"/>
      <c r="D362" s="372"/>
      <c r="E362" s="370"/>
      <c r="F362" s="372"/>
      <c r="G362" s="370"/>
      <c r="H362" s="370"/>
      <c r="I362" s="373"/>
      <c r="J362" s="375"/>
      <c r="K362" s="373"/>
      <c r="L362" s="373"/>
      <c r="M362" s="373"/>
      <c r="N362" s="373"/>
      <c r="O362" s="373"/>
      <c r="P362" s="373"/>
      <c r="Q362" s="373"/>
      <c r="R362" s="373"/>
      <c r="S362" s="373"/>
      <c r="T362" s="373"/>
      <c r="U362" s="373"/>
      <c r="V362" s="373"/>
      <c r="W362" s="373"/>
      <c r="X362" s="373"/>
      <c r="Y362" s="373"/>
      <c r="Z362" s="373"/>
    </row>
    <row r="363" spans="1:26" ht="52.5" customHeight="1" x14ac:dyDescent="0.3">
      <c r="A363" s="370"/>
      <c r="B363" s="371"/>
      <c r="C363" s="370"/>
      <c r="D363" s="372"/>
      <c r="E363" s="370"/>
      <c r="F363" s="372"/>
      <c r="G363" s="370"/>
      <c r="H363" s="370"/>
      <c r="I363" s="373"/>
      <c r="J363" s="375"/>
      <c r="K363" s="373"/>
      <c r="L363" s="373"/>
      <c r="M363" s="373"/>
      <c r="N363" s="373"/>
      <c r="O363" s="373"/>
      <c r="P363" s="373"/>
      <c r="Q363" s="373"/>
      <c r="R363" s="373"/>
      <c r="S363" s="373"/>
      <c r="T363" s="373"/>
      <c r="U363" s="373"/>
      <c r="V363" s="373"/>
      <c r="W363" s="373"/>
      <c r="X363" s="373"/>
      <c r="Y363" s="373"/>
      <c r="Z363" s="373"/>
    </row>
    <row r="364" spans="1:26" ht="52.5" customHeight="1" x14ac:dyDescent="0.3">
      <c r="A364" s="370"/>
      <c r="B364" s="371"/>
      <c r="C364" s="370"/>
      <c r="D364" s="372"/>
      <c r="E364" s="370"/>
      <c r="F364" s="372"/>
      <c r="G364" s="370"/>
      <c r="H364" s="370"/>
      <c r="I364" s="373"/>
      <c r="J364" s="375"/>
      <c r="K364" s="373"/>
      <c r="L364" s="373"/>
      <c r="M364" s="373"/>
      <c r="N364" s="373"/>
      <c r="O364" s="373"/>
      <c r="P364" s="373"/>
      <c r="Q364" s="373"/>
      <c r="R364" s="373"/>
      <c r="S364" s="373"/>
      <c r="T364" s="373"/>
      <c r="U364" s="373"/>
      <c r="V364" s="373"/>
      <c r="W364" s="373"/>
      <c r="X364" s="373"/>
      <c r="Y364" s="373"/>
      <c r="Z364" s="373"/>
    </row>
    <row r="365" spans="1:26" ht="52.5" customHeight="1" x14ac:dyDescent="0.3">
      <c r="A365" s="370"/>
      <c r="B365" s="371"/>
      <c r="C365" s="370"/>
      <c r="D365" s="372"/>
      <c r="E365" s="370"/>
      <c r="F365" s="372"/>
      <c r="G365" s="370"/>
      <c r="H365" s="370"/>
      <c r="I365" s="373"/>
      <c r="J365" s="375"/>
      <c r="K365" s="373"/>
      <c r="L365" s="373"/>
      <c r="M365" s="373"/>
      <c r="N365" s="373"/>
      <c r="O365" s="373"/>
      <c r="P365" s="373"/>
      <c r="Q365" s="373"/>
      <c r="R365" s="373"/>
      <c r="S365" s="373"/>
      <c r="T365" s="373"/>
      <c r="U365" s="373"/>
      <c r="V365" s="373"/>
      <c r="W365" s="373"/>
      <c r="X365" s="373"/>
      <c r="Y365" s="373"/>
      <c r="Z365" s="373"/>
    </row>
    <row r="366" spans="1:26" ht="52.5" customHeight="1" x14ac:dyDescent="0.3">
      <c r="A366" s="370"/>
      <c r="B366" s="371"/>
      <c r="C366" s="370"/>
      <c r="D366" s="372"/>
      <c r="E366" s="370"/>
      <c r="F366" s="372"/>
      <c r="G366" s="370"/>
      <c r="H366" s="370"/>
      <c r="I366" s="373"/>
      <c r="J366" s="375"/>
      <c r="K366" s="373"/>
      <c r="L366" s="373"/>
      <c r="M366" s="373"/>
      <c r="N366" s="373"/>
      <c r="O366" s="373"/>
      <c r="P366" s="373"/>
      <c r="Q366" s="373"/>
      <c r="R366" s="373"/>
      <c r="S366" s="373"/>
      <c r="T366" s="373"/>
      <c r="U366" s="373"/>
      <c r="V366" s="373"/>
      <c r="W366" s="373"/>
      <c r="X366" s="373"/>
      <c r="Y366" s="373"/>
      <c r="Z366" s="373"/>
    </row>
    <row r="367" spans="1:26" ht="52.5" customHeight="1" x14ac:dyDescent="0.3">
      <c r="A367" s="370"/>
      <c r="B367" s="371"/>
      <c r="C367" s="370"/>
      <c r="D367" s="372"/>
      <c r="E367" s="370"/>
      <c r="F367" s="372"/>
      <c r="G367" s="370"/>
      <c r="H367" s="370"/>
      <c r="I367" s="373"/>
      <c r="J367" s="375"/>
      <c r="K367" s="373"/>
      <c r="L367" s="373"/>
      <c r="M367" s="373"/>
      <c r="N367" s="373"/>
      <c r="O367" s="373"/>
      <c r="P367" s="373"/>
      <c r="Q367" s="373"/>
      <c r="R367" s="373"/>
      <c r="S367" s="373"/>
      <c r="T367" s="373"/>
      <c r="U367" s="373"/>
      <c r="V367" s="373"/>
      <c r="W367" s="373"/>
      <c r="X367" s="373"/>
      <c r="Y367" s="373"/>
      <c r="Z367" s="373"/>
    </row>
    <row r="368" spans="1:26" ht="52.5" customHeight="1" x14ac:dyDescent="0.3">
      <c r="A368" s="370"/>
      <c r="B368" s="371"/>
      <c r="C368" s="370"/>
      <c r="D368" s="372"/>
      <c r="E368" s="370"/>
      <c r="F368" s="372"/>
      <c r="G368" s="370"/>
      <c r="H368" s="370"/>
      <c r="I368" s="373"/>
      <c r="J368" s="375"/>
      <c r="K368" s="373"/>
      <c r="L368" s="373"/>
      <c r="M368" s="373"/>
      <c r="N368" s="373"/>
      <c r="O368" s="373"/>
      <c r="P368" s="373"/>
      <c r="Q368" s="373"/>
      <c r="R368" s="373"/>
      <c r="S368" s="373"/>
      <c r="T368" s="373"/>
      <c r="U368" s="373"/>
      <c r="V368" s="373"/>
      <c r="W368" s="373"/>
      <c r="X368" s="373"/>
      <c r="Y368" s="373"/>
      <c r="Z368" s="373"/>
    </row>
    <row r="369" spans="1:26" ht="52.5" customHeight="1" x14ac:dyDescent="0.3">
      <c r="A369" s="370"/>
      <c r="B369" s="371"/>
      <c r="C369" s="370"/>
      <c r="D369" s="372"/>
      <c r="E369" s="370"/>
      <c r="F369" s="372"/>
      <c r="G369" s="370"/>
      <c r="H369" s="370"/>
      <c r="I369" s="373"/>
      <c r="J369" s="375"/>
      <c r="K369" s="373"/>
      <c r="L369" s="373"/>
      <c r="M369" s="373"/>
      <c r="N369" s="373"/>
      <c r="O369" s="373"/>
      <c r="P369" s="373"/>
      <c r="Q369" s="373"/>
      <c r="R369" s="373"/>
      <c r="S369" s="373"/>
      <c r="T369" s="373"/>
      <c r="U369" s="373"/>
      <c r="V369" s="373"/>
      <c r="W369" s="373"/>
      <c r="X369" s="373"/>
      <c r="Y369" s="373"/>
      <c r="Z369" s="373"/>
    </row>
    <row r="370" spans="1:26" ht="52.5" customHeight="1" x14ac:dyDescent="0.3">
      <c r="A370" s="370"/>
      <c r="B370" s="371"/>
      <c r="C370" s="370"/>
      <c r="D370" s="372"/>
      <c r="E370" s="370"/>
      <c r="F370" s="372"/>
      <c r="G370" s="370"/>
      <c r="H370" s="370"/>
      <c r="I370" s="373"/>
      <c r="J370" s="375"/>
      <c r="K370" s="373"/>
      <c r="L370" s="373"/>
      <c r="M370" s="373"/>
      <c r="N370" s="373"/>
      <c r="O370" s="373"/>
      <c r="P370" s="373"/>
      <c r="Q370" s="373"/>
      <c r="R370" s="373"/>
      <c r="S370" s="373"/>
      <c r="T370" s="373"/>
      <c r="U370" s="373"/>
      <c r="V370" s="373"/>
      <c r="W370" s="373"/>
      <c r="X370" s="373"/>
      <c r="Y370" s="373"/>
      <c r="Z370" s="373"/>
    </row>
    <row r="371" spans="1:26" ht="52.5" customHeight="1" x14ac:dyDescent="0.3">
      <c r="A371" s="370"/>
      <c r="B371" s="371"/>
      <c r="C371" s="370"/>
      <c r="D371" s="372"/>
      <c r="E371" s="370"/>
      <c r="F371" s="372"/>
      <c r="G371" s="370"/>
      <c r="H371" s="370"/>
      <c r="I371" s="373"/>
      <c r="J371" s="375"/>
      <c r="K371" s="373"/>
      <c r="L371" s="373"/>
      <c r="M371" s="373"/>
      <c r="N371" s="373"/>
      <c r="O371" s="373"/>
      <c r="P371" s="373"/>
      <c r="Q371" s="373"/>
      <c r="R371" s="373"/>
      <c r="S371" s="373"/>
      <c r="T371" s="373"/>
      <c r="U371" s="373"/>
      <c r="V371" s="373"/>
      <c r="W371" s="373"/>
      <c r="X371" s="373"/>
      <c r="Y371" s="373"/>
      <c r="Z371" s="373"/>
    </row>
    <row r="372" spans="1:26" ht="52.5" customHeight="1" x14ac:dyDescent="0.3">
      <c r="A372" s="370"/>
      <c r="B372" s="371"/>
      <c r="C372" s="370"/>
      <c r="D372" s="372"/>
      <c r="E372" s="370"/>
      <c r="F372" s="372"/>
      <c r="G372" s="370"/>
      <c r="H372" s="370"/>
      <c r="I372" s="373"/>
      <c r="J372" s="375"/>
      <c r="K372" s="373"/>
      <c r="L372" s="373"/>
      <c r="M372" s="373"/>
      <c r="N372" s="373"/>
      <c r="O372" s="373"/>
      <c r="P372" s="373"/>
      <c r="Q372" s="373"/>
      <c r="R372" s="373"/>
      <c r="S372" s="373"/>
      <c r="T372" s="373"/>
      <c r="U372" s="373"/>
      <c r="V372" s="373"/>
      <c r="W372" s="373"/>
      <c r="X372" s="373"/>
      <c r="Y372" s="373"/>
      <c r="Z372" s="373"/>
    </row>
    <row r="373" spans="1:26" ht="52.5" customHeight="1" x14ac:dyDescent="0.3">
      <c r="A373" s="370"/>
      <c r="B373" s="371"/>
      <c r="C373" s="370"/>
      <c r="D373" s="372"/>
      <c r="E373" s="370"/>
      <c r="F373" s="372"/>
      <c r="G373" s="370"/>
      <c r="H373" s="370"/>
      <c r="I373" s="373"/>
      <c r="J373" s="375"/>
      <c r="K373" s="373"/>
      <c r="L373" s="373"/>
      <c r="M373" s="373"/>
      <c r="N373" s="373"/>
      <c r="O373" s="373"/>
      <c r="P373" s="373"/>
      <c r="Q373" s="373"/>
      <c r="R373" s="373"/>
      <c r="S373" s="373"/>
      <c r="T373" s="373"/>
      <c r="U373" s="373"/>
      <c r="V373" s="373"/>
      <c r="W373" s="373"/>
      <c r="X373" s="373"/>
      <c r="Y373" s="373"/>
      <c r="Z373" s="373"/>
    </row>
    <row r="374" spans="1:26" ht="52.5" customHeight="1" x14ac:dyDescent="0.3">
      <c r="A374" s="370"/>
      <c r="B374" s="371"/>
      <c r="C374" s="370"/>
      <c r="D374" s="372"/>
      <c r="E374" s="370"/>
      <c r="F374" s="372"/>
      <c r="G374" s="370"/>
      <c r="H374" s="370"/>
      <c r="I374" s="373"/>
      <c r="J374" s="375"/>
      <c r="K374" s="373"/>
      <c r="L374" s="373"/>
      <c r="M374" s="373"/>
      <c r="N374" s="373"/>
      <c r="O374" s="373"/>
      <c r="P374" s="373"/>
      <c r="Q374" s="373"/>
      <c r="R374" s="373"/>
      <c r="S374" s="373"/>
      <c r="T374" s="373"/>
      <c r="U374" s="373"/>
      <c r="V374" s="373"/>
      <c r="W374" s="373"/>
      <c r="X374" s="373"/>
      <c r="Y374" s="373"/>
      <c r="Z374" s="373"/>
    </row>
    <row r="375" spans="1:26" ht="52.5" customHeight="1" x14ac:dyDescent="0.3">
      <c r="A375" s="370"/>
      <c r="B375" s="371"/>
      <c r="C375" s="370"/>
      <c r="D375" s="372"/>
      <c r="E375" s="370"/>
      <c r="F375" s="372"/>
      <c r="G375" s="370"/>
      <c r="H375" s="370"/>
      <c r="I375" s="373"/>
      <c r="J375" s="375"/>
      <c r="K375" s="373"/>
      <c r="L375" s="373"/>
      <c r="M375" s="373"/>
      <c r="N375" s="373"/>
      <c r="O375" s="373"/>
      <c r="P375" s="373"/>
      <c r="Q375" s="373"/>
      <c r="R375" s="373"/>
      <c r="S375" s="373"/>
      <c r="T375" s="373"/>
      <c r="U375" s="373"/>
      <c r="V375" s="373"/>
      <c r="W375" s="373"/>
      <c r="X375" s="373"/>
      <c r="Y375" s="373"/>
      <c r="Z375" s="373"/>
    </row>
    <row r="376" spans="1:26" ht="52.5" customHeight="1" x14ac:dyDescent="0.3">
      <c r="A376" s="370"/>
      <c r="B376" s="371"/>
      <c r="C376" s="370"/>
      <c r="D376" s="372"/>
      <c r="E376" s="370"/>
      <c r="F376" s="372"/>
      <c r="G376" s="370"/>
      <c r="H376" s="370"/>
      <c r="I376" s="373"/>
      <c r="J376" s="375"/>
      <c r="K376" s="373"/>
      <c r="L376" s="373"/>
      <c r="M376" s="373"/>
      <c r="N376" s="373"/>
      <c r="O376" s="373"/>
      <c r="P376" s="373"/>
      <c r="Q376" s="373"/>
      <c r="R376" s="373"/>
      <c r="S376" s="373"/>
      <c r="T376" s="373"/>
      <c r="U376" s="373"/>
      <c r="V376" s="373"/>
      <c r="W376" s="373"/>
      <c r="X376" s="373"/>
      <c r="Y376" s="373"/>
      <c r="Z376" s="373"/>
    </row>
    <row r="377" spans="1:26" ht="52.5" customHeight="1" x14ac:dyDescent="0.3">
      <c r="A377" s="370"/>
      <c r="B377" s="371"/>
      <c r="C377" s="370"/>
      <c r="D377" s="372"/>
      <c r="E377" s="370"/>
      <c r="F377" s="372"/>
      <c r="G377" s="370"/>
      <c r="H377" s="370"/>
      <c r="I377" s="373"/>
      <c r="J377" s="375"/>
      <c r="K377" s="373"/>
      <c r="L377" s="373"/>
      <c r="M377" s="373"/>
      <c r="N377" s="373"/>
      <c r="O377" s="373"/>
      <c r="P377" s="373"/>
      <c r="Q377" s="373"/>
      <c r="R377" s="373"/>
      <c r="S377" s="373"/>
      <c r="T377" s="373"/>
      <c r="U377" s="373"/>
      <c r="V377" s="373"/>
      <c r="W377" s="373"/>
      <c r="X377" s="373"/>
      <c r="Y377" s="373"/>
      <c r="Z377" s="373"/>
    </row>
    <row r="378" spans="1:26" ht="52.5" customHeight="1" x14ac:dyDescent="0.3">
      <c r="A378" s="370"/>
      <c r="B378" s="371"/>
      <c r="C378" s="370"/>
      <c r="D378" s="372"/>
      <c r="E378" s="370"/>
      <c r="F378" s="372"/>
      <c r="G378" s="370"/>
      <c r="H378" s="370"/>
      <c r="I378" s="373"/>
      <c r="J378" s="375"/>
      <c r="K378" s="373"/>
      <c r="L378" s="373"/>
      <c r="M378" s="373"/>
      <c r="N378" s="373"/>
      <c r="O378" s="373"/>
      <c r="P378" s="373"/>
      <c r="Q378" s="373"/>
      <c r="R378" s="373"/>
      <c r="S378" s="373"/>
      <c r="T378" s="373"/>
      <c r="U378" s="373"/>
      <c r="V378" s="373"/>
      <c r="W378" s="373"/>
      <c r="X378" s="373"/>
      <c r="Y378" s="373"/>
      <c r="Z378" s="373"/>
    </row>
    <row r="379" spans="1:26" ht="52.5" customHeight="1" x14ac:dyDescent="0.3">
      <c r="A379" s="370"/>
      <c r="B379" s="371"/>
      <c r="C379" s="370"/>
      <c r="D379" s="372"/>
      <c r="E379" s="370"/>
      <c r="F379" s="372"/>
      <c r="G379" s="370"/>
      <c r="H379" s="370"/>
      <c r="I379" s="373"/>
      <c r="J379" s="375"/>
      <c r="K379" s="373"/>
      <c r="L379" s="373"/>
      <c r="M379" s="373"/>
      <c r="N379" s="373"/>
      <c r="O379" s="373"/>
      <c r="P379" s="373"/>
      <c r="Q379" s="373"/>
      <c r="R379" s="373"/>
      <c r="S379" s="373"/>
      <c r="T379" s="373"/>
      <c r="U379" s="373"/>
      <c r="V379" s="373"/>
      <c r="W379" s="373"/>
      <c r="X379" s="373"/>
      <c r="Y379" s="373"/>
      <c r="Z379" s="373"/>
    </row>
    <row r="380" spans="1:26" ht="52.5" customHeight="1" x14ac:dyDescent="0.3">
      <c r="A380" s="370"/>
      <c r="B380" s="371"/>
      <c r="C380" s="370"/>
      <c r="D380" s="372"/>
      <c r="E380" s="370"/>
      <c r="F380" s="372"/>
      <c r="G380" s="370"/>
      <c r="H380" s="370"/>
      <c r="I380" s="373"/>
      <c r="J380" s="375"/>
      <c r="K380" s="373"/>
      <c r="L380" s="373"/>
      <c r="M380" s="373"/>
      <c r="N380" s="373"/>
      <c r="O380" s="373"/>
      <c r="P380" s="373"/>
      <c r="Q380" s="373"/>
      <c r="R380" s="373"/>
      <c r="S380" s="373"/>
      <c r="T380" s="373"/>
      <c r="U380" s="373"/>
      <c r="V380" s="373"/>
      <c r="W380" s="373"/>
      <c r="X380" s="373"/>
      <c r="Y380" s="373"/>
      <c r="Z380" s="373"/>
    </row>
    <row r="381" spans="1:26" ht="52.5" customHeight="1" x14ac:dyDescent="0.3">
      <c r="A381" s="370"/>
      <c r="B381" s="371"/>
      <c r="C381" s="370"/>
      <c r="D381" s="372"/>
      <c r="E381" s="370"/>
      <c r="F381" s="372"/>
      <c r="G381" s="370"/>
      <c r="H381" s="370"/>
      <c r="I381" s="373"/>
      <c r="J381" s="375"/>
      <c r="K381" s="373"/>
      <c r="L381" s="373"/>
      <c r="M381" s="373"/>
      <c r="N381" s="373"/>
      <c r="O381" s="373"/>
      <c r="P381" s="373"/>
      <c r="Q381" s="373"/>
      <c r="R381" s="373"/>
      <c r="S381" s="373"/>
      <c r="T381" s="373"/>
      <c r="U381" s="373"/>
      <c r="V381" s="373"/>
      <c r="W381" s="373"/>
      <c r="X381" s="373"/>
      <c r="Y381" s="373"/>
      <c r="Z381" s="373"/>
    </row>
    <row r="382" spans="1:26" ht="52.5" customHeight="1" x14ac:dyDescent="0.3">
      <c r="A382" s="370"/>
      <c r="B382" s="371"/>
      <c r="C382" s="370"/>
      <c r="D382" s="372"/>
      <c r="E382" s="370"/>
      <c r="F382" s="372"/>
      <c r="G382" s="370"/>
      <c r="H382" s="370"/>
      <c r="I382" s="373"/>
      <c r="J382" s="375"/>
      <c r="K382" s="373"/>
      <c r="L382" s="373"/>
      <c r="M382" s="373"/>
      <c r="N382" s="373"/>
      <c r="O382" s="373"/>
      <c r="P382" s="373"/>
      <c r="Q382" s="373"/>
      <c r="R382" s="373"/>
      <c r="S382" s="373"/>
      <c r="T382" s="373"/>
      <c r="U382" s="373"/>
      <c r="V382" s="373"/>
      <c r="W382" s="373"/>
      <c r="X382" s="373"/>
      <c r="Y382" s="373"/>
      <c r="Z382" s="373"/>
    </row>
    <row r="383" spans="1:26" ht="52.5" customHeight="1" x14ac:dyDescent="0.3">
      <c r="A383" s="370"/>
      <c r="B383" s="371"/>
      <c r="C383" s="370"/>
      <c r="D383" s="372"/>
      <c r="E383" s="370"/>
      <c r="F383" s="372"/>
      <c r="G383" s="370"/>
      <c r="H383" s="370"/>
      <c r="I383" s="373"/>
      <c r="J383" s="375"/>
      <c r="K383" s="373"/>
      <c r="L383" s="373"/>
      <c r="M383" s="373"/>
      <c r="N383" s="373"/>
      <c r="O383" s="373"/>
      <c r="P383" s="373"/>
      <c r="Q383" s="373"/>
      <c r="R383" s="373"/>
      <c r="S383" s="373"/>
      <c r="T383" s="373"/>
      <c r="U383" s="373"/>
      <c r="V383" s="373"/>
      <c r="W383" s="373"/>
      <c r="X383" s="373"/>
      <c r="Y383" s="373"/>
      <c r="Z383" s="373"/>
    </row>
    <row r="384" spans="1:26" ht="52.5" customHeight="1" x14ac:dyDescent="0.3">
      <c r="A384" s="370"/>
      <c r="B384" s="371"/>
      <c r="C384" s="370"/>
      <c r="D384" s="372"/>
      <c r="E384" s="370"/>
      <c r="F384" s="372"/>
      <c r="G384" s="370"/>
      <c r="H384" s="370"/>
      <c r="I384" s="373"/>
      <c r="J384" s="375"/>
      <c r="K384" s="373"/>
      <c r="L384" s="373"/>
      <c r="M384" s="373"/>
      <c r="N384" s="373"/>
      <c r="O384" s="373"/>
      <c r="P384" s="373"/>
      <c r="Q384" s="373"/>
      <c r="R384" s="373"/>
      <c r="S384" s="373"/>
      <c r="T384" s="373"/>
      <c r="U384" s="373"/>
      <c r="V384" s="373"/>
      <c r="W384" s="373"/>
      <c r="X384" s="373"/>
      <c r="Y384" s="373"/>
      <c r="Z384" s="373"/>
    </row>
    <row r="385" spans="1:26" ht="52.5" customHeight="1" x14ac:dyDescent="0.3">
      <c r="A385" s="370"/>
      <c r="B385" s="371"/>
      <c r="C385" s="370"/>
      <c r="D385" s="372"/>
      <c r="E385" s="370"/>
      <c r="F385" s="372"/>
      <c r="G385" s="370"/>
      <c r="H385" s="370"/>
      <c r="I385" s="373"/>
      <c r="J385" s="375"/>
      <c r="K385" s="373"/>
      <c r="L385" s="373"/>
      <c r="M385" s="373"/>
      <c r="N385" s="373"/>
      <c r="O385" s="373"/>
      <c r="P385" s="373"/>
      <c r="Q385" s="373"/>
      <c r="R385" s="373"/>
      <c r="S385" s="373"/>
      <c r="T385" s="373"/>
      <c r="U385" s="373"/>
      <c r="V385" s="373"/>
      <c r="W385" s="373"/>
      <c r="X385" s="373"/>
      <c r="Y385" s="373"/>
      <c r="Z385" s="373"/>
    </row>
    <row r="386" spans="1:26" ht="52.5" customHeight="1" x14ac:dyDescent="0.3">
      <c r="A386" s="370"/>
      <c r="B386" s="371"/>
      <c r="C386" s="370"/>
      <c r="D386" s="372"/>
      <c r="E386" s="370"/>
      <c r="F386" s="372"/>
      <c r="G386" s="370"/>
      <c r="H386" s="370"/>
      <c r="I386" s="373"/>
      <c r="J386" s="375"/>
      <c r="K386" s="373"/>
      <c r="L386" s="373"/>
      <c r="M386" s="373"/>
      <c r="N386" s="373"/>
      <c r="O386" s="373"/>
      <c r="P386" s="373"/>
      <c r="Q386" s="373"/>
      <c r="R386" s="373"/>
      <c r="S386" s="373"/>
      <c r="T386" s="373"/>
      <c r="U386" s="373"/>
      <c r="V386" s="373"/>
      <c r="W386" s="373"/>
      <c r="X386" s="373"/>
      <c r="Y386" s="373"/>
      <c r="Z386" s="373"/>
    </row>
    <row r="387" spans="1:26" ht="52.5" customHeight="1" x14ac:dyDescent="0.3">
      <c r="A387" s="370"/>
      <c r="B387" s="371"/>
      <c r="C387" s="370"/>
      <c r="D387" s="372"/>
      <c r="E387" s="370"/>
      <c r="F387" s="372"/>
      <c r="G387" s="370"/>
      <c r="H387" s="370"/>
      <c r="I387" s="373"/>
      <c r="J387" s="375"/>
      <c r="K387" s="373"/>
      <c r="L387" s="373"/>
      <c r="M387" s="373"/>
      <c r="N387" s="373"/>
      <c r="O387" s="373"/>
      <c r="P387" s="373"/>
      <c r="Q387" s="373"/>
      <c r="R387" s="373"/>
      <c r="S387" s="373"/>
      <c r="T387" s="373"/>
      <c r="U387" s="373"/>
      <c r="V387" s="373"/>
      <c r="W387" s="373"/>
      <c r="X387" s="373"/>
      <c r="Y387" s="373"/>
      <c r="Z387" s="373"/>
    </row>
    <row r="388" spans="1:26" ht="52.5" customHeight="1" x14ac:dyDescent="0.3">
      <c r="A388" s="370"/>
      <c r="B388" s="371"/>
      <c r="C388" s="370"/>
      <c r="D388" s="372"/>
      <c r="E388" s="370"/>
      <c r="F388" s="372"/>
      <c r="G388" s="370"/>
      <c r="H388" s="370"/>
      <c r="I388" s="373"/>
      <c r="J388" s="375"/>
      <c r="K388" s="373"/>
      <c r="L388" s="373"/>
      <c r="M388" s="373"/>
      <c r="N388" s="373"/>
      <c r="O388" s="373"/>
      <c r="P388" s="373"/>
      <c r="Q388" s="373"/>
      <c r="R388" s="373"/>
      <c r="S388" s="373"/>
      <c r="T388" s="373"/>
      <c r="U388" s="373"/>
      <c r="V388" s="373"/>
      <c r="W388" s="373"/>
      <c r="X388" s="373"/>
      <c r="Y388" s="373"/>
      <c r="Z388" s="373"/>
    </row>
    <row r="389" spans="1:26" ht="52.5" customHeight="1" x14ac:dyDescent="0.3">
      <c r="A389" s="370"/>
      <c r="B389" s="371"/>
      <c r="C389" s="370"/>
      <c r="D389" s="372"/>
      <c r="E389" s="370"/>
      <c r="F389" s="372"/>
      <c r="G389" s="370"/>
      <c r="H389" s="370"/>
      <c r="I389" s="373"/>
      <c r="J389" s="375"/>
      <c r="K389" s="373"/>
      <c r="L389" s="373"/>
      <c r="M389" s="373"/>
      <c r="N389" s="373"/>
      <c r="O389" s="373"/>
      <c r="P389" s="373"/>
      <c r="Q389" s="373"/>
      <c r="R389" s="373"/>
      <c r="S389" s="373"/>
      <c r="T389" s="373"/>
      <c r="U389" s="373"/>
      <c r="V389" s="373"/>
      <c r="W389" s="373"/>
      <c r="X389" s="373"/>
      <c r="Y389" s="373"/>
      <c r="Z389" s="373"/>
    </row>
    <row r="390" spans="1:26" ht="52.5" customHeight="1" x14ac:dyDescent="0.3">
      <c r="A390" s="370"/>
      <c r="B390" s="371"/>
      <c r="C390" s="370"/>
      <c r="D390" s="372"/>
      <c r="E390" s="370"/>
      <c r="F390" s="372"/>
      <c r="G390" s="370"/>
      <c r="H390" s="370"/>
      <c r="I390" s="373"/>
      <c r="J390" s="375"/>
      <c r="K390" s="373"/>
      <c r="L390" s="373"/>
      <c r="M390" s="373"/>
      <c r="N390" s="373"/>
      <c r="O390" s="373"/>
      <c r="P390" s="373"/>
      <c r="Q390" s="373"/>
      <c r="R390" s="373"/>
      <c r="S390" s="373"/>
      <c r="T390" s="373"/>
      <c r="U390" s="373"/>
      <c r="V390" s="373"/>
      <c r="W390" s="373"/>
      <c r="X390" s="373"/>
      <c r="Y390" s="373"/>
      <c r="Z390" s="373"/>
    </row>
    <row r="391" spans="1:26" ht="52.5" customHeight="1" x14ac:dyDescent="0.3">
      <c r="A391" s="370"/>
      <c r="B391" s="371"/>
      <c r="C391" s="370"/>
      <c r="D391" s="372"/>
      <c r="E391" s="370"/>
      <c r="F391" s="372"/>
      <c r="G391" s="370"/>
      <c r="H391" s="370"/>
      <c r="I391" s="373"/>
      <c r="J391" s="375"/>
      <c r="K391" s="373"/>
      <c r="L391" s="373"/>
      <c r="M391" s="373"/>
      <c r="N391" s="373"/>
      <c r="O391" s="373"/>
      <c r="P391" s="373"/>
      <c r="Q391" s="373"/>
      <c r="R391" s="373"/>
      <c r="S391" s="373"/>
      <c r="T391" s="373"/>
      <c r="U391" s="373"/>
      <c r="V391" s="373"/>
      <c r="W391" s="373"/>
      <c r="X391" s="373"/>
      <c r="Y391" s="373"/>
      <c r="Z391" s="373"/>
    </row>
    <row r="392" spans="1:26" ht="52.5" customHeight="1" x14ac:dyDescent="0.3">
      <c r="A392" s="370"/>
      <c r="B392" s="371"/>
      <c r="C392" s="370"/>
      <c r="D392" s="372"/>
      <c r="E392" s="370"/>
      <c r="F392" s="372"/>
      <c r="G392" s="370"/>
      <c r="H392" s="370"/>
      <c r="I392" s="373"/>
      <c r="J392" s="375"/>
      <c r="K392" s="373"/>
      <c r="L392" s="373"/>
      <c r="M392" s="373"/>
      <c r="N392" s="373"/>
      <c r="O392" s="373"/>
      <c r="P392" s="373"/>
      <c r="Q392" s="373"/>
      <c r="R392" s="373"/>
      <c r="S392" s="373"/>
      <c r="T392" s="373"/>
      <c r="U392" s="373"/>
      <c r="V392" s="373"/>
      <c r="W392" s="373"/>
      <c r="X392" s="373"/>
      <c r="Y392" s="373"/>
      <c r="Z392" s="373"/>
    </row>
    <row r="393" spans="1:26" ht="52.5" customHeight="1" x14ac:dyDescent="0.3">
      <c r="A393" s="370"/>
      <c r="B393" s="371"/>
      <c r="C393" s="370"/>
      <c r="D393" s="372"/>
      <c r="E393" s="370"/>
      <c r="F393" s="372"/>
      <c r="G393" s="370"/>
      <c r="H393" s="370"/>
      <c r="I393" s="373"/>
      <c r="J393" s="375"/>
      <c r="K393" s="373"/>
      <c r="L393" s="373"/>
      <c r="M393" s="373"/>
      <c r="N393" s="373"/>
      <c r="O393" s="373"/>
      <c r="P393" s="373"/>
      <c r="Q393" s="373"/>
      <c r="R393" s="373"/>
      <c r="S393" s="373"/>
      <c r="T393" s="373"/>
      <c r="U393" s="373"/>
      <c r="V393" s="373"/>
      <c r="W393" s="373"/>
      <c r="X393" s="373"/>
      <c r="Y393" s="373"/>
      <c r="Z393" s="373"/>
    </row>
    <row r="394" spans="1:26" ht="52.5" customHeight="1" x14ac:dyDescent="0.3">
      <c r="A394" s="370"/>
      <c r="B394" s="371"/>
      <c r="C394" s="370"/>
      <c r="D394" s="372"/>
      <c r="E394" s="370"/>
      <c r="F394" s="372"/>
      <c r="G394" s="370"/>
      <c r="H394" s="370"/>
      <c r="I394" s="373"/>
      <c r="J394" s="375"/>
      <c r="K394" s="373"/>
      <c r="L394" s="373"/>
      <c r="M394" s="373"/>
      <c r="N394" s="373"/>
      <c r="O394" s="373"/>
      <c r="P394" s="373"/>
      <c r="Q394" s="373"/>
      <c r="R394" s="373"/>
      <c r="S394" s="373"/>
      <c r="T394" s="373"/>
      <c r="U394" s="373"/>
      <c r="V394" s="373"/>
      <c r="W394" s="373"/>
      <c r="X394" s="373"/>
      <c r="Y394" s="373"/>
      <c r="Z394" s="373"/>
    </row>
    <row r="395" spans="1:26" ht="52.5" customHeight="1" x14ac:dyDescent="0.3">
      <c r="A395" s="370"/>
      <c r="B395" s="371"/>
      <c r="C395" s="370"/>
      <c r="D395" s="372"/>
      <c r="E395" s="370"/>
      <c r="F395" s="372"/>
      <c r="G395" s="370"/>
      <c r="H395" s="370"/>
      <c r="I395" s="373"/>
      <c r="J395" s="375"/>
      <c r="K395" s="373"/>
      <c r="L395" s="373"/>
      <c r="M395" s="373"/>
      <c r="N395" s="373"/>
      <c r="O395" s="373"/>
      <c r="P395" s="373"/>
      <c r="Q395" s="373"/>
      <c r="R395" s="373"/>
      <c r="S395" s="373"/>
      <c r="T395" s="373"/>
      <c r="U395" s="373"/>
      <c r="V395" s="373"/>
      <c r="W395" s="373"/>
      <c r="X395" s="373"/>
      <c r="Y395" s="373"/>
      <c r="Z395" s="373"/>
    </row>
    <row r="396" spans="1:26" ht="52.5" customHeight="1" x14ac:dyDescent="0.3">
      <c r="A396" s="370"/>
      <c r="B396" s="371"/>
      <c r="C396" s="370"/>
      <c r="D396" s="372"/>
      <c r="E396" s="370"/>
      <c r="F396" s="372"/>
      <c r="G396" s="370"/>
      <c r="H396" s="370"/>
      <c r="I396" s="373"/>
      <c r="J396" s="375"/>
      <c r="K396" s="373"/>
      <c r="L396" s="373"/>
      <c r="M396" s="373"/>
      <c r="N396" s="373"/>
      <c r="O396" s="373"/>
      <c r="P396" s="373"/>
      <c r="Q396" s="373"/>
      <c r="R396" s="373"/>
      <c r="S396" s="373"/>
      <c r="T396" s="373"/>
      <c r="U396" s="373"/>
      <c r="V396" s="373"/>
      <c r="W396" s="373"/>
      <c r="X396" s="373"/>
      <c r="Y396" s="373"/>
      <c r="Z396" s="373"/>
    </row>
    <row r="397" spans="1:26" ht="52.5" customHeight="1" x14ac:dyDescent="0.3">
      <c r="A397" s="370"/>
      <c r="B397" s="371"/>
      <c r="C397" s="370"/>
      <c r="D397" s="372"/>
      <c r="E397" s="370"/>
      <c r="F397" s="372"/>
      <c r="G397" s="370"/>
      <c r="H397" s="370"/>
      <c r="I397" s="373"/>
      <c r="J397" s="375"/>
      <c r="K397" s="373"/>
      <c r="L397" s="373"/>
      <c r="M397" s="373"/>
      <c r="N397" s="373"/>
      <c r="O397" s="373"/>
      <c r="P397" s="373"/>
      <c r="Q397" s="373"/>
      <c r="R397" s="373"/>
      <c r="S397" s="373"/>
      <c r="T397" s="373"/>
      <c r="U397" s="373"/>
      <c r="V397" s="373"/>
      <c r="W397" s="373"/>
      <c r="X397" s="373"/>
      <c r="Y397" s="373"/>
      <c r="Z397" s="373"/>
    </row>
    <row r="398" spans="1:26" ht="52.5" customHeight="1" x14ac:dyDescent="0.3">
      <c r="A398" s="370"/>
      <c r="B398" s="371"/>
      <c r="C398" s="370"/>
      <c r="D398" s="372"/>
      <c r="E398" s="370"/>
      <c r="F398" s="372"/>
      <c r="G398" s="370"/>
      <c r="H398" s="370"/>
      <c r="I398" s="373"/>
      <c r="J398" s="375"/>
      <c r="K398" s="373"/>
      <c r="L398" s="373"/>
      <c r="M398" s="373"/>
      <c r="N398" s="373"/>
      <c r="O398" s="373"/>
      <c r="P398" s="373"/>
      <c r="Q398" s="373"/>
      <c r="R398" s="373"/>
      <c r="S398" s="373"/>
      <c r="T398" s="373"/>
      <c r="U398" s="373"/>
      <c r="V398" s="373"/>
      <c r="W398" s="373"/>
      <c r="X398" s="373"/>
      <c r="Y398" s="373"/>
      <c r="Z398" s="373"/>
    </row>
    <row r="399" spans="1:26" ht="52.5" customHeight="1" x14ac:dyDescent="0.3">
      <c r="A399" s="370"/>
      <c r="B399" s="371"/>
      <c r="C399" s="370"/>
      <c r="D399" s="372"/>
      <c r="E399" s="370"/>
      <c r="F399" s="372"/>
      <c r="G399" s="370"/>
      <c r="H399" s="370"/>
      <c r="I399" s="373"/>
      <c r="J399" s="375"/>
      <c r="K399" s="373"/>
      <c r="L399" s="373"/>
      <c r="M399" s="373"/>
      <c r="N399" s="373"/>
      <c r="O399" s="373"/>
      <c r="P399" s="373"/>
      <c r="Q399" s="373"/>
      <c r="R399" s="373"/>
      <c r="S399" s="373"/>
      <c r="T399" s="373"/>
      <c r="U399" s="373"/>
      <c r="V399" s="373"/>
      <c r="W399" s="373"/>
      <c r="X399" s="373"/>
      <c r="Y399" s="373"/>
      <c r="Z399" s="373"/>
    </row>
    <row r="400" spans="1:26" ht="52.5" customHeight="1" x14ac:dyDescent="0.3">
      <c r="A400" s="370"/>
      <c r="B400" s="371"/>
      <c r="C400" s="370"/>
      <c r="D400" s="372"/>
      <c r="E400" s="370"/>
      <c r="F400" s="372"/>
      <c r="G400" s="370"/>
      <c r="H400" s="370"/>
      <c r="I400" s="373"/>
      <c r="J400" s="375"/>
      <c r="K400" s="373"/>
      <c r="L400" s="373"/>
      <c r="M400" s="373"/>
      <c r="N400" s="373"/>
      <c r="O400" s="373"/>
      <c r="P400" s="373"/>
      <c r="Q400" s="373"/>
      <c r="R400" s="373"/>
      <c r="S400" s="373"/>
      <c r="T400" s="373"/>
      <c r="U400" s="373"/>
      <c r="V400" s="373"/>
      <c r="W400" s="373"/>
      <c r="X400" s="373"/>
      <c r="Y400" s="373"/>
      <c r="Z400" s="373"/>
    </row>
    <row r="401" spans="1:26" ht="52.5" customHeight="1" x14ac:dyDescent="0.3">
      <c r="A401" s="370"/>
      <c r="B401" s="371"/>
      <c r="C401" s="370"/>
      <c r="D401" s="372"/>
      <c r="E401" s="370"/>
      <c r="F401" s="372"/>
      <c r="G401" s="370"/>
      <c r="H401" s="370"/>
      <c r="I401" s="373"/>
      <c r="J401" s="375"/>
      <c r="K401" s="373"/>
      <c r="L401" s="373"/>
      <c r="M401" s="373"/>
      <c r="N401" s="373"/>
      <c r="O401" s="373"/>
      <c r="P401" s="373"/>
      <c r="Q401" s="373"/>
      <c r="R401" s="373"/>
      <c r="S401" s="373"/>
      <c r="T401" s="373"/>
      <c r="U401" s="373"/>
      <c r="V401" s="373"/>
      <c r="W401" s="373"/>
      <c r="X401" s="373"/>
      <c r="Y401" s="373"/>
      <c r="Z401" s="373"/>
    </row>
    <row r="402" spans="1:26" ht="52.5" customHeight="1" x14ac:dyDescent="0.3">
      <c r="A402" s="370"/>
      <c r="B402" s="371"/>
      <c r="C402" s="370"/>
      <c r="D402" s="372"/>
      <c r="E402" s="370"/>
      <c r="F402" s="372"/>
      <c r="G402" s="370"/>
      <c r="H402" s="370"/>
      <c r="I402" s="373"/>
      <c r="J402" s="375"/>
      <c r="K402" s="373"/>
      <c r="L402" s="373"/>
      <c r="M402" s="373"/>
      <c r="N402" s="373"/>
      <c r="O402" s="373"/>
      <c r="P402" s="373"/>
      <c r="Q402" s="373"/>
      <c r="R402" s="373"/>
      <c r="S402" s="373"/>
      <c r="T402" s="373"/>
      <c r="U402" s="373"/>
      <c r="V402" s="373"/>
      <c r="W402" s="373"/>
      <c r="X402" s="373"/>
      <c r="Y402" s="373"/>
      <c r="Z402" s="373"/>
    </row>
    <row r="403" spans="1:26" ht="52.5" customHeight="1" x14ac:dyDescent="0.3">
      <c r="A403" s="370"/>
      <c r="B403" s="371"/>
      <c r="C403" s="370"/>
      <c r="D403" s="372"/>
      <c r="E403" s="370"/>
      <c r="F403" s="372"/>
      <c r="G403" s="370"/>
      <c r="H403" s="370"/>
      <c r="I403" s="373"/>
      <c r="J403" s="375"/>
      <c r="K403" s="373"/>
      <c r="L403" s="373"/>
      <c r="M403" s="373"/>
      <c r="N403" s="373"/>
      <c r="O403" s="373"/>
      <c r="P403" s="373"/>
      <c r="Q403" s="373"/>
      <c r="R403" s="373"/>
      <c r="S403" s="373"/>
      <c r="T403" s="373"/>
      <c r="U403" s="373"/>
      <c r="V403" s="373"/>
      <c r="W403" s="373"/>
      <c r="X403" s="373"/>
      <c r="Y403" s="373"/>
      <c r="Z403" s="373"/>
    </row>
    <row r="404" spans="1:26" ht="52.5" customHeight="1" x14ac:dyDescent="0.3">
      <c r="A404" s="370"/>
      <c r="B404" s="371"/>
      <c r="C404" s="370"/>
      <c r="D404" s="372"/>
      <c r="E404" s="370"/>
      <c r="F404" s="372"/>
      <c r="G404" s="370"/>
      <c r="H404" s="370"/>
      <c r="I404" s="373"/>
      <c r="J404" s="375"/>
      <c r="K404" s="373"/>
      <c r="L404" s="373"/>
      <c r="M404" s="373"/>
      <c r="N404" s="373"/>
      <c r="O404" s="373"/>
      <c r="P404" s="373"/>
      <c r="Q404" s="373"/>
      <c r="R404" s="373"/>
      <c r="S404" s="373"/>
      <c r="T404" s="373"/>
      <c r="U404" s="373"/>
      <c r="V404" s="373"/>
      <c r="W404" s="373"/>
      <c r="X404" s="373"/>
      <c r="Y404" s="373"/>
      <c r="Z404" s="373"/>
    </row>
    <row r="405" spans="1:26" ht="52.5" customHeight="1" x14ac:dyDescent="0.3">
      <c r="A405" s="370"/>
      <c r="B405" s="371"/>
      <c r="C405" s="370"/>
      <c r="D405" s="372"/>
      <c r="E405" s="370"/>
      <c r="F405" s="372"/>
      <c r="G405" s="370"/>
      <c r="H405" s="370"/>
      <c r="I405" s="373"/>
      <c r="J405" s="375"/>
      <c r="K405" s="373"/>
      <c r="L405" s="373"/>
      <c r="M405" s="373"/>
      <c r="N405" s="373"/>
      <c r="O405" s="373"/>
      <c r="P405" s="373"/>
      <c r="Q405" s="373"/>
      <c r="R405" s="373"/>
      <c r="S405" s="373"/>
      <c r="T405" s="373"/>
      <c r="U405" s="373"/>
      <c r="V405" s="373"/>
      <c r="W405" s="373"/>
      <c r="X405" s="373"/>
      <c r="Y405" s="373"/>
      <c r="Z405" s="373"/>
    </row>
    <row r="406" spans="1:26" ht="52.5" customHeight="1" x14ac:dyDescent="0.3">
      <c r="A406" s="370"/>
      <c r="B406" s="371"/>
      <c r="C406" s="370"/>
      <c r="D406" s="372"/>
      <c r="E406" s="370"/>
      <c r="F406" s="372"/>
      <c r="G406" s="370"/>
      <c r="H406" s="370"/>
      <c r="I406" s="373"/>
      <c r="J406" s="375"/>
      <c r="K406" s="373"/>
      <c r="L406" s="373"/>
      <c r="M406" s="373"/>
      <c r="N406" s="373"/>
      <c r="O406" s="373"/>
      <c r="P406" s="373"/>
      <c r="Q406" s="373"/>
      <c r="R406" s="373"/>
      <c r="S406" s="373"/>
      <c r="T406" s="373"/>
      <c r="U406" s="373"/>
      <c r="V406" s="373"/>
      <c r="W406" s="373"/>
      <c r="X406" s="373"/>
      <c r="Y406" s="373"/>
      <c r="Z406" s="373"/>
    </row>
    <row r="407" spans="1:26" ht="52.5" customHeight="1" x14ac:dyDescent="0.3">
      <c r="A407" s="370"/>
      <c r="B407" s="371"/>
      <c r="C407" s="370"/>
      <c r="D407" s="372"/>
      <c r="E407" s="370"/>
      <c r="F407" s="372"/>
      <c r="G407" s="370"/>
      <c r="H407" s="370"/>
      <c r="I407" s="373"/>
      <c r="J407" s="375"/>
      <c r="K407" s="373"/>
      <c r="L407" s="373"/>
      <c r="M407" s="373"/>
      <c r="N407" s="373"/>
      <c r="O407" s="373"/>
      <c r="P407" s="373"/>
      <c r="Q407" s="373"/>
      <c r="R407" s="373"/>
      <c r="S407" s="373"/>
      <c r="T407" s="373"/>
      <c r="U407" s="373"/>
      <c r="V407" s="373"/>
      <c r="W407" s="373"/>
      <c r="X407" s="373"/>
      <c r="Y407" s="373"/>
      <c r="Z407" s="373"/>
    </row>
    <row r="408" spans="1:26" ht="52.5" customHeight="1" x14ac:dyDescent="0.3">
      <c r="A408" s="370"/>
      <c r="B408" s="371"/>
      <c r="C408" s="370"/>
      <c r="D408" s="372"/>
      <c r="E408" s="370"/>
      <c r="F408" s="372"/>
      <c r="G408" s="370"/>
      <c r="H408" s="370"/>
      <c r="I408" s="373"/>
      <c r="J408" s="375"/>
      <c r="K408" s="373"/>
      <c r="L408" s="373"/>
      <c r="M408" s="373"/>
      <c r="N408" s="373"/>
      <c r="O408" s="373"/>
      <c r="P408" s="373"/>
      <c r="Q408" s="373"/>
      <c r="R408" s="373"/>
      <c r="S408" s="373"/>
      <c r="T408" s="373"/>
      <c r="U408" s="373"/>
      <c r="V408" s="373"/>
      <c r="W408" s="373"/>
      <c r="X408" s="373"/>
      <c r="Y408" s="373"/>
      <c r="Z408" s="373"/>
    </row>
    <row r="409" spans="1:26" ht="15.75" customHeight="1" x14ac:dyDescent="0.3">
      <c r="A409" s="420"/>
      <c r="B409" s="420"/>
      <c r="C409" s="421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1"/>
      <c r="Q409" s="421"/>
      <c r="R409" s="421"/>
      <c r="S409" s="421"/>
      <c r="T409" s="421"/>
      <c r="U409" s="421"/>
      <c r="V409" s="421"/>
      <c r="W409" s="421"/>
      <c r="X409" s="421"/>
      <c r="Y409" s="421"/>
      <c r="Z409" s="421"/>
    </row>
    <row r="410" spans="1:26" ht="15.75" customHeight="1" x14ac:dyDescent="0.3">
      <c r="A410" s="420"/>
      <c r="B410" s="420"/>
      <c r="C410" s="421"/>
      <c r="D410" s="421"/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1"/>
      <c r="Q410" s="421"/>
      <c r="R410" s="421"/>
      <c r="S410" s="421"/>
      <c r="T410" s="421"/>
      <c r="U410" s="421"/>
      <c r="V410" s="421"/>
      <c r="W410" s="421"/>
      <c r="X410" s="421"/>
      <c r="Y410" s="421"/>
      <c r="Z410" s="421"/>
    </row>
    <row r="411" spans="1:26" ht="15.75" customHeight="1" x14ac:dyDescent="0.3">
      <c r="A411" s="420"/>
      <c r="B411" s="420"/>
      <c r="C411" s="421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1"/>
      <c r="Q411" s="421"/>
      <c r="R411" s="421"/>
      <c r="S411" s="421"/>
      <c r="T411" s="421"/>
      <c r="U411" s="421"/>
      <c r="V411" s="421"/>
      <c r="W411" s="421"/>
      <c r="X411" s="421"/>
      <c r="Y411" s="421"/>
      <c r="Z411" s="421"/>
    </row>
    <row r="412" spans="1:26" ht="15.75" customHeight="1" x14ac:dyDescent="0.3">
      <c r="A412" s="420"/>
      <c r="B412" s="420"/>
      <c r="C412" s="421"/>
      <c r="D412" s="421"/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1"/>
      <c r="Q412" s="421"/>
      <c r="R412" s="421"/>
      <c r="S412" s="421"/>
      <c r="T412" s="421"/>
      <c r="U412" s="421"/>
      <c r="V412" s="421"/>
      <c r="W412" s="421"/>
      <c r="X412" s="421"/>
      <c r="Y412" s="421"/>
      <c r="Z412" s="421"/>
    </row>
    <row r="413" spans="1:26" ht="15.75" customHeight="1" x14ac:dyDescent="0.3">
      <c r="A413" s="420"/>
      <c r="B413" s="420"/>
      <c r="C413" s="421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1"/>
      <c r="Q413" s="421"/>
      <c r="R413" s="421"/>
      <c r="S413" s="421"/>
      <c r="T413" s="421"/>
      <c r="U413" s="421"/>
      <c r="V413" s="421"/>
      <c r="W413" s="421"/>
      <c r="X413" s="421"/>
      <c r="Y413" s="421"/>
      <c r="Z413" s="421"/>
    </row>
    <row r="414" spans="1:26" ht="15.75" customHeight="1" x14ac:dyDescent="0.3">
      <c r="A414" s="420"/>
      <c r="B414" s="420"/>
      <c r="C414" s="421"/>
      <c r="D414" s="421"/>
      <c r="E414" s="421"/>
      <c r="F414" s="421"/>
      <c r="G414" s="421"/>
      <c r="H414" s="421"/>
      <c r="I414" s="421"/>
      <c r="J414" s="421"/>
      <c r="K414" s="421"/>
      <c r="L414" s="421"/>
      <c r="M414" s="421"/>
      <c r="N414" s="421"/>
      <c r="O414" s="421"/>
      <c r="P414" s="421"/>
      <c r="Q414" s="421"/>
      <c r="R414" s="421"/>
      <c r="S414" s="421"/>
      <c r="T414" s="421"/>
      <c r="U414" s="421"/>
      <c r="V414" s="421"/>
      <c r="W414" s="421"/>
      <c r="X414" s="421"/>
      <c r="Y414" s="421"/>
      <c r="Z414" s="421"/>
    </row>
    <row r="415" spans="1:26" ht="15.75" customHeight="1" x14ac:dyDescent="0.3">
      <c r="A415" s="420"/>
      <c r="B415" s="420"/>
      <c r="C415" s="421"/>
      <c r="D415" s="421"/>
      <c r="E415" s="421"/>
      <c r="F415" s="421"/>
      <c r="G415" s="421"/>
      <c r="H415" s="421"/>
      <c r="I415" s="421"/>
      <c r="J415" s="421"/>
      <c r="K415" s="421"/>
      <c r="L415" s="421"/>
      <c r="M415" s="421"/>
      <c r="N415" s="421"/>
      <c r="O415" s="421"/>
      <c r="P415" s="421"/>
      <c r="Q415" s="421"/>
      <c r="R415" s="421"/>
      <c r="S415" s="421"/>
      <c r="T415" s="421"/>
      <c r="U415" s="421"/>
      <c r="V415" s="421"/>
      <c r="W415" s="421"/>
      <c r="X415" s="421"/>
      <c r="Y415" s="421"/>
      <c r="Z415" s="421"/>
    </row>
    <row r="416" spans="1:26" ht="15.75" customHeight="1" x14ac:dyDescent="0.3">
      <c r="A416" s="420"/>
      <c r="B416" s="420"/>
      <c r="C416" s="421"/>
      <c r="D416" s="421"/>
      <c r="E416" s="421"/>
      <c r="F416" s="421"/>
      <c r="G416" s="421"/>
      <c r="H416" s="421"/>
      <c r="I416" s="421"/>
      <c r="J416" s="421"/>
      <c r="K416" s="421"/>
      <c r="L416" s="421"/>
      <c r="M416" s="421"/>
      <c r="N416" s="421"/>
      <c r="O416" s="421"/>
      <c r="P416" s="421"/>
      <c r="Q416" s="421"/>
      <c r="R416" s="421"/>
      <c r="S416" s="421"/>
      <c r="T416" s="421"/>
      <c r="U416" s="421"/>
      <c r="V416" s="421"/>
      <c r="W416" s="421"/>
      <c r="X416" s="421"/>
      <c r="Y416" s="421"/>
      <c r="Z416" s="421"/>
    </row>
    <row r="417" spans="1:26" ht="15.75" customHeight="1" x14ac:dyDescent="0.3">
      <c r="A417" s="420"/>
      <c r="B417" s="420"/>
      <c r="C417" s="421"/>
      <c r="D417" s="421"/>
      <c r="E417" s="421"/>
      <c r="F417" s="421"/>
      <c r="G417" s="421"/>
      <c r="H417" s="421"/>
      <c r="I417" s="421"/>
      <c r="J417" s="421"/>
      <c r="K417" s="421"/>
      <c r="L417" s="421"/>
      <c r="M417" s="421"/>
      <c r="N417" s="421"/>
      <c r="O417" s="421"/>
      <c r="P417" s="421"/>
      <c r="Q417" s="421"/>
      <c r="R417" s="421"/>
      <c r="S417" s="421"/>
      <c r="T417" s="421"/>
      <c r="U417" s="421"/>
      <c r="V417" s="421"/>
      <c r="W417" s="421"/>
      <c r="X417" s="421"/>
      <c r="Y417" s="421"/>
      <c r="Z417" s="421"/>
    </row>
    <row r="418" spans="1:26" ht="15.75" customHeight="1" x14ac:dyDescent="0.3">
      <c r="A418" s="420"/>
      <c r="B418" s="420"/>
      <c r="C418" s="421"/>
      <c r="D418" s="421"/>
      <c r="E418" s="421"/>
      <c r="F418" s="421"/>
      <c r="G418" s="421"/>
      <c r="H418" s="421"/>
      <c r="I418" s="421"/>
      <c r="J418" s="421"/>
      <c r="K418" s="421"/>
      <c r="L418" s="421"/>
      <c r="M418" s="421"/>
      <c r="N418" s="421"/>
      <c r="O418" s="421"/>
      <c r="P418" s="421"/>
      <c r="Q418" s="421"/>
      <c r="R418" s="421"/>
      <c r="S418" s="421"/>
      <c r="T418" s="421"/>
      <c r="U418" s="421"/>
      <c r="V418" s="421"/>
      <c r="W418" s="421"/>
      <c r="X418" s="421"/>
      <c r="Y418" s="421"/>
      <c r="Z418" s="421"/>
    </row>
    <row r="419" spans="1:26" ht="15.75" customHeight="1" x14ac:dyDescent="0.3">
      <c r="A419" s="420"/>
      <c r="B419" s="420"/>
      <c r="C419" s="421"/>
      <c r="D419" s="421"/>
      <c r="E419" s="421"/>
      <c r="F419" s="421"/>
      <c r="G419" s="421"/>
      <c r="H419" s="421"/>
      <c r="I419" s="421"/>
      <c r="J419" s="421"/>
      <c r="K419" s="421"/>
      <c r="L419" s="421"/>
      <c r="M419" s="421"/>
      <c r="N419" s="421"/>
      <c r="O419" s="421"/>
      <c r="P419" s="421"/>
      <c r="Q419" s="421"/>
      <c r="R419" s="421"/>
      <c r="S419" s="421"/>
      <c r="T419" s="421"/>
      <c r="U419" s="421"/>
      <c r="V419" s="421"/>
      <c r="W419" s="421"/>
      <c r="X419" s="421"/>
      <c r="Y419" s="421"/>
      <c r="Z419" s="421"/>
    </row>
    <row r="420" spans="1:26" ht="15.75" customHeight="1" x14ac:dyDescent="0.3">
      <c r="A420" s="420"/>
      <c r="B420" s="420"/>
      <c r="C420" s="421"/>
      <c r="D420" s="421"/>
      <c r="E420" s="421"/>
      <c r="F420" s="421"/>
      <c r="G420" s="421"/>
      <c r="H420" s="421"/>
      <c r="I420" s="421"/>
      <c r="J420" s="421"/>
      <c r="K420" s="421"/>
      <c r="L420" s="421"/>
      <c r="M420" s="421"/>
      <c r="N420" s="421"/>
      <c r="O420" s="421"/>
      <c r="P420" s="421"/>
      <c r="Q420" s="421"/>
      <c r="R420" s="421"/>
      <c r="S420" s="421"/>
      <c r="T420" s="421"/>
      <c r="U420" s="421"/>
      <c r="V420" s="421"/>
      <c r="W420" s="421"/>
      <c r="X420" s="421"/>
      <c r="Y420" s="421"/>
      <c r="Z420" s="421"/>
    </row>
    <row r="421" spans="1:26" ht="15.75" customHeight="1" x14ac:dyDescent="0.3">
      <c r="A421" s="420"/>
      <c r="B421" s="420"/>
      <c r="C421" s="421"/>
      <c r="D421" s="421"/>
      <c r="E421" s="421"/>
      <c r="F421" s="421"/>
      <c r="G421" s="421"/>
      <c r="H421" s="421"/>
      <c r="I421" s="421"/>
      <c r="J421" s="421"/>
      <c r="K421" s="421"/>
      <c r="L421" s="421"/>
      <c r="M421" s="421"/>
      <c r="N421" s="421"/>
      <c r="O421" s="421"/>
      <c r="P421" s="421"/>
      <c r="Q421" s="421"/>
      <c r="R421" s="421"/>
      <c r="S421" s="421"/>
      <c r="T421" s="421"/>
      <c r="U421" s="421"/>
      <c r="V421" s="421"/>
      <c r="W421" s="421"/>
      <c r="X421" s="421"/>
      <c r="Y421" s="421"/>
      <c r="Z421" s="421"/>
    </row>
    <row r="422" spans="1:26" ht="15.75" customHeight="1" x14ac:dyDescent="0.3">
      <c r="A422" s="420"/>
      <c r="B422" s="420"/>
      <c r="C422" s="421"/>
      <c r="D422" s="421"/>
      <c r="E422" s="421"/>
      <c r="F422" s="421"/>
      <c r="G422" s="421"/>
      <c r="H422" s="421"/>
      <c r="I422" s="421"/>
      <c r="J422" s="421"/>
      <c r="K422" s="421"/>
      <c r="L422" s="421"/>
      <c r="M422" s="421"/>
      <c r="N422" s="421"/>
      <c r="O422" s="421"/>
      <c r="P422" s="421"/>
      <c r="Q422" s="421"/>
      <c r="R422" s="421"/>
      <c r="S422" s="421"/>
      <c r="T422" s="421"/>
      <c r="U422" s="421"/>
      <c r="V422" s="421"/>
      <c r="W422" s="421"/>
      <c r="X422" s="421"/>
      <c r="Y422" s="421"/>
      <c r="Z422" s="421"/>
    </row>
    <row r="423" spans="1:26" ht="15.75" customHeight="1" x14ac:dyDescent="0.3">
      <c r="A423" s="420"/>
      <c r="B423" s="420"/>
      <c r="C423" s="421"/>
      <c r="D423" s="421"/>
      <c r="E423" s="421"/>
      <c r="F423" s="421"/>
      <c r="G423" s="421"/>
      <c r="H423" s="421"/>
      <c r="I423" s="421"/>
      <c r="J423" s="421"/>
      <c r="K423" s="421"/>
      <c r="L423" s="421"/>
      <c r="M423" s="421"/>
      <c r="N423" s="421"/>
      <c r="O423" s="421"/>
      <c r="P423" s="421"/>
      <c r="Q423" s="421"/>
      <c r="R423" s="421"/>
      <c r="S423" s="421"/>
      <c r="T423" s="421"/>
      <c r="U423" s="421"/>
      <c r="V423" s="421"/>
      <c r="W423" s="421"/>
      <c r="X423" s="421"/>
      <c r="Y423" s="421"/>
      <c r="Z423" s="421"/>
    </row>
    <row r="424" spans="1:26" ht="15.75" customHeight="1" x14ac:dyDescent="0.3">
      <c r="A424" s="420"/>
      <c r="B424" s="420"/>
      <c r="C424" s="421"/>
      <c r="D424" s="421"/>
      <c r="E424" s="421"/>
      <c r="F424" s="421"/>
      <c r="G424" s="421"/>
      <c r="H424" s="421"/>
      <c r="I424" s="421"/>
      <c r="J424" s="421"/>
      <c r="K424" s="421"/>
      <c r="L424" s="421"/>
      <c r="M424" s="421"/>
      <c r="N424" s="421"/>
      <c r="O424" s="421"/>
      <c r="P424" s="421"/>
      <c r="Q424" s="421"/>
      <c r="R424" s="421"/>
      <c r="S424" s="421"/>
      <c r="T424" s="421"/>
      <c r="U424" s="421"/>
      <c r="V424" s="421"/>
      <c r="W424" s="421"/>
      <c r="X424" s="421"/>
      <c r="Y424" s="421"/>
      <c r="Z424" s="421"/>
    </row>
    <row r="425" spans="1:26" ht="15.75" customHeight="1" x14ac:dyDescent="0.3">
      <c r="A425" s="420"/>
      <c r="B425" s="420"/>
      <c r="C425" s="421"/>
      <c r="D425" s="421"/>
      <c r="E425" s="421"/>
      <c r="F425" s="421"/>
      <c r="G425" s="421"/>
      <c r="H425" s="421"/>
      <c r="I425" s="421"/>
      <c r="J425" s="421"/>
      <c r="K425" s="421"/>
      <c r="L425" s="421"/>
      <c r="M425" s="421"/>
      <c r="N425" s="421"/>
      <c r="O425" s="421"/>
      <c r="P425" s="421"/>
      <c r="Q425" s="421"/>
      <c r="R425" s="421"/>
      <c r="S425" s="421"/>
      <c r="T425" s="421"/>
      <c r="U425" s="421"/>
      <c r="V425" s="421"/>
      <c r="W425" s="421"/>
      <c r="X425" s="421"/>
      <c r="Y425" s="421"/>
      <c r="Z425" s="421"/>
    </row>
    <row r="426" spans="1:26" ht="15.75" customHeight="1" x14ac:dyDescent="0.3">
      <c r="A426" s="420"/>
      <c r="B426" s="420"/>
      <c r="C426" s="421"/>
      <c r="D426" s="421"/>
      <c r="E426" s="421"/>
      <c r="F426" s="421"/>
      <c r="G426" s="421"/>
      <c r="H426" s="421"/>
      <c r="I426" s="421"/>
      <c r="J426" s="421"/>
      <c r="K426" s="421"/>
      <c r="L426" s="421"/>
      <c r="M426" s="421"/>
      <c r="N426" s="421"/>
      <c r="O426" s="421"/>
      <c r="P426" s="421"/>
      <c r="Q426" s="421"/>
      <c r="R426" s="421"/>
      <c r="S426" s="421"/>
      <c r="T426" s="421"/>
      <c r="U426" s="421"/>
      <c r="V426" s="421"/>
      <c r="W426" s="421"/>
      <c r="X426" s="421"/>
      <c r="Y426" s="421"/>
      <c r="Z426" s="421"/>
    </row>
    <row r="427" spans="1:26" ht="15.75" customHeight="1" x14ac:dyDescent="0.3">
      <c r="A427" s="420"/>
      <c r="B427" s="420"/>
      <c r="C427" s="421"/>
      <c r="D427" s="421"/>
      <c r="E427" s="421"/>
      <c r="F427" s="421"/>
      <c r="G427" s="421"/>
      <c r="H427" s="421"/>
      <c r="I427" s="421"/>
      <c r="J427" s="421"/>
      <c r="K427" s="421"/>
      <c r="L427" s="421"/>
      <c r="M427" s="421"/>
      <c r="N427" s="421"/>
      <c r="O427" s="421"/>
      <c r="P427" s="421"/>
      <c r="Q427" s="421"/>
      <c r="R427" s="421"/>
      <c r="S427" s="421"/>
      <c r="T427" s="421"/>
      <c r="U427" s="421"/>
      <c r="V427" s="421"/>
      <c r="W427" s="421"/>
      <c r="X427" s="421"/>
      <c r="Y427" s="421"/>
      <c r="Z427" s="421"/>
    </row>
    <row r="428" spans="1:26" ht="15.75" customHeight="1" x14ac:dyDescent="0.3">
      <c r="A428" s="420"/>
      <c r="B428" s="420"/>
      <c r="C428" s="421"/>
      <c r="D428" s="421"/>
      <c r="E428" s="421"/>
      <c r="F428" s="421"/>
      <c r="G428" s="421"/>
      <c r="H428" s="421"/>
      <c r="I428" s="421"/>
      <c r="J428" s="421"/>
      <c r="K428" s="421"/>
      <c r="L428" s="421"/>
      <c r="M428" s="421"/>
      <c r="N428" s="421"/>
      <c r="O428" s="421"/>
      <c r="P428" s="421"/>
      <c r="Q428" s="421"/>
      <c r="R428" s="421"/>
      <c r="S428" s="421"/>
      <c r="T428" s="421"/>
      <c r="U428" s="421"/>
      <c r="V428" s="421"/>
      <c r="W428" s="421"/>
      <c r="X428" s="421"/>
      <c r="Y428" s="421"/>
      <c r="Z428" s="421"/>
    </row>
    <row r="429" spans="1:26" ht="15.75" customHeight="1" x14ac:dyDescent="0.3">
      <c r="A429" s="420"/>
      <c r="B429" s="420"/>
      <c r="C429" s="421"/>
      <c r="D429" s="421"/>
      <c r="E429" s="421"/>
      <c r="F429" s="421"/>
      <c r="G429" s="421"/>
      <c r="H429" s="421"/>
      <c r="I429" s="421"/>
      <c r="J429" s="421"/>
      <c r="K429" s="421"/>
      <c r="L429" s="421"/>
      <c r="M429" s="421"/>
      <c r="N429" s="421"/>
      <c r="O429" s="421"/>
      <c r="P429" s="421"/>
      <c r="Q429" s="421"/>
      <c r="R429" s="421"/>
      <c r="S429" s="421"/>
      <c r="T429" s="421"/>
      <c r="U429" s="421"/>
      <c r="V429" s="421"/>
      <c r="W429" s="421"/>
      <c r="X429" s="421"/>
      <c r="Y429" s="421"/>
      <c r="Z429" s="421"/>
    </row>
    <row r="430" spans="1:26" ht="15.75" customHeight="1" x14ac:dyDescent="0.3">
      <c r="A430" s="420"/>
      <c r="B430" s="420"/>
      <c r="C430" s="421"/>
      <c r="D430" s="421"/>
      <c r="E430" s="421"/>
      <c r="F430" s="421"/>
      <c r="G430" s="421"/>
      <c r="H430" s="421"/>
      <c r="I430" s="421"/>
      <c r="J430" s="421"/>
      <c r="K430" s="421"/>
      <c r="L430" s="421"/>
      <c r="M430" s="421"/>
      <c r="N430" s="421"/>
      <c r="O430" s="421"/>
      <c r="P430" s="421"/>
      <c r="Q430" s="421"/>
      <c r="R430" s="421"/>
      <c r="S430" s="421"/>
      <c r="T430" s="421"/>
      <c r="U430" s="421"/>
      <c r="V430" s="421"/>
      <c r="W430" s="421"/>
      <c r="X430" s="421"/>
      <c r="Y430" s="421"/>
      <c r="Z430" s="421"/>
    </row>
    <row r="431" spans="1:26" ht="15.75" customHeight="1" x14ac:dyDescent="0.3">
      <c r="A431" s="420"/>
      <c r="B431" s="420"/>
      <c r="C431" s="421"/>
      <c r="D431" s="421"/>
      <c r="E431" s="421"/>
      <c r="F431" s="421"/>
      <c r="G431" s="421"/>
      <c r="H431" s="421"/>
      <c r="I431" s="421"/>
      <c r="J431" s="421"/>
      <c r="K431" s="421"/>
      <c r="L431" s="421"/>
      <c r="M431" s="421"/>
      <c r="N431" s="421"/>
      <c r="O431" s="421"/>
      <c r="P431" s="421"/>
      <c r="Q431" s="421"/>
      <c r="R431" s="421"/>
      <c r="S431" s="421"/>
      <c r="T431" s="421"/>
      <c r="U431" s="421"/>
      <c r="V431" s="421"/>
      <c r="W431" s="421"/>
      <c r="X431" s="421"/>
      <c r="Y431" s="421"/>
      <c r="Z431" s="421"/>
    </row>
    <row r="432" spans="1:26" ht="15.75" customHeight="1" x14ac:dyDescent="0.3">
      <c r="A432" s="420"/>
      <c r="B432" s="420"/>
      <c r="C432" s="421"/>
      <c r="D432" s="421"/>
      <c r="E432" s="421"/>
      <c r="F432" s="421"/>
      <c r="G432" s="421"/>
      <c r="H432" s="421"/>
      <c r="I432" s="421"/>
      <c r="J432" s="421"/>
      <c r="K432" s="421"/>
      <c r="L432" s="421"/>
      <c r="M432" s="421"/>
      <c r="N432" s="421"/>
      <c r="O432" s="421"/>
      <c r="P432" s="421"/>
      <c r="Q432" s="421"/>
      <c r="R432" s="421"/>
      <c r="S432" s="421"/>
      <c r="T432" s="421"/>
      <c r="U432" s="421"/>
      <c r="V432" s="421"/>
      <c r="W432" s="421"/>
      <c r="X432" s="421"/>
      <c r="Y432" s="421"/>
      <c r="Z432" s="421"/>
    </row>
    <row r="433" spans="1:26" ht="15.75" customHeight="1" x14ac:dyDescent="0.3">
      <c r="A433" s="420"/>
      <c r="B433" s="420"/>
      <c r="C433" s="421"/>
      <c r="D433" s="421"/>
      <c r="E433" s="421"/>
      <c r="F433" s="421"/>
      <c r="G433" s="421"/>
      <c r="H433" s="421"/>
      <c r="I433" s="421"/>
      <c r="J433" s="421"/>
      <c r="K433" s="421"/>
      <c r="L433" s="421"/>
      <c r="M433" s="421"/>
      <c r="N433" s="421"/>
      <c r="O433" s="421"/>
      <c r="P433" s="421"/>
      <c r="Q433" s="421"/>
      <c r="R433" s="421"/>
      <c r="S433" s="421"/>
      <c r="T433" s="421"/>
      <c r="U433" s="421"/>
      <c r="V433" s="421"/>
      <c r="W433" s="421"/>
      <c r="X433" s="421"/>
      <c r="Y433" s="421"/>
      <c r="Z433" s="421"/>
    </row>
    <row r="434" spans="1:26" ht="15.75" customHeight="1" x14ac:dyDescent="0.3">
      <c r="A434" s="420"/>
      <c r="B434" s="420"/>
      <c r="C434" s="421"/>
      <c r="D434" s="421"/>
      <c r="E434" s="421"/>
      <c r="F434" s="421"/>
      <c r="G434" s="421"/>
      <c r="H434" s="421"/>
      <c r="I434" s="421"/>
      <c r="J434" s="421"/>
      <c r="K434" s="421"/>
      <c r="L434" s="421"/>
      <c r="M434" s="421"/>
      <c r="N434" s="421"/>
      <c r="O434" s="421"/>
      <c r="P434" s="421"/>
      <c r="Q434" s="421"/>
      <c r="R434" s="421"/>
      <c r="S434" s="421"/>
      <c r="T434" s="421"/>
      <c r="U434" s="421"/>
      <c r="V434" s="421"/>
      <c r="W434" s="421"/>
      <c r="X434" s="421"/>
      <c r="Y434" s="421"/>
      <c r="Z434" s="421"/>
    </row>
    <row r="435" spans="1:26" ht="15.75" customHeight="1" x14ac:dyDescent="0.3">
      <c r="A435" s="420"/>
      <c r="B435" s="420"/>
      <c r="C435" s="421"/>
      <c r="D435" s="421"/>
      <c r="E435" s="421"/>
      <c r="F435" s="421"/>
      <c r="G435" s="421"/>
      <c r="H435" s="421"/>
      <c r="I435" s="421"/>
      <c r="J435" s="421"/>
      <c r="K435" s="421"/>
      <c r="L435" s="421"/>
      <c r="M435" s="421"/>
      <c r="N435" s="421"/>
      <c r="O435" s="421"/>
      <c r="P435" s="421"/>
      <c r="Q435" s="421"/>
      <c r="R435" s="421"/>
      <c r="S435" s="421"/>
      <c r="T435" s="421"/>
      <c r="U435" s="421"/>
      <c r="V435" s="421"/>
      <c r="W435" s="421"/>
      <c r="X435" s="421"/>
      <c r="Y435" s="421"/>
      <c r="Z435" s="421"/>
    </row>
    <row r="436" spans="1:26" ht="15.75" customHeight="1" x14ac:dyDescent="0.3">
      <c r="A436" s="420"/>
      <c r="B436" s="420"/>
      <c r="C436" s="421"/>
      <c r="D436" s="421"/>
      <c r="E436" s="421"/>
      <c r="F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  <c r="R436" s="421"/>
      <c r="S436" s="421"/>
      <c r="T436" s="421"/>
      <c r="U436" s="421"/>
      <c r="V436" s="421"/>
      <c r="W436" s="421"/>
      <c r="X436" s="421"/>
      <c r="Y436" s="421"/>
      <c r="Z436" s="421"/>
    </row>
    <row r="437" spans="1:26" ht="15.75" customHeight="1" x14ac:dyDescent="0.3">
      <c r="A437" s="420"/>
      <c r="B437" s="420"/>
      <c r="C437" s="421"/>
      <c r="D437" s="421"/>
      <c r="E437" s="421"/>
      <c r="F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  <c r="R437" s="421"/>
      <c r="S437" s="421"/>
      <c r="T437" s="421"/>
      <c r="U437" s="421"/>
      <c r="V437" s="421"/>
      <c r="W437" s="421"/>
      <c r="X437" s="421"/>
      <c r="Y437" s="421"/>
      <c r="Z437" s="421"/>
    </row>
    <row r="438" spans="1:26" ht="15.75" customHeight="1" x14ac:dyDescent="0.3">
      <c r="A438" s="420"/>
      <c r="B438" s="420"/>
      <c r="C438" s="421"/>
      <c r="D438" s="421"/>
      <c r="E438" s="421"/>
      <c r="F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  <c r="R438" s="421"/>
      <c r="S438" s="421"/>
      <c r="T438" s="421"/>
      <c r="U438" s="421"/>
      <c r="V438" s="421"/>
      <c r="W438" s="421"/>
      <c r="X438" s="421"/>
      <c r="Y438" s="421"/>
      <c r="Z438" s="421"/>
    </row>
    <row r="439" spans="1:26" ht="15.75" customHeight="1" x14ac:dyDescent="0.3">
      <c r="A439" s="420"/>
      <c r="B439" s="420"/>
      <c r="C439" s="421"/>
      <c r="D439" s="421"/>
      <c r="E439" s="421"/>
      <c r="F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  <c r="R439" s="421"/>
      <c r="S439" s="421"/>
      <c r="T439" s="421"/>
      <c r="U439" s="421"/>
      <c r="V439" s="421"/>
      <c r="W439" s="421"/>
      <c r="X439" s="421"/>
      <c r="Y439" s="421"/>
      <c r="Z439" s="421"/>
    </row>
    <row r="440" spans="1:26" ht="15.75" customHeight="1" x14ac:dyDescent="0.3">
      <c r="A440" s="420"/>
      <c r="B440" s="420"/>
      <c r="C440" s="421"/>
      <c r="D440" s="421"/>
      <c r="E440" s="421"/>
      <c r="F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  <c r="R440" s="421"/>
      <c r="S440" s="421"/>
      <c r="T440" s="421"/>
      <c r="U440" s="421"/>
      <c r="V440" s="421"/>
      <c r="W440" s="421"/>
      <c r="X440" s="421"/>
      <c r="Y440" s="421"/>
      <c r="Z440" s="421"/>
    </row>
    <row r="441" spans="1:26" ht="15.75" customHeight="1" x14ac:dyDescent="0.3">
      <c r="A441" s="420"/>
      <c r="B441" s="420"/>
      <c r="C441" s="421"/>
      <c r="D441" s="421"/>
      <c r="E441" s="421"/>
      <c r="F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  <c r="R441" s="421"/>
      <c r="S441" s="421"/>
      <c r="T441" s="421"/>
      <c r="U441" s="421"/>
      <c r="V441" s="421"/>
      <c r="W441" s="421"/>
      <c r="X441" s="421"/>
      <c r="Y441" s="421"/>
      <c r="Z441" s="421"/>
    </row>
    <row r="442" spans="1:26" ht="15.75" customHeight="1" x14ac:dyDescent="0.3">
      <c r="A442" s="420"/>
      <c r="B442" s="420"/>
      <c r="C442" s="421"/>
      <c r="D442" s="421"/>
      <c r="E442" s="421"/>
      <c r="F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  <c r="R442" s="421"/>
      <c r="S442" s="421"/>
      <c r="T442" s="421"/>
      <c r="U442" s="421"/>
      <c r="V442" s="421"/>
      <c r="W442" s="421"/>
      <c r="X442" s="421"/>
      <c r="Y442" s="421"/>
      <c r="Z442" s="421"/>
    </row>
    <row r="443" spans="1:26" ht="15.75" customHeight="1" x14ac:dyDescent="0.3">
      <c r="A443" s="420"/>
      <c r="B443" s="420"/>
      <c r="C443" s="421"/>
      <c r="D443" s="421"/>
      <c r="E443" s="421"/>
      <c r="F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  <c r="R443" s="421"/>
      <c r="S443" s="421"/>
      <c r="T443" s="421"/>
      <c r="U443" s="421"/>
      <c r="V443" s="421"/>
      <c r="W443" s="421"/>
      <c r="X443" s="421"/>
      <c r="Y443" s="421"/>
      <c r="Z443" s="421"/>
    </row>
    <row r="444" spans="1:26" ht="15.75" customHeight="1" x14ac:dyDescent="0.3">
      <c r="A444" s="420"/>
      <c r="B444" s="420"/>
      <c r="C444" s="421"/>
      <c r="D444" s="421"/>
      <c r="E444" s="421"/>
      <c r="F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  <c r="R444" s="421"/>
      <c r="S444" s="421"/>
      <c r="T444" s="421"/>
      <c r="U444" s="421"/>
      <c r="V444" s="421"/>
      <c r="W444" s="421"/>
      <c r="X444" s="421"/>
      <c r="Y444" s="421"/>
      <c r="Z444" s="421"/>
    </row>
    <row r="445" spans="1:26" ht="15.75" customHeight="1" x14ac:dyDescent="0.3">
      <c r="A445" s="420"/>
      <c r="B445" s="420"/>
      <c r="C445" s="421"/>
      <c r="D445" s="421"/>
      <c r="E445" s="421"/>
      <c r="F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  <c r="R445" s="421"/>
      <c r="S445" s="421"/>
      <c r="T445" s="421"/>
      <c r="U445" s="421"/>
      <c r="V445" s="421"/>
      <c r="W445" s="421"/>
      <c r="X445" s="421"/>
      <c r="Y445" s="421"/>
      <c r="Z445" s="421"/>
    </row>
    <row r="446" spans="1:26" ht="15.75" customHeight="1" x14ac:dyDescent="0.3">
      <c r="A446" s="420"/>
      <c r="B446" s="420"/>
      <c r="C446" s="421"/>
      <c r="D446" s="421"/>
      <c r="E446" s="421"/>
      <c r="F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  <c r="R446" s="421"/>
      <c r="S446" s="421"/>
      <c r="T446" s="421"/>
      <c r="U446" s="421"/>
      <c r="V446" s="421"/>
      <c r="W446" s="421"/>
      <c r="X446" s="421"/>
      <c r="Y446" s="421"/>
      <c r="Z446" s="421"/>
    </row>
    <row r="447" spans="1:26" ht="15.75" customHeight="1" x14ac:dyDescent="0.3">
      <c r="A447" s="420"/>
      <c r="B447" s="420"/>
      <c r="C447" s="421"/>
      <c r="D447" s="421"/>
      <c r="E447" s="421"/>
      <c r="F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  <c r="R447" s="421"/>
      <c r="S447" s="421"/>
      <c r="T447" s="421"/>
      <c r="U447" s="421"/>
      <c r="V447" s="421"/>
      <c r="W447" s="421"/>
      <c r="X447" s="421"/>
      <c r="Y447" s="421"/>
      <c r="Z447" s="421"/>
    </row>
    <row r="448" spans="1:26" ht="15.75" customHeight="1" x14ac:dyDescent="0.3">
      <c r="A448" s="420"/>
      <c r="B448" s="420"/>
      <c r="C448" s="421"/>
      <c r="D448" s="421"/>
      <c r="E448" s="421"/>
      <c r="F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  <c r="R448" s="421"/>
      <c r="S448" s="421"/>
      <c r="T448" s="421"/>
      <c r="U448" s="421"/>
      <c r="V448" s="421"/>
      <c r="W448" s="421"/>
      <c r="X448" s="421"/>
      <c r="Y448" s="421"/>
      <c r="Z448" s="421"/>
    </row>
    <row r="449" spans="1:26" ht="15.75" customHeight="1" x14ac:dyDescent="0.3">
      <c r="A449" s="420"/>
      <c r="B449" s="420"/>
      <c r="C449" s="421"/>
      <c r="D449" s="421"/>
      <c r="E449" s="421"/>
      <c r="F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  <c r="R449" s="421"/>
      <c r="S449" s="421"/>
      <c r="T449" s="421"/>
      <c r="U449" s="421"/>
      <c r="V449" s="421"/>
      <c r="W449" s="421"/>
      <c r="X449" s="421"/>
      <c r="Y449" s="421"/>
      <c r="Z449" s="421"/>
    </row>
    <row r="450" spans="1:26" ht="15.75" customHeight="1" x14ac:dyDescent="0.3">
      <c r="A450" s="420"/>
      <c r="B450" s="420"/>
      <c r="C450" s="421"/>
      <c r="D450" s="421"/>
      <c r="E450" s="421"/>
      <c r="F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  <c r="R450" s="421"/>
      <c r="S450" s="421"/>
      <c r="T450" s="421"/>
      <c r="U450" s="421"/>
      <c r="V450" s="421"/>
      <c r="W450" s="421"/>
      <c r="X450" s="421"/>
      <c r="Y450" s="421"/>
      <c r="Z450" s="421"/>
    </row>
    <row r="451" spans="1:26" ht="15.75" customHeight="1" x14ac:dyDescent="0.3">
      <c r="A451" s="420"/>
      <c r="B451" s="420"/>
      <c r="C451" s="421"/>
      <c r="D451" s="421"/>
      <c r="E451" s="421"/>
      <c r="F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  <c r="R451" s="421"/>
      <c r="S451" s="421"/>
      <c r="T451" s="421"/>
      <c r="U451" s="421"/>
      <c r="V451" s="421"/>
      <c r="W451" s="421"/>
      <c r="X451" s="421"/>
      <c r="Y451" s="421"/>
      <c r="Z451" s="421"/>
    </row>
    <row r="452" spans="1:26" ht="15.75" customHeight="1" x14ac:dyDescent="0.3">
      <c r="A452" s="420"/>
      <c r="B452" s="420"/>
      <c r="C452" s="421"/>
      <c r="D452" s="421"/>
      <c r="E452" s="421"/>
      <c r="F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  <c r="R452" s="421"/>
      <c r="S452" s="421"/>
      <c r="T452" s="421"/>
      <c r="U452" s="421"/>
      <c r="V452" s="421"/>
      <c r="W452" s="421"/>
      <c r="X452" s="421"/>
      <c r="Y452" s="421"/>
      <c r="Z452" s="421"/>
    </row>
    <row r="453" spans="1:26" ht="15.75" customHeight="1" x14ac:dyDescent="0.3">
      <c r="A453" s="420"/>
      <c r="B453" s="420"/>
      <c r="C453" s="421"/>
      <c r="D453" s="421"/>
      <c r="E453" s="421"/>
      <c r="F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  <c r="R453" s="421"/>
      <c r="S453" s="421"/>
      <c r="T453" s="421"/>
      <c r="U453" s="421"/>
      <c r="V453" s="421"/>
      <c r="W453" s="421"/>
      <c r="X453" s="421"/>
      <c r="Y453" s="421"/>
      <c r="Z453" s="421"/>
    </row>
    <row r="454" spans="1:26" ht="15.75" customHeight="1" x14ac:dyDescent="0.3">
      <c r="A454" s="420"/>
      <c r="B454" s="420"/>
      <c r="C454" s="421"/>
      <c r="D454" s="421"/>
      <c r="E454" s="421"/>
      <c r="F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  <c r="R454" s="421"/>
      <c r="S454" s="421"/>
      <c r="T454" s="421"/>
      <c r="U454" s="421"/>
      <c r="V454" s="421"/>
      <c r="W454" s="421"/>
      <c r="X454" s="421"/>
      <c r="Y454" s="421"/>
      <c r="Z454" s="421"/>
    </row>
    <row r="455" spans="1:26" ht="15.75" customHeight="1" x14ac:dyDescent="0.3">
      <c r="A455" s="420"/>
      <c r="B455" s="420"/>
      <c r="C455" s="421"/>
      <c r="D455" s="421"/>
      <c r="E455" s="421"/>
      <c r="F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  <c r="R455" s="421"/>
      <c r="S455" s="421"/>
      <c r="T455" s="421"/>
      <c r="U455" s="421"/>
      <c r="V455" s="421"/>
      <c r="W455" s="421"/>
      <c r="X455" s="421"/>
      <c r="Y455" s="421"/>
      <c r="Z455" s="421"/>
    </row>
    <row r="456" spans="1:26" ht="15.75" customHeight="1" x14ac:dyDescent="0.3">
      <c r="A456" s="420"/>
      <c r="B456" s="420"/>
      <c r="C456" s="421"/>
      <c r="D456" s="421"/>
      <c r="E456" s="421"/>
      <c r="F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  <c r="R456" s="421"/>
      <c r="S456" s="421"/>
      <c r="T456" s="421"/>
      <c r="U456" s="421"/>
      <c r="V456" s="421"/>
      <c r="W456" s="421"/>
      <c r="X456" s="421"/>
      <c r="Y456" s="421"/>
      <c r="Z456" s="421"/>
    </row>
    <row r="457" spans="1:26" ht="15.75" customHeight="1" x14ac:dyDescent="0.3">
      <c r="A457" s="420"/>
      <c r="B457" s="420"/>
      <c r="C457" s="421"/>
      <c r="D457" s="421"/>
      <c r="E457" s="421"/>
      <c r="F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  <c r="R457" s="421"/>
      <c r="S457" s="421"/>
      <c r="T457" s="421"/>
      <c r="U457" s="421"/>
      <c r="V457" s="421"/>
      <c r="W457" s="421"/>
      <c r="X457" s="421"/>
      <c r="Y457" s="421"/>
      <c r="Z457" s="421"/>
    </row>
    <row r="458" spans="1:26" ht="15.75" customHeight="1" x14ac:dyDescent="0.3">
      <c r="A458" s="420"/>
      <c r="B458" s="420"/>
      <c r="C458" s="421"/>
      <c r="D458" s="421"/>
      <c r="E458" s="421"/>
      <c r="F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  <c r="R458" s="421"/>
      <c r="S458" s="421"/>
      <c r="T458" s="421"/>
      <c r="U458" s="421"/>
      <c r="V458" s="421"/>
      <c r="W458" s="421"/>
      <c r="X458" s="421"/>
      <c r="Y458" s="421"/>
      <c r="Z458" s="421"/>
    </row>
    <row r="459" spans="1:26" ht="15.75" customHeight="1" x14ac:dyDescent="0.3">
      <c r="A459" s="420"/>
      <c r="B459" s="420"/>
      <c r="C459" s="421"/>
      <c r="D459" s="421"/>
      <c r="E459" s="421"/>
      <c r="F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  <c r="R459" s="421"/>
      <c r="S459" s="421"/>
      <c r="T459" s="421"/>
      <c r="U459" s="421"/>
      <c r="V459" s="421"/>
      <c r="W459" s="421"/>
      <c r="X459" s="421"/>
      <c r="Y459" s="421"/>
      <c r="Z459" s="421"/>
    </row>
    <row r="460" spans="1:26" ht="15.75" customHeight="1" x14ac:dyDescent="0.3">
      <c r="A460" s="420"/>
      <c r="B460" s="420"/>
      <c r="C460" s="421"/>
      <c r="D460" s="421"/>
      <c r="E460" s="421"/>
      <c r="F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  <c r="R460" s="421"/>
      <c r="S460" s="421"/>
      <c r="T460" s="421"/>
      <c r="U460" s="421"/>
      <c r="V460" s="421"/>
      <c r="W460" s="421"/>
      <c r="X460" s="421"/>
      <c r="Y460" s="421"/>
      <c r="Z460" s="421"/>
    </row>
    <row r="461" spans="1:26" ht="15.75" customHeight="1" x14ac:dyDescent="0.3">
      <c r="A461" s="420"/>
      <c r="B461" s="420"/>
      <c r="C461" s="421"/>
      <c r="D461" s="421"/>
      <c r="E461" s="421"/>
      <c r="F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  <c r="R461" s="421"/>
      <c r="S461" s="421"/>
      <c r="T461" s="421"/>
      <c r="U461" s="421"/>
      <c r="V461" s="421"/>
      <c r="W461" s="421"/>
      <c r="X461" s="421"/>
      <c r="Y461" s="421"/>
      <c r="Z461" s="421"/>
    </row>
    <row r="462" spans="1:26" ht="15.75" customHeight="1" x14ac:dyDescent="0.3">
      <c r="A462" s="420"/>
      <c r="B462" s="420"/>
      <c r="C462" s="421"/>
      <c r="D462" s="421"/>
      <c r="E462" s="421"/>
      <c r="F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  <c r="R462" s="421"/>
      <c r="S462" s="421"/>
      <c r="T462" s="421"/>
      <c r="U462" s="421"/>
      <c r="V462" s="421"/>
      <c r="W462" s="421"/>
      <c r="X462" s="421"/>
      <c r="Y462" s="421"/>
      <c r="Z462" s="421"/>
    </row>
    <row r="463" spans="1:26" ht="15.75" customHeight="1" x14ac:dyDescent="0.3">
      <c r="A463" s="420"/>
      <c r="B463" s="420"/>
      <c r="C463" s="421"/>
      <c r="D463" s="421"/>
      <c r="E463" s="421"/>
      <c r="F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  <c r="R463" s="421"/>
      <c r="S463" s="421"/>
      <c r="T463" s="421"/>
      <c r="U463" s="421"/>
      <c r="V463" s="421"/>
      <c r="W463" s="421"/>
      <c r="X463" s="421"/>
      <c r="Y463" s="421"/>
      <c r="Z463" s="421"/>
    </row>
    <row r="464" spans="1:26" ht="15.75" customHeight="1" x14ac:dyDescent="0.3">
      <c r="A464" s="420"/>
      <c r="B464" s="420"/>
      <c r="C464" s="421"/>
      <c r="D464" s="421"/>
      <c r="E464" s="421"/>
      <c r="F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  <c r="R464" s="421"/>
      <c r="S464" s="421"/>
      <c r="T464" s="421"/>
      <c r="U464" s="421"/>
      <c r="V464" s="421"/>
      <c r="W464" s="421"/>
      <c r="X464" s="421"/>
      <c r="Y464" s="421"/>
      <c r="Z464" s="421"/>
    </row>
    <row r="465" spans="1:26" ht="15.75" customHeight="1" x14ac:dyDescent="0.3">
      <c r="A465" s="420"/>
      <c r="B465" s="420"/>
      <c r="C465" s="421"/>
      <c r="D465" s="421"/>
      <c r="E465" s="421"/>
      <c r="F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  <c r="R465" s="421"/>
      <c r="S465" s="421"/>
      <c r="T465" s="421"/>
      <c r="U465" s="421"/>
      <c r="V465" s="421"/>
      <c r="W465" s="421"/>
      <c r="X465" s="421"/>
      <c r="Y465" s="421"/>
      <c r="Z465" s="421"/>
    </row>
    <row r="466" spans="1:26" ht="15.75" customHeight="1" x14ac:dyDescent="0.3">
      <c r="A466" s="420"/>
      <c r="B466" s="420"/>
      <c r="C466" s="421"/>
      <c r="D466" s="421"/>
      <c r="E466" s="421"/>
      <c r="F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  <c r="R466" s="421"/>
      <c r="S466" s="421"/>
      <c r="T466" s="421"/>
      <c r="U466" s="421"/>
      <c r="V466" s="421"/>
      <c r="W466" s="421"/>
      <c r="X466" s="421"/>
      <c r="Y466" s="421"/>
      <c r="Z466" s="421"/>
    </row>
    <row r="467" spans="1:26" ht="15.75" customHeight="1" x14ac:dyDescent="0.3">
      <c r="A467" s="420"/>
      <c r="B467" s="420"/>
      <c r="C467" s="421"/>
      <c r="D467" s="421"/>
      <c r="E467" s="421"/>
      <c r="F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  <c r="R467" s="421"/>
      <c r="S467" s="421"/>
      <c r="T467" s="421"/>
      <c r="U467" s="421"/>
      <c r="V467" s="421"/>
      <c r="W467" s="421"/>
      <c r="X467" s="421"/>
      <c r="Y467" s="421"/>
      <c r="Z467" s="421"/>
    </row>
    <row r="468" spans="1:26" ht="15.75" customHeight="1" x14ac:dyDescent="0.3">
      <c r="A468" s="420"/>
      <c r="B468" s="420"/>
      <c r="C468" s="421"/>
      <c r="D468" s="421"/>
      <c r="E468" s="421"/>
      <c r="F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  <c r="R468" s="421"/>
      <c r="S468" s="421"/>
      <c r="T468" s="421"/>
      <c r="U468" s="421"/>
      <c r="V468" s="421"/>
      <c r="W468" s="421"/>
      <c r="X468" s="421"/>
      <c r="Y468" s="421"/>
      <c r="Z468" s="421"/>
    </row>
    <row r="469" spans="1:26" ht="15.75" customHeight="1" x14ac:dyDescent="0.3">
      <c r="A469" s="420"/>
      <c r="B469" s="420"/>
      <c r="C469" s="421"/>
      <c r="D469" s="421"/>
      <c r="E469" s="421"/>
      <c r="F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  <c r="R469" s="421"/>
      <c r="S469" s="421"/>
      <c r="T469" s="421"/>
      <c r="U469" s="421"/>
      <c r="V469" s="421"/>
      <c r="W469" s="421"/>
      <c r="X469" s="421"/>
      <c r="Y469" s="421"/>
      <c r="Z469" s="421"/>
    </row>
    <row r="470" spans="1:26" ht="15.75" customHeight="1" x14ac:dyDescent="0.3">
      <c r="A470" s="420"/>
      <c r="B470" s="420"/>
      <c r="C470" s="421"/>
      <c r="D470" s="421"/>
      <c r="E470" s="421"/>
      <c r="F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  <c r="R470" s="421"/>
      <c r="S470" s="421"/>
      <c r="T470" s="421"/>
      <c r="U470" s="421"/>
      <c r="V470" s="421"/>
      <c r="W470" s="421"/>
      <c r="X470" s="421"/>
      <c r="Y470" s="421"/>
      <c r="Z470" s="421"/>
    </row>
    <row r="471" spans="1:26" ht="15.75" customHeight="1" x14ac:dyDescent="0.3">
      <c r="A471" s="420"/>
      <c r="B471" s="420"/>
      <c r="C471" s="421"/>
      <c r="D471" s="421"/>
      <c r="E471" s="421"/>
      <c r="F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  <c r="R471" s="421"/>
      <c r="S471" s="421"/>
      <c r="T471" s="421"/>
      <c r="U471" s="421"/>
      <c r="V471" s="421"/>
      <c r="W471" s="421"/>
      <c r="X471" s="421"/>
      <c r="Y471" s="421"/>
      <c r="Z471" s="421"/>
    </row>
    <row r="472" spans="1:26" ht="15.75" customHeight="1" x14ac:dyDescent="0.3">
      <c r="A472" s="420"/>
      <c r="B472" s="420"/>
      <c r="C472" s="421"/>
      <c r="D472" s="421"/>
      <c r="E472" s="421"/>
      <c r="F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  <c r="R472" s="421"/>
      <c r="S472" s="421"/>
      <c r="T472" s="421"/>
      <c r="U472" s="421"/>
      <c r="V472" s="421"/>
      <c r="W472" s="421"/>
      <c r="X472" s="421"/>
      <c r="Y472" s="421"/>
      <c r="Z472" s="421"/>
    </row>
    <row r="473" spans="1:26" ht="15.75" customHeight="1" x14ac:dyDescent="0.3">
      <c r="A473" s="420"/>
      <c r="B473" s="420"/>
      <c r="C473" s="421"/>
      <c r="D473" s="421"/>
      <c r="E473" s="421"/>
      <c r="F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  <c r="R473" s="421"/>
      <c r="S473" s="421"/>
      <c r="T473" s="421"/>
      <c r="U473" s="421"/>
      <c r="V473" s="421"/>
      <c r="W473" s="421"/>
      <c r="X473" s="421"/>
      <c r="Y473" s="421"/>
      <c r="Z473" s="421"/>
    </row>
    <row r="474" spans="1:26" ht="15.75" customHeight="1" x14ac:dyDescent="0.3">
      <c r="A474" s="420"/>
      <c r="B474" s="420"/>
      <c r="C474" s="421"/>
      <c r="D474" s="421"/>
      <c r="E474" s="421"/>
      <c r="F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  <c r="R474" s="421"/>
      <c r="S474" s="421"/>
      <c r="T474" s="421"/>
      <c r="U474" s="421"/>
      <c r="V474" s="421"/>
      <c r="W474" s="421"/>
      <c r="X474" s="421"/>
      <c r="Y474" s="421"/>
      <c r="Z474" s="421"/>
    </row>
    <row r="475" spans="1:26" ht="15.75" customHeight="1" x14ac:dyDescent="0.3">
      <c r="A475" s="420"/>
      <c r="B475" s="420"/>
      <c r="C475" s="421"/>
      <c r="D475" s="421"/>
      <c r="E475" s="421"/>
      <c r="F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  <c r="R475" s="421"/>
      <c r="S475" s="421"/>
      <c r="T475" s="421"/>
      <c r="U475" s="421"/>
      <c r="V475" s="421"/>
      <c r="W475" s="421"/>
      <c r="X475" s="421"/>
      <c r="Y475" s="421"/>
      <c r="Z475" s="421"/>
    </row>
    <row r="476" spans="1:26" ht="15.75" customHeight="1" x14ac:dyDescent="0.3">
      <c r="A476" s="420"/>
      <c r="B476" s="420"/>
      <c r="C476" s="421"/>
      <c r="D476" s="421"/>
      <c r="E476" s="421"/>
      <c r="F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  <c r="R476" s="421"/>
      <c r="S476" s="421"/>
      <c r="T476" s="421"/>
      <c r="U476" s="421"/>
      <c r="V476" s="421"/>
      <c r="W476" s="421"/>
      <c r="X476" s="421"/>
      <c r="Y476" s="421"/>
      <c r="Z476" s="421"/>
    </row>
    <row r="477" spans="1:26" ht="15.75" customHeight="1" x14ac:dyDescent="0.3">
      <c r="A477" s="420"/>
      <c r="B477" s="420"/>
      <c r="C477" s="421"/>
      <c r="D477" s="421"/>
      <c r="E477" s="421"/>
      <c r="F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  <c r="R477" s="421"/>
      <c r="S477" s="421"/>
      <c r="T477" s="421"/>
      <c r="U477" s="421"/>
      <c r="V477" s="421"/>
      <c r="W477" s="421"/>
      <c r="X477" s="421"/>
      <c r="Y477" s="421"/>
      <c r="Z477" s="421"/>
    </row>
    <row r="478" spans="1:26" ht="15.75" customHeight="1" x14ac:dyDescent="0.3">
      <c r="A478" s="420"/>
      <c r="B478" s="420"/>
      <c r="C478" s="421"/>
      <c r="D478" s="421"/>
      <c r="E478" s="421"/>
      <c r="F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  <c r="R478" s="421"/>
      <c r="S478" s="421"/>
      <c r="T478" s="421"/>
      <c r="U478" s="421"/>
      <c r="V478" s="421"/>
      <c r="W478" s="421"/>
      <c r="X478" s="421"/>
      <c r="Y478" s="421"/>
      <c r="Z478" s="421"/>
    </row>
    <row r="479" spans="1:26" ht="15.75" customHeight="1" x14ac:dyDescent="0.3">
      <c r="A479" s="420"/>
      <c r="B479" s="420"/>
      <c r="C479" s="421"/>
      <c r="D479" s="421"/>
      <c r="E479" s="421"/>
      <c r="F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  <c r="R479" s="421"/>
      <c r="S479" s="421"/>
      <c r="T479" s="421"/>
      <c r="U479" s="421"/>
      <c r="V479" s="421"/>
      <c r="W479" s="421"/>
      <c r="X479" s="421"/>
      <c r="Y479" s="421"/>
      <c r="Z479" s="421"/>
    </row>
    <row r="480" spans="1:26" ht="15.75" customHeight="1" x14ac:dyDescent="0.3">
      <c r="A480" s="420"/>
      <c r="B480" s="420"/>
      <c r="C480" s="421"/>
      <c r="D480" s="421"/>
      <c r="E480" s="421"/>
      <c r="F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  <c r="R480" s="421"/>
      <c r="S480" s="421"/>
      <c r="T480" s="421"/>
      <c r="U480" s="421"/>
      <c r="V480" s="421"/>
      <c r="W480" s="421"/>
      <c r="X480" s="421"/>
      <c r="Y480" s="421"/>
      <c r="Z480" s="421"/>
    </row>
    <row r="481" spans="1:26" ht="15.75" customHeight="1" x14ac:dyDescent="0.3">
      <c r="A481" s="420"/>
      <c r="B481" s="420"/>
      <c r="C481" s="421"/>
      <c r="D481" s="421"/>
      <c r="E481" s="421"/>
      <c r="F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  <c r="R481" s="421"/>
      <c r="S481" s="421"/>
      <c r="T481" s="421"/>
      <c r="U481" s="421"/>
      <c r="V481" s="421"/>
      <c r="W481" s="421"/>
      <c r="X481" s="421"/>
      <c r="Y481" s="421"/>
      <c r="Z481" s="421"/>
    </row>
    <row r="482" spans="1:26" ht="15.75" customHeight="1" x14ac:dyDescent="0.3">
      <c r="A482" s="420"/>
      <c r="B482" s="420"/>
      <c r="C482" s="421"/>
      <c r="D482" s="421"/>
      <c r="E482" s="421"/>
      <c r="F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  <c r="R482" s="421"/>
      <c r="S482" s="421"/>
      <c r="T482" s="421"/>
      <c r="U482" s="421"/>
      <c r="V482" s="421"/>
      <c r="W482" s="421"/>
      <c r="X482" s="421"/>
      <c r="Y482" s="421"/>
      <c r="Z482" s="421"/>
    </row>
    <row r="483" spans="1:26" ht="15.75" customHeight="1" x14ac:dyDescent="0.3">
      <c r="A483" s="420"/>
      <c r="B483" s="420"/>
      <c r="C483" s="421"/>
      <c r="D483" s="421"/>
      <c r="E483" s="421"/>
      <c r="F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  <c r="R483" s="421"/>
      <c r="S483" s="421"/>
      <c r="T483" s="421"/>
      <c r="U483" s="421"/>
      <c r="V483" s="421"/>
      <c r="W483" s="421"/>
      <c r="X483" s="421"/>
      <c r="Y483" s="421"/>
      <c r="Z483" s="421"/>
    </row>
    <row r="484" spans="1:26" ht="15.75" customHeight="1" x14ac:dyDescent="0.3">
      <c r="A484" s="420"/>
      <c r="B484" s="420"/>
      <c r="C484" s="421"/>
      <c r="D484" s="421"/>
      <c r="E484" s="421"/>
      <c r="F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  <c r="R484" s="421"/>
      <c r="S484" s="421"/>
      <c r="T484" s="421"/>
      <c r="U484" s="421"/>
      <c r="V484" s="421"/>
      <c r="W484" s="421"/>
      <c r="X484" s="421"/>
      <c r="Y484" s="421"/>
      <c r="Z484" s="421"/>
    </row>
    <row r="485" spans="1:26" ht="15.75" customHeight="1" x14ac:dyDescent="0.3">
      <c r="A485" s="420"/>
      <c r="B485" s="420"/>
      <c r="C485" s="421"/>
      <c r="D485" s="421"/>
      <c r="E485" s="421"/>
      <c r="F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  <c r="R485" s="421"/>
      <c r="S485" s="421"/>
      <c r="T485" s="421"/>
      <c r="U485" s="421"/>
      <c r="V485" s="421"/>
      <c r="W485" s="421"/>
      <c r="X485" s="421"/>
      <c r="Y485" s="421"/>
      <c r="Z485" s="421"/>
    </row>
    <row r="486" spans="1:26" ht="15.75" customHeight="1" x14ac:dyDescent="0.3">
      <c r="A486" s="420"/>
      <c r="B486" s="420"/>
      <c r="C486" s="421"/>
      <c r="D486" s="421"/>
      <c r="E486" s="421"/>
      <c r="F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  <c r="R486" s="421"/>
      <c r="S486" s="421"/>
      <c r="T486" s="421"/>
      <c r="U486" s="421"/>
      <c r="V486" s="421"/>
      <c r="W486" s="421"/>
      <c r="X486" s="421"/>
      <c r="Y486" s="421"/>
      <c r="Z486" s="421"/>
    </row>
    <row r="487" spans="1:26" ht="15.75" customHeight="1" x14ac:dyDescent="0.3">
      <c r="A487" s="420"/>
      <c r="B487" s="420"/>
      <c r="C487" s="421"/>
      <c r="D487" s="421"/>
      <c r="E487" s="421"/>
      <c r="F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  <c r="R487" s="421"/>
      <c r="S487" s="421"/>
      <c r="T487" s="421"/>
      <c r="U487" s="421"/>
      <c r="V487" s="421"/>
      <c r="W487" s="421"/>
      <c r="X487" s="421"/>
      <c r="Y487" s="421"/>
      <c r="Z487" s="421"/>
    </row>
    <row r="488" spans="1:26" ht="15.75" customHeight="1" x14ac:dyDescent="0.3">
      <c r="A488" s="420"/>
      <c r="B488" s="420"/>
      <c r="C488" s="421"/>
      <c r="D488" s="421"/>
      <c r="E488" s="421"/>
      <c r="F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  <c r="R488" s="421"/>
      <c r="S488" s="421"/>
      <c r="T488" s="421"/>
      <c r="U488" s="421"/>
      <c r="V488" s="421"/>
      <c r="W488" s="421"/>
      <c r="X488" s="421"/>
      <c r="Y488" s="421"/>
      <c r="Z488" s="421"/>
    </row>
    <row r="489" spans="1:26" ht="15.75" customHeight="1" x14ac:dyDescent="0.3">
      <c r="A489" s="420"/>
      <c r="B489" s="420"/>
      <c r="C489" s="421"/>
      <c r="D489" s="421"/>
      <c r="E489" s="421"/>
      <c r="F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  <c r="R489" s="421"/>
      <c r="S489" s="421"/>
      <c r="T489" s="421"/>
      <c r="U489" s="421"/>
      <c r="V489" s="421"/>
      <c r="W489" s="421"/>
      <c r="X489" s="421"/>
      <c r="Y489" s="421"/>
      <c r="Z489" s="421"/>
    </row>
    <row r="490" spans="1:26" ht="15.75" customHeight="1" x14ac:dyDescent="0.3">
      <c r="A490" s="420"/>
      <c r="B490" s="420"/>
      <c r="C490" s="421"/>
      <c r="D490" s="421"/>
      <c r="E490" s="421"/>
      <c r="F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  <c r="R490" s="421"/>
      <c r="S490" s="421"/>
      <c r="T490" s="421"/>
      <c r="U490" s="421"/>
      <c r="V490" s="421"/>
      <c r="W490" s="421"/>
      <c r="X490" s="421"/>
      <c r="Y490" s="421"/>
      <c r="Z490" s="421"/>
    </row>
    <row r="491" spans="1:26" ht="15.75" customHeight="1" x14ac:dyDescent="0.3">
      <c r="A491" s="420"/>
      <c r="B491" s="420"/>
      <c r="C491" s="421"/>
      <c r="D491" s="421"/>
      <c r="E491" s="421"/>
      <c r="F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  <c r="R491" s="421"/>
      <c r="S491" s="421"/>
      <c r="T491" s="421"/>
      <c r="U491" s="421"/>
      <c r="V491" s="421"/>
      <c r="W491" s="421"/>
      <c r="X491" s="421"/>
      <c r="Y491" s="421"/>
      <c r="Z491" s="421"/>
    </row>
    <row r="492" spans="1:26" ht="15.75" customHeight="1" x14ac:dyDescent="0.3">
      <c r="A492" s="420"/>
      <c r="B492" s="420"/>
      <c r="C492" s="421"/>
      <c r="D492" s="421"/>
      <c r="E492" s="421"/>
      <c r="F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  <c r="R492" s="421"/>
      <c r="S492" s="421"/>
      <c r="T492" s="421"/>
      <c r="U492" s="421"/>
      <c r="V492" s="421"/>
      <c r="W492" s="421"/>
      <c r="X492" s="421"/>
      <c r="Y492" s="421"/>
      <c r="Z492" s="421"/>
    </row>
    <row r="493" spans="1:26" ht="15.75" customHeight="1" x14ac:dyDescent="0.3">
      <c r="A493" s="420"/>
      <c r="B493" s="420"/>
      <c r="C493" s="421"/>
      <c r="D493" s="421"/>
      <c r="E493" s="421"/>
      <c r="F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  <c r="R493" s="421"/>
      <c r="S493" s="421"/>
      <c r="T493" s="421"/>
      <c r="U493" s="421"/>
      <c r="V493" s="421"/>
      <c r="W493" s="421"/>
      <c r="X493" s="421"/>
      <c r="Y493" s="421"/>
      <c r="Z493" s="421"/>
    </row>
    <row r="494" spans="1:26" ht="15.75" customHeight="1" x14ac:dyDescent="0.3">
      <c r="A494" s="420"/>
      <c r="B494" s="420"/>
      <c r="C494" s="421"/>
      <c r="D494" s="421"/>
      <c r="E494" s="421"/>
      <c r="F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  <c r="R494" s="421"/>
      <c r="S494" s="421"/>
      <c r="T494" s="421"/>
      <c r="U494" s="421"/>
      <c r="V494" s="421"/>
      <c r="W494" s="421"/>
      <c r="X494" s="421"/>
      <c r="Y494" s="421"/>
      <c r="Z494" s="421"/>
    </row>
    <row r="495" spans="1:26" ht="15.75" customHeight="1" x14ac:dyDescent="0.3">
      <c r="A495" s="420"/>
      <c r="B495" s="420"/>
      <c r="C495" s="421"/>
      <c r="D495" s="421"/>
      <c r="E495" s="421"/>
      <c r="F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  <c r="R495" s="421"/>
      <c r="S495" s="421"/>
      <c r="T495" s="421"/>
      <c r="U495" s="421"/>
      <c r="V495" s="421"/>
      <c r="W495" s="421"/>
      <c r="X495" s="421"/>
      <c r="Y495" s="421"/>
      <c r="Z495" s="421"/>
    </row>
    <row r="496" spans="1:26" ht="15.75" customHeight="1" x14ac:dyDescent="0.3">
      <c r="A496" s="420"/>
      <c r="B496" s="420"/>
      <c r="C496" s="421"/>
      <c r="D496" s="421"/>
      <c r="E496" s="421"/>
      <c r="F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  <c r="R496" s="421"/>
      <c r="S496" s="421"/>
      <c r="T496" s="421"/>
      <c r="U496" s="421"/>
      <c r="V496" s="421"/>
      <c r="W496" s="421"/>
      <c r="X496" s="421"/>
      <c r="Y496" s="421"/>
      <c r="Z496" s="421"/>
    </row>
    <row r="497" spans="1:26" ht="15.75" customHeight="1" x14ac:dyDescent="0.3">
      <c r="A497" s="420"/>
      <c r="B497" s="420"/>
      <c r="C497" s="421"/>
      <c r="D497" s="421"/>
      <c r="E497" s="421"/>
      <c r="F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  <c r="R497" s="421"/>
      <c r="S497" s="421"/>
      <c r="T497" s="421"/>
      <c r="U497" s="421"/>
      <c r="V497" s="421"/>
      <c r="W497" s="421"/>
      <c r="X497" s="421"/>
      <c r="Y497" s="421"/>
      <c r="Z497" s="421"/>
    </row>
    <row r="498" spans="1:26" ht="15.75" customHeight="1" x14ac:dyDescent="0.3">
      <c r="A498" s="420"/>
      <c r="B498" s="420"/>
      <c r="C498" s="421"/>
      <c r="D498" s="421"/>
      <c r="E498" s="421"/>
      <c r="F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  <c r="R498" s="421"/>
      <c r="S498" s="421"/>
      <c r="T498" s="421"/>
      <c r="U498" s="421"/>
      <c r="V498" s="421"/>
      <c r="W498" s="421"/>
      <c r="X498" s="421"/>
      <c r="Y498" s="421"/>
      <c r="Z498" s="421"/>
    </row>
    <row r="499" spans="1:26" ht="15.75" customHeight="1" x14ac:dyDescent="0.3">
      <c r="A499" s="420"/>
      <c r="B499" s="420"/>
      <c r="C499" s="421"/>
      <c r="D499" s="421"/>
      <c r="E499" s="421"/>
      <c r="F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  <c r="R499" s="421"/>
      <c r="S499" s="421"/>
      <c r="T499" s="421"/>
      <c r="U499" s="421"/>
      <c r="V499" s="421"/>
      <c r="W499" s="421"/>
      <c r="X499" s="421"/>
      <c r="Y499" s="421"/>
      <c r="Z499" s="421"/>
    </row>
    <row r="500" spans="1:26" ht="15.75" customHeight="1" x14ac:dyDescent="0.3">
      <c r="A500" s="420"/>
      <c r="B500" s="420"/>
      <c r="C500" s="421"/>
      <c r="D500" s="421"/>
      <c r="E500" s="421"/>
      <c r="F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  <c r="R500" s="421"/>
      <c r="S500" s="421"/>
      <c r="T500" s="421"/>
      <c r="U500" s="421"/>
      <c r="V500" s="421"/>
      <c r="W500" s="421"/>
      <c r="X500" s="421"/>
      <c r="Y500" s="421"/>
      <c r="Z500" s="421"/>
    </row>
    <row r="501" spans="1:26" ht="15.75" customHeight="1" x14ac:dyDescent="0.3">
      <c r="A501" s="420"/>
      <c r="B501" s="420"/>
      <c r="C501" s="421"/>
      <c r="D501" s="421"/>
      <c r="E501" s="421"/>
      <c r="F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  <c r="R501" s="421"/>
      <c r="S501" s="421"/>
      <c r="T501" s="421"/>
      <c r="U501" s="421"/>
      <c r="V501" s="421"/>
      <c r="W501" s="421"/>
      <c r="X501" s="421"/>
      <c r="Y501" s="421"/>
      <c r="Z501" s="421"/>
    </row>
    <row r="502" spans="1:26" ht="15.75" customHeight="1" x14ac:dyDescent="0.3">
      <c r="A502" s="420"/>
      <c r="B502" s="420"/>
      <c r="C502" s="421"/>
      <c r="D502" s="421"/>
      <c r="E502" s="421"/>
      <c r="F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  <c r="R502" s="421"/>
      <c r="S502" s="421"/>
      <c r="T502" s="421"/>
      <c r="U502" s="421"/>
      <c r="V502" s="421"/>
      <c r="W502" s="421"/>
      <c r="X502" s="421"/>
      <c r="Y502" s="421"/>
      <c r="Z502" s="421"/>
    </row>
    <row r="503" spans="1:26" ht="15.75" customHeight="1" x14ac:dyDescent="0.3">
      <c r="A503" s="420"/>
      <c r="B503" s="420"/>
      <c r="C503" s="421"/>
      <c r="D503" s="421"/>
      <c r="E503" s="421"/>
      <c r="F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  <c r="R503" s="421"/>
      <c r="S503" s="421"/>
      <c r="T503" s="421"/>
      <c r="U503" s="421"/>
      <c r="V503" s="421"/>
      <c r="W503" s="421"/>
      <c r="X503" s="421"/>
      <c r="Y503" s="421"/>
      <c r="Z503" s="421"/>
    </row>
    <row r="504" spans="1:26" ht="15.75" customHeight="1" x14ac:dyDescent="0.3">
      <c r="A504" s="420"/>
      <c r="B504" s="420"/>
      <c r="C504" s="421"/>
      <c r="D504" s="421"/>
      <c r="E504" s="421"/>
      <c r="F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  <c r="R504" s="421"/>
      <c r="S504" s="421"/>
      <c r="T504" s="421"/>
      <c r="U504" s="421"/>
      <c r="V504" s="421"/>
      <c r="W504" s="421"/>
      <c r="X504" s="421"/>
      <c r="Y504" s="421"/>
      <c r="Z504" s="421"/>
    </row>
    <row r="505" spans="1:26" ht="15.75" customHeight="1" x14ac:dyDescent="0.3">
      <c r="A505" s="420"/>
      <c r="B505" s="420"/>
      <c r="C505" s="421"/>
      <c r="D505" s="421"/>
      <c r="E505" s="421"/>
      <c r="F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  <c r="R505" s="421"/>
      <c r="S505" s="421"/>
      <c r="T505" s="421"/>
      <c r="U505" s="421"/>
      <c r="V505" s="421"/>
      <c r="W505" s="421"/>
      <c r="X505" s="421"/>
      <c r="Y505" s="421"/>
      <c r="Z505" s="421"/>
    </row>
    <row r="506" spans="1:26" ht="15.75" customHeight="1" x14ac:dyDescent="0.3">
      <c r="A506" s="420"/>
      <c r="B506" s="420"/>
      <c r="C506" s="421"/>
      <c r="D506" s="421"/>
      <c r="E506" s="421"/>
      <c r="F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  <c r="R506" s="421"/>
      <c r="S506" s="421"/>
      <c r="T506" s="421"/>
      <c r="U506" s="421"/>
      <c r="V506" s="421"/>
      <c r="W506" s="421"/>
      <c r="X506" s="421"/>
      <c r="Y506" s="421"/>
      <c r="Z506" s="421"/>
    </row>
    <row r="507" spans="1:26" ht="15.75" customHeight="1" x14ac:dyDescent="0.3">
      <c r="A507" s="420"/>
      <c r="B507" s="420"/>
      <c r="C507" s="421"/>
      <c r="D507" s="421"/>
      <c r="E507" s="421"/>
      <c r="F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  <c r="R507" s="421"/>
      <c r="S507" s="421"/>
      <c r="T507" s="421"/>
      <c r="U507" s="421"/>
      <c r="V507" s="421"/>
      <c r="W507" s="421"/>
      <c r="X507" s="421"/>
      <c r="Y507" s="421"/>
      <c r="Z507" s="421"/>
    </row>
    <row r="508" spans="1:26" ht="15.75" customHeight="1" x14ac:dyDescent="0.3">
      <c r="A508" s="420"/>
      <c r="B508" s="420"/>
      <c r="C508" s="421"/>
      <c r="D508" s="421"/>
      <c r="E508" s="421"/>
      <c r="F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  <c r="R508" s="421"/>
      <c r="S508" s="421"/>
      <c r="T508" s="421"/>
      <c r="U508" s="421"/>
      <c r="V508" s="421"/>
      <c r="W508" s="421"/>
      <c r="X508" s="421"/>
      <c r="Y508" s="421"/>
      <c r="Z508" s="421"/>
    </row>
    <row r="509" spans="1:26" ht="15.75" customHeight="1" x14ac:dyDescent="0.3">
      <c r="A509" s="420"/>
      <c r="B509" s="420"/>
      <c r="C509" s="421"/>
      <c r="D509" s="421"/>
      <c r="E509" s="421"/>
      <c r="F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  <c r="R509" s="421"/>
      <c r="S509" s="421"/>
      <c r="T509" s="421"/>
      <c r="U509" s="421"/>
      <c r="V509" s="421"/>
      <c r="W509" s="421"/>
      <c r="X509" s="421"/>
      <c r="Y509" s="421"/>
      <c r="Z509" s="421"/>
    </row>
    <row r="510" spans="1:26" ht="15.75" customHeight="1" x14ac:dyDescent="0.3">
      <c r="A510" s="420"/>
      <c r="B510" s="420"/>
      <c r="C510" s="421"/>
      <c r="D510" s="421"/>
      <c r="E510" s="421"/>
      <c r="F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  <c r="R510" s="421"/>
      <c r="S510" s="421"/>
      <c r="T510" s="421"/>
      <c r="U510" s="421"/>
      <c r="V510" s="421"/>
      <c r="W510" s="421"/>
      <c r="X510" s="421"/>
      <c r="Y510" s="421"/>
      <c r="Z510" s="421"/>
    </row>
    <row r="511" spans="1:26" ht="15.75" customHeight="1" x14ac:dyDescent="0.3">
      <c r="A511" s="420"/>
      <c r="B511" s="420"/>
      <c r="C511" s="421"/>
      <c r="D511" s="421"/>
      <c r="E511" s="421"/>
      <c r="F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  <c r="R511" s="421"/>
      <c r="S511" s="421"/>
      <c r="T511" s="421"/>
      <c r="U511" s="421"/>
      <c r="V511" s="421"/>
      <c r="W511" s="421"/>
      <c r="X511" s="421"/>
      <c r="Y511" s="421"/>
      <c r="Z511" s="421"/>
    </row>
    <row r="512" spans="1:26" ht="15.75" customHeight="1" x14ac:dyDescent="0.3">
      <c r="A512" s="420"/>
      <c r="B512" s="420"/>
      <c r="C512" s="421"/>
      <c r="D512" s="421"/>
      <c r="E512" s="421"/>
      <c r="F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  <c r="R512" s="421"/>
      <c r="S512" s="421"/>
      <c r="T512" s="421"/>
      <c r="U512" s="421"/>
      <c r="V512" s="421"/>
      <c r="W512" s="421"/>
      <c r="X512" s="421"/>
      <c r="Y512" s="421"/>
      <c r="Z512" s="421"/>
    </row>
    <row r="513" spans="1:26" ht="15.75" customHeight="1" x14ac:dyDescent="0.3">
      <c r="A513" s="420"/>
      <c r="B513" s="420"/>
      <c r="C513" s="421"/>
      <c r="D513" s="421"/>
      <c r="E513" s="421"/>
      <c r="F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  <c r="R513" s="421"/>
      <c r="S513" s="421"/>
      <c r="T513" s="421"/>
      <c r="U513" s="421"/>
      <c r="V513" s="421"/>
      <c r="W513" s="421"/>
      <c r="X513" s="421"/>
      <c r="Y513" s="421"/>
      <c r="Z513" s="421"/>
    </row>
    <row r="514" spans="1:26" ht="15.75" customHeight="1" x14ac:dyDescent="0.3">
      <c r="A514" s="420"/>
      <c r="B514" s="420"/>
      <c r="C514" s="421"/>
      <c r="D514" s="421"/>
      <c r="E514" s="421"/>
      <c r="F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  <c r="R514" s="421"/>
      <c r="S514" s="421"/>
      <c r="T514" s="421"/>
      <c r="U514" s="421"/>
      <c r="V514" s="421"/>
      <c r="W514" s="421"/>
      <c r="X514" s="421"/>
      <c r="Y514" s="421"/>
      <c r="Z514" s="421"/>
    </row>
    <row r="515" spans="1:26" ht="15.75" customHeight="1" x14ac:dyDescent="0.3">
      <c r="A515" s="420"/>
      <c r="B515" s="420"/>
      <c r="C515" s="421"/>
      <c r="D515" s="421"/>
      <c r="E515" s="421"/>
      <c r="F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  <c r="R515" s="421"/>
      <c r="S515" s="421"/>
      <c r="T515" s="421"/>
      <c r="U515" s="421"/>
      <c r="V515" s="421"/>
      <c r="W515" s="421"/>
      <c r="X515" s="421"/>
      <c r="Y515" s="421"/>
      <c r="Z515" s="421"/>
    </row>
    <row r="516" spans="1:26" ht="15.75" customHeight="1" x14ac:dyDescent="0.3">
      <c r="A516" s="420"/>
      <c r="B516" s="420"/>
      <c r="C516" s="421"/>
      <c r="D516" s="421"/>
      <c r="E516" s="421"/>
      <c r="F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  <c r="R516" s="421"/>
      <c r="S516" s="421"/>
      <c r="T516" s="421"/>
      <c r="U516" s="421"/>
      <c r="V516" s="421"/>
      <c r="W516" s="421"/>
      <c r="X516" s="421"/>
      <c r="Y516" s="421"/>
      <c r="Z516" s="421"/>
    </row>
    <row r="517" spans="1:26" ht="15.75" customHeight="1" x14ac:dyDescent="0.3">
      <c r="A517" s="420"/>
      <c r="B517" s="420"/>
      <c r="C517" s="421"/>
      <c r="D517" s="421"/>
      <c r="E517" s="421"/>
      <c r="F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  <c r="R517" s="421"/>
      <c r="S517" s="421"/>
      <c r="T517" s="421"/>
      <c r="U517" s="421"/>
      <c r="V517" s="421"/>
      <c r="W517" s="421"/>
      <c r="X517" s="421"/>
      <c r="Y517" s="421"/>
      <c r="Z517" s="421"/>
    </row>
    <row r="518" spans="1:26" ht="15.75" customHeight="1" x14ac:dyDescent="0.3">
      <c r="A518" s="420"/>
      <c r="B518" s="420"/>
      <c r="C518" s="421"/>
      <c r="D518" s="421"/>
      <c r="E518" s="421"/>
      <c r="F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  <c r="R518" s="421"/>
      <c r="S518" s="421"/>
      <c r="T518" s="421"/>
      <c r="U518" s="421"/>
      <c r="V518" s="421"/>
      <c r="W518" s="421"/>
      <c r="X518" s="421"/>
      <c r="Y518" s="421"/>
      <c r="Z518" s="421"/>
    </row>
    <row r="519" spans="1:26" ht="15.75" customHeight="1" x14ac:dyDescent="0.3">
      <c r="A519" s="420"/>
      <c r="B519" s="420"/>
      <c r="C519" s="421"/>
      <c r="D519" s="421"/>
      <c r="E519" s="421"/>
      <c r="F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  <c r="R519" s="421"/>
      <c r="S519" s="421"/>
      <c r="T519" s="421"/>
      <c r="U519" s="421"/>
      <c r="V519" s="421"/>
      <c r="W519" s="421"/>
      <c r="X519" s="421"/>
      <c r="Y519" s="421"/>
      <c r="Z519" s="421"/>
    </row>
    <row r="520" spans="1:26" ht="15.75" customHeight="1" x14ac:dyDescent="0.3">
      <c r="A520" s="420"/>
      <c r="B520" s="420"/>
      <c r="C520" s="421"/>
      <c r="D520" s="421"/>
      <c r="E520" s="421"/>
      <c r="F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  <c r="R520" s="421"/>
      <c r="S520" s="421"/>
      <c r="T520" s="421"/>
      <c r="U520" s="421"/>
      <c r="V520" s="421"/>
      <c r="W520" s="421"/>
      <c r="X520" s="421"/>
      <c r="Y520" s="421"/>
      <c r="Z520" s="421"/>
    </row>
    <row r="521" spans="1:26" ht="15.75" customHeight="1" x14ac:dyDescent="0.3">
      <c r="A521" s="420"/>
      <c r="B521" s="420"/>
      <c r="C521" s="421"/>
      <c r="D521" s="421"/>
      <c r="E521" s="421"/>
      <c r="F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  <c r="R521" s="421"/>
      <c r="S521" s="421"/>
      <c r="T521" s="421"/>
      <c r="U521" s="421"/>
      <c r="V521" s="421"/>
      <c r="W521" s="421"/>
      <c r="X521" s="421"/>
      <c r="Y521" s="421"/>
      <c r="Z521" s="421"/>
    </row>
    <row r="522" spans="1:26" ht="15.75" customHeight="1" x14ac:dyDescent="0.3">
      <c r="A522" s="420"/>
      <c r="B522" s="420"/>
      <c r="C522" s="421"/>
      <c r="D522" s="421"/>
      <c r="E522" s="421"/>
      <c r="F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  <c r="R522" s="421"/>
      <c r="S522" s="421"/>
      <c r="T522" s="421"/>
      <c r="U522" s="421"/>
      <c r="V522" s="421"/>
      <c r="W522" s="421"/>
      <c r="X522" s="421"/>
      <c r="Y522" s="421"/>
      <c r="Z522" s="421"/>
    </row>
    <row r="523" spans="1:26" ht="15.75" customHeight="1" x14ac:dyDescent="0.3">
      <c r="A523" s="420"/>
      <c r="B523" s="420"/>
      <c r="C523" s="421"/>
      <c r="D523" s="421"/>
      <c r="E523" s="421"/>
      <c r="F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  <c r="R523" s="421"/>
      <c r="S523" s="421"/>
      <c r="T523" s="421"/>
      <c r="U523" s="421"/>
      <c r="V523" s="421"/>
      <c r="W523" s="421"/>
      <c r="X523" s="421"/>
      <c r="Y523" s="421"/>
      <c r="Z523" s="421"/>
    </row>
    <row r="524" spans="1:26" ht="15.75" customHeight="1" x14ac:dyDescent="0.3">
      <c r="A524" s="420"/>
      <c r="B524" s="420"/>
      <c r="C524" s="421"/>
      <c r="D524" s="421"/>
      <c r="E524" s="421"/>
      <c r="F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  <c r="R524" s="421"/>
      <c r="S524" s="421"/>
      <c r="T524" s="421"/>
      <c r="U524" s="421"/>
      <c r="V524" s="421"/>
      <c r="W524" s="421"/>
      <c r="X524" s="421"/>
      <c r="Y524" s="421"/>
      <c r="Z524" s="421"/>
    </row>
    <row r="525" spans="1:26" ht="15.75" customHeight="1" x14ac:dyDescent="0.3">
      <c r="A525" s="420"/>
      <c r="B525" s="420"/>
      <c r="C525" s="421"/>
      <c r="D525" s="421"/>
      <c r="E525" s="421"/>
      <c r="F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  <c r="R525" s="421"/>
      <c r="S525" s="421"/>
      <c r="T525" s="421"/>
      <c r="U525" s="421"/>
      <c r="V525" s="421"/>
      <c r="W525" s="421"/>
      <c r="X525" s="421"/>
      <c r="Y525" s="421"/>
      <c r="Z525" s="421"/>
    </row>
    <row r="526" spans="1:26" ht="15.75" customHeight="1" x14ac:dyDescent="0.3">
      <c r="A526" s="420"/>
      <c r="B526" s="420"/>
      <c r="C526" s="421"/>
      <c r="D526" s="421"/>
      <c r="E526" s="421"/>
      <c r="F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  <c r="R526" s="421"/>
      <c r="S526" s="421"/>
      <c r="T526" s="421"/>
      <c r="U526" s="421"/>
      <c r="V526" s="421"/>
      <c r="W526" s="421"/>
      <c r="X526" s="421"/>
      <c r="Y526" s="421"/>
      <c r="Z526" s="421"/>
    </row>
    <row r="527" spans="1:26" ht="15.75" customHeight="1" x14ac:dyDescent="0.3">
      <c r="A527" s="420"/>
      <c r="B527" s="420"/>
      <c r="C527" s="421"/>
      <c r="D527" s="421"/>
      <c r="E527" s="421"/>
      <c r="F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  <c r="R527" s="421"/>
      <c r="S527" s="421"/>
      <c r="T527" s="421"/>
      <c r="U527" s="421"/>
      <c r="V527" s="421"/>
      <c r="W527" s="421"/>
      <c r="X527" s="421"/>
      <c r="Y527" s="421"/>
      <c r="Z527" s="421"/>
    </row>
    <row r="528" spans="1:26" ht="15.75" customHeight="1" x14ac:dyDescent="0.3">
      <c r="A528" s="420"/>
      <c r="B528" s="420"/>
      <c r="C528" s="421"/>
      <c r="D528" s="421"/>
      <c r="E528" s="421"/>
      <c r="F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  <c r="R528" s="421"/>
      <c r="S528" s="421"/>
      <c r="T528" s="421"/>
      <c r="U528" s="421"/>
      <c r="V528" s="421"/>
      <c r="W528" s="421"/>
      <c r="X528" s="421"/>
      <c r="Y528" s="421"/>
      <c r="Z528" s="421"/>
    </row>
    <row r="529" spans="1:26" ht="15.75" customHeight="1" x14ac:dyDescent="0.3">
      <c r="A529" s="420"/>
      <c r="B529" s="420"/>
      <c r="C529" s="421"/>
      <c r="D529" s="421"/>
      <c r="E529" s="421"/>
      <c r="F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  <c r="R529" s="421"/>
      <c r="S529" s="421"/>
      <c r="T529" s="421"/>
      <c r="U529" s="421"/>
      <c r="V529" s="421"/>
      <c r="W529" s="421"/>
      <c r="X529" s="421"/>
      <c r="Y529" s="421"/>
      <c r="Z529" s="421"/>
    </row>
    <row r="530" spans="1:26" ht="15.75" customHeight="1" x14ac:dyDescent="0.3">
      <c r="A530" s="420"/>
      <c r="B530" s="420"/>
      <c r="C530" s="421"/>
      <c r="D530" s="421"/>
      <c r="E530" s="421"/>
      <c r="F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  <c r="R530" s="421"/>
      <c r="S530" s="421"/>
      <c r="T530" s="421"/>
      <c r="U530" s="421"/>
      <c r="V530" s="421"/>
      <c r="W530" s="421"/>
      <c r="X530" s="421"/>
      <c r="Y530" s="421"/>
      <c r="Z530" s="421"/>
    </row>
    <row r="531" spans="1:26" ht="15.75" customHeight="1" x14ac:dyDescent="0.3">
      <c r="A531" s="420"/>
      <c r="B531" s="420"/>
      <c r="C531" s="421"/>
      <c r="D531" s="421"/>
      <c r="E531" s="421"/>
      <c r="F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  <c r="R531" s="421"/>
      <c r="S531" s="421"/>
      <c r="T531" s="421"/>
      <c r="U531" s="421"/>
      <c r="V531" s="421"/>
      <c r="W531" s="421"/>
      <c r="X531" s="421"/>
      <c r="Y531" s="421"/>
      <c r="Z531" s="421"/>
    </row>
    <row r="532" spans="1:26" ht="15.75" customHeight="1" x14ac:dyDescent="0.3">
      <c r="A532" s="420"/>
      <c r="B532" s="420"/>
      <c r="C532" s="421"/>
      <c r="D532" s="421"/>
      <c r="E532" s="421"/>
      <c r="F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  <c r="R532" s="421"/>
      <c r="S532" s="421"/>
      <c r="T532" s="421"/>
      <c r="U532" s="421"/>
      <c r="V532" s="421"/>
      <c r="W532" s="421"/>
      <c r="X532" s="421"/>
      <c r="Y532" s="421"/>
      <c r="Z532" s="421"/>
    </row>
    <row r="533" spans="1:26" ht="15.75" customHeight="1" x14ac:dyDescent="0.3">
      <c r="A533" s="420"/>
      <c r="B533" s="420"/>
      <c r="C533" s="421"/>
      <c r="D533" s="421"/>
      <c r="E533" s="421"/>
      <c r="F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  <c r="R533" s="421"/>
      <c r="S533" s="421"/>
      <c r="T533" s="421"/>
      <c r="U533" s="421"/>
      <c r="V533" s="421"/>
      <c r="W533" s="421"/>
      <c r="X533" s="421"/>
      <c r="Y533" s="421"/>
      <c r="Z533" s="421"/>
    </row>
    <row r="534" spans="1:26" ht="15.75" customHeight="1" x14ac:dyDescent="0.3">
      <c r="A534" s="420"/>
      <c r="B534" s="420"/>
      <c r="C534" s="421"/>
      <c r="D534" s="421"/>
      <c r="E534" s="421"/>
      <c r="F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  <c r="R534" s="421"/>
      <c r="S534" s="421"/>
      <c r="T534" s="421"/>
      <c r="U534" s="421"/>
      <c r="V534" s="421"/>
      <c r="W534" s="421"/>
      <c r="X534" s="421"/>
      <c r="Y534" s="421"/>
      <c r="Z534" s="421"/>
    </row>
    <row r="535" spans="1:26" ht="15.75" customHeight="1" x14ac:dyDescent="0.3">
      <c r="A535" s="420"/>
      <c r="B535" s="420"/>
      <c r="C535" s="421"/>
      <c r="D535" s="421"/>
      <c r="E535" s="421"/>
      <c r="F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  <c r="R535" s="421"/>
      <c r="S535" s="421"/>
      <c r="T535" s="421"/>
      <c r="U535" s="421"/>
      <c r="V535" s="421"/>
      <c r="W535" s="421"/>
      <c r="X535" s="421"/>
      <c r="Y535" s="421"/>
      <c r="Z535" s="421"/>
    </row>
    <row r="536" spans="1:26" ht="15.75" customHeight="1" x14ac:dyDescent="0.3">
      <c r="A536" s="420"/>
      <c r="B536" s="420"/>
      <c r="C536" s="421"/>
      <c r="D536" s="421"/>
      <c r="E536" s="421"/>
      <c r="F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  <c r="R536" s="421"/>
      <c r="S536" s="421"/>
      <c r="T536" s="421"/>
      <c r="U536" s="421"/>
      <c r="V536" s="421"/>
      <c r="W536" s="421"/>
      <c r="X536" s="421"/>
      <c r="Y536" s="421"/>
      <c r="Z536" s="421"/>
    </row>
    <row r="537" spans="1:26" ht="15.75" customHeight="1" x14ac:dyDescent="0.3">
      <c r="A537" s="420"/>
      <c r="B537" s="420"/>
      <c r="C537" s="421"/>
      <c r="D537" s="421"/>
      <c r="E537" s="421"/>
      <c r="F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  <c r="R537" s="421"/>
      <c r="S537" s="421"/>
      <c r="T537" s="421"/>
      <c r="U537" s="421"/>
      <c r="V537" s="421"/>
      <c r="W537" s="421"/>
      <c r="X537" s="421"/>
      <c r="Y537" s="421"/>
      <c r="Z537" s="421"/>
    </row>
    <row r="538" spans="1:26" ht="15.75" customHeight="1" x14ac:dyDescent="0.3">
      <c r="A538" s="420"/>
      <c r="B538" s="420"/>
      <c r="C538" s="421"/>
      <c r="D538" s="421"/>
      <c r="E538" s="421"/>
      <c r="F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  <c r="R538" s="421"/>
      <c r="S538" s="421"/>
      <c r="T538" s="421"/>
      <c r="U538" s="421"/>
      <c r="V538" s="421"/>
      <c r="W538" s="421"/>
      <c r="X538" s="421"/>
      <c r="Y538" s="421"/>
      <c r="Z538" s="421"/>
    </row>
    <row r="539" spans="1:26" ht="15.75" customHeight="1" x14ac:dyDescent="0.3">
      <c r="A539" s="420"/>
      <c r="B539" s="420"/>
      <c r="C539" s="421"/>
      <c r="D539" s="421"/>
      <c r="E539" s="421"/>
      <c r="F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  <c r="R539" s="421"/>
      <c r="S539" s="421"/>
      <c r="T539" s="421"/>
      <c r="U539" s="421"/>
      <c r="V539" s="421"/>
      <c r="W539" s="421"/>
      <c r="X539" s="421"/>
      <c r="Y539" s="421"/>
      <c r="Z539" s="421"/>
    </row>
    <row r="540" spans="1:26" ht="15.75" customHeight="1" x14ac:dyDescent="0.3">
      <c r="A540" s="420"/>
      <c r="B540" s="420"/>
      <c r="C540" s="421"/>
      <c r="D540" s="421"/>
      <c r="E540" s="421"/>
      <c r="F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  <c r="R540" s="421"/>
      <c r="S540" s="421"/>
      <c r="T540" s="421"/>
      <c r="U540" s="421"/>
      <c r="V540" s="421"/>
      <c r="W540" s="421"/>
      <c r="X540" s="421"/>
      <c r="Y540" s="421"/>
      <c r="Z540" s="421"/>
    </row>
    <row r="541" spans="1:26" ht="15.75" customHeight="1" x14ac:dyDescent="0.3">
      <c r="A541" s="420"/>
      <c r="B541" s="420"/>
      <c r="C541" s="421"/>
      <c r="D541" s="421"/>
      <c r="E541" s="421"/>
      <c r="F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  <c r="R541" s="421"/>
      <c r="S541" s="421"/>
      <c r="T541" s="421"/>
      <c r="U541" s="421"/>
      <c r="V541" s="421"/>
      <c r="W541" s="421"/>
      <c r="X541" s="421"/>
      <c r="Y541" s="421"/>
      <c r="Z541" s="421"/>
    </row>
    <row r="542" spans="1:26" ht="15.75" customHeight="1" x14ac:dyDescent="0.3">
      <c r="A542" s="420"/>
      <c r="B542" s="420"/>
      <c r="C542" s="421"/>
      <c r="D542" s="421"/>
      <c r="E542" s="421"/>
      <c r="F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  <c r="R542" s="421"/>
      <c r="S542" s="421"/>
      <c r="T542" s="421"/>
      <c r="U542" s="421"/>
      <c r="V542" s="421"/>
      <c r="W542" s="421"/>
      <c r="X542" s="421"/>
      <c r="Y542" s="421"/>
      <c r="Z542" s="421"/>
    </row>
    <row r="543" spans="1:26" ht="15.75" customHeight="1" x14ac:dyDescent="0.3">
      <c r="A543" s="420"/>
      <c r="B543" s="420"/>
      <c r="C543" s="421"/>
      <c r="D543" s="421"/>
      <c r="E543" s="421"/>
      <c r="F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  <c r="R543" s="421"/>
      <c r="S543" s="421"/>
      <c r="T543" s="421"/>
      <c r="U543" s="421"/>
      <c r="V543" s="421"/>
      <c r="W543" s="421"/>
      <c r="X543" s="421"/>
      <c r="Y543" s="421"/>
      <c r="Z543" s="421"/>
    </row>
    <row r="544" spans="1:26" ht="15.75" customHeight="1" x14ac:dyDescent="0.3">
      <c r="A544" s="420"/>
      <c r="B544" s="420"/>
      <c r="C544" s="421"/>
      <c r="D544" s="421"/>
      <c r="E544" s="421"/>
      <c r="F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  <c r="R544" s="421"/>
      <c r="S544" s="421"/>
      <c r="T544" s="421"/>
      <c r="U544" s="421"/>
      <c r="V544" s="421"/>
      <c r="W544" s="421"/>
      <c r="X544" s="421"/>
      <c r="Y544" s="421"/>
      <c r="Z544" s="421"/>
    </row>
    <row r="545" spans="1:26" ht="15.75" customHeight="1" x14ac:dyDescent="0.3">
      <c r="A545" s="420"/>
      <c r="B545" s="420"/>
      <c r="C545" s="421"/>
      <c r="D545" s="421"/>
      <c r="E545" s="421"/>
      <c r="F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  <c r="R545" s="421"/>
      <c r="S545" s="421"/>
      <c r="T545" s="421"/>
      <c r="U545" s="421"/>
      <c r="V545" s="421"/>
      <c r="W545" s="421"/>
      <c r="X545" s="421"/>
      <c r="Y545" s="421"/>
      <c r="Z545" s="421"/>
    </row>
    <row r="546" spans="1:26" ht="15.75" customHeight="1" x14ac:dyDescent="0.3">
      <c r="A546" s="420"/>
      <c r="B546" s="420"/>
      <c r="C546" s="421"/>
      <c r="D546" s="421"/>
      <c r="E546" s="421"/>
      <c r="F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  <c r="R546" s="421"/>
      <c r="S546" s="421"/>
      <c r="T546" s="421"/>
      <c r="U546" s="421"/>
      <c r="V546" s="421"/>
      <c r="W546" s="421"/>
      <c r="X546" s="421"/>
      <c r="Y546" s="421"/>
      <c r="Z546" s="421"/>
    </row>
    <row r="547" spans="1:26" ht="15.75" customHeight="1" x14ac:dyDescent="0.3">
      <c r="A547" s="420"/>
      <c r="B547" s="420"/>
      <c r="C547" s="421"/>
      <c r="D547" s="421"/>
      <c r="E547" s="421"/>
      <c r="F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  <c r="R547" s="421"/>
      <c r="S547" s="421"/>
      <c r="T547" s="421"/>
      <c r="U547" s="421"/>
      <c r="V547" s="421"/>
      <c r="W547" s="421"/>
      <c r="X547" s="421"/>
      <c r="Y547" s="421"/>
      <c r="Z547" s="421"/>
    </row>
    <row r="548" spans="1:26" ht="15.75" customHeight="1" x14ac:dyDescent="0.3">
      <c r="A548" s="420"/>
      <c r="B548" s="420"/>
      <c r="C548" s="421"/>
      <c r="D548" s="421"/>
      <c r="E548" s="421"/>
      <c r="F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  <c r="R548" s="421"/>
      <c r="S548" s="421"/>
      <c r="T548" s="421"/>
      <c r="U548" s="421"/>
      <c r="V548" s="421"/>
      <c r="W548" s="421"/>
      <c r="X548" s="421"/>
      <c r="Y548" s="421"/>
      <c r="Z548" s="421"/>
    </row>
    <row r="549" spans="1:26" ht="15.75" customHeight="1" x14ac:dyDescent="0.3">
      <c r="A549" s="420"/>
      <c r="B549" s="420"/>
      <c r="C549" s="421"/>
      <c r="D549" s="421"/>
      <c r="E549" s="421"/>
      <c r="F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  <c r="R549" s="421"/>
      <c r="S549" s="421"/>
      <c r="T549" s="421"/>
      <c r="U549" s="421"/>
      <c r="V549" s="421"/>
      <c r="W549" s="421"/>
      <c r="X549" s="421"/>
      <c r="Y549" s="421"/>
      <c r="Z549" s="421"/>
    </row>
    <row r="550" spans="1:26" ht="15.75" customHeight="1" x14ac:dyDescent="0.3">
      <c r="A550" s="420"/>
      <c r="B550" s="420"/>
      <c r="C550" s="421"/>
      <c r="D550" s="421"/>
      <c r="E550" s="421"/>
      <c r="F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  <c r="R550" s="421"/>
      <c r="S550" s="421"/>
      <c r="T550" s="421"/>
      <c r="U550" s="421"/>
      <c r="V550" s="421"/>
      <c r="W550" s="421"/>
      <c r="X550" s="421"/>
      <c r="Y550" s="421"/>
      <c r="Z550" s="421"/>
    </row>
    <row r="551" spans="1:26" ht="15.75" customHeight="1" x14ac:dyDescent="0.3">
      <c r="A551" s="420"/>
      <c r="B551" s="420"/>
      <c r="C551" s="421"/>
      <c r="D551" s="421"/>
      <c r="E551" s="421"/>
      <c r="F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  <c r="R551" s="421"/>
      <c r="S551" s="421"/>
      <c r="T551" s="421"/>
      <c r="U551" s="421"/>
      <c r="V551" s="421"/>
      <c r="W551" s="421"/>
      <c r="X551" s="421"/>
      <c r="Y551" s="421"/>
      <c r="Z551" s="421"/>
    </row>
    <row r="552" spans="1:26" ht="15.75" customHeight="1" x14ac:dyDescent="0.3">
      <c r="A552" s="420"/>
      <c r="B552" s="420"/>
      <c r="C552" s="421"/>
      <c r="D552" s="421"/>
      <c r="E552" s="421"/>
      <c r="F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  <c r="R552" s="421"/>
      <c r="S552" s="421"/>
      <c r="T552" s="421"/>
      <c r="U552" s="421"/>
      <c r="V552" s="421"/>
      <c r="W552" s="421"/>
      <c r="X552" s="421"/>
      <c r="Y552" s="421"/>
      <c r="Z552" s="421"/>
    </row>
    <row r="553" spans="1:26" ht="15.75" customHeight="1" x14ac:dyDescent="0.3">
      <c r="A553" s="420"/>
      <c r="B553" s="420"/>
      <c r="C553" s="421"/>
      <c r="D553" s="421"/>
      <c r="E553" s="421"/>
      <c r="F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  <c r="R553" s="421"/>
      <c r="S553" s="421"/>
      <c r="T553" s="421"/>
      <c r="U553" s="421"/>
      <c r="V553" s="421"/>
      <c r="W553" s="421"/>
      <c r="X553" s="421"/>
      <c r="Y553" s="421"/>
      <c r="Z553" s="421"/>
    </row>
    <row r="554" spans="1:26" ht="15.75" customHeight="1" x14ac:dyDescent="0.3">
      <c r="A554" s="420"/>
      <c r="B554" s="420"/>
      <c r="C554" s="421"/>
      <c r="D554" s="421"/>
      <c r="E554" s="421"/>
      <c r="F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  <c r="R554" s="421"/>
      <c r="S554" s="421"/>
      <c r="T554" s="421"/>
      <c r="U554" s="421"/>
      <c r="V554" s="421"/>
      <c r="W554" s="421"/>
      <c r="X554" s="421"/>
      <c r="Y554" s="421"/>
      <c r="Z554" s="421"/>
    </row>
    <row r="555" spans="1:26" ht="15.75" customHeight="1" x14ac:dyDescent="0.3">
      <c r="A555" s="420"/>
      <c r="B555" s="420"/>
      <c r="C555" s="421"/>
      <c r="D555" s="421"/>
      <c r="E555" s="421"/>
      <c r="F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  <c r="R555" s="421"/>
      <c r="S555" s="421"/>
      <c r="T555" s="421"/>
      <c r="U555" s="421"/>
      <c r="V555" s="421"/>
      <c r="W555" s="421"/>
      <c r="X555" s="421"/>
      <c r="Y555" s="421"/>
      <c r="Z555" s="421"/>
    </row>
    <row r="556" spans="1:26" ht="15.75" customHeight="1" x14ac:dyDescent="0.3">
      <c r="A556" s="420"/>
      <c r="B556" s="420"/>
      <c r="C556" s="421"/>
      <c r="D556" s="421"/>
      <c r="E556" s="421"/>
      <c r="F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  <c r="R556" s="421"/>
      <c r="S556" s="421"/>
      <c r="T556" s="421"/>
      <c r="U556" s="421"/>
      <c r="V556" s="421"/>
      <c r="W556" s="421"/>
      <c r="X556" s="421"/>
      <c r="Y556" s="421"/>
      <c r="Z556" s="421"/>
    </row>
    <row r="557" spans="1:26" ht="15.75" customHeight="1" x14ac:dyDescent="0.3">
      <c r="A557" s="420"/>
      <c r="B557" s="420"/>
      <c r="C557" s="421"/>
      <c r="D557" s="421"/>
      <c r="E557" s="421"/>
      <c r="F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  <c r="R557" s="421"/>
      <c r="S557" s="421"/>
      <c r="T557" s="421"/>
      <c r="U557" s="421"/>
      <c r="V557" s="421"/>
      <c r="W557" s="421"/>
      <c r="X557" s="421"/>
      <c r="Y557" s="421"/>
      <c r="Z557" s="421"/>
    </row>
    <row r="558" spans="1:26" ht="15.75" customHeight="1" x14ac:dyDescent="0.3">
      <c r="A558" s="420"/>
      <c r="B558" s="420"/>
      <c r="C558" s="421"/>
      <c r="D558" s="421"/>
      <c r="E558" s="421"/>
      <c r="F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  <c r="R558" s="421"/>
      <c r="S558" s="421"/>
      <c r="T558" s="421"/>
      <c r="U558" s="421"/>
      <c r="V558" s="421"/>
      <c r="W558" s="421"/>
      <c r="X558" s="421"/>
      <c r="Y558" s="421"/>
      <c r="Z558" s="421"/>
    </row>
    <row r="559" spans="1:26" ht="15.75" customHeight="1" x14ac:dyDescent="0.3">
      <c r="A559" s="420"/>
      <c r="B559" s="420"/>
      <c r="C559" s="421"/>
      <c r="D559" s="421"/>
      <c r="E559" s="421"/>
      <c r="F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  <c r="R559" s="421"/>
      <c r="S559" s="421"/>
      <c r="T559" s="421"/>
      <c r="U559" s="421"/>
      <c r="V559" s="421"/>
      <c r="W559" s="421"/>
      <c r="X559" s="421"/>
      <c r="Y559" s="421"/>
      <c r="Z559" s="421"/>
    </row>
    <row r="560" spans="1:26" ht="15.75" customHeight="1" x14ac:dyDescent="0.3">
      <c r="A560" s="420"/>
      <c r="B560" s="420"/>
      <c r="C560" s="421"/>
      <c r="D560" s="421"/>
      <c r="E560" s="421"/>
      <c r="F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  <c r="R560" s="421"/>
      <c r="S560" s="421"/>
      <c r="T560" s="421"/>
      <c r="U560" s="421"/>
      <c r="V560" s="421"/>
      <c r="W560" s="421"/>
      <c r="X560" s="421"/>
      <c r="Y560" s="421"/>
      <c r="Z560" s="421"/>
    </row>
    <row r="561" spans="1:26" ht="15.75" customHeight="1" x14ac:dyDescent="0.3">
      <c r="A561" s="420"/>
      <c r="B561" s="420"/>
      <c r="C561" s="421"/>
      <c r="D561" s="421"/>
      <c r="E561" s="421"/>
      <c r="F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  <c r="R561" s="421"/>
      <c r="S561" s="421"/>
      <c r="T561" s="421"/>
      <c r="U561" s="421"/>
      <c r="V561" s="421"/>
      <c r="W561" s="421"/>
      <c r="X561" s="421"/>
      <c r="Y561" s="421"/>
      <c r="Z561" s="421"/>
    </row>
    <row r="562" spans="1:26" ht="15.75" customHeight="1" x14ac:dyDescent="0.3">
      <c r="A562" s="420"/>
      <c r="B562" s="420"/>
      <c r="C562" s="421"/>
      <c r="D562" s="421"/>
      <c r="E562" s="421"/>
      <c r="F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  <c r="R562" s="421"/>
      <c r="S562" s="421"/>
      <c r="T562" s="421"/>
      <c r="U562" s="421"/>
      <c r="V562" s="421"/>
      <c r="W562" s="421"/>
      <c r="X562" s="421"/>
      <c r="Y562" s="421"/>
      <c r="Z562" s="421"/>
    </row>
    <row r="563" spans="1:26" ht="15.75" customHeight="1" x14ac:dyDescent="0.3">
      <c r="A563" s="420"/>
      <c r="B563" s="420"/>
      <c r="C563" s="421"/>
      <c r="D563" s="421"/>
      <c r="E563" s="421"/>
      <c r="F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  <c r="R563" s="421"/>
      <c r="S563" s="421"/>
      <c r="T563" s="421"/>
      <c r="U563" s="421"/>
      <c r="V563" s="421"/>
      <c r="W563" s="421"/>
      <c r="X563" s="421"/>
      <c r="Y563" s="421"/>
      <c r="Z563" s="421"/>
    </row>
    <row r="564" spans="1:26" ht="15.75" customHeight="1" x14ac:dyDescent="0.3">
      <c r="A564" s="420"/>
      <c r="B564" s="420"/>
      <c r="C564" s="421"/>
      <c r="D564" s="421"/>
      <c r="E564" s="421"/>
      <c r="F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  <c r="R564" s="421"/>
      <c r="S564" s="421"/>
      <c r="T564" s="421"/>
      <c r="U564" s="421"/>
      <c r="V564" s="421"/>
      <c r="W564" s="421"/>
      <c r="X564" s="421"/>
      <c r="Y564" s="421"/>
      <c r="Z564" s="421"/>
    </row>
    <row r="565" spans="1:26" ht="15.75" customHeight="1" x14ac:dyDescent="0.3">
      <c r="A565" s="420"/>
      <c r="B565" s="420"/>
      <c r="C565" s="421"/>
      <c r="D565" s="421"/>
      <c r="E565" s="421"/>
      <c r="F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  <c r="R565" s="421"/>
      <c r="S565" s="421"/>
      <c r="T565" s="421"/>
      <c r="U565" s="421"/>
      <c r="V565" s="421"/>
      <c r="W565" s="421"/>
      <c r="X565" s="421"/>
      <c r="Y565" s="421"/>
      <c r="Z565" s="421"/>
    </row>
    <row r="566" spans="1:26" ht="15.75" customHeight="1" x14ac:dyDescent="0.3">
      <c r="A566" s="420"/>
      <c r="B566" s="420"/>
      <c r="C566" s="421"/>
      <c r="D566" s="421"/>
      <c r="E566" s="421"/>
      <c r="F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  <c r="R566" s="421"/>
      <c r="S566" s="421"/>
      <c r="T566" s="421"/>
      <c r="U566" s="421"/>
      <c r="V566" s="421"/>
      <c r="W566" s="421"/>
      <c r="X566" s="421"/>
      <c r="Y566" s="421"/>
      <c r="Z566" s="421"/>
    </row>
    <row r="567" spans="1:26" ht="15.75" customHeight="1" x14ac:dyDescent="0.3">
      <c r="A567" s="420"/>
      <c r="B567" s="420"/>
      <c r="C567" s="421"/>
      <c r="D567" s="421"/>
      <c r="E567" s="421"/>
      <c r="F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  <c r="R567" s="421"/>
      <c r="S567" s="421"/>
      <c r="T567" s="421"/>
      <c r="U567" s="421"/>
      <c r="V567" s="421"/>
      <c r="W567" s="421"/>
      <c r="X567" s="421"/>
      <c r="Y567" s="421"/>
      <c r="Z567" s="421"/>
    </row>
    <row r="568" spans="1:26" ht="15.75" customHeight="1" x14ac:dyDescent="0.3">
      <c r="A568" s="420"/>
      <c r="B568" s="420"/>
      <c r="C568" s="421"/>
      <c r="D568" s="421"/>
      <c r="E568" s="421"/>
      <c r="F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  <c r="R568" s="421"/>
      <c r="S568" s="421"/>
      <c r="T568" s="421"/>
      <c r="U568" s="421"/>
      <c r="V568" s="421"/>
      <c r="W568" s="421"/>
      <c r="X568" s="421"/>
      <c r="Y568" s="421"/>
      <c r="Z568" s="421"/>
    </row>
    <row r="569" spans="1:26" ht="15.75" customHeight="1" x14ac:dyDescent="0.3">
      <c r="A569" s="420"/>
      <c r="B569" s="420"/>
      <c r="C569" s="421"/>
      <c r="D569" s="421"/>
      <c r="E569" s="421"/>
      <c r="F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  <c r="R569" s="421"/>
      <c r="S569" s="421"/>
      <c r="T569" s="421"/>
      <c r="U569" s="421"/>
      <c r="V569" s="421"/>
      <c r="W569" s="421"/>
      <c r="X569" s="421"/>
      <c r="Y569" s="421"/>
      <c r="Z569" s="421"/>
    </row>
    <row r="570" spans="1:26" ht="15.75" customHeight="1" x14ac:dyDescent="0.3">
      <c r="A570" s="420"/>
      <c r="B570" s="420"/>
      <c r="C570" s="421"/>
      <c r="D570" s="421"/>
      <c r="E570" s="421"/>
      <c r="F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  <c r="R570" s="421"/>
      <c r="S570" s="421"/>
      <c r="T570" s="421"/>
      <c r="U570" s="421"/>
      <c r="V570" s="421"/>
      <c r="W570" s="421"/>
      <c r="X570" s="421"/>
      <c r="Y570" s="421"/>
      <c r="Z570" s="421"/>
    </row>
    <row r="571" spans="1:26" ht="15.75" customHeight="1" x14ac:dyDescent="0.3">
      <c r="A571" s="420"/>
      <c r="B571" s="420"/>
      <c r="C571" s="421"/>
      <c r="D571" s="421"/>
      <c r="E571" s="421"/>
      <c r="F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  <c r="R571" s="421"/>
      <c r="S571" s="421"/>
      <c r="T571" s="421"/>
      <c r="U571" s="421"/>
      <c r="V571" s="421"/>
      <c r="W571" s="421"/>
      <c r="X571" s="421"/>
      <c r="Y571" s="421"/>
      <c r="Z571" s="421"/>
    </row>
    <row r="572" spans="1:26" ht="15.75" customHeight="1" x14ac:dyDescent="0.3">
      <c r="A572" s="420"/>
      <c r="B572" s="420"/>
      <c r="C572" s="421"/>
      <c r="D572" s="421"/>
      <c r="E572" s="421"/>
      <c r="F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  <c r="R572" s="421"/>
      <c r="S572" s="421"/>
      <c r="T572" s="421"/>
      <c r="U572" s="421"/>
      <c r="V572" s="421"/>
      <c r="W572" s="421"/>
      <c r="X572" s="421"/>
      <c r="Y572" s="421"/>
      <c r="Z572" s="421"/>
    </row>
    <row r="573" spans="1:26" ht="15.75" customHeight="1" x14ac:dyDescent="0.3">
      <c r="A573" s="420"/>
      <c r="B573" s="420"/>
      <c r="C573" s="421"/>
      <c r="D573" s="421"/>
      <c r="E573" s="421"/>
      <c r="F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  <c r="R573" s="421"/>
      <c r="S573" s="421"/>
      <c r="T573" s="421"/>
      <c r="U573" s="421"/>
      <c r="V573" s="421"/>
      <c r="W573" s="421"/>
      <c r="X573" s="421"/>
      <c r="Y573" s="421"/>
      <c r="Z573" s="421"/>
    </row>
    <row r="574" spans="1:26" ht="15.75" customHeight="1" x14ac:dyDescent="0.3">
      <c r="A574" s="420"/>
      <c r="B574" s="420"/>
      <c r="C574" s="421"/>
      <c r="D574" s="421"/>
      <c r="E574" s="421"/>
      <c r="F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  <c r="R574" s="421"/>
      <c r="S574" s="421"/>
      <c r="T574" s="421"/>
      <c r="U574" s="421"/>
      <c r="V574" s="421"/>
      <c r="W574" s="421"/>
      <c r="X574" s="421"/>
      <c r="Y574" s="421"/>
      <c r="Z574" s="421"/>
    </row>
    <row r="575" spans="1:26" ht="15.75" customHeight="1" x14ac:dyDescent="0.3">
      <c r="A575" s="420"/>
      <c r="B575" s="420"/>
      <c r="C575" s="421"/>
      <c r="D575" s="421"/>
      <c r="E575" s="421"/>
      <c r="F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  <c r="R575" s="421"/>
      <c r="S575" s="421"/>
      <c r="T575" s="421"/>
      <c r="U575" s="421"/>
      <c r="V575" s="421"/>
      <c r="W575" s="421"/>
      <c r="X575" s="421"/>
      <c r="Y575" s="421"/>
      <c r="Z575" s="421"/>
    </row>
    <row r="576" spans="1:26" ht="15.75" customHeight="1" x14ac:dyDescent="0.3">
      <c r="A576" s="420"/>
      <c r="B576" s="420"/>
      <c r="C576" s="421"/>
      <c r="D576" s="421"/>
      <c r="E576" s="421"/>
      <c r="F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  <c r="R576" s="421"/>
      <c r="S576" s="421"/>
      <c r="T576" s="421"/>
      <c r="U576" s="421"/>
      <c r="V576" s="421"/>
      <c r="W576" s="421"/>
      <c r="X576" s="421"/>
      <c r="Y576" s="421"/>
      <c r="Z576" s="421"/>
    </row>
    <row r="577" spans="1:26" ht="15.75" customHeight="1" x14ac:dyDescent="0.3">
      <c r="A577" s="420"/>
      <c r="B577" s="420"/>
      <c r="C577" s="421"/>
      <c r="D577" s="421"/>
      <c r="E577" s="421"/>
      <c r="F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  <c r="R577" s="421"/>
      <c r="S577" s="421"/>
      <c r="T577" s="421"/>
      <c r="U577" s="421"/>
      <c r="V577" s="421"/>
      <c r="W577" s="421"/>
      <c r="X577" s="421"/>
      <c r="Y577" s="421"/>
      <c r="Z577" s="421"/>
    </row>
    <row r="578" spans="1:26" ht="15.75" customHeight="1" x14ac:dyDescent="0.3">
      <c r="A578" s="420"/>
      <c r="B578" s="420"/>
      <c r="C578" s="421"/>
      <c r="D578" s="421"/>
      <c r="E578" s="421"/>
      <c r="F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  <c r="R578" s="421"/>
      <c r="S578" s="421"/>
      <c r="T578" s="421"/>
      <c r="U578" s="421"/>
      <c r="V578" s="421"/>
      <c r="W578" s="421"/>
      <c r="X578" s="421"/>
      <c r="Y578" s="421"/>
      <c r="Z578" s="421"/>
    </row>
    <row r="579" spans="1:26" ht="15.75" customHeight="1" x14ac:dyDescent="0.3">
      <c r="A579" s="420"/>
      <c r="B579" s="420"/>
      <c r="C579" s="421"/>
      <c r="D579" s="421"/>
      <c r="E579" s="421"/>
      <c r="F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  <c r="R579" s="421"/>
      <c r="S579" s="421"/>
      <c r="T579" s="421"/>
      <c r="U579" s="421"/>
      <c r="V579" s="421"/>
      <c r="W579" s="421"/>
      <c r="X579" s="421"/>
      <c r="Y579" s="421"/>
      <c r="Z579" s="421"/>
    </row>
    <row r="580" spans="1:26" ht="15.75" customHeight="1" x14ac:dyDescent="0.3">
      <c r="A580" s="420"/>
      <c r="B580" s="420"/>
      <c r="C580" s="421"/>
      <c r="D580" s="421"/>
      <c r="E580" s="421"/>
      <c r="F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  <c r="R580" s="421"/>
      <c r="S580" s="421"/>
      <c r="T580" s="421"/>
      <c r="U580" s="421"/>
      <c r="V580" s="421"/>
      <c r="W580" s="421"/>
      <c r="X580" s="421"/>
      <c r="Y580" s="421"/>
      <c r="Z580" s="421"/>
    </row>
    <row r="581" spans="1:26" ht="15.75" customHeight="1" x14ac:dyDescent="0.3">
      <c r="A581" s="420"/>
      <c r="B581" s="420"/>
      <c r="C581" s="421"/>
      <c r="D581" s="421"/>
      <c r="E581" s="421"/>
      <c r="F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  <c r="R581" s="421"/>
      <c r="S581" s="421"/>
      <c r="T581" s="421"/>
      <c r="U581" s="421"/>
      <c r="V581" s="421"/>
      <c r="W581" s="421"/>
      <c r="X581" s="421"/>
      <c r="Y581" s="421"/>
      <c r="Z581" s="421"/>
    </row>
    <row r="582" spans="1:26" ht="15.75" customHeight="1" x14ac:dyDescent="0.3">
      <c r="A582" s="420"/>
      <c r="B582" s="420"/>
      <c r="C582" s="421"/>
      <c r="D582" s="421"/>
      <c r="E582" s="421"/>
      <c r="F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  <c r="R582" s="421"/>
      <c r="S582" s="421"/>
      <c r="T582" s="421"/>
      <c r="U582" s="421"/>
      <c r="V582" s="421"/>
      <c r="W582" s="421"/>
      <c r="X582" s="421"/>
      <c r="Y582" s="421"/>
      <c r="Z582" s="421"/>
    </row>
    <row r="583" spans="1:26" ht="15.75" customHeight="1" x14ac:dyDescent="0.3">
      <c r="A583" s="420"/>
      <c r="B583" s="420"/>
      <c r="C583" s="421"/>
      <c r="D583" s="421"/>
      <c r="E583" s="421"/>
      <c r="F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  <c r="R583" s="421"/>
      <c r="S583" s="421"/>
      <c r="T583" s="421"/>
      <c r="U583" s="421"/>
      <c r="V583" s="421"/>
      <c r="W583" s="421"/>
      <c r="X583" s="421"/>
      <c r="Y583" s="421"/>
      <c r="Z583" s="421"/>
    </row>
    <row r="584" spans="1:26" ht="15.75" customHeight="1" x14ac:dyDescent="0.3">
      <c r="A584" s="420"/>
      <c r="B584" s="420"/>
      <c r="C584" s="421"/>
      <c r="D584" s="421"/>
      <c r="E584" s="421"/>
      <c r="F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  <c r="R584" s="421"/>
      <c r="S584" s="421"/>
      <c r="T584" s="421"/>
      <c r="U584" s="421"/>
      <c r="V584" s="421"/>
      <c r="W584" s="421"/>
      <c r="X584" s="421"/>
      <c r="Y584" s="421"/>
      <c r="Z584" s="421"/>
    </row>
    <row r="585" spans="1:26" ht="15.75" customHeight="1" x14ac:dyDescent="0.3">
      <c r="A585" s="420"/>
      <c r="B585" s="420"/>
      <c r="C585" s="421"/>
      <c r="D585" s="421"/>
      <c r="E585" s="421"/>
      <c r="F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  <c r="R585" s="421"/>
      <c r="S585" s="421"/>
      <c r="T585" s="421"/>
      <c r="U585" s="421"/>
      <c r="V585" s="421"/>
      <c r="W585" s="421"/>
      <c r="X585" s="421"/>
      <c r="Y585" s="421"/>
      <c r="Z585" s="421"/>
    </row>
    <row r="586" spans="1:26" ht="15.75" customHeight="1" x14ac:dyDescent="0.3">
      <c r="A586" s="420"/>
      <c r="B586" s="420"/>
      <c r="C586" s="421"/>
      <c r="D586" s="421"/>
      <c r="E586" s="421"/>
      <c r="F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  <c r="R586" s="421"/>
      <c r="S586" s="421"/>
      <c r="T586" s="421"/>
      <c r="U586" s="421"/>
      <c r="V586" s="421"/>
      <c r="W586" s="421"/>
      <c r="X586" s="421"/>
      <c r="Y586" s="421"/>
      <c r="Z586" s="421"/>
    </row>
    <row r="587" spans="1:26" ht="15.75" customHeight="1" x14ac:dyDescent="0.3">
      <c r="A587" s="420"/>
      <c r="B587" s="420"/>
      <c r="C587" s="421"/>
      <c r="D587" s="421"/>
      <c r="E587" s="421"/>
      <c r="F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  <c r="R587" s="421"/>
      <c r="S587" s="421"/>
      <c r="T587" s="421"/>
      <c r="U587" s="421"/>
      <c r="V587" s="421"/>
      <c r="W587" s="421"/>
      <c r="X587" s="421"/>
      <c r="Y587" s="421"/>
      <c r="Z587" s="421"/>
    </row>
    <row r="588" spans="1:26" ht="15.75" customHeight="1" x14ac:dyDescent="0.3">
      <c r="A588" s="420"/>
      <c r="B588" s="420"/>
      <c r="C588" s="421"/>
      <c r="D588" s="421"/>
      <c r="E588" s="421"/>
      <c r="F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  <c r="R588" s="421"/>
      <c r="S588" s="421"/>
      <c r="T588" s="421"/>
      <c r="U588" s="421"/>
      <c r="V588" s="421"/>
      <c r="W588" s="421"/>
      <c r="X588" s="421"/>
      <c r="Y588" s="421"/>
      <c r="Z588" s="421"/>
    </row>
    <row r="589" spans="1:26" ht="15.75" customHeight="1" x14ac:dyDescent="0.3">
      <c r="A589" s="420"/>
      <c r="B589" s="420"/>
      <c r="C589" s="421"/>
      <c r="D589" s="421"/>
      <c r="E589" s="421"/>
      <c r="F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  <c r="R589" s="421"/>
      <c r="S589" s="421"/>
      <c r="T589" s="421"/>
      <c r="U589" s="421"/>
      <c r="V589" s="421"/>
      <c r="W589" s="421"/>
      <c r="X589" s="421"/>
      <c r="Y589" s="421"/>
      <c r="Z589" s="421"/>
    </row>
    <row r="590" spans="1:26" ht="15.75" customHeight="1" x14ac:dyDescent="0.3">
      <c r="A590" s="420"/>
      <c r="B590" s="420"/>
      <c r="C590" s="421"/>
      <c r="D590" s="421"/>
      <c r="E590" s="421"/>
      <c r="F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  <c r="R590" s="421"/>
      <c r="S590" s="421"/>
      <c r="T590" s="421"/>
      <c r="U590" s="421"/>
      <c r="V590" s="421"/>
      <c r="W590" s="421"/>
      <c r="X590" s="421"/>
      <c r="Y590" s="421"/>
      <c r="Z590" s="421"/>
    </row>
    <row r="591" spans="1:26" ht="15.75" customHeight="1" x14ac:dyDescent="0.3">
      <c r="A591" s="420"/>
      <c r="B591" s="420"/>
      <c r="C591" s="421"/>
      <c r="D591" s="421"/>
      <c r="E591" s="421"/>
      <c r="F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  <c r="R591" s="421"/>
      <c r="S591" s="421"/>
      <c r="T591" s="421"/>
      <c r="U591" s="421"/>
      <c r="V591" s="421"/>
      <c r="W591" s="421"/>
      <c r="X591" s="421"/>
      <c r="Y591" s="421"/>
      <c r="Z591" s="421"/>
    </row>
    <row r="592" spans="1:26" ht="15.75" customHeight="1" x14ac:dyDescent="0.3">
      <c r="A592" s="420"/>
      <c r="B592" s="420"/>
      <c r="C592" s="421"/>
      <c r="D592" s="421"/>
      <c r="E592" s="421"/>
      <c r="F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  <c r="R592" s="421"/>
      <c r="S592" s="421"/>
      <c r="T592" s="421"/>
      <c r="U592" s="421"/>
      <c r="V592" s="421"/>
      <c r="W592" s="421"/>
      <c r="X592" s="421"/>
      <c r="Y592" s="421"/>
      <c r="Z592" s="421"/>
    </row>
    <row r="593" spans="1:26" ht="15.75" customHeight="1" x14ac:dyDescent="0.3">
      <c r="A593" s="420"/>
      <c r="B593" s="420"/>
      <c r="C593" s="421"/>
      <c r="D593" s="421"/>
      <c r="E593" s="421"/>
      <c r="F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  <c r="R593" s="421"/>
      <c r="S593" s="421"/>
      <c r="T593" s="421"/>
      <c r="U593" s="421"/>
      <c r="V593" s="421"/>
      <c r="W593" s="421"/>
      <c r="X593" s="421"/>
      <c r="Y593" s="421"/>
      <c r="Z593" s="421"/>
    </row>
    <row r="594" spans="1:26" ht="15.75" customHeight="1" x14ac:dyDescent="0.3">
      <c r="A594" s="420"/>
      <c r="B594" s="420"/>
      <c r="C594" s="421"/>
      <c r="D594" s="421"/>
      <c r="E594" s="421"/>
      <c r="F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  <c r="R594" s="421"/>
      <c r="S594" s="421"/>
      <c r="T594" s="421"/>
      <c r="U594" s="421"/>
      <c r="V594" s="421"/>
      <c r="W594" s="421"/>
      <c r="X594" s="421"/>
      <c r="Y594" s="421"/>
      <c r="Z594" s="421"/>
    </row>
    <row r="595" spans="1:26" ht="15.75" customHeight="1" x14ac:dyDescent="0.3">
      <c r="A595" s="420"/>
      <c r="B595" s="420"/>
      <c r="C595" s="421"/>
      <c r="D595" s="421"/>
      <c r="E595" s="421"/>
      <c r="F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  <c r="R595" s="421"/>
      <c r="S595" s="421"/>
      <c r="T595" s="421"/>
      <c r="U595" s="421"/>
      <c r="V595" s="421"/>
      <c r="W595" s="421"/>
      <c r="X595" s="421"/>
      <c r="Y595" s="421"/>
      <c r="Z595" s="421"/>
    </row>
    <row r="596" spans="1:26" ht="15.75" customHeight="1" x14ac:dyDescent="0.3">
      <c r="A596" s="420"/>
      <c r="B596" s="420"/>
      <c r="C596" s="421"/>
      <c r="D596" s="421"/>
      <c r="E596" s="421"/>
      <c r="F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  <c r="R596" s="421"/>
      <c r="S596" s="421"/>
      <c r="T596" s="421"/>
      <c r="U596" s="421"/>
      <c r="V596" s="421"/>
      <c r="W596" s="421"/>
      <c r="X596" s="421"/>
      <c r="Y596" s="421"/>
      <c r="Z596" s="421"/>
    </row>
    <row r="597" spans="1:26" ht="15.75" customHeight="1" x14ac:dyDescent="0.3">
      <c r="A597" s="420"/>
      <c r="B597" s="420"/>
      <c r="C597" s="421"/>
      <c r="D597" s="421"/>
      <c r="E597" s="421"/>
      <c r="F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  <c r="R597" s="421"/>
      <c r="S597" s="421"/>
      <c r="T597" s="421"/>
      <c r="U597" s="421"/>
      <c r="V597" s="421"/>
      <c r="W597" s="421"/>
      <c r="X597" s="421"/>
      <c r="Y597" s="421"/>
      <c r="Z597" s="421"/>
    </row>
    <row r="598" spans="1:26" ht="15.75" customHeight="1" x14ac:dyDescent="0.3">
      <c r="A598" s="420"/>
      <c r="B598" s="420"/>
      <c r="C598" s="421"/>
      <c r="D598" s="421"/>
      <c r="E598" s="421"/>
      <c r="F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  <c r="R598" s="421"/>
      <c r="S598" s="421"/>
      <c r="T598" s="421"/>
      <c r="U598" s="421"/>
      <c r="V598" s="421"/>
      <c r="W598" s="421"/>
      <c r="X598" s="421"/>
      <c r="Y598" s="421"/>
      <c r="Z598" s="421"/>
    </row>
    <row r="599" spans="1:26" ht="15.75" customHeight="1" x14ac:dyDescent="0.3">
      <c r="A599" s="420"/>
      <c r="B599" s="420"/>
      <c r="C599" s="421"/>
      <c r="D599" s="421"/>
      <c r="E599" s="421"/>
      <c r="F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  <c r="R599" s="421"/>
      <c r="S599" s="421"/>
      <c r="T599" s="421"/>
      <c r="U599" s="421"/>
      <c r="V599" s="421"/>
      <c r="W599" s="421"/>
      <c r="X599" s="421"/>
      <c r="Y599" s="421"/>
      <c r="Z599" s="421"/>
    </row>
    <row r="600" spans="1:26" ht="15.75" customHeight="1" x14ac:dyDescent="0.3">
      <c r="A600" s="420"/>
      <c r="B600" s="420"/>
      <c r="C600" s="421"/>
      <c r="D600" s="421"/>
      <c r="E600" s="421"/>
      <c r="F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  <c r="R600" s="421"/>
      <c r="S600" s="421"/>
      <c r="T600" s="421"/>
      <c r="U600" s="421"/>
      <c r="V600" s="421"/>
      <c r="W600" s="421"/>
      <c r="X600" s="421"/>
      <c r="Y600" s="421"/>
      <c r="Z600" s="421"/>
    </row>
    <row r="601" spans="1:26" ht="15.75" customHeight="1" x14ac:dyDescent="0.3">
      <c r="A601" s="420"/>
      <c r="B601" s="420"/>
      <c r="C601" s="421"/>
      <c r="D601" s="421"/>
      <c r="E601" s="421"/>
      <c r="F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  <c r="R601" s="421"/>
      <c r="S601" s="421"/>
      <c r="T601" s="421"/>
      <c r="U601" s="421"/>
      <c r="V601" s="421"/>
      <c r="W601" s="421"/>
      <c r="X601" s="421"/>
      <c r="Y601" s="421"/>
      <c r="Z601" s="421"/>
    </row>
    <row r="602" spans="1:26" ht="15.75" customHeight="1" x14ac:dyDescent="0.3">
      <c r="A602" s="420"/>
      <c r="B602" s="420"/>
      <c r="C602" s="421"/>
      <c r="D602" s="421"/>
      <c r="E602" s="421"/>
      <c r="F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  <c r="R602" s="421"/>
      <c r="S602" s="421"/>
      <c r="T602" s="421"/>
      <c r="U602" s="421"/>
      <c r="V602" s="421"/>
      <c r="W602" s="421"/>
      <c r="X602" s="421"/>
      <c r="Y602" s="421"/>
      <c r="Z602" s="421"/>
    </row>
    <row r="603" spans="1:26" ht="15.75" customHeight="1" x14ac:dyDescent="0.3">
      <c r="A603" s="420"/>
      <c r="B603" s="420"/>
      <c r="C603" s="421"/>
      <c r="D603" s="421"/>
      <c r="E603" s="421"/>
      <c r="F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  <c r="R603" s="421"/>
      <c r="S603" s="421"/>
      <c r="T603" s="421"/>
      <c r="U603" s="421"/>
      <c r="V603" s="421"/>
      <c r="W603" s="421"/>
      <c r="X603" s="421"/>
      <c r="Y603" s="421"/>
      <c r="Z603" s="421"/>
    </row>
    <row r="604" spans="1:26" ht="15.75" customHeight="1" x14ac:dyDescent="0.3">
      <c r="A604" s="420"/>
      <c r="B604" s="420"/>
      <c r="C604" s="421"/>
      <c r="D604" s="421"/>
      <c r="E604" s="421"/>
      <c r="F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  <c r="R604" s="421"/>
      <c r="S604" s="421"/>
      <c r="T604" s="421"/>
      <c r="U604" s="421"/>
      <c r="V604" s="421"/>
      <c r="W604" s="421"/>
      <c r="X604" s="421"/>
      <c r="Y604" s="421"/>
      <c r="Z604" s="421"/>
    </row>
    <row r="605" spans="1:26" ht="15.75" customHeight="1" x14ac:dyDescent="0.3">
      <c r="A605" s="420"/>
      <c r="B605" s="420"/>
      <c r="C605" s="421"/>
      <c r="D605" s="421"/>
      <c r="E605" s="421"/>
      <c r="F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  <c r="R605" s="421"/>
      <c r="S605" s="421"/>
      <c r="T605" s="421"/>
      <c r="U605" s="421"/>
      <c r="V605" s="421"/>
      <c r="W605" s="421"/>
      <c r="X605" s="421"/>
      <c r="Y605" s="421"/>
      <c r="Z605" s="421"/>
    </row>
    <row r="606" spans="1:26" ht="15.75" customHeight="1" x14ac:dyDescent="0.3">
      <c r="A606" s="420"/>
      <c r="B606" s="420"/>
      <c r="C606" s="421"/>
      <c r="D606" s="421"/>
      <c r="E606" s="421"/>
      <c r="F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  <c r="R606" s="421"/>
      <c r="S606" s="421"/>
      <c r="T606" s="421"/>
      <c r="U606" s="421"/>
      <c r="V606" s="421"/>
      <c r="W606" s="421"/>
      <c r="X606" s="421"/>
      <c r="Y606" s="421"/>
      <c r="Z606" s="421"/>
    </row>
    <row r="607" spans="1:26" ht="15.75" customHeight="1" x14ac:dyDescent="0.3">
      <c r="A607" s="420"/>
      <c r="B607" s="420"/>
      <c r="C607" s="421"/>
      <c r="D607" s="421"/>
      <c r="E607" s="421"/>
      <c r="F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  <c r="R607" s="421"/>
      <c r="S607" s="421"/>
      <c r="T607" s="421"/>
      <c r="U607" s="421"/>
      <c r="V607" s="421"/>
      <c r="W607" s="421"/>
      <c r="X607" s="421"/>
      <c r="Y607" s="421"/>
      <c r="Z607" s="421"/>
    </row>
    <row r="608" spans="1:26" ht="15.75" customHeight="1" x14ac:dyDescent="0.3">
      <c r="A608" s="420"/>
      <c r="B608" s="420"/>
      <c r="C608" s="421"/>
      <c r="D608" s="421"/>
      <c r="E608" s="421"/>
      <c r="F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  <c r="R608" s="421"/>
      <c r="S608" s="421"/>
      <c r="T608" s="421"/>
      <c r="U608" s="421"/>
      <c r="V608" s="421"/>
      <c r="W608" s="421"/>
      <c r="X608" s="421"/>
      <c r="Y608" s="421"/>
      <c r="Z608" s="421"/>
    </row>
    <row r="609" spans="1:26" ht="15.75" customHeight="1" x14ac:dyDescent="0.3">
      <c r="A609" s="420"/>
      <c r="B609" s="420"/>
      <c r="C609" s="421"/>
      <c r="D609" s="421"/>
      <c r="E609" s="421"/>
      <c r="F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  <c r="R609" s="421"/>
      <c r="S609" s="421"/>
      <c r="T609" s="421"/>
      <c r="U609" s="421"/>
      <c r="V609" s="421"/>
      <c r="W609" s="421"/>
      <c r="X609" s="421"/>
      <c r="Y609" s="421"/>
      <c r="Z609" s="421"/>
    </row>
    <row r="610" spans="1:26" ht="15.75" customHeight="1" x14ac:dyDescent="0.3">
      <c r="A610" s="420"/>
      <c r="B610" s="420"/>
      <c r="C610" s="421"/>
      <c r="D610" s="421"/>
      <c r="E610" s="421"/>
      <c r="F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  <c r="R610" s="421"/>
      <c r="S610" s="421"/>
      <c r="T610" s="421"/>
      <c r="U610" s="421"/>
      <c r="V610" s="421"/>
      <c r="W610" s="421"/>
      <c r="X610" s="421"/>
      <c r="Y610" s="421"/>
      <c r="Z610" s="421"/>
    </row>
    <row r="611" spans="1:26" ht="15.75" customHeight="1" x14ac:dyDescent="0.3">
      <c r="A611" s="420"/>
      <c r="B611" s="420"/>
      <c r="C611" s="421"/>
      <c r="D611" s="421"/>
      <c r="E611" s="421"/>
      <c r="F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  <c r="R611" s="421"/>
      <c r="S611" s="421"/>
      <c r="T611" s="421"/>
      <c r="U611" s="421"/>
      <c r="V611" s="421"/>
      <c r="W611" s="421"/>
      <c r="X611" s="421"/>
      <c r="Y611" s="421"/>
      <c r="Z611" s="421"/>
    </row>
    <row r="612" spans="1:26" ht="15.75" customHeight="1" x14ac:dyDescent="0.3">
      <c r="A612" s="420"/>
      <c r="B612" s="420"/>
      <c r="C612" s="421"/>
      <c r="D612" s="421"/>
      <c r="E612" s="421"/>
      <c r="F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  <c r="R612" s="421"/>
      <c r="S612" s="421"/>
      <c r="T612" s="421"/>
      <c r="U612" s="421"/>
      <c r="V612" s="421"/>
      <c r="W612" s="421"/>
      <c r="X612" s="421"/>
      <c r="Y612" s="421"/>
      <c r="Z612" s="421"/>
    </row>
    <row r="613" spans="1:26" ht="15.75" customHeight="1" x14ac:dyDescent="0.3">
      <c r="A613" s="420"/>
      <c r="B613" s="420"/>
      <c r="C613" s="421"/>
      <c r="D613" s="421"/>
      <c r="E613" s="421"/>
      <c r="F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  <c r="R613" s="421"/>
      <c r="S613" s="421"/>
      <c r="T613" s="421"/>
      <c r="U613" s="421"/>
      <c r="V613" s="421"/>
      <c r="W613" s="421"/>
      <c r="X613" s="421"/>
      <c r="Y613" s="421"/>
      <c r="Z613" s="421"/>
    </row>
    <row r="614" spans="1:26" ht="15.75" customHeight="1" x14ac:dyDescent="0.3">
      <c r="A614" s="420"/>
      <c r="B614" s="420"/>
      <c r="C614" s="421"/>
      <c r="D614" s="421"/>
      <c r="E614" s="421"/>
      <c r="F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  <c r="R614" s="421"/>
      <c r="S614" s="421"/>
      <c r="T614" s="421"/>
      <c r="U614" s="421"/>
      <c r="V614" s="421"/>
      <c r="W614" s="421"/>
      <c r="X614" s="421"/>
      <c r="Y614" s="421"/>
      <c r="Z614" s="421"/>
    </row>
    <row r="615" spans="1:26" ht="15.75" customHeight="1" x14ac:dyDescent="0.3">
      <c r="A615" s="420"/>
      <c r="B615" s="420"/>
      <c r="C615" s="421"/>
      <c r="D615" s="421"/>
      <c r="E615" s="421"/>
      <c r="F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  <c r="R615" s="421"/>
      <c r="S615" s="421"/>
      <c r="T615" s="421"/>
      <c r="U615" s="421"/>
      <c r="V615" s="421"/>
      <c r="W615" s="421"/>
      <c r="X615" s="421"/>
      <c r="Y615" s="421"/>
      <c r="Z615" s="421"/>
    </row>
    <row r="616" spans="1:26" ht="15.75" customHeight="1" x14ac:dyDescent="0.3">
      <c r="A616" s="420"/>
      <c r="B616" s="420"/>
      <c r="C616" s="421"/>
      <c r="D616" s="421"/>
      <c r="E616" s="421"/>
      <c r="F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  <c r="R616" s="421"/>
      <c r="S616" s="421"/>
      <c r="T616" s="421"/>
      <c r="U616" s="421"/>
      <c r="V616" s="421"/>
      <c r="W616" s="421"/>
      <c r="X616" s="421"/>
      <c r="Y616" s="421"/>
      <c r="Z616" s="421"/>
    </row>
    <row r="617" spans="1:26" ht="15.75" customHeight="1" x14ac:dyDescent="0.3">
      <c r="A617" s="420"/>
      <c r="B617" s="420"/>
      <c r="C617" s="421"/>
      <c r="D617" s="421"/>
      <c r="E617" s="421"/>
      <c r="F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  <c r="R617" s="421"/>
      <c r="S617" s="421"/>
      <c r="T617" s="421"/>
      <c r="U617" s="421"/>
      <c r="V617" s="421"/>
      <c r="W617" s="421"/>
      <c r="X617" s="421"/>
      <c r="Y617" s="421"/>
      <c r="Z617" s="421"/>
    </row>
    <row r="618" spans="1:26" ht="15.75" customHeight="1" x14ac:dyDescent="0.3">
      <c r="A618" s="420"/>
      <c r="B618" s="420"/>
      <c r="C618" s="421"/>
      <c r="D618" s="421"/>
      <c r="E618" s="421"/>
      <c r="F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  <c r="R618" s="421"/>
      <c r="S618" s="421"/>
      <c r="T618" s="421"/>
      <c r="U618" s="421"/>
      <c r="V618" s="421"/>
      <c r="W618" s="421"/>
      <c r="X618" s="421"/>
      <c r="Y618" s="421"/>
      <c r="Z618" s="421"/>
    </row>
    <row r="619" spans="1:26" ht="15.75" customHeight="1" x14ac:dyDescent="0.3">
      <c r="A619" s="420"/>
      <c r="B619" s="420"/>
      <c r="C619" s="421"/>
      <c r="D619" s="421"/>
      <c r="E619" s="421"/>
      <c r="F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  <c r="R619" s="421"/>
      <c r="S619" s="421"/>
      <c r="T619" s="421"/>
      <c r="U619" s="421"/>
      <c r="V619" s="421"/>
      <c r="W619" s="421"/>
      <c r="X619" s="421"/>
      <c r="Y619" s="421"/>
      <c r="Z619" s="421"/>
    </row>
    <row r="620" spans="1:26" ht="15.75" customHeight="1" x14ac:dyDescent="0.3">
      <c r="A620" s="420"/>
      <c r="B620" s="420"/>
      <c r="C620" s="421"/>
      <c r="D620" s="421"/>
      <c r="E620" s="421"/>
      <c r="F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  <c r="R620" s="421"/>
      <c r="S620" s="421"/>
      <c r="T620" s="421"/>
      <c r="U620" s="421"/>
      <c r="V620" s="421"/>
      <c r="W620" s="421"/>
      <c r="X620" s="421"/>
      <c r="Y620" s="421"/>
      <c r="Z620" s="421"/>
    </row>
    <row r="621" spans="1:26" ht="15.75" customHeight="1" x14ac:dyDescent="0.3">
      <c r="A621" s="420"/>
      <c r="B621" s="420"/>
      <c r="C621" s="421"/>
      <c r="D621" s="421"/>
      <c r="E621" s="421"/>
      <c r="F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  <c r="R621" s="421"/>
      <c r="S621" s="421"/>
      <c r="T621" s="421"/>
      <c r="U621" s="421"/>
      <c r="V621" s="421"/>
      <c r="W621" s="421"/>
      <c r="X621" s="421"/>
      <c r="Y621" s="421"/>
      <c r="Z621" s="421"/>
    </row>
    <row r="622" spans="1:26" ht="15.75" customHeight="1" x14ac:dyDescent="0.3">
      <c r="A622" s="420"/>
      <c r="B622" s="420"/>
      <c r="C622" s="421"/>
      <c r="D622" s="421"/>
      <c r="E622" s="421"/>
      <c r="F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  <c r="R622" s="421"/>
      <c r="S622" s="421"/>
      <c r="T622" s="421"/>
      <c r="U622" s="421"/>
      <c r="V622" s="421"/>
      <c r="W622" s="421"/>
      <c r="X622" s="421"/>
      <c r="Y622" s="421"/>
      <c r="Z622" s="421"/>
    </row>
    <row r="623" spans="1:26" ht="15.75" customHeight="1" x14ac:dyDescent="0.3">
      <c r="A623" s="420"/>
      <c r="B623" s="420"/>
      <c r="C623" s="421"/>
      <c r="D623" s="421"/>
      <c r="E623" s="421"/>
      <c r="F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  <c r="R623" s="421"/>
      <c r="S623" s="421"/>
      <c r="T623" s="421"/>
      <c r="U623" s="421"/>
      <c r="V623" s="421"/>
      <c r="W623" s="421"/>
      <c r="X623" s="421"/>
      <c r="Y623" s="421"/>
      <c r="Z623" s="421"/>
    </row>
    <row r="624" spans="1:26" ht="15.75" customHeight="1" x14ac:dyDescent="0.3">
      <c r="A624" s="420"/>
      <c r="B624" s="420"/>
      <c r="C624" s="421"/>
      <c r="D624" s="421"/>
      <c r="E624" s="421"/>
      <c r="F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  <c r="R624" s="421"/>
      <c r="S624" s="421"/>
      <c r="T624" s="421"/>
      <c r="U624" s="421"/>
      <c r="V624" s="421"/>
      <c r="W624" s="421"/>
      <c r="X624" s="421"/>
      <c r="Y624" s="421"/>
      <c r="Z624" s="421"/>
    </row>
    <row r="625" spans="1:26" ht="15.75" customHeight="1" x14ac:dyDescent="0.3">
      <c r="A625" s="420"/>
      <c r="B625" s="420"/>
      <c r="C625" s="421"/>
      <c r="D625" s="421"/>
      <c r="E625" s="421"/>
      <c r="F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  <c r="R625" s="421"/>
      <c r="S625" s="421"/>
      <c r="T625" s="421"/>
      <c r="U625" s="421"/>
      <c r="V625" s="421"/>
      <c r="W625" s="421"/>
      <c r="X625" s="421"/>
      <c r="Y625" s="421"/>
      <c r="Z625" s="421"/>
    </row>
    <row r="626" spans="1:26" ht="15.75" customHeight="1" x14ac:dyDescent="0.3">
      <c r="A626" s="420"/>
      <c r="B626" s="420"/>
      <c r="C626" s="421"/>
      <c r="D626" s="421"/>
      <c r="E626" s="421"/>
      <c r="F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  <c r="R626" s="421"/>
      <c r="S626" s="421"/>
      <c r="T626" s="421"/>
      <c r="U626" s="421"/>
      <c r="V626" s="421"/>
      <c r="W626" s="421"/>
      <c r="X626" s="421"/>
      <c r="Y626" s="421"/>
      <c r="Z626" s="421"/>
    </row>
    <row r="627" spans="1:26" ht="15.75" customHeight="1" x14ac:dyDescent="0.3">
      <c r="A627" s="420"/>
      <c r="B627" s="420"/>
      <c r="C627" s="421"/>
      <c r="D627" s="421"/>
      <c r="E627" s="421"/>
      <c r="F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  <c r="R627" s="421"/>
      <c r="S627" s="421"/>
      <c r="T627" s="421"/>
      <c r="U627" s="421"/>
      <c r="V627" s="421"/>
      <c r="W627" s="421"/>
      <c r="X627" s="421"/>
      <c r="Y627" s="421"/>
      <c r="Z627" s="421"/>
    </row>
    <row r="628" spans="1:26" ht="15.75" customHeight="1" x14ac:dyDescent="0.3">
      <c r="A628" s="420"/>
      <c r="B628" s="420"/>
      <c r="C628" s="421"/>
      <c r="D628" s="421"/>
      <c r="E628" s="421"/>
      <c r="F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  <c r="R628" s="421"/>
      <c r="S628" s="421"/>
      <c r="T628" s="421"/>
      <c r="U628" s="421"/>
      <c r="V628" s="421"/>
      <c r="W628" s="421"/>
      <c r="X628" s="421"/>
      <c r="Y628" s="421"/>
      <c r="Z628" s="421"/>
    </row>
    <row r="629" spans="1:26" ht="15.75" customHeight="1" x14ac:dyDescent="0.3">
      <c r="A629" s="420"/>
      <c r="B629" s="420"/>
      <c r="C629" s="421"/>
      <c r="D629" s="421"/>
      <c r="E629" s="421"/>
      <c r="F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  <c r="R629" s="421"/>
      <c r="S629" s="421"/>
      <c r="T629" s="421"/>
      <c r="U629" s="421"/>
      <c r="V629" s="421"/>
      <c r="W629" s="421"/>
      <c r="X629" s="421"/>
      <c r="Y629" s="421"/>
      <c r="Z629" s="421"/>
    </row>
    <row r="630" spans="1:26" ht="15.75" customHeight="1" x14ac:dyDescent="0.3">
      <c r="A630" s="420"/>
      <c r="B630" s="420"/>
      <c r="C630" s="421"/>
      <c r="D630" s="421"/>
      <c r="E630" s="421"/>
      <c r="F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  <c r="R630" s="421"/>
      <c r="S630" s="421"/>
      <c r="T630" s="421"/>
      <c r="U630" s="421"/>
      <c r="V630" s="421"/>
      <c r="W630" s="421"/>
      <c r="X630" s="421"/>
      <c r="Y630" s="421"/>
      <c r="Z630" s="421"/>
    </row>
    <row r="631" spans="1:26" ht="15.75" customHeight="1" x14ac:dyDescent="0.3">
      <c r="A631" s="420"/>
      <c r="B631" s="420"/>
      <c r="C631" s="421"/>
      <c r="D631" s="421"/>
      <c r="E631" s="421"/>
      <c r="F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  <c r="R631" s="421"/>
      <c r="S631" s="421"/>
      <c r="T631" s="421"/>
      <c r="U631" s="421"/>
      <c r="V631" s="421"/>
      <c r="W631" s="421"/>
      <c r="X631" s="421"/>
      <c r="Y631" s="421"/>
      <c r="Z631" s="421"/>
    </row>
    <row r="632" spans="1:26" ht="15.75" customHeight="1" x14ac:dyDescent="0.3">
      <c r="A632" s="420"/>
      <c r="B632" s="420"/>
      <c r="C632" s="421"/>
      <c r="D632" s="421"/>
      <c r="E632" s="421"/>
      <c r="F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  <c r="R632" s="421"/>
      <c r="S632" s="421"/>
      <c r="T632" s="421"/>
      <c r="U632" s="421"/>
      <c r="V632" s="421"/>
      <c r="W632" s="421"/>
      <c r="X632" s="421"/>
      <c r="Y632" s="421"/>
      <c r="Z632" s="421"/>
    </row>
    <row r="633" spans="1:26" ht="15.75" customHeight="1" x14ac:dyDescent="0.3">
      <c r="A633" s="420"/>
      <c r="B633" s="420"/>
      <c r="C633" s="421"/>
      <c r="D633" s="421"/>
      <c r="E633" s="421"/>
      <c r="F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  <c r="R633" s="421"/>
      <c r="S633" s="421"/>
      <c r="T633" s="421"/>
      <c r="U633" s="421"/>
      <c r="V633" s="421"/>
      <c r="W633" s="421"/>
      <c r="X633" s="421"/>
      <c r="Y633" s="421"/>
      <c r="Z633" s="421"/>
    </row>
    <row r="634" spans="1:26" ht="15.75" customHeight="1" x14ac:dyDescent="0.3">
      <c r="A634" s="420"/>
      <c r="B634" s="420"/>
      <c r="C634" s="421"/>
      <c r="D634" s="421"/>
      <c r="E634" s="421"/>
      <c r="F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  <c r="R634" s="421"/>
      <c r="S634" s="421"/>
      <c r="T634" s="421"/>
      <c r="U634" s="421"/>
      <c r="V634" s="421"/>
      <c r="W634" s="421"/>
      <c r="X634" s="421"/>
      <c r="Y634" s="421"/>
      <c r="Z634" s="421"/>
    </row>
    <row r="635" spans="1:26" ht="15.75" customHeight="1" x14ac:dyDescent="0.3">
      <c r="A635" s="420"/>
      <c r="B635" s="420"/>
      <c r="C635" s="421"/>
      <c r="D635" s="421"/>
      <c r="E635" s="421"/>
      <c r="F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  <c r="R635" s="421"/>
      <c r="S635" s="421"/>
      <c r="T635" s="421"/>
      <c r="U635" s="421"/>
      <c r="V635" s="421"/>
      <c r="W635" s="421"/>
      <c r="X635" s="421"/>
      <c r="Y635" s="421"/>
      <c r="Z635" s="421"/>
    </row>
    <row r="636" spans="1:26" ht="15.75" customHeight="1" x14ac:dyDescent="0.3">
      <c r="A636" s="420"/>
      <c r="B636" s="420"/>
      <c r="C636" s="421"/>
      <c r="D636" s="421"/>
      <c r="E636" s="421"/>
      <c r="F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  <c r="R636" s="421"/>
      <c r="S636" s="421"/>
      <c r="T636" s="421"/>
      <c r="U636" s="421"/>
      <c r="V636" s="421"/>
      <c r="W636" s="421"/>
      <c r="X636" s="421"/>
      <c r="Y636" s="421"/>
      <c r="Z636" s="421"/>
    </row>
    <row r="637" spans="1:26" ht="15.75" customHeight="1" x14ac:dyDescent="0.3">
      <c r="A637" s="420"/>
      <c r="B637" s="420"/>
      <c r="C637" s="421"/>
      <c r="D637" s="421"/>
      <c r="E637" s="421"/>
      <c r="F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  <c r="R637" s="421"/>
      <c r="S637" s="421"/>
      <c r="T637" s="421"/>
      <c r="U637" s="421"/>
      <c r="V637" s="421"/>
      <c r="W637" s="421"/>
      <c r="X637" s="421"/>
      <c r="Y637" s="421"/>
      <c r="Z637" s="421"/>
    </row>
    <row r="638" spans="1:26" ht="15.75" customHeight="1" x14ac:dyDescent="0.3">
      <c r="A638" s="420"/>
      <c r="B638" s="420"/>
      <c r="C638" s="421"/>
      <c r="D638" s="421"/>
      <c r="E638" s="421"/>
      <c r="F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  <c r="R638" s="421"/>
      <c r="S638" s="421"/>
      <c r="T638" s="421"/>
      <c r="U638" s="421"/>
      <c r="V638" s="421"/>
      <c r="W638" s="421"/>
      <c r="X638" s="421"/>
      <c r="Y638" s="421"/>
      <c r="Z638" s="421"/>
    </row>
    <row r="639" spans="1:26" ht="15.75" customHeight="1" x14ac:dyDescent="0.3">
      <c r="A639" s="420"/>
      <c r="B639" s="420"/>
      <c r="C639" s="421"/>
      <c r="D639" s="421"/>
      <c r="E639" s="421"/>
      <c r="F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  <c r="R639" s="421"/>
      <c r="S639" s="421"/>
      <c r="T639" s="421"/>
      <c r="U639" s="421"/>
      <c r="V639" s="421"/>
      <c r="W639" s="421"/>
      <c r="X639" s="421"/>
      <c r="Y639" s="421"/>
      <c r="Z639" s="421"/>
    </row>
    <row r="640" spans="1:26" ht="15.75" customHeight="1" x14ac:dyDescent="0.3">
      <c r="A640" s="420"/>
      <c r="B640" s="420"/>
      <c r="C640" s="421"/>
      <c r="D640" s="421"/>
      <c r="E640" s="421"/>
      <c r="F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  <c r="R640" s="421"/>
      <c r="S640" s="421"/>
      <c r="T640" s="421"/>
      <c r="U640" s="421"/>
      <c r="V640" s="421"/>
      <c r="W640" s="421"/>
      <c r="X640" s="421"/>
      <c r="Y640" s="421"/>
      <c r="Z640" s="421"/>
    </row>
    <row r="641" spans="1:26" ht="15.75" customHeight="1" x14ac:dyDescent="0.3">
      <c r="A641" s="420"/>
      <c r="B641" s="420"/>
      <c r="C641" s="421"/>
      <c r="D641" s="421"/>
      <c r="E641" s="421"/>
      <c r="F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  <c r="R641" s="421"/>
      <c r="S641" s="421"/>
      <c r="T641" s="421"/>
      <c r="U641" s="421"/>
      <c r="V641" s="421"/>
      <c r="W641" s="421"/>
      <c r="X641" s="421"/>
      <c r="Y641" s="421"/>
      <c r="Z641" s="421"/>
    </row>
    <row r="642" spans="1:26" ht="15.75" customHeight="1" x14ac:dyDescent="0.3">
      <c r="A642" s="420"/>
      <c r="B642" s="420"/>
      <c r="C642" s="421"/>
      <c r="D642" s="421"/>
      <c r="E642" s="421"/>
      <c r="F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  <c r="R642" s="421"/>
      <c r="S642" s="421"/>
      <c r="T642" s="421"/>
      <c r="U642" s="421"/>
      <c r="V642" s="421"/>
      <c r="W642" s="421"/>
      <c r="X642" s="421"/>
      <c r="Y642" s="421"/>
      <c r="Z642" s="421"/>
    </row>
    <row r="643" spans="1:26" ht="15.75" customHeight="1" x14ac:dyDescent="0.3">
      <c r="A643" s="420"/>
      <c r="B643" s="420"/>
      <c r="C643" s="421"/>
      <c r="D643" s="421"/>
      <c r="E643" s="421"/>
      <c r="F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  <c r="R643" s="421"/>
      <c r="S643" s="421"/>
      <c r="T643" s="421"/>
      <c r="U643" s="421"/>
      <c r="V643" s="421"/>
      <c r="W643" s="421"/>
      <c r="X643" s="421"/>
      <c r="Y643" s="421"/>
      <c r="Z643" s="421"/>
    </row>
    <row r="644" spans="1:26" ht="15.75" customHeight="1" x14ac:dyDescent="0.3">
      <c r="A644" s="420"/>
      <c r="B644" s="420"/>
      <c r="C644" s="421"/>
      <c r="D644" s="421"/>
      <c r="E644" s="421"/>
      <c r="F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  <c r="R644" s="421"/>
      <c r="S644" s="421"/>
      <c r="T644" s="421"/>
      <c r="U644" s="421"/>
      <c r="V644" s="421"/>
      <c r="W644" s="421"/>
      <c r="X644" s="421"/>
      <c r="Y644" s="421"/>
      <c r="Z644" s="421"/>
    </row>
    <row r="645" spans="1:26" ht="15.75" customHeight="1" x14ac:dyDescent="0.3">
      <c r="A645" s="420"/>
      <c r="B645" s="420"/>
      <c r="C645" s="421"/>
      <c r="D645" s="421"/>
      <c r="E645" s="421"/>
      <c r="F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  <c r="R645" s="421"/>
      <c r="S645" s="421"/>
      <c r="T645" s="421"/>
      <c r="U645" s="421"/>
      <c r="V645" s="421"/>
      <c r="W645" s="421"/>
      <c r="X645" s="421"/>
      <c r="Y645" s="421"/>
      <c r="Z645" s="421"/>
    </row>
    <row r="646" spans="1:26" ht="15.75" customHeight="1" x14ac:dyDescent="0.3">
      <c r="A646" s="420"/>
      <c r="B646" s="420"/>
      <c r="C646" s="421"/>
      <c r="D646" s="421"/>
      <c r="E646" s="421"/>
      <c r="F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  <c r="R646" s="421"/>
      <c r="S646" s="421"/>
      <c r="T646" s="421"/>
      <c r="U646" s="421"/>
      <c r="V646" s="421"/>
      <c r="W646" s="421"/>
      <c r="X646" s="421"/>
      <c r="Y646" s="421"/>
      <c r="Z646" s="421"/>
    </row>
    <row r="647" spans="1:26" ht="15.75" customHeight="1" x14ac:dyDescent="0.3">
      <c r="A647" s="420"/>
      <c r="B647" s="420"/>
      <c r="C647" s="421"/>
      <c r="D647" s="421"/>
      <c r="E647" s="421"/>
      <c r="F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  <c r="R647" s="421"/>
      <c r="S647" s="421"/>
      <c r="T647" s="421"/>
      <c r="U647" s="421"/>
      <c r="V647" s="421"/>
      <c r="W647" s="421"/>
      <c r="X647" s="421"/>
      <c r="Y647" s="421"/>
      <c r="Z647" s="421"/>
    </row>
    <row r="648" spans="1:26" ht="15.75" customHeight="1" x14ac:dyDescent="0.3">
      <c r="A648" s="420"/>
      <c r="B648" s="420"/>
      <c r="C648" s="421"/>
      <c r="D648" s="421"/>
      <c r="E648" s="421"/>
      <c r="F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  <c r="R648" s="421"/>
      <c r="S648" s="421"/>
      <c r="T648" s="421"/>
      <c r="U648" s="421"/>
      <c r="V648" s="421"/>
      <c r="W648" s="421"/>
      <c r="X648" s="421"/>
      <c r="Y648" s="421"/>
      <c r="Z648" s="421"/>
    </row>
    <row r="649" spans="1:26" ht="15.75" customHeight="1" x14ac:dyDescent="0.3">
      <c r="A649" s="420"/>
      <c r="B649" s="420"/>
      <c r="C649" s="421"/>
      <c r="D649" s="421"/>
      <c r="E649" s="421"/>
      <c r="F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  <c r="R649" s="421"/>
      <c r="S649" s="421"/>
      <c r="T649" s="421"/>
      <c r="U649" s="421"/>
      <c r="V649" s="421"/>
      <c r="W649" s="421"/>
      <c r="X649" s="421"/>
      <c r="Y649" s="421"/>
      <c r="Z649" s="421"/>
    </row>
    <row r="650" spans="1:26" ht="15.75" customHeight="1" x14ac:dyDescent="0.3">
      <c r="A650" s="420"/>
      <c r="B650" s="420"/>
      <c r="C650" s="421"/>
      <c r="D650" s="421"/>
      <c r="E650" s="421"/>
      <c r="F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  <c r="R650" s="421"/>
      <c r="S650" s="421"/>
      <c r="T650" s="421"/>
      <c r="U650" s="421"/>
      <c r="V650" s="421"/>
      <c r="W650" s="421"/>
      <c r="X650" s="421"/>
      <c r="Y650" s="421"/>
      <c r="Z650" s="421"/>
    </row>
    <row r="651" spans="1:26" ht="15.75" customHeight="1" x14ac:dyDescent="0.3">
      <c r="A651" s="420"/>
      <c r="B651" s="420"/>
      <c r="C651" s="421"/>
      <c r="D651" s="421"/>
      <c r="E651" s="421"/>
      <c r="F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  <c r="R651" s="421"/>
      <c r="S651" s="421"/>
      <c r="T651" s="421"/>
      <c r="U651" s="421"/>
      <c r="V651" s="421"/>
      <c r="W651" s="421"/>
      <c r="X651" s="421"/>
      <c r="Y651" s="421"/>
      <c r="Z651" s="421"/>
    </row>
    <row r="652" spans="1:26" ht="15.75" customHeight="1" x14ac:dyDescent="0.3">
      <c r="A652" s="420"/>
      <c r="B652" s="420"/>
      <c r="C652" s="421"/>
      <c r="D652" s="421"/>
      <c r="E652" s="421"/>
      <c r="F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  <c r="R652" s="421"/>
      <c r="S652" s="421"/>
      <c r="T652" s="421"/>
      <c r="U652" s="421"/>
      <c r="V652" s="421"/>
      <c r="W652" s="421"/>
      <c r="X652" s="421"/>
      <c r="Y652" s="421"/>
      <c r="Z652" s="421"/>
    </row>
    <row r="653" spans="1:26" ht="15.75" customHeight="1" x14ac:dyDescent="0.3">
      <c r="A653" s="420"/>
      <c r="B653" s="420"/>
      <c r="C653" s="421"/>
      <c r="D653" s="421"/>
      <c r="E653" s="421"/>
      <c r="F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  <c r="R653" s="421"/>
      <c r="S653" s="421"/>
      <c r="T653" s="421"/>
      <c r="U653" s="421"/>
      <c r="V653" s="421"/>
      <c r="W653" s="421"/>
      <c r="X653" s="421"/>
      <c r="Y653" s="421"/>
      <c r="Z653" s="421"/>
    </row>
    <row r="654" spans="1:26" ht="15.75" customHeight="1" x14ac:dyDescent="0.3">
      <c r="A654" s="420"/>
      <c r="B654" s="420"/>
      <c r="C654" s="421"/>
      <c r="D654" s="421"/>
      <c r="E654" s="421"/>
      <c r="F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  <c r="R654" s="421"/>
      <c r="S654" s="421"/>
      <c r="T654" s="421"/>
      <c r="U654" s="421"/>
      <c r="V654" s="421"/>
      <c r="W654" s="421"/>
      <c r="X654" s="421"/>
      <c r="Y654" s="421"/>
      <c r="Z654" s="421"/>
    </row>
    <row r="655" spans="1:26" ht="15.75" customHeight="1" x14ac:dyDescent="0.3">
      <c r="A655" s="420"/>
      <c r="B655" s="420"/>
      <c r="C655" s="421"/>
      <c r="D655" s="421"/>
      <c r="E655" s="421"/>
      <c r="F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  <c r="R655" s="421"/>
      <c r="S655" s="421"/>
      <c r="T655" s="421"/>
      <c r="U655" s="421"/>
      <c r="V655" s="421"/>
      <c r="W655" s="421"/>
      <c r="X655" s="421"/>
      <c r="Y655" s="421"/>
      <c r="Z655" s="421"/>
    </row>
    <row r="656" spans="1:26" ht="15.75" customHeight="1" x14ac:dyDescent="0.3">
      <c r="A656" s="420"/>
      <c r="B656" s="420"/>
      <c r="C656" s="421"/>
      <c r="D656" s="421"/>
      <c r="E656" s="421"/>
      <c r="F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  <c r="R656" s="421"/>
      <c r="S656" s="421"/>
      <c r="T656" s="421"/>
      <c r="U656" s="421"/>
      <c r="V656" s="421"/>
      <c r="W656" s="421"/>
      <c r="X656" s="421"/>
      <c r="Y656" s="421"/>
      <c r="Z656" s="421"/>
    </row>
    <row r="657" spans="1:26" ht="15.75" customHeight="1" x14ac:dyDescent="0.3">
      <c r="A657" s="420"/>
      <c r="B657" s="420"/>
      <c r="C657" s="421"/>
      <c r="D657" s="421"/>
      <c r="E657" s="421"/>
      <c r="F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  <c r="R657" s="421"/>
      <c r="S657" s="421"/>
      <c r="T657" s="421"/>
      <c r="U657" s="421"/>
      <c r="V657" s="421"/>
      <c r="W657" s="421"/>
      <c r="X657" s="421"/>
      <c r="Y657" s="421"/>
      <c r="Z657" s="421"/>
    </row>
    <row r="658" spans="1:26" ht="15.75" customHeight="1" x14ac:dyDescent="0.3">
      <c r="A658" s="420"/>
      <c r="B658" s="420"/>
      <c r="C658" s="421"/>
      <c r="D658" s="421"/>
      <c r="E658" s="421"/>
      <c r="F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  <c r="R658" s="421"/>
      <c r="S658" s="421"/>
      <c r="T658" s="421"/>
      <c r="U658" s="421"/>
      <c r="V658" s="421"/>
      <c r="W658" s="421"/>
      <c r="X658" s="421"/>
      <c r="Y658" s="421"/>
      <c r="Z658" s="421"/>
    </row>
    <row r="659" spans="1:26" ht="15.75" customHeight="1" x14ac:dyDescent="0.3">
      <c r="A659" s="420"/>
      <c r="B659" s="420"/>
      <c r="C659" s="421"/>
      <c r="D659" s="421"/>
      <c r="E659" s="421"/>
      <c r="F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  <c r="R659" s="421"/>
      <c r="S659" s="421"/>
      <c r="T659" s="421"/>
      <c r="U659" s="421"/>
      <c r="V659" s="421"/>
      <c r="W659" s="421"/>
      <c r="X659" s="421"/>
      <c r="Y659" s="421"/>
      <c r="Z659" s="421"/>
    </row>
    <row r="660" spans="1:26" ht="15.75" customHeight="1" x14ac:dyDescent="0.3">
      <c r="A660" s="420"/>
      <c r="B660" s="420"/>
      <c r="C660" s="421"/>
      <c r="D660" s="421"/>
      <c r="E660" s="421"/>
      <c r="F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  <c r="R660" s="421"/>
      <c r="S660" s="421"/>
      <c r="T660" s="421"/>
      <c r="U660" s="421"/>
      <c r="V660" s="421"/>
      <c r="W660" s="421"/>
      <c r="X660" s="421"/>
      <c r="Y660" s="421"/>
      <c r="Z660" s="421"/>
    </row>
    <row r="661" spans="1:26" ht="15.75" customHeight="1" x14ac:dyDescent="0.3">
      <c r="A661" s="420"/>
      <c r="B661" s="420"/>
      <c r="C661" s="421"/>
      <c r="D661" s="421"/>
      <c r="E661" s="421"/>
      <c r="F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  <c r="R661" s="421"/>
      <c r="S661" s="421"/>
      <c r="T661" s="421"/>
      <c r="U661" s="421"/>
      <c r="V661" s="421"/>
      <c r="W661" s="421"/>
      <c r="X661" s="421"/>
      <c r="Y661" s="421"/>
      <c r="Z661" s="421"/>
    </row>
    <row r="662" spans="1:26" ht="15.75" customHeight="1" x14ac:dyDescent="0.3">
      <c r="A662" s="420"/>
      <c r="B662" s="420"/>
      <c r="C662" s="421"/>
      <c r="D662" s="421"/>
      <c r="E662" s="421"/>
      <c r="F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  <c r="R662" s="421"/>
      <c r="S662" s="421"/>
      <c r="T662" s="421"/>
      <c r="U662" s="421"/>
      <c r="V662" s="421"/>
      <c r="W662" s="421"/>
      <c r="X662" s="421"/>
      <c r="Y662" s="421"/>
      <c r="Z662" s="421"/>
    </row>
    <row r="663" spans="1:26" ht="15.75" customHeight="1" x14ac:dyDescent="0.3">
      <c r="A663" s="420"/>
      <c r="B663" s="420"/>
      <c r="C663" s="421"/>
      <c r="D663" s="421"/>
      <c r="E663" s="421"/>
      <c r="F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  <c r="R663" s="421"/>
      <c r="S663" s="421"/>
      <c r="T663" s="421"/>
      <c r="U663" s="421"/>
      <c r="V663" s="421"/>
      <c r="W663" s="421"/>
      <c r="X663" s="421"/>
      <c r="Y663" s="421"/>
      <c r="Z663" s="421"/>
    </row>
    <row r="664" spans="1:26" ht="15.75" customHeight="1" x14ac:dyDescent="0.3">
      <c r="A664" s="420"/>
      <c r="B664" s="420"/>
      <c r="C664" s="421"/>
      <c r="D664" s="421"/>
      <c r="E664" s="421"/>
      <c r="F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  <c r="R664" s="421"/>
      <c r="S664" s="421"/>
      <c r="T664" s="421"/>
      <c r="U664" s="421"/>
      <c r="V664" s="421"/>
      <c r="W664" s="421"/>
      <c r="X664" s="421"/>
      <c r="Y664" s="421"/>
      <c r="Z664" s="421"/>
    </row>
    <row r="665" spans="1:26" ht="15.75" customHeight="1" x14ac:dyDescent="0.3">
      <c r="A665" s="420"/>
      <c r="B665" s="420"/>
      <c r="C665" s="421"/>
      <c r="D665" s="421"/>
      <c r="E665" s="421"/>
      <c r="F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  <c r="R665" s="421"/>
      <c r="S665" s="421"/>
      <c r="T665" s="421"/>
      <c r="U665" s="421"/>
      <c r="V665" s="421"/>
      <c r="W665" s="421"/>
      <c r="X665" s="421"/>
      <c r="Y665" s="421"/>
      <c r="Z665" s="421"/>
    </row>
    <row r="666" spans="1:26" ht="15.75" customHeight="1" x14ac:dyDescent="0.3">
      <c r="A666" s="420"/>
      <c r="B666" s="420"/>
      <c r="C666" s="421"/>
      <c r="D666" s="421"/>
      <c r="E666" s="421"/>
      <c r="F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  <c r="R666" s="421"/>
      <c r="S666" s="421"/>
      <c r="T666" s="421"/>
      <c r="U666" s="421"/>
      <c r="V666" s="421"/>
      <c r="W666" s="421"/>
      <c r="X666" s="421"/>
      <c r="Y666" s="421"/>
      <c r="Z666" s="421"/>
    </row>
    <row r="667" spans="1:26" ht="15.75" customHeight="1" x14ac:dyDescent="0.3">
      <c r="A667" s="420"/>
      <c r="B667" s="420"/>
      <c r="C667" s="421"/>
      <c r="D667" s="421"/>
      <c r="E667" s="421"/>
      <c r="F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  <c r="R667" s="421"/>
      <c r="S667" s="421"/>
      <c r="T667" s="421"/>
      <c r="U667" s="421"/>
      <c r="V667" s="421"/>
      <c r="W667" s="421"/>
      <c r="X667" s="421"/>
      <c r="Y667" s="421"/>
      <c r="Z667" s="421"/>
    </row>
    <row r="668" spans="1:26" ht="15.75" customHeight="1" x14ac:dyDescent="0.3">
      <c r="A668" s="420"/>
      <c r="B668" s="420"/>
      <c r="C668" s="421"/>
      <c r="D668" s="421"/>
      <c r="E668" s="421"/>
      <c r="F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  <c r="R668" s="421"/>
      <c r="S668" s="421"/>
      <c r="T668" s="421"/>
      <c r="U668" s="421"/>
      <c r="V668" s="421"/>
      <c r="W668" s="421"/>
      <c r="X668" s="421"/>
      <c r="Y668" s="421"/>
      <c r="Z668" s="421"/>
    </row>
    <row r="669" spans="1:26" ht="15.75" customHeight="1" x14ac:dyDescent="0.3">
      <c r="A669" s="420"/>
      <c r="B669" s="420"/>
      <c r="C669" s="421"/>
      <c r="D669" s="421"/>
      <c r="E669" s="421"/>
      <c r="F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  <c r="R669" s="421"/>
      <c r="S669" s="421"/>
      <c r="T669" s="421"/>
      <c r="U669" s="421"/>
      <c r="V669" s="421"/>
      <c r="W669" s="421"/>
      <c r="X669" s="421"/>
      <c r="Y669" s="421"/>
      <c r="Z669" s="421"/>
    </row>
    <row r="670" spans="1:26" ht="15.75" customHeight="1" x14ac:dyDescent="0.3">
      <c r="A670" s="420"/>
      <c r="B670" s="420"/>
      <c r="C670" s="421"/>
      <c r="D670" s="421"/>
      <c r="E670" s="421"/>
      <c r="F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  <c r="R670" s="421"/>
      <c r="S670" s="421"/>
      <c r="T670" s="421"/>
      <c r="U670" s="421"/>
      <c r="V670" s="421"/>
      <c r="W670" s="421"/>
      <c r="X670" s="421"/>
      <c r="Y670" s="421"/>
      <c r="Z670" s="421"/>
    </row>
    <row r="671" spans="1:26" ht="15.75" customHeight="1" x14ac:dyDescent="0.3">
      <c r="A671" s="420"/>
      <c r="B671" s="420"/>
      <c r="C671" s="421"/>
      <c r="D671" s="421"/>
      <c r="E671" s="421"/>
      <c r="F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  <c r="R671" s="421"/>
      <c r="S671" s="421"/>
      <c r="T671" s="421"/>
      <c r="U671" s="421"/>
      <c r="V671" s="421"/>
      <c r="W671" s="421"/>
      <c r="X671" s="421"/>
      <c r="Y671" s="421"/>
      <c r="Z671" s="421"/>
    </row>
    <row r="672" spans="1:26" ht="15.75" customHeight="1" x14ac:dyDescent="0.3">
      <c r="A672" s="420"/>
      <c r="B672" s="420"/>
      <c r="C672" s="421"/>
      <c r="D672" s="421"/>
      <c r="E672" s="421"/>
      <c r="F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  <c r="R672" s="421"/>
      <c r="S672" s="421"/>
      <c r="T672" s="421"/>
      <c r="U672" s="421"/>
      <c r="V672" s="421"/>
      <c r="W672" s="421"/>
      <c r="X672" s="421"/>
      <c r="Y672" s="421"/>
      <c r="Z672" s="421"/>
    </row>
    <row r="673" spans="1:26" ht="15.75" customHeight="1" x14ac:dyDescent="0.3">
      <c r="A673" s="420"/>
      <c r="B673" s="420"/>
      <c r="C673" s="421"/>
      <c r="D673" s="421"/>
      <c r="E673" s="421"/>
      <c r="F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  <c r="R673" s="421"/>
      <c r="S673" s="421"/>
      <c r="T673" s="421"/>
      <c r="U673" s="421"/>
      <c r="V673" s="421"/>
      <c r="W673" s="421"/>
      <c r="X673" s="421"/>
      <c r="Y673" s="421"/>
      <c r="Z673" s="421"/>
    </row>
    <row r="674" spans="1:26" ht="15.75" customHeight="1" x14ac:dyDescent="0.3">
      <c r="A674" s="420"/>
      <c r="B674" s="420"/>
      <c r="C674" s="421"/>
      <c r="D674" s="421"/>
      <c r="E674" s="421"/>
      <c r="F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  <c r="R674" s="421"/>
      <c r="S674" s="421"/>
      <c r="T674" s="421"/>
      <c r="U674" s="421"/>
      <c r="V674" s="421"/>
      <c r="W674" s="421"/>
      <c r="X674" s="421"/>
      <c r="Y674" s="421"/>
      <c r="Z674" s="421"/>
    </row>
    <row r="675" spans="1:26" ht="15.75" customHeight="1" x14ac:dyDescent="0.3">
      <c r="A675" s="420"/>
      <c r="B675" s="420"/>
      <c r="C675" s="421"/>
      <c r="D675" s="421"/>
      <c r="E675" s="421"/>
      <c r="F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  <c r="R675" s="421"/>
      <c r="S675" s="421"/>
      <c r="T675" s="421"/>
      <c r="U675" s="421"/>
      <c r="V675" s="421"/>
      <c r="W675" s="421"/>
      <c r="X675" s="421"/>
      <c r="Y675" s="421"/>
      <c r="Z675" s="421"/>
    </row>
    <row r="676" spans="1:26" ht="15.75" customHeight="1" x14ac:dyDescent="0.3">
      <c r="A676" s="420"/>
      <c r="B676" s="420"/>
      <c r="C676" s="421"/>
      <c r="D676" s="421"/>
      <c r="E676" s="421"/>
      <c r="F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  <c r="R676" s="421"/>
      <c r="S676" s="421"/>
      <c r="T676" s="421"/>
      <c r="U676" s="421"/>
      <c r="V676" s="421"/>
      <c r="W676" s="421"/>
      <c r="X676" s="421"/>
      <c r="Y676" s="421"/>
      <c r="Z676" s="421"/>
    </row>
    <row r="677" spans="1:26" ht="15.75" customHeight="1" x14ac:dyDescent="0.3">
      <c r="A677" s="420"/>
      <c r="B677" s="420"/>
      <c r="C677" s="421"/>
      <c r="D677" s="421"/>
      <c r="E677" s="421"/>
      <c r="F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  <c r="R677" s="421"/>
      <c r="S677" s="421"/>
      <c r="T677" s="421"/>
      <c r="U677" s="421"/>
      <c r="V677" s="421"/>
      <c r="W677" s="421"/>
      <c r="X677" s="421"/>
      <c r="Y677" s="421"/>
      <c r="Z677" s="421"/>
    </row>
    <row r="678" spans="1:26" ht="15.75" customHeight="1" x14ac:dyDescent="0.3">
      <c r="A678" s="420"/>
      <c r="B678" s="420"/>
      <c r="C678" s="421"/>
      <c r="D678" s="421"/>
      <c r="E678" s="421"/>
      <c r="F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  <c r="R678" s="421"/>
      <c r="S678" s="421"/>
      <c r="T678" s="421"/>
      <c r="U678" s="421"/>
      <c r="V678" s="421"/>
      <c r="W678" s="421"/>
      <c r="X678" s="421"/>
      <c r="Y678" s="421"/>
      <c r="Z678" s="421"/>
    </row>
    <row r="679" spans="1:26" ht="15.75" customHeight="1" x14ac:dyDescent="0.3">
      <c r="A679" s="420"/>
      <c r="B679" s="420"/>
      <c r="C679" s="421"/>
      <c r="D679" s="421"/>
      <c r="E679" s="421"/>
      <c r="F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  <c r="R679" s="421"/>
      <c r="S679" s="421"/>
      <c r="T679" s="421"/>
      <c r="U679" s="421"/>
      <c r="V679" s="421"/>
      <c r="W679" s="421"/>
      <c r="X679" s="421"/>
      <c r="Y679" s="421"/>
      <c r="Z679" s="421"/>
    </row>
    <row r="680" spans="1:26" ht="15.75" customHeight="1" x14ac:dyDescent="0.3">
      <c r="A680" s="420"/>
      <c r="B680" s="420"/>
      <c r="C680" s="421"/>
      <c r="D680" s="421"/>
      <c r="E680" s="421"/>
      <c r="F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  <c r="R680" s="421"/>
      <c r="S680" s="421"/>
      <c r="T680" s="421"/>
      <c r="U680" s="421"/>
      <c r="V680" s="421"/>
      <c r="W680" s="421"/>
      <c r="X680" s="421"/>
      <c r="Y680" s="421"/>
      <c r="Z680" s="421"/>
    </row>
    <row r="681" spans="1:26" ht="15.75" customHeight="1" x14ac:dyDescent="0.3">
      <c r="A681" s="420"/>
      <c r="B681" s="420"/>
      <c r="C681" s="421"/>
      <c r="D681" s="421"/>
      <c r="E681" s="421"/>
      <c r="F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  <c r="R681" s="421"/>
      <c r="S681" s="421"/>
      <c r="T681" s="421"/>
      <c r="U681" s="421"/>
      <c r="V681" s="421"/>
      <c r="W681" s="421"/>
      <c r="X681" s="421"/>
      <c r="Y681" s="421"/>
      <c r="Z681" s="421"/>
    </row>
    <row r="682" spans="1:26" ht="15.75" customHeight="1" x14ac:dyDescent="0.3">
      <c r="A682" s="420"/>
      <c r="B682" s="420"/>
      <c r="C682" s="421"/>
      <c r="D682" s="421"/>
      <c r="E682" s="421"/>
      <c r="F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  <c r="R682" s="421"/>
      <c r="S682" s="421"/>
      <c r="T682" s="421"/>
      <c r="U682" s="421"/>
      <c r="V682" s="421"/>
      <c r="W682" s="421"/>
      <c r="X682" s="421"/>
      <c r="Y682" s="421"/>
      <c r="Z682" s="421"/>
    </row>
    <row r="683" spans="1:26" ht="15.75" customHeight="1" x14ac:dyDescent="0.3">
      <c r="A683" s="420"/>
      <c r="B683" s="420"/>
      <c r="C683" s="421"/>
      <c r="D683" s="421"/>
      <c r="E683" s="421"/>
      <c r="F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  <c r="R683" s="421"/>
      <c r="S683" s="421"/>
      <c r="T683" s="421"/>
      <c r="U683" s="421"/>
      <c r="V683" s="421"/>
      <c r="W683" s="421"/>
      <c r="X683" s="421"/>
      <c r="Y683" s="421"/>
      <c r="Z683" s="421"/>
    </row>
    <row r="684" spans="1:26" ht="15.75" customHeight="1" x14ac:dyDescent="0.3">
      <c r="A684" s="420"/>
      <c r="B684" s="420"/>
      <c r="C684" s="421"/>
      <c r="D684" s="421"/>
      <c r="E684" s="421"/>
      <c r="F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  <c r="R684" s="421"/>
      <c r="S684" s="421"/>
      <c r="T684" s="421"/>
      <c r="U684" s="421"/>
      <c r="V684" s="421"/>
      <c r="W684" s="421"/>
      <c r="X684" s="421"/>
      <c r="Y684" s="421"/>
      <c r="Z684" s="421"/>
    </row>
    <row r="685" spans="1:26" ht="15.75" customHeight="1" x14ac:dyDescent="0.3">
      <c r="A685" s="420"/>
      <c r="B685" s="420"/>
      <c r="C685" s="421"/>
      <c r="D685" s="421"/>
      <c r="E685" s="421"/>
      <c r="F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  <c r="R685" s="421"/>
      <c r="S685" s="421"/>
      <c r="T685" s="421"/>
      <c r="U685" s="421"/>
      <c r="V685" s="421"/>
      <c r="W685" s="421"/>
      <c r="X685" s="421"/>
      <c r="Y685" s="421"/>
      <c r="Z685" s="421"/>
    </row>
    <row r="686" spans="1:26" ht="15.75" customHeight="1" x14ac:dyDescent="0.3">
      <c r="A686" s="420"/>
      <c r="B686" s="420"/>
      <c r="C686" s="421"/>
      <c r="D686" s="421"/>
      <c r="E686" s="421"/>
      <c r="F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  <c r="R686" s="421"/>
      <c r="S686" s="421"/>
      <c r="T686" s="421"/>
      <c r="U686" s="421"/>
      <c r="V686" s="421"/>
      <c r="W686" s="421"/>
      <c r="X686" s="421"/>
      <c r="Y686" s="421"/>
      <c r="Z686" s="421"/>
    </row>
    <row r="687" spans="1:26" ht="15.75" customHeight="1" x14ac:dyDescent="0.3">
      <c r="A687" s="420"/>
      <c r="B687" s="420"/>
      <c r="C687" s="421"/>
      <c r="D687" s="421"/>
      <c r="E687" s="421"/>
      <c r="F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  <c r="R687" s="421"/>
      <c r="S687" s="421"/>
      <c r="T687" s="421"/>
      <c r="U687" s="421"/>
      <c r="V687" s="421"/>
      <c r="W687" s="421"/>
      <c r="X687" s="421"/>
      <c r="Y687" s="421"/>
      <c r="Z687" s="421"/>
    </row>
    <row r="688" spans="1:26" ht="15.75" customHeight="1" x14ac:dyDescent="0.3">
      <c r="A688" s="420"/>
      <c r="B688" s="420"/>
      <c r="C688" s="421"/>
      <c r="D688" s="421"/>
      <c r="E688" s="421"/>
      <c r="F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  <c r="R688" s="421"/>
      <c r="S688" s="421"/>
      <c r="T688" s="421"/>
      <c r="U688" s="421"/>
      <c r="V688" s="421"/>
      <c r="W688" s="421"/>
      <c r="X688" s="421"/>
      <c r="Y688" s="421"/>
      <c r="Z688" s="421"/>
    </row>
    <row r="689" spans="1:26" ht="15.75" customHeight="1" x14ac:dyDescent="0.3">
      <c r="A689" s="420"/>
      <c r="B689" s="420"/>
      <c r="C689" s="421"/>
      <c r="D689" s="421"/>
      <c r="E689" s="421"/>
      <c r="F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  <c r="R689" s="421"/>
      <c r="S689" s="421"/>
      <c r="T689" s="421"/>
      <c r="U689" s="421"/>
      <c r="V689" s="421"/>
      <c r="W689" s="421"/>
      <c r="X689" s="421"/>
      <c r="Y689" s="421"/>
      <c r="Z689" s="421"/>
    </row>
    <row r="690" spans="1:26" ht="15.75" customHeight="1" x14ac:dyDescent="0.3">
      <c r="A690" s="420"/>
      <c r="B690" s="420"/>
      <c r="C690" s="421"/>
      <c r="D690" s="421"/>
      <c r="E690" s="421"/>
      <c r="F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  <c r="R690" s="421"/>
      <c r="S690" s="421"/>
      <c r="T690" s="421"/>
      <c r="U690" s="421"/>
      <c r="V690" s="421"/>
      <c r="W690" s="421"/>
      <c r="X690" s="421"/>
      <c r="Y690" s="421"/>
      <c r="Z690" s="421"/>
    </row>
    <row r="691" spans="1:26" ht="15.75" customHeight="1" x14ac:dyDescent="0.3">
      <c r="A691" s="420"/>
      <c r="B691" s="420"/>
      <c r="C691" s="421"/>
      <c r="D691" s="421"/>
      <c r="E691" s="421"/>
      <c r="F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  <c r="R691" s="421"/>
      <c r="S691" s="421"/>
      <c r="T691" s="421"/>
      <c r="U691" s="421"/>
      <c r="V691" s="421"/>
      <c r="W691" s="421"/>
      <c r="X691" s="421"/>
      <c r="Y691" s="421"/>
      <c r="Z691" s="421"/>
    </row>
    <row r="692" spans="1:26" ht="15.75" customHeight="1" x14ac:dyDescent="0.3">
      <c r="A692" s="420"/>
      <c r="B692" s="420"/>
      <c r="C692" s="421"/>
      <c r="D692" s="421"/>
      <c r="E692" s="421"/>
      <c r="F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  <c r="R692" s="421"/>
      <c r="S692" s="421"/>
      <c r="T692" s="421"/>
      <c r="U692" s="421"/>
      <c r="V692" s="421"/>
      <c r="W692" s="421"/>
      <c r="X692" s="421"/>
      <c r="Y692" s="421"/>
      <c r="Z692" s="421"/>
    </row>
    <row r="693" spans="1:26" ht="15.75" customHeight="1" x14ac:dyDescent="0.3">
      <c r="A693" s="420"/>
      <c r="B693" s="420"/>
      <c r="C693" s="421"/>
      <c r="D693" s="421"/>
      <c r="E693" s="421"/>
      <c r="F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  <c r="R693" s="421"/>
      <c r="S693" s="421"/>
      <c r="T693" s="421"/>
      <c r="U693" s="421"/>
      <c r="V693" s="421"/>
      <c r="W693" s="421"/>
      <c r="X693" s="421"/>
      <c r="Y693" s="421"/>
      <c r="Z693" s="421"/>
    </row>
    <row r="694" spans="1:26" ht="15.75" customHeight="1" x14ac:dyDescent="0.3">
      <c r="A694" s="420"/>
      <c r="B694" s="420"/>
      <c r="C694" s="421"/>
      <c r="D694" s="421"/>
      <c r="E694" s="421"/>
      <c r="F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  <c r="R694" s="421"/>
      <c r="S694" s="421"/>
      <c r="T694" s="421"/>
      <c r="U694" s="421"/>
      <c r="V694" s="421"/>
      <c r="W694" s="421"/>
      <c r="X694" s="421"/>
      <c r="Y694" s="421"/>
      <c r="Z694" s="421"/>
    </row>
    <row r="695" spans="1:26" ht="15.75" customHeight="1" x14ac:dyDescent="0.3">
      <c r="A695" s="420"/>
      <c r="B695" s="420"/>
      <c r="C695" s="421"/>
      <c r="D695" s="421"/>
      <c r="E695" s="421"/>
      <c r="F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  <c r="R695" s="421"/>
      <c r="S695" s="421"/>
      <c r="T695" s="421"/>
      <c r="U695" s="421"/>
      <c r="V695" s="421"/>
      <c r="W695" s="421"/>
      <c r="X695" s="421"/>
      <c r="Y695" s="421"/>
      <c r="Z695" s="421"/>
    </row>
    <row r="696" spans="1:26" ht="15.75" customHeight="1" x14ac:dyDescent="0.3">
      <c r="A696" s="420"/>
      <c r="B696" s="420"/>
      <c r="C696" s="421"/>
      <c r="D696" s="421"/>
      <c r="E696" s="421"/>
      <c r="F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  <c r="R696" s="421"/>
      <c r="S696" s="421"/>
      <c r="T696" s="421"/>
      <c r="U696" s="421"/>
      <c r="V696" s="421"/>
      <c r="W696" s="421"/>
      <c r="X696" s="421"/>
      <c r="Y696" s="421"/>
      <c r="Z696" s="421"/>
    </row>
    <row r="697" spans="1:26" ht="15.75" customHeight="1" x14ac:dyDescent="0.3">
      <c r="A697" s="420"/>
      <c r="B697" s="420"/>
      <c r="C697" s="421"/>
      <c r="D697" s="421"/>
      <c r="E697" s="421"/>
      <c r="F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  <c r="R697" s="421"/>
      <c r="S697" s="421"/>
      <c r="T697" s="421"/>
      <c r="U697" s="421"/>
      <c r="V697" s="421"/>
      <c r="W697" s="421"/>
      <c r="X697" s="421"/>
      <c r="Y697" s="421"/>
      <c r="Z697" s="421"/>
    </row>
    <row r="698" spans="1:26" ht="15.75" customHeight="1" x14ac:dyDescent="0.3">
      <c r="A698" s="420"/>
      <c r="B698" s="420"/>
      <c r="C698" s="421"/>
      <c r="D698" s="421"/>
      <c r="E698" s="421"/>
      <c r="F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  <c r="R698" s="421"/>
      <c r="S698" s="421"/>
      <c r="T698" s="421"/>
      <c r="U698" s="421"/>
      <c r="V698" s="421"/>
      <c r="W698" s="421"/>
      <c r="X698" s="421"/>
      <c r="Y698" s="421"/>
      <c r="Z698" s="421"/>
    </row>
    <row r="699" spans="1:26" ht="15.75" customHeight="1" x14ac:dyDescent="0.3">
      <c r="A699" s="420"/>
      <c r="B699" s="420"/>
      <c r="C699" s="421"/>
      <c r="D699" s="421"/>
      <c r="E699" s="421"/>
      <c r="F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  <c r="R699" s="421"/>
      <c r="S699" s="421"/>
      <c r="T699" s="421"/>
      <c r="U699" s="421"/>
      <c r="V699" s="421"/>
      <c r="W699" s="421"/>
      <c r="X699" s="421"/>
      <c r="Y699" s="421"/>
      <c r="Z699" s="421"/>
    </row>
    <row r="700" spans="1:26" ht="15.75" customHeight="1" x14ac:dyDescent="0.3">
      <c r="A700" s="420"/>
      <c r="B700" s="420"/>
      <c r="C700" s="421"/>
      <c r="D700" s="421"/>
      <c r="E700" s="421"/>
      <c r="F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  <c r="R700" s="421"/>
      <c r="S700" s="421"/>
      <c r="T700" s="421"/>
      <c r="U700" s="421"/>
      <c r="V700" s="421"/>
      <c r="W700" s="421"/>
      <c r="X700" s="421"/>
      <c r="Y700" s="421"/>
      <c r="Z700" s="421"/>
    </row>
    <row r="701" spans="1:26" ht="15.75" customHeight="1" x14ac:dyDescent="0.3">
      <c r="A701" s="420"/>
      <c r="B701" s="420"/>
      <c r="C701" s="421"/>
      <c r="D701" s="421"/>
      <c r="E701" s="421"/>
      <c r="F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  <c r="R701" s="421"/>
      <c r="S701" s="421"/>
      <c r="T701" s="421"/>
      <c r="U701" s="421"/>
      <c r="V701" s="421"/>
      <c r="W701" s="421"/>
      <c r="X701" s="421"/>
      <c r="Y701" s="421"/>
      <c r="Z701" s="421"/>
    </row>
    <row r="702" spans="1:26" ht="15.75" customHeight="1" x14ac:dyDescent="0.3">
      <c r="A702" s="420"/>
      <c r="B702" s="420"/>
      <c r="C702" s="421"/>
      <c r="D702" s="421"/>
      <c r="E702" s="421"/>
      <c r="F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  <c r="R702" s="421"/>
      <c r="S702" s="421"/>
      <c r="T702" s="421"/>
      <c r="U702" s="421"/>
      <c r="V702" s="421"/>
      <c r="W702" s="421"/>
      <c r="X702" s="421"/>
      <c r="Y702" s="421"/>
      <c r="Z702" s="421"/>
    </row>
    <row r="703" spans="1:26" ht="15.75" customHeight="1" x14ac:dyDescent="0.3">
      <c r="A703" s="420"/>
      <c r="B703" s="420"/>
      <c r="C703" s="421"/>
      <c r="D703" s="421"/>
      <c r="E703" s="421"/>
      <c r="F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  <c r="R703" s="421"/>
      <c r="S703" s="421"/>
      <c r="T703" s="421"/>
      <c r="U703" s="421"/>
      <c r="V703" s="421"/>
      <c r="W703" s="421"/>
      <c r="X703" s="421"/>
      <c r="Y703" s="421"/>
      <c r="Z703" s="421"/>
    </row>
    <row r="704" spans="1:26" ht="15.75" customHeight="1" x14ac:dyDescent="0.3">
      <c r="A704" s="420"/>
      <c r="B704" s="420"/>
      <c r="C704" s="421"/>
      <c r="D704" s="421"/>
      <c r="E704" s="421"/>
      <c r="F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  <c r="R704" s="421"/>
      <c r="S704" s="421"/>
      <c r="T704" s="421"/>
      <c r="U704" s="421"/>
      <c r="V704" s="421"/>
      <c r="W704" s="421"/>
      <c r="X704" s="421"/>
      <c r="Y704" s="421"/>
      <c r="Z704" s="421"/>
    </row>
    <row r="705" spans="1:26" ht="15.75" customHeight="1" x14ac:dyDescent="0.3">
      <c r="A705" s="420"/>
      <c r="B705" s="420"/>
      <c r="C705" s="421"/>
      <c r="D705" s="421"/>
      <c r="E705" s="421"/>
      <c r="F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  <c r="R705" s="421"/>
      <c r="S705" s="421"/>
      <c r="T705" s="421"/>
      <c r="U705" s="421"/>
      <c r="V705" s="421"/>
      <c r="W705" s="421"/>
      <c r="X705" s="421"/>
      <c r="Y705" s="421"/>
      <c r="Z705" s="421"/>
    </row>
    <row r="706" spans="1:26" ht="15.75" customHeight="1" x14ac:dyDescent="0.3">
      <c r="A706" s="420"/>
      <c r="B706" s="420"/>
      <c r="C706" s="421"/>
      <c r="D706" s="421"/>
      <c r="E706" s="421"/>
      <c r="F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  <c r="R706" s="421"/>
      <c r="S706" s="421"/>
      <c r="T706" s="421"/>
      <c r="U706" s="421"/>
      <c r="V706" s="421"/>
      <c r="W706" s="421"/>
      <c r="X706" s="421"/>
      <c r="Y706" s="421"/>
      <c r="Z706" s="421"/>
    </row>
    <row r="707" spans="1:26" ht="15.75" customHeight="1" x14ac:dyDescent="0.3">
      <c r="A707" s="420"/>
      <c r="B707" s="420"/>
      <c r="C707" s="421"/>
      <c r="D707" s="421"/>
      <c r="E707" s="421"/>
      <c r="F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  <c r="R707" s="421"/>
      <c r="S707" s="421"/>
      <c r="T707" s="421"/>
      <c r="U707" s="421"/>
      <c r="V707" s="421"/>
      <c r="W707" s="421"/>
      <c r="X707" s="421"/>
      <c r="Y707" s="421"/>
      <c r="Z707" s="421"/>
    </row>
    <row r="708" spans="1:26" ht="15.75" customHeight="1" x14ac:dyDescent="0.3">
      <c r="A708" s="420"/>
      <c r="B708" s="420"/>
      <c r="C708" s="421"/>
      <c r="D708" s="421"/>
      <c r="E708" s="421"/>
      <c r="F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  <c r="R708" s="421"/>
      <c r="S708" s="421"/>
      <c r="T708" s="421"/>
      <c r="U708" s="421"/>
      <c r="V708" s="421"/>
      <c r="W708" s="421"/>
      <c r="X708" s="421"/>
      <c r="Y708" s="421"/>
      <c r="Z708" s="421"/>
    </row>
    <row r="709" spans="1:26" ht="15.75" customHeight="1" x14ac:dyDescent="0.3">
      <c r="A709" s="420"/>
      <c r="B709" s="420"/>
      <c r="C709" s="421"/>
      <c r="D709" s="421"/>
      <c r="E709" s="421"/>
      <c r="F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  <c r="R709" s="421"/>
      <c r="S709" s="421"/>
      <c r="T709" s="421"/>
      <c r="U709" s="421"/>
      <c r="V709" s="421"/>
      <c r="W709" s="421"/>
      <c r="X709" s="421"/>
      <c r="Y709" s="421"/>
      <c r="Z709" s="421"/>
    </row>
    <row r="710" spans="1:26" ht="15.75" customHeight="1" x14ac:dyDescent="0.3">
      <c r="A710" s="420"/>
      <c r="B710" s="420"/>
      <c r="C710" s="421"/>
      <c r="D710" s="421"/>
      <c r="E710" s="421"/>
      <c r="F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  <c r="R710" s="421"/>
      <c r="S710" s="421"/>
      <c r="T710" s="421"/>
      <c r="U710" s="421"/>
      <c r="V710" s="421"/>
      <c r="W710" s="421"/>
      <c r="X710" s="421"/>
      <c r="Y710" s="421"/>
      <c r="Z710" s="421"/>
    </row>
    <row r="711" spans="1:26" ht="15.75" customHeight="1" x14ac:dyDescent="0.3">
      <c r="A711" s="420"/>
      <c r="B711" s="420"/>
      <c r="C711" s="421"/>
      <c r="D711" s="421"/>
      <c r="E711" s="421"/>
      <c r="F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  <c r="R711" s="421"/>
      <c r="S711" s="421"/>
      <c r="T711" s="421"/>
      <c r="U711" s="421"/>
      <c r="V711" s="421"/>
      <c r="W711" s="421"/>
      <c r="X711" s="421"/>
      <c r="Y711" s="421"/>
      <c r="Z711" s="421"/>
    </row>
    <row r="712" spans="1:26" ht="15.75" customHeight="1" x14ac:dyDescent="0.3">
      <c r="A712" s="420"/>
      <c r="B712" s="420"/>
      <c r="C712" s="421"/>
      <c r="D712" s="421"/>
      <c r="E712" s="421"/>
      <c r="F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  <c r="R712" s="421"/>
      <c r="S712" s="421"/>
      <c r="T712" s="421"/>
      <c r="U712" s="421"/>
      <c r="V712" s="421"/>
      <c r="W712" s="421"/>
      <c r="X712" s="421"/>
      <c r="Y712" s="421"/>
      <c r="Z712" s="421"/>
    </row>
    <row r="713" spans="1:26" ht="15.75" customHeight="1" x14ac:dyDescent="0.3">
      <c r="A713" s="420"/>
      <c r="B713" s="420"/>
      <c r="C713" s="421"/>
      <c r="D713" s="421"/>
      <c r="E713" s="421"/>
      <c r="F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  <c r="R713" s="421"/>
      <c r="S713" s="421"/>
      <c r="T713" s="421"/>
      <c r="U713" s="421"/>
      <c r="V713" s="421"/>
      <c r="W713" s="421"/>
      <c r="X713" s="421"/>
      <c r="Y713" s="421"/>
      <c r="Z713" s="421"/>
    </row>
    <row r="714" spans="1:26" ht="15.75" customHeight="1" x14ac:dyDescent="0.3">
      <c r="A714" s="420"/>
      <c r="B714" s="420"/>
      <c r="C714" s="421"/>
      <c r="D714" s="421"/>
      <c r="E714" s="421"/>
      <c r="F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  <c r="R714" s="421"/>
      <c r="S714" s="421"/>
      <c r="T714" s="421"/>
      <c r="U714" s="421"/>
      <c r="V714" s="421"/>
      <c r="W714" s="421"/>
      <c r="X714" s="421"/>
      <c r="Y714" s="421"/>
      <c r="Z714" s="421"/>
    </row>
    <row r="715" spans="1:26" ht="15.75" customHeight="1" x14ac:dyDescent="0.3">
      <c r="A715" s="420"/>
      <c r="B715" s="420"/>
      <c r="C715" s="421"/>
      <c r="D715" s="421"/>
      <c r="E715" s="421"/>
      <c r="F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  <c r="R715" s="421"/>
      <c r="S715" s="421"/>
      <c r="T715" s="421"/>
      <c r="U715" s="421"/>
      <c r="V715" s="421"/>
      <c r="W715" s="421"/>
      <c r="X715" s="421"/>
      <c r="Y715" s="421"/>
      <c r="Z715" s="421"/>
    </row>
    <row r="716" spans="1:26" ht="15.75" customHeight="1" x14ac:dyDescent="0.3">
      <c r="A716" s="420"/>
      <c r="B716" s="420"/>
      <c r="C716" s="421"/>
      <c r="D716" s="421"/>
      <c r="E716" s="421"/>
      <c r="F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  <c r="R716" s="421"/>
      <c r="S716" s="421"/>
      <c r="T716" s="421"/>
      <c r="U716" s="421"/>
      <c r="V716" s="421"/>
      <c r="W716" s="421"/>
      <c r="X716" s="421"/>
      <c r="Y716" s="421"/>
      <c r="Z716" s="421"/>
    </row>
    <row r="717" spans="1:26" ht="15.75" customHeight="1" x14ac:dyDescent="0.3">
      <c r="A717" s="420"/>
      <c r="B717" s="420"/>
      <c r="C717" s="421"/>
      <c r="D717" s="421"/>
      <c r="E717" s="421"/>
      <c r="F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  <c r="R717" s="421"/>
      <c r="S717" s="421"/>
      <c r="T717" s="421"/>
      <c r="U717" s="421"/>
      <c r="V717" s="421"/>
      <c r="W717" s="421"/>
      <c r="X717" s="421"/>
      <c r="Y717" s="421"/>
      <c r="Z717" s="421"/>
    </row>
    <row r="718" spans="1:26" ht="15.75" customHeight="1" x14ac:dyDescent="0.3">
      <c r="A718" s="420"/>
      <c r="B718" s="420"/>
      <c r="C718" s="421"/>
      <c r="D718" s="421"/>
      <c r="E718" s="421"/>
      <c r="F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  <c r="R718" s="421"/>
      <c r="S718" s="421"/>
      <c r="T718" s="421"/>
      <c r="U718" s="421"/>
      <c r="V718" s="421"/>
      <c r="W718" s="421"/>
      <c r="X718" s="421"/>
      <c r="Y718" s="421"/>
      <c r="Z718" s="421"/>
    </row>
    <row r="719" spans="1:26" ht="15.75" customHeight="1" x14ac:dyDescent="0.3">
      <c r="A719" s="420"/>
      <c r="B719" s="420"/>
      <c r="C719" s="421"/>
      <c r="D719" s="421"/>
      <c r="E719" s="421"/>
      <c r="F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  <c r="R719" s="421"/>
      <c r="S719" s="421"/>
      <c r="T719" s="421"/>
      <c r="U719" s="421"/>
      <c r="V719" s="421"/>
      <c r="W719" s="421"/>
      <c r="X719" s="421"/>
      <c r="Y719" s="421"/>
      <c r="Z719" s="421"/>
    </row>
    <row r="720" spans="1:26" ht="15.75" customHeight="1" x14ac:dyDescent="0.3">
      <c r="A720" s="420"/>
      <c r="B720" s="420"/>
      <c r="C720" s="421"/>
      <c r="D720" s="421"/>
      <c r="E720" s="421"/>
      <c r="F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  <c r="R720" s="421"/>
      <c r="S720" s="421"/>
      <c r="T720" s="421"/>
      <c r="U720" s="421"/>
      <c r="V720" s="421"/>
      <c r="W720" s="421"/>
      <c r="X720" s="421"/>
      <c r="Y720" s="421"/>
      <c r="Z720" s="421"/>
    </row>
    <row r="721" spans="1:26" ht="15.75" customHeight="1" x14ac:dyDescent="0.3">
      <c r="A721" s="420"/>
      <c r="B721" s="420"/>
      <c r="C721" s="421"/>
      <c r="D721" s="421"/>
      <c r="E721" s="421"/>
      <c r="F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  <c r="R721" s="421"/>
      <c r="S721" s="421"/>
      <c r="T721" s="421"/>
      <c r="U721" s="421"/>
      <c r="V721" s="421"/>
      <c r="W721" s="421"/>
      <c r="X721" s="421"/>
      <c r="Y721" s="421"/>
      <c r="Z721" s="421"/>
    </row>
    <row r="722" spans="1:26" ht="15.75" customHeight="1" x14ac:dyDescent="0.3">
      <c r="A722" s="420"/>
      <c r="B722" s="420"/>
      <c r="C722" s="421"/>
      <c r="D722" s="421"/>
      <c r="E722" s="421"/>
      <c r="F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  <c r="R722" s="421"/>
      <c r="S722" s="421"/>
      <c r="T722" s="421"/>
      <c r="U722" s="421"/>
      <c r="V722" s="421"/>
      <c r="W722" s="421"/>
      <c r="X722" s="421"/>
      <c r="Y722" s="421"/>
      <c r="Z722" s="421"/>
    </row>
    <row r="723" spans="1:26" ht="15.75" customHeight="1" x14ac:dyDescent="0.3">
      <c r="A723" s="420"/>
      <c r="B723" s="420"/>
      <c r="C723" s="421"/>
      <c r="D723" s="421"/>
      <c r="E723" s="421"/>
      <c r="F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  <c r="R723" s="421"/>
      <c r="S723" s="421"/>
      <c r="T723" s="421"/>
      <c r="U723" s="421"/>
      <c r="V723" s="421"/>
      <c r="W723" s="421"/>
      <c r="X723" s="421"/>
      <c r="Y723" s="421"/>
      <c r="Z723" s="421"/>
    </row>
    <row r="724" spans="1:26" ht="15.75" customHeight="1" x14ac:dyDescent="0.3">
      <c r="A724" s="420"/>
      <c r="B724" s="420"/>
      <c r="C724" s="421"/>
      <c r="D724" s="421"/>
      <c r="E724" s="421"/>
      <c r="F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  <c r="R724" s="421"/>
      <c r="S724" s="421"/>
      <c r="T724" s="421"/>
      <c r="U724" s="421"/>
      <c r="V724" s="421"/>
      <c r="W724" s="421"/>
      <c r="X724" s="421"/>
      <c r="Y724" s="421"/>
      <c r="Z724" s="421"/>
    </row>
    <row r="725" spans="1:26" ht="15.75" customHeight="1" x14ac:dyDescent="0.3">
      <c r="A725" s="420"/>
      <c r="B725" s="420"/>
      <c r="C725" s="421"/>
      <c r="D725" s="421"/>
      <c r="E725" s="421"/>
      <c r="F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  <c r="R725" s="421"/>
      <c r="S725" s="421"/>
      <c r="T725" s="421"/>
      <c r="U725" s="421"/>
      <c r="V725" s="421"/>
      <c r="W725" s="421"/>
      <c r="X725" s="421"/>
      <c r="Y725" s="421"/>
      <c r="Z725" s="421"/>
    </row>
    <row r="726" spans="1:26" ht="15.75" customHeight="1" x14ac:dyDescent="0.3">
      <c r="A726" s="420"/>
      <c r="B726" s="420"/>
      <c r="C726" s="421"/>
      <c r="D726" s="421"/>
      <c r="E726" s="421"/>
      <c r="F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  <c r="R726" s="421"/>
      <c r="S726" s="421"/>
      <c r="T726" s="421"/>
      <c r="U726" s="421"/>
      <c r="V726" s="421"/>
      <c r="W726" s="421"/>
      <c r="X726" s="421"/>
      <c r="Y726" s="421"/>
      <c r="Z726" s="421"/>
    </row>
    <row r="727" spans="1:26" ht="15.75" customHeight="1" x14ac:dyDescent="0.3">
      <c r="A727" s="420"/>
      <c r="B727" s="420"/>
      <c r="C727" s="421"/>
      <c r="D727" s="421"/>
      <c r="E727" s="421"/>
      <c r="F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  <c r="R727" s="421"/>
      <c r="S727" s="421"/>
      <c r="T727" s="421"/>
      <c r="U727" s="421"/>
      <c r="V727" s="421"/>
      <c r="W727" s="421"/>
      <c r="X727" s="421"/>
      <c r="Y727" s="421"/>
      <c r="Z727" s="421"/>
    </row>
    <row r="728" spans="1:26" ht="15.75" customHeight="1" x14ac:dyDescent="0.3">
      <c r="A728" s="420"/>
      <c r="B728" s="420"/>
      <c r="C728" s="421"/>
      <c r="D728" s="421"/>
      <c r="E728" s="421"/>
      <c r="F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  <c r="R728" s="421"/>
      <c r="S728" s="421"/>
      <c r="T728" s="421"/>
      <c r="U728" s="421"/>
      <c r="V728" s="421"/>
      <c r="W728" s="421"/>
      <c r="X728" s="421"/>
      <c r="Y728" s="421"/>
      <c r="Z728" s="421"/>
    </row>
    <row r="729" spans="1:26" ht="15.75" customHeight="1" x14ac:dyDescent="0.3">
      <c r="A729" s="420"/>
      <c r="B729" s="420"/>
      <c r="C729" s="421"/>
      <c r="D729" s="421"/>
      <c r="E729" s="421"/>
      <c r="F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  <c r="R729" s="421"/>
      <c r="S729" s="421"/>
      <c r="T729" s="421"/>
      <c r="U729" s="421"/>
      <c r="V729" s="421"/>
      <c r="W729" s="421"/>
      <c r="X729" s="421"/>
      <c r="Y729" s="421"/>
      <c r="Z729" s="421"/>
    </row>
    <row r="730" spans="1:26" ht="15.75" customHeight="1" x14ac:dyDescent="0.3">
      <c r="A730" s="420"/>
      <c r="B730" s="420"/>
      <c r="C730" s="421"/>
      <c r="D730" s="421"/>
      <c r="E730" s="421"/>
      <c r="F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  <c r="R730" s="421"/>
      <c r="S730" s="421"/>
      <c r="T730" s="421"/>
      <c r="U730" s="421"/>
      <c r="V730" s="421"/>
      <c r="W730" s="421"/>
      <c r="X730" s="421"/>
      <c r="Y730" s="421"/>
      <c r="Z730" s="421"/>
    </row>
    <row r="731" spans="1:26" ht="15.75" customHeight="1" x14ac:dyDescent="0.3">
      <c r="A731" s="420"/>
      <c r="B731" s="420"/>
      <c r="C731" s="421"/>
      <c r="D731" s="421"/>
      <c r="E731" s="421"/>
      <c r="F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  <c r="R731" s="421"/>
      <c r="S731" s="421"/>
      <c r="T731" s="421"/>
      <c r="U731" s="421"/>
      <c r="V731" s="421"/>
      <c r="W731" s="421"/>
      <c r="X731" s="421"/>
      <c r="Y731" s="421"/>
      <c r="Z731" s="421"/>
    </row>
    <row r="732" spans="1:26" ht="15.75" customHeight="1" x14ac:dyDescent="0.3">
      <c r="A732" s="420"/>
      <c r="B732" s="420"/>
      <c r="C732" s="421"/>
      <c r="D732" s="421"/>
      <c r="E732" s="421"/>
      <c r="F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  <c r="R732" s="421"/>
      <c r="S732" s="421"/>
      <c r="T732" s="421"/>
      <c r="U732" s="421"/>
      <c r="V732" s="421"/>
      <c r="W732" s="421"/>
      <c r="X732" s="421"/>
      <c r="Y732" s="421"/>
      <c r="Z732" s="421"/>
    </row>
    <row r="733" spans="1:26" ht="15.75" customHeight="1" x14ac:dyDescent="0.3">
      <c r="A733" s="420"/>
      <c r="B733" s="420"/>
      <c r="C733" s="421"/>
      <c r="D733" s="421"/>
      <c r="E733" s="421"/>
      <c r="F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  <c r="R733" s="421"/>
      <c r="S733" s="421"/>
      <c r="T733" s="421"/>
      <c r="U733" s="421"/>
      <c r="V733" s="421"/>
      <c r="W733" s="421"/>
      <c r="X733" s="421"/>
      <c r="Y733" s="421"/>
      <c r="Z733" s="421"/>
    </row>
    <row r="734" spans="1:26" ht="15.75" customHeight="1" x14ac:dyDescent="0.3">
      <c r="A734" s="420"/>
      <c r="B734" s="420"/>
      <c r="C734" s="421"/>
      <c r="D734" s="421"/>
      <c r="E734" s="421"/>
      <c r="F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  <c r="R734" s="421"/>
      <c r="S734" s="421"/>
      <c r="T734" s="421"/>
      <c r="U734" s="421"/>
      <c r="V734" s="421"/>
      <c r="W734" s="421"/>
      <c r="X734" s="421"/>
      <c r="Y734" s="421"/>
      <c r="Z734" s="421"/>
    </row>
    <row r="735" spans="1:26" ht="15.75" customHeight="1" x14ac:dyDescent="0.3">
      <c r="A735" s="420"/>
      <c r="B735" s="420"/>
      <c r="C735" s="421"/>
      <c r="D735" s="421"/>
      <c r="E735" s="421"/>
      <c r="F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  <c r="R735" s="421"/>
      <c r="S735" s="421"/>
      <c r="T735" s="421"/>
      <c r="U735" s="421"/>
      <c r="V735" s="421"/>
      <c r="W735" s="421"/>
      <c r="X735" s="421"/>
      <c r="Y735" s="421"/>
      <c r="Z735" s="421"/>
    </row>
    <row r="736" spans="1:26" ht="15.75" customHeight="1" x14ac:dyDescent="0.3">
      <c r="A736" s="420"/>
      <c r="B736" s="420"/>
      <c r="C736" s="421"/>
      <c r="D736" s="421"/>
      <c r="E736" s="421"/>
      <c r="F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  <c r="R736" s="421"/>
      <c r="S736" s="421"/>
      <c r="T736" s="421"/>
      <c r="U736" s="421"/>
      <c r="V736" s="421"/>
      <c r="W736" s="421"/>
      <c r="X736" s="421"/>
      <c r="Y736" s="421"/>
      <c r="Z736" s="421"/>
    </row>
    <row r="737" spans="1:26" ht="15.75" customHeight="1" x14ac:dyDescent="0.3">
      <c r="A737" s="420"/>
      <c r="B737" s="420"/>
      <c r="C737" s="421"/>
      <c r="D737" s="421"/>
      <c r="E737" s="421"/>
      <c r="F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  <c r="R737" s="421"/>
      <c r="S737" s="421"/>
      <c r="T737" s="421"/>
      <c r="U737" s="421"/>
      <c r="V737" s="421"/>
      <c r="W737" s="421"/>
      <c r="X737" s="421"/>
      <c r="Y737" s="421"/>
      <c r="Z737" s="421"/>
    </row>
    <row r="738" spans="1:26" ht="15.75" customHeight="1" x14ac:dyDescent="0.3">
      <c r="A738" s="420"/>
      <c r="B738" s="420"/>
      <c r="C738" s="421"/>
      <c r="D738" s="421"/>
      <c r="E738" s="421"/>
      <c r="F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  <c r="R738" s="421"/>
      <c r="S738" s="421"/>
      <c r="T738" s="421"/>
      <c r="U738" s="421"/>
      <c r="V738" s="421"/>
      <c r="W738" s="421"/>
      <c r="X738" s="421"/>
      <c r="Y738" s="421"/>
      <c r="Z738" s="421"/>
    </row>
    <row r="739" spans="1:26" ht="15.75" customHeight="1" x14ac:dyDescent="0.3">
      <c r="A739" s="420"/>
      <c r="B739" s="420"/>
      <c r="C739" s="421"/>
      <c r="D739" s="421"/>
      <c r="E739" s="421"/>
      <c r="F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  <c r="R739" s="421"/>
      <c r="S739" s="421"/>
      <c r="T739" s="421"/>
      <c r="U739" s="421"/>
      <c r="V739" s="421"/>
      <c r="W739" s="421"/>
      <c r="X739" s="421"/>
      <c r="Y739" s="421"/>
      <c r="Z739" s="421"/>
    </row>
    <row r="740" spans="1:26" ht="15.75" customHeight="1" x14ac:dyDescent="0.3">
      <c r="A740" s="420"/>
      <c r="B740" s="420"/>
      <c r="C740" s="421"/>
      <c r="D740" s="421"/>
      <c r="E740" s="421"/>
      <c r="F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  <c r="R740" s="421"/>
      <c r="S740" s="421"/>
      <c r="T740" s="421"/>
      <c r="U740" s="421"/>
      <c r="V740" s="421"/>
      <c r="W740" s="421"/>
      <c r="X740" s="421"/>
      <c r="Y740" s="421"/>
      <c r="Z740" s="421"/>
    </row>
    <row r="741" spans="1:26" ht="15.75" customHeight="1" x14ac:dyDescent="0.3">
      <c r="A741" s="420"/>
      <c r="B741" s="420"/>
      <c r="C741" s="421"/>
      <c r="D741" s="421"/>
      <c r="E741" s="421"/>
      <c r="F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  <c r="R741" s="421"/>
      <c r="S741" s="421"/>
      <c r="T741" s="421"/>
      <c r="U741" s="421"/>
      <c r="V741" s="421"/>
      <c r="W741" s="421"/>
      <c r="X741" s="421"/>
      <c r="Y741" s="421"/>
      <c r="Z741" s="421"/>
    </row>
    <row r="742" spans="1:26" ht="15.75" customHeight="1" x14ac:dyDescent="0.3">
      <c r="A742" s="420"/>
      <c r="B742" s="420"/>
      <c r="C742" s="421"/>
      <c r="D742" s="421"/>
      <c r="E742" s="421"/>
      <c r="F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  <c r="R742" s="421"/>
      <c r="S742" s="421"/>
      <c r="T742" s="421"/>
      <c r="U742" s="421"/>
      <c r="V742" s="421"/>
      <c r="W742" s="421"/>
      <c r="X742" s="421"/>
      <c r="Y742" s="421"/>
      <c r="Z742" s="421"/>
    </row>
    <row r="743" spans="1:26" ht="15.75" customHeight="1" x14ac:dyDescent="0.3">
      <c r="A743" s="420"/>
      <c r="B743" s="420"/>
      <c r="C743" s="421"/>
      <c r="D743" s="421"/>
      <c r="E743" s="421"/>
      <c r="F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  <c r="R743" s="421"/>
      <c r="S743" s="421"/>
      <c r="T743" s="421"/>
      <c r="U743" s="421"/>
      <c r="V743" s="421"/>
      <c r="W743" s="421"/>
      <c r="X743" s="421"/>
      <c r="Y743" s="421"/>
      <c r="Z743" s="421"/>
    </row>
    <row r="744" spans="1:26" ht="15.75" customHeight="1" x14ac:dyDescent="0.3">
      <c r="A744" s="420"/>
      <c r="B744" s="420"/>
      <c r="C744" s="421"/>
      <c r="D744" s="421"/>
      <c r="E744" s="421"/>
      <c r="F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  <c r="R744" s="421"/>
      <c r="S744" s="421"/>
      <c r="T744" s="421"/>
      <c r="U744" s="421"/>
      <c r="V744" s="421"/>
      <c r="W744" s="421"/>
      <c r="X744" s="421"/>
      <c r="Y744" s="421"/>
      <c r="Z744" s="421"/>
    </row>
    <row r="745" spans="1:26" ht="15.75" customHeight="1" x14ac:dyDescent="0.3">
      <c r="A745" s="420"/>
      <c r="B745" s="420"/>
      <c r="C745" s="421"/>
      <c r="D745" s="421"/>
      <c r="E745" s="421"/>
      <c r="F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  <c r="R745" s="421"/>
      <c r="S745" s="421"/>
      <c r="T745" s="421"/>
      <c r="U745" s="421"/>
      <c r="V745" s="421"/>
      <c r="W745" s="421"/>
      <c r="X745" s="421"/>
      <c r="Y745" s="421"/>
      <c r="Z745" s="421"/>
    </row>
    <row r="746" spans="1:26" ht="15.75" customHeight="1" x14ac:dyDescent="0.3">
      <c r="A746" s="420"/>
      <c r="B746" s="420"/>
      <c r="C746" s="421"/>
      <c r="D746" s="421"/>
      <c r="E746" s="421"/>
      <c r="F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  <c r="R746" s="421"/>
      <c r="S746" s="421"/>
      <c r="T746" s="421"/>
      <c r="U746" s="421"/>
      <c r="V746" s="421"/>
      <c r="W746" s="421"/>
      <c r="X746" s="421"/>
      <c r="Y746" s="421"/>
      <c r="Z746" s="421"/>
    </row>
    <row r="747" spans="1:26" ht="15.75" customHeight="1" x14ac:dyDescent="0.3">
      <c r="A747" s="420"/>
      <c r="B747" s="420"/>
      <c r="C747" s="421"/>
      <c r="D747" s="421"/>
      <c r="E747" s="421"/>
      <c r="F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  <c r="R747" s="421"/>
      <c r="S747" s="421"/>
      <c r="T747" s="421"/>
      <c r="U747" s="421"/>
      <c r="V747" s="421"/>
      <c r="W747" s="421"/>
      <c r="X747" s="421"/>
      <c r="Y747" s="421"/>
      <c r="Z747" s="421"/>
    </row>
    <row r="748" spans="1:26" ht="15.75" customHeight="1" x14ac:dyDescent="0.3">
      <c r="A748" s="420"/>
      <c r="B748" s="420"/>
      <c r="C748" s="421"/>
      <c r="D748" s="421"/>
      <c r="E748" s="421"/>
      <c r="F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  <c r="R748" s="421"/>
      <c r="S748" s="421"/>
      <c r="T748" s="421"/>
      <c r="U748" s="421"/>
      <c r="V748" s="421"/>
      <c r="W748" s="421"/>
      <c r="X748" s="421"/>
      <c r="Y748" s="421"/>
      <c r="Z748" s="421"/>
    </row>
    <row r="749" spans="1:26" ht="15.75" customHeight="1" x14ac:dyDescent="0.3">
      <c r="A749" s="420"/>
      <c r="B749" s="420"/>
      <c r="C749" s="421"/>
      <c r="D749" s="421"/>
      <c r="E749" s="421"/>
      <c r="F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  <c r="R749" s="421"/>
      <c r="S749" s="421"/>
      <c r="T749" s="421"/>
      <c r="U749" s="421"/>
      <c r="V749" s="421"/>
      <c r="W749" s="421"/>
      <c r="X749" s="421"/>
      <c r="Y749" s="421"/>
      <c r="Z749" s="421"/>
    </row>
    <row r="750" spans="1:26" ht="15.75" customHeight="1" x14ac:dyDescent="0.3">
      <c r="A750" s="420"/>
      <c r="B750" s="420"/>
      <c r="C750" s="421"/>
      <c r="D750" s="421"/>
      <c r="E750" s="421"/>
      <c r="F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  <c r="R750" s="421"/>
      <c r="S750" s="421"/>
      <c r="T750" s="421"/>
      <c r="U750" s="421"/>
      <c r="V750" s="421"/>
      <c r="W750" s="421"/>
      <c r="X750" s="421"/>
      <c r="Y750" s="421"/>
      <c r="Z750" s="421"/>
    </row>
    <row r="751" spans="1:26" ht="15.75" customHeight="1" x14ac:dyDescent="0.3">
      <c r="A751" s="420"/>
      <c r="B751" s="420"/>
      <c r="C751" s="421"/>
      <c r="D751" s="421"/>
      <c r="E751" s="421"/>
      <c r="F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  <c r="R751" s="421"/>
      <c r="S751" s="421"/>
      <c r="T751" s="421"/>
      <c r="U751" s="421"/>
      <c r="V751" s="421"/>
      <c r="W751" s="421"/>
      <c r="X751" s="421"/>
      <c r="Y751" s="421"/>
      <c r="Z751" s="421"/>
    </row>
    <row r="752" spans="1:26" ht="15.75" customHeight="1" x14ac:dyDescent="0.3">
      <c r="A752" s="420"/>
      <c r="B752" s="420"/>
      <c r="C752" s="421"/>
      <c r="D752" s="421"/>
      <c r="E752" s="421"/>
      <c r="F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  <c r="R752" s="421"/>
      <c r="S752" s="421"/>
      <c r="T752" s="421"/>
      <c r="U752" s="421"/>
      <c r="V752" s="421"/>
      <c r="W752" s="421"/>
      <c r="X752" s="421"/>
      <c r="Y752" s="421"/>
      <c r="Z752" s="421"/>
    </row>
    <row r="753" spans="1:26" ht="15.75" customHeight="1" x14ac:dyDescent="0.3">
      <c r="A753" s="420"/>
      <c r="B753" s="420"/>
      <c r="C753" s="421"/>
      <c r="D753" s="421"/>
      <c r="E753" s="421"/>
      <c r="F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  <c r="R753" s="421"/>
      <c r="S753" s="421"/>
      <c r="T753" s="421"/>
      <c r="U753" s="421"/>
      <c r="V753" s="421"/>
      <c r="W753" s="421"/>
      <c r="X753" s="421"/>
      <c r="Y753" s="421"/>
      <c r="Z753" s="421"/>
    </row>
    <row r="754" spans="1:26" ht="15.75" customHeight="1" x14ac:dyDescent="0.3">
      <c r="A754" s="420"/>
      <c r="B754" s="420"/>
      <c r="C754" s="421"/>
      <c r="D754" s="421"/>
      <c r="E754" s="421"/>
      <c r="F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  <c r="R754" s="421"/>
      <c r="S754" s="421"/>
      <c r="T754" s="421"/>
      <c r="U754" s="421"/>
      <c r="V754" s="421"/>
      <c r="W754" s="421"/>
      <c r="X754" s="421"/>
      <c r="Y754" s="421"/>
      <c r="Z754" s="421"/>
    </row>
    <row r="755" spans="1:26" ht="15.75" customHeight="1" x14ac:dyDescent="0.3">
      <c r="A755" s="420"/>
      <c r="B755" s="420"/>
      <c r="C755" s="421"/>
      <c r="D755" s="421"/>
      <c r="E755" s="421"/>
      <c r="F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  <c r="R755" s="421"/>
      <c r="S755" s="421"/>
      <c r="T755" s="421"/>
      <c r="U755" s="421"/>
      <c r="V755" s="421"/>
      <c r="W755" s="421"/>
      <c r="X755" s="421"/>
      <c r="Y755" s="421"/>
      <c r="Z755" s="421"/>
    </row>
    <row r="756" spans="1:26" ht="15.75" customHeight="1" x14ac:dyDescent="0.3">
      <c r="A756" s="420"/>
      <c r="B756" s="420"/>
      <c r="C756" s="421"/>
      <c r="D756" s="421"/>
      <c r="E756" s="421"/>
      <c r="F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  <c r="R756" s="421"/>
      <c r="S756" s="421"/>
      <c r="T756" s="421"/>
      <c r="U756" s="421"/>
      <c r="V756" s="421"/>
      <c r="W756" s="421"/>
      <c r="X756" s="421"/>
      <c r="Y756" s="421"/>
      <c r="Z756" s="421"/>
    </row>
    <row r="757" spans="1:26" ht="15.75" customHeight="1" x14ac:dyDescent="0.3">
      <c r="A757" s="420"/>
      <c r="B757" s="420"/>
      <c r="C757" s="421"/>
      <c r="D757" s="421"/>
      <c r="E757" s="421"/>
      <c r="F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  <c r="R757" s="421"/>
      <c r="S757" s="421"/>
      <c r="T757" s="421"/>
      <c r="U757" s="421"/>
      <c r="V757" s="421"/>
      <c r="W757" s="421"/>
      <c r="X757" s="421"/>
      <c r="Y757" s="421"/>
      <c r="Z757" s="421"/>
    </row>
    <row r="758" spans="1:26" ht="15.75" customHeight="1" x14ac:dyDescent="0.3">
      <c r="A758" s="420"/>
      <c r="B758" s="420"/>
      <c r="C758" s="421"/>
      <c r="D758" s="421"/>
      <c r="E758" s="421"/>
      <c r="F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  <c r="R758" s="421"/>
      <c r="S758" s="421"/>
      <c r="T758" s="421"/>
      <c r="U758" s="421"/>
      <c r="V758" s="421"/>
      <c r="W758" s="421"/>
      <c r="X758" s="421"/>
      <c r="Y758" s="421"/>
      <c r="Z758" s="421"/>
    </row>
    <row r="759" spans="1:26" ht="15.75" customHeight="1" x14ac:dyDescent="0.3">
      <c r="A759" s="420"/>
      <c r="B759" s="420"/>
      <c r="C759" s="421"/>
      <c r="D759" s="421"/>
      <c r="E759" s="421"/>
      <c r="F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  <c r="R759" s="421"/>
      <c r="S759" s="421"/>
      <c r="T759" s="421"/>
      <c r="U759" s="421"/>
      <c r="V759" s="421"/>
      <c r="W759" s="421"/>
      <c r="X759" s="421"/>
      <c r="Y759" s="421"/>
      <c r="Z759" s="421"/>
    </row>
    <row r="760" spans="1:26" ht="15.75" customHeight="1" x14ac:dyDescent="0.3">
      <c r="A760" s="420"/>
      <c r="B760" s="420"/>
      <c r="C760" s="421"/>
      <c r="D760" s="421"/>
      <c r="E760" s="421"/>
      <c r="F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  <c r="R760" s="421"/>
      <c r="S760" s="421"/>
      <c r="T760" s="421"/>
      <c r="U760" s="421"/>
      <c r="V760" s="421"/>
      <c r="W760" s="421"/>
      <c r="X760" s="421"/>
      <c r="Y760" s="421"/>
      <c r="Z760" s="421"/>
    </row>
    <row r="761" spans="1:26" ht="15.75" customHeight="1" x14ac:dyDescent="0.3">
      <c r="A761" s="420"/>
      <c r="B761" s="420"/>
      <c r="C761" s="421"/>
      <c r="D761" s="421"/>
      <c r="E761" s="421"/>
      <c r="F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  <c r="R761" s="421"/>
      <c r="S761" s="421"/>
      <c r="T761" s="421"/>
      <c r="U761" s="421"/>
      <c r="V761" s="421"/>
      <c r="W761" s="421"/>
      <c r="X761" s="421"/>
      <c r="Y761" s="421"/>
      <c r="Z761" s="421"/>
    </row>
    <row r="762" spans="1:26" ht="15.75" customHeight="1" x14ac:dyDescent="0.3">
      <c r="A762" s="420"/>
      <c r="B762" s="420"/>
      <c r="C762" s="421"/>
      <c r="D762" s="421"/>
      <c r="E762" s="421"/>
      <c r="F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  <c r="R762" s="421"/>
      <c r="S762" s="421"/>
      <c r="T762" s="421"/>
      <c r="U762" s="421"/>
      <c r="V762" s="421"/>
      <c r="W762" s="421"/>
      <c r="X762" s="421"/>
      <c r="Y762" s="421"/>
      <c r="Z762" s="421"/>
    </row>
    <row r="763" spans="1:26" ht="15.75" customHeight="1" x14ac:dyDescent="0.3">
      <c r="A763" s="420"/>
      <c r="B763" s="420"/>
      <c r="C763" s="421"/>
      <c r="D763" s="421"/>
      <c r="E763" s="421"/>
      <c r="F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  <c r="R763" s="421"/>
      <c r="S763" s="421"/>
      <c r="T763" s="421"/>
      <c r="U763" s="421"/>
      <c r="V763" s="421"/>
      <c r="W763" s="421"/>
      <c r="X763" s="421"/>
      <c r="Y763" s="421"/>
      <c r="Z763" s="421"/>
    </row>
    <row r="764" spans="1:26" ht="15.75" customHeight="1" x14ac:dyDescent="0.3">
      <c r="A764" s="420"/>
      <c r="B764" s="420"/>
      <c r="C764" s="421"/>
      <c r="D764" s="421"/>
      <c r="E764" s="421"/>
      <c r="F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  <c r="R764" s="421"/>
      <c r="S764" s="421"/>
      <c r="T764" s="421"/>
      <c r="U764" s="421"/>
      <c r="V764" s="421"/>
      <c r="W764" s="421"/>
      <c r="X764" s="421"/>
      <c r="Y764" s="421"/>
      <c r="Z764" s="421"/>
    </row>
    <row r="765" spans="1:26" ht="15.75" customHeight="1" x14ac:dyDescent="0.3">
      <c r="A765" s="420"/>
      <c r="B765" s="420"/>
      <c r="C765" s="421"/>
      <c r="D765" s="421"/>
      <c r="E765" s="421"/>
      <c r="F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  <c r="R765" s="421"/>
      <c r="S765" s="421"/>
      <c r="T765" s="421"/>
      <c r="U765" s="421"/>
      <c r="V765" s="421"/>
      <c r="W765" s="421"/>
      <c r="X765" s="421"/>
      <c r="Y765" s="421"/>
      <c r="Z765" s="421"/>
    </row>
    <row r="766" spans="1:26" ht="15.75" customHeight="1" x14ac:dyDescent="0.3">
      <c r="A766" s="420"/>
      <c r="B766" s="420"/>
      <c r="C766" s="421"/>
      <c r="D766" s="421"/>
      <c r="E766" s="421"/>
      <c r="F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  <c r="R766" s="421"/>
      <c r="S766" s="421"/>
      <c r="T766" s="421"/>
      <c r="U766" s="421"/>
      <c r="V766" s="421"/>
      <c r="W766" s="421"/>
      <c r="X766" s="421"/>
      <c r="Y766" s="421"/>
      <c r="Z766" s="421"/>
    </row>
    <row r="767" spans="1:26" ht="15.75" customHeight="1" x14ac:dyDescent="0.3">
      <c r="A767" s="420"/>
      <c r="B767" s="420"/>
      <c r="C767" s="421"/>
      <c r="D767" s="421"/>
      <c r="E767" s="421"/>
      <c r="F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  <c r="R767" s="421"/>
      <c r="S767" s="421"/>
      <c r="T767" s="421"/>
      <c r="U767" s="421"/>
      <c r="V767" s="421"/>
      <c r="W767" s="421"/>
      <c r="X767" s="421"/>
      <c r="Y767" s="421"/>
      <c r="Z767" s="421"/>
    </row>
    <row r="768" spans="1:26" ht="15.75" customHeight="1" x14ac:dyDescent="0.3">
      <c r="A768" s="420"/>
      <c r="B768" s="420"/>
      <c r="C768" s="421"/>
      <c r="D768" s="421"/>
      <c r="E768" s="421"/>
      <c r="F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  <c r="R768" s="421"/>
      <c r="S768" s="421"/>
      <c r="T768" s="421"/>
      <c r="U768" s="421"/>
      <c r="V768" s="421"/>
      <c r="W768" s="421"/>
      <c r="X768" s="421"/>
      <c r="Y768" s="421"/>
      <c r="Z768" s="421"/>
    </row>
    <row r="769" spans="1:26" ht="15.75" customHeight="1" x14ac:dyDescent="0.3">
      <c r="A769" s="420"/>
      <c r="B769" s="420"/>
      <c r="C769" s="421"/>
      <c r="D769" s="421"/>
      <c r="E769" s="421"/>
      <c r="F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  <c r="R769" s="421"/>
      <c r="S769" s="421"/>
      <c r="T769" s="421"/>
      <c r="U769" s="421"/>
      <c r="V769" s="421"/>
      <c r="W769" s="421"/>
      <c r="X769" s="421"/>
      <c r="Y769" s="421"/>
      <c r="Z769" s="421"/>
    </row>
    <row r="770" spans="1:26" ht="15.75" customHeight="1" x14ac:dyDescent="0.3">
      <c r="A770" s="420"/>
      <c r="B770" s="420"/>
      <c r="C770" s="421"/>
      <c r="D770" s="421"/>
      <c r="E770" s="421"/>
      <c r="F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  <c r="R770" s="421"/>
      <c r="S770" s="421"/>
      <c r="T770" s="421"/>
      <c r="U770" s="421"/>
      <c r="V770" s="421"/>
      <c r="W770" s="421"/>
      <c r="X770" s="421"/>
      <c r="Y770" s="421"/>
      <c r="Z770" s="421"/>
    </row>
    <row r="771" spans="1:26" ht="15.75" customHeight="1" x14ac:dyDescent="0.3">
      <c r="A771" s="420"/>
      <c r="B771" s="420"/>
      <c r="C771" s="421"/>
      <c r="D771" s="421"/>
      <c r="E771" s="421"/>
      <c r="F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  <c r="R771" s="421"/>
      <c r="S771" s="421"/>
      <c r="T771" s="421"/>
      <c r="U771" s="421"/>
      <c r="V771" s="421"/>
      <c r="W771" s="421"/>
      <c r="X771" s="421"/>
      <c r="Y771" s="421"/>
      <c r="Z771" s="421"/>
    </row>
    <row r="772" spans="1:26" ht="15.75" customHeight="1" x14ac:dyDescent="0.3">
      <c r="A772" s="420"/>
      <c r="B772" s="420"/>
      <c r="C772" s="421"/>
      <c r="D772" s="421"/>
      <c r="E772" s="421"/>
      <c r="F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  <c r="R772" s="421"/>
      <c r="S772" s="421"/>
      <c r="T772" s="421"/>
      <c r="U772" s="421"/>
      <c r="V772" s="421"/>
      <c r="W772" s="421"/>
      <c r="X772" s="421"/>
      <c r="Y772" s="421"/>
      <c r="Z772" s="421"/>
    </row>
    <row r="773" spans="1:26" ht="15.75" customHeight="1" x14ac:dyDescent="0.3">
      <c r="A773" s="420"/>
      <c r="B773" s="420"/>
      <c r="C773" s="421"/>
      <c r="D773" s="421"/>
      <c r="E773" s="421"/>
      <c r="F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  <c r="R773" s="421"/>
      <c r="S773" s="421"/>
      <c r="T773" s="421"/>
      <c r="U773" s="421"/>
      <c r="V773" s="421"/>
      <c r="W773" s="421"/>
      <c r="X773" s="421"/>
      <c r="Y773" s="421"/>
      <c r="Z773" s="421"/>
    </row>
    <row r="774" spans="1:26" ht="15.75" customHeight="1" x14ac:dyDescent="0.3">
      <c r="A774" s="420"/>
      <c r="B774" s="420"/>
      <c r="C774" s="421"/>
      <c r="D774" s="421"/>
      <c r="E774" s="421"/>
      <c r="F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  <c r="R774" s="421"/>
      <c r="S774" s="421"/>
      <c r="T774" s="421"/>
      <c r="U774" s="421"/>
      <c r="V774" s="421"/>
      <c r="W774" s="421"/>
      <c r="X774" s="421"/>
      <c r="Y774" s="421"/>
      <c r="Z774" s="421"/>
    </row>
    <row r="775" spans="1:26" ht="15.75" customHeight="1" x14ac:dyDescent="0.3">
      <c r="A775" s="420"/>
      <c r="B775" s="420"/>
      <c r="C775" s="421"/>
      <c r="D775" s="421"/>
      <c r="E775" s="421"/>
      <c r="F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  <c r="R775" s="421"/>
      <c r="S775" s="421"/>
      <c r="T775" s="421"/>
      <c r="U775" s="421"/>
      <c r="V775" s="421"/>
      <c r="W775" s="421"/>
      <c r="X775" s="421"/>
      <c r="Y775" s="421"/>
      <c r="Z775" s="421"/>
    </row>
    <row r="776" spans="1:26" ht="15.75" customHeight="1" x14ac:dyDescent="0.3">
      <c r="A776" s="420"/>
      <c r="B776" s="420"/>
      <c r="C776" s="421"/>
      <c r="D776" s="421"/>
      <c r="E776" s="421"/>
      <c r="F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  <c r="R776" s="421"/>
      <c r="S776" s="421"/>
      <c r="T776" s="421"/>
      <c r="U776" s="421"/>
      <c r="V776" s="421"/>
      <c r="W776" s="421"/>
      <c r="X776" s="421"/>
      <c r="Y776" s="421"/>
      <c r="Z776" s="421"/>
    </row>
    <row r="777" spans="1:26" ht="15.75" customHeight="1" x14ac:dyDescent="0.3">
      <c r="A777" s="420"/>
      <c r="B777" s="420"/>
      <c r="C777" s="421"/>
      <c r="D777" s="421"/>
      <c r="E777" s="421"/>
      <c r="F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  <c r="R777" s="421"/>
      <c r="S777" s="421"/>
      <c r="T777" s="421"/>
      <c r="U777" s="421"/>
      <c r="V777" s="421"/>
      <c r="W777" s="421"/>
      <c r="X777" s="421"/>
      <c r="Y777" s="421"/>
      <c r="Z777" s="421"/>
    </row>
    <row r="778" spans="1:26" ht="15.75" customHeight="1" x14ac:dyDescent="0.3">
      <c r="A778" s="420"/>
      <c r="B778" s="420"/>
      <c r="C778" s="421"/>
      <c r="D778" s="421"/>
      <c r="E778" s="421"/>
      <c r="F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  <c r="R778" s="421"/>
      <c r="S778" s="421"/>
      <c r="T778" s="421"/>
      <c r="U778" s="421"/>
      <c r="V778" s="421"/>
      <c r="W778" s="421"/>
      <c r="X778" s="421"/>
      <c r="Y778" s="421"/>
      <c r="Z778" s="421"/>
    </row>
    <row r="779" spans="1:26" ht="15.75" customHeight="1" x14ac:dyDescent="0.3">
      <c r="A779" s="420"/>
      <c r="B779" s="420"/>
      <c r="C779" s="421"/>
      <c r="D779" s="421"/>
      <c r="E779" s="421"/>
      <c r="F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  <c r="R779" s="421"/>
      <c r="S779" s="421"/>
      <c r="T779" s="421"/>
      <c r="U779" s="421"/>
      <c r="V779" s="421"/>
      <c r="W779" s="421"/>
      <c r="X779" s="421"/>
      <c r="Y779" s="421"/>
      <c r="Z779" s="421"/>
    </row>
    <row r="780" spans="1:26" ht="15.75" customHeight="1" x14ac:dyDescent="0.3">
      <c r="A780" s="420"/>
      <c r="B780" s="420"/>
      <c r="C780" s="421"/>
      <c r="D780" s="421"/>
      <c r="E780" s="421"/>
      <c r="F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  <c r="R780" s="421"/>
      <c r="S780" s="421"/>
      <c r="T780" s="421"/>
      <c r="U780" s="421"/>
      <c r="V780" s="421"/>
      <c r="W780" s="421"/>
      <c r="X780" s="421"/>
      <c r="Y780" s="421"/>
      <c r="Z780" s="421"/>
    </row>
    <row r="781" spans="1:26" ht="15.75" customHeight="1" x14ac:dyDescent="0.3">
      <c r="A781" s="420"/>
      <c r="B781" s="420"/>
      <c r="C781" s="421"/>
      <c r="D781" s="421"/>
      <c r="E781" s="421"/>
      <c r="F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  <c r="R781" s="421"/>
      <c r="S781" s="421"/>
      <c r="T781" s="421"/>
      <c r="U781" s="421"/>
      <c r="V781" s="421"/>
      <c r="W781" s="421"/>
      <c r="X781" s="421"/>
      <c r="Y781" s="421"/>
      <c r="Z781" s="421"/>
    </row>
    <row r="782" spans="1:26" ht="15.75" customHeight="1" x14ac:dyDescent="0.3">
      <c r="A782" s="420"/>
      <c r="B782" s="420"/>
      <c r="C782" s="421"/>
      <c r="D782" s="421"/>
      <c r="E782" s="421"/>
      <c r="F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  <c r="R782" s="421"/>
      <c r="S782" s="421"/>
      <c r="T782" s="421"/>
      <c r="U782" s="421"/>
      <c r="V782" s="421"/>
      <c r="W782" s="421"/>
      <c r="X782" s="421"/>
      <c r="Y782" s="421"/>
      <c r="Z782" s="421"/>
    </row>
    <row r="783" spans="1:26" ht="15.75" customHeight="1" x14ac:dyDescent="0.3">
      <c r="A783" s="420"/>
      <c r="B783" s="420"/>
      <c r="C783" s="421"/>
      <c r="D783" s="421"/>
      <c r="E783" s="421"/>
      <c r="F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  <c r="R783" s="421"/>
      <c r="S783" s="421"/>
      <c r="T783" s="421"/>
      <c r="U783" s="421"/>
      <c r="V783" s="421"/>
      <c r="W783" s="421"/>
      <c r="X783" s="421"/>
      <c r="Y783" s="421"/>
      <c r="Z783" s="421"/>
    </row>
    <row r="784" spans="1:26" ht="15.75" customHeight="1" x14ac:dyDescent="0.3">
      <c r="A784" s="420"/>
      <c r="B784" s="420"/>
      <c r="C784" s="421"/>
      <c r="D784" s="421"/>
      <c r="E784" s="421"/>
      <c r="F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  <c r="R784" s="421"/>
      <c r="S784" s="421"/>
      <c r="T784" s="421"/>
      <c r="U784" s="421"/>
      <c r="V784" s="421"/>
      <c r="W784" s="421"/>
      <c r="X784" s="421"/>
      <c r="Y784" s="421"/>
      <c r="Z784" s="421"/>
    </row>
    <row r="785" spans="1:26" ht="15.75" customHeight="1" x14ac:dyDescent="0.3">
      <c r="A785" s="420"/>
      <c r="B785" s="420"/>
      <c r="C785" s="421"/>
      <c r="D785" s="421"/>
      <c r="E785" s="421"/>
      <c r="F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  <c r="R785" s="421"/>
      <c r="S785" s="421"/>
      <c r="T785" s="421"/>
      <c r="U785" s="421"/>
      <c r="V785" s="421"/>
      <c r="W785" s="421"/>
      <c r="X785" s="421"/>
      <c r="Y785" s="421"/>
      <c r="Z785" s="421"/>
    </row>
    <row r="786" spans="1:26" ht="15.75" customHeight="1" x14ac:dyDescent="0.3">
      <c r="A786" s="420"/>
      <c r="B786" s="420"/>
      <c r="C786" s="421"/>
      <c r="D786" s="421"/>
      <c r="E786" s="421"/>
      <c r="F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  <c r="R786" s="421"/>
      <c r="S786" s="421"/>
      <c r="T786" s="421"/>
      <c r="U786" s="421"/>
      <c r="V786" s="421"/>
      <c r="W786" s="421"/>
      <c r="X786" s="421"/>
      <c r="Y786" s="421"/>
      <c r="Z786" s="421"/>
    </row>
    <row r="787" spans="1:26" ht="15.75" customHeight="1" x14ac:dyDescent="0.3">
      <c r="A787" s="420"/>
      <c r="B787" s="420"/>
      <c r="C787" s="421"/>
      <c r="D787" s="421"/>
      <c r="E787" s="421"/>
      <c r="F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  <c r="R787" s="421"/>
      <c r="S787" s="421"/>
      <c r="T787" s="421"/>
      <c r="U787" s="421"/>
      <c r="V787" s="421"/>
      <c r="W787" s="421"/>
      <c r="X787" s="421"/>
      <c r="Y787" s="421"/>
      <c r="Z787" s="421"/>
    </row>
    <row r="788" spans="1:26" ht="15.75" customHeight="1" x14ac:dyDescent="0.3">
      <c r="A788" s="420"/>
      <c r="B788" s="420"/>
      <c r="C788" s="421"/>
      <c r="D788" s="421"/>
      <c r="E788" s="421"/>
      <c r="F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  <c r="R788" s="421"/>
      <c r="S788" s="421"/>
      <c r="T788" s="421"/>
      <c r="U788" s="421"/>
      <c r="V788" s="421"/>
      <c r="W788" s="421"/>
      <c r="X788" s="421"/>
      <c r="Y788" s="421"/>
      <c r="Z788" s="421"/>
    </row>
    <row r="789" spans="1:26" ht="15.75" customHeight="1" x14ac:dyDescent="0.3">
      <c r="A789" s="420"/>
      <c r="B789" s="420"/>
      <c r="C789" s="421"/>
      <c r="D789" s="421"/>
      <c r="E789" s="421"/>
      <c r="F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  <c r="R789" s="421"/>
      <c r="S789" s="421"/>
      <c r="T789" s="421"/>
      <c r="U789" s="421"/>
      <c r="V789" s="421"/>
      <c r="W789" s="421"/>
      <c r="X789" s="421"/>
      <c r="Y789" s="421"/>
      <c r="Z789" s="421"/>
    </row>
    <row r="790" spans="1:26" ht="15.75" customHeight="1" x14ac:dyDescent="0.3">
      <c r="A790" s="420"/>
      <c r="B790" s="420"/>
      <c r="C790" s="421"/>
      <c r="D790" s="421"/>
      <c r="E790" s="421"/>
      <c r="F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  <c r="R790" s="421"/>
      <c r="S790" s="421"/>
      <c r="T790" s="421"/>
      <c r="U790" s="421"/>
      <c r="V790" s="421"/>
      <c r="W790" s="421"/>
      <c r="X790" s="421"/>
      <c r="Y790" s="421"/>
      <c r="Z790" s="421"/>
    </row>
    <row r="791" spans="1:26" ht="15.75" customHeight="1" x14ac:dyDescent="0.3">
      <c r="A791" s="420"/>
      <c r="B791" s="420"/>
      <c r="C791" s="421"/>
      <c r="D791" s="421"/>
      <c r="E791" s="421"/>
      <c r="F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  <c r="R791" s="421"/>
      <c r="S791" s="421"/>
      <c r="T791" s="421"/>
      <c r="U791" s="421"/>
      <c r="V791" s="421"/>
      <c r="W791" s="421"/>
      <c r="X791" s="421"/>
      <c r="Y791" s="421"/>
      <c r="Z791" s="421"/>
    </row>
    <row r="792" spans="1:26" ht="15.75" customHeight="1" x14ac:dyDescent="0.3">
      <c r="A792" s="420"/>
      <c r="B792" s="420"/>
      <c r="C792" s="421"/>
      <c r="D792" s="421"/>
      <c r="E792" s="421"/>
      <c r="F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  <c r="R792" s="421"/>
      <c r="S792" s="421"/>
      <c r="T792" s="421"/>
      <c r="U792" s="421"/>
      <c r="V792" s="421"/>
      <c r="W792" s="421"/>
      <c r="X792" s="421"/>
      <c r="Y792" s="421"/>
      <c r="Z792" s="421"/>
    </row>
    <row r="793" spans="1:26" ht="15.75" customHeight="1" x14ac:dyDescent="0.3">
      <c r="A793" s="420"/>
      <c r="B793" s="420"/>
      <c r="C793" s="421"/>
      <c r="D793" s="421"/>
      <c r="E793" s="421"/>
      <c r="F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  <c r="R793" s="421"/>
      <c r="S793" s="421"/>
      <c r="T793" s="421"/>
      <c r="U793" s="421"/>
      <c r="V793" s="421"/>
      <c r="W793" s="421"/>
      <c r="X793" s="421"/>
      <c r="Y793" s="421"/>
      <c r="Z793" s="421"/>
    </row>
    <row r="794" spans="1:26" ht="15.75" customHeight="1" x14ac:dyDescent="0.3">
      <c r="A794" s="420"/>
      <c r="B794" s="420"/>
      <c r="C794" s="421"/>
      <c r="D794" s="421"/>
      <c r="E794" s="421"/>
      <c r="F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  <c r="R794" s="421"/>
      <c r="S794" s="421"/>
      <c r="T794" s="421"/>
      <c r="U794" s="421"/>
      <c r="V794" s="421"/>
      <c r="W794" s="421"/>
      <c r="X794" s="421"/>
      <c r="Y794" s="421"/>
      <c r="Z794" s="421"/>
    </row>
    <row r="795" spans="1:26" ht="15.75" customHeight="1" x14ac:dyDescent="0.3">
      <c r="A795" s="420"/>
      <c r="B795" s="420"/>
      <c r="C795" s="421"/>
      <c r="D795" s="421"/>
      <c r="E795" s="421"/>
      <c r="F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  <c r="R795" s="421"/>
      <c r="S795" s="421"/>
      <c r="T795" s="421"/>
      <c r="U795" s="421"/>
      <c r="V795" s="421"/>
      <c r="W795" s="421"/>
      <c r="X795" s="421"/>
      <c r="Y795" s="421"/>
      <c r="Z795" s="421"/>
    </row>
    <row r="796" spans="1:26" ht="15.75" customHeight="1" x14ac:dyDescent="0.3">
      <c r="A796" s="420"/>
      <c r="B796" s="420"/>
      <c r="C796" s="421"/>
      <c r="D796" s="421"/>
      <c r="E796" s="421"/>
      <c r="F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  <c r="R796" s="421"/>
      <c r="S796" s="421"/>
      <c r="T796" s="421"/>
      <c r="U796" s="421"/>
      <c r="V796" s="421"/>
      <c r="W796" s="421"/>
      <c r="X796" s="421"/>
      <c r="Y796" s="421"/>
      <c r="Z796" s="421"/>
    </row>
    <row r="797" spans="1:26" ht="15.75" customHeight="1" x14ac:dyDescent="0.3">
      <c r="A797" s="420"/>
      <c r="B797" s="420"/>
      <c r="C797" s="421"/>
      <c r="D797" s="421"/>
      <c r="E797" s="421"/>
      <c r="F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  <c r="R797" s="421"/>
      <c r="S797" s="421"/>
      <c r="T797" s="421"/>
      <c r="U797" s="421"/>
      <c r="V797" s="421"/>
      <c r="W797" s="421"/>
      <c r="X797" s="421"/>
      <c r="Y797" s="421"/>
      <c r="Z797" s="421"/>
    </row>
    <row r="798" spans="1:26" ht="15.75" customHeight="1" x14ac:dyDescent="0.3">
      <c r="A798" s="420"/>
      <c r="B798" s="420"/>
      <c r="C798" s="421"/>
      <c r="D798" s="421"/>
      <c r="E798" s="421"/>
      <c r="F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  <c r="R798" s="421"/>
      <c r="S798" s="421"/>
      <c r="T798" s="421"/>
      <c r="U798" s="421"/>
      <c r="V798" s="421"/>
      <c r="W798" s="421"/>
      <c r="X798" s="421"/>
      <c r="Y798" s="421"/>
      <c r="Z798" s="421"/>
    </row>
    <row r="799" spans="1:26" ht="15.75" customHeight="1" x14ac:dyDescent="0.3">
      <c r="A799" s="420"/>
      <c r="B799" s="420"/>
      <c r="C799" s="421"/>
      <c r="D799" s="421"/>
      <c r="E799" s="421"/>
      <c r="F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  <c r="R799" s="421"/>
      <c r="S799" s="421"/>
      <c r="T799" s="421"/>
      <c r="U799" s="421"/>
      <c r="V799" s="421"/>
      <c r="W799" s="421"/>
      <c r="X799" s="421"/>
      <c r="Y799" s="421"/>
      <c r="Z799" s="421"/>
    </row>
    <row r="800" spans="1:26" ht="15.75" customHeight="1" x14ac:dyDescent="0.3">
      <c r="A800" s="420"/>
      <c r="B800" s="420"/>
      <c r="C800" s="421"/>
      <c r="D800" s="421"/>
      <c r="E800" s="421"/>
      <c r="F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  <c r="R800" s="421"/>
      <c r="S800" s="421"/>
      <c r="T800" s="421"/>
      <c r="U800" s="421"/>
      <c r="V800" s="421"/>
      <c r="W800" s="421"/>
      <c r="X800" s="421"/>
      <c r="Y800" s="421"/>
      <c r="Z800" s="421"/>
    </row>
    <row r="801" spans="1:26" ht="15.75" customHeight="1" x14ac:dyDescent="0.3">
      <c r="A801" s="420"/>
      <c r="B801" s="420"/>
      <c r="C801" s="421"/>
      <c r="D801" s="421"/>
      <c r="E801" s="421"/>
      <c r="F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  <c r="R801" s="421"/>
      <c r="S801" s="421"/>
      <c r="T801" s="421"/>
      <c r="U801" s="421"/>
      <c r="V801" s="421"/>
      <c r="W801" s="421"/>
      <c r="X801" s="421"/>
      <c r="Y801" s="421"/>
      <c r="Z801" s="421"/>
    </row>
    <row r="802" spans="1:26" ht="15.75" customHeight="1" x14ac:dyDescent="0.3">
      <c r="A802" s="420"/>
      <c r="B802" s="420"/>
      <c r="C802" s="421"/>
      <c r="D802" s="421"/>
      <c r="E802" s="421"/>
      <c r="F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  <c r="R802" s="421"/>
      <c r="S802" s="421"/>
      <c r="T802" s="421"/>
      <c r="U802" s="421"/>
      <c r="V802" s="421"/>
      <c r="W802" s="421"/>
      <c r="X802" s="421"/>
      <c r="Y802" s="421"/>
      <c r="Z802" s="421"/>
    </row>
    <row r="803" spans="1:26" ht="15.75" customHeight="1" x14ac:dyDescent="0.3">
      <c r="A803" s="420"/>
      <c r="B803" s="420"/>
      <c r="C803" s="421"/>
      <c r="D803" s="421"/>
      <c r="E803" s="421"/>
      <c r="F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  <c r="R803" s="421"/>
      <c r="S803" s="421"/>
      <c r="T803" s="421"/>
      <c r="U803" s="421"/>
      <c r="V803" s="421"/>
      <c r="W803" s="421"/>
      <c r="X803" s="421"/>
      <c r="Y803" s="421"/>
      <c r="Z803" s="421"/>
    </row>
    <row r="804" spans="1:26" ht="15.75" customHeight="1" x14ac:dyDescent="0.3">
      <c r="A804" s="420"/>
      <c r="B804" s="420"/>
      <c r="C804" s="421"/>
      <c r="D804" s="421"/>
      <c r="E804" s="421"/>
      <c r="F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  <c r="R804" s="421"/>
      <c r="S804" s="421"/>
      <c r="T804" s="421"/>
      <c r="U804" s="421"/>
      <c r="V804" s="421"/>
      <c r="W804" s="421"/>
      <c r="X804" s="421"/>
      <c r="Y804" s="421"/>
      <c r="Z804" s="421"/>
    </row>
    <row r="805" spans="1:26" ht="15.75" customHeight="1" x14ac:dyDescent="0.3">
      <c r="A805" s="420"/>
      <c r="B805" s="420"/>
      <c r="C805" s="421"/>
      <c r="D805" s="421"/>
      <c r="E805" s="421"/>
      <c r="F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  <c r="R805" s="421"/>
      <c r="S805" s="421"/>
      <c r="T805" s="421"/>
      <c r="U805" s="421"/>
      <c r="V805" s="421"/>
      <c r="W805" s="421"/>
      <c r="X805" s="421"/>
      <c r="Y805" s="421"/>
      <c r="Z805" s="421"/>
    </row>
    <row r="806" spans="1:26" ht="15.75" customHeight="1" x14ac:dyDescent="0.3">
      <c r="A806" s="420"/>
      <c r="B806" s="420"/>
      <c r="C806" s="421"/>
      <c r="D806" s="421"/>
      <c r="E806" s="421"/>
      <c r="F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  <c r="R806" s="421"/>
      <c r="S806" s="421"/>
      <c r="T806" s="421"/>
      <c r="U806" s="421"/>
      <c r="V806" s="421"/>
      <c r="W806" s="421"/>
      <c r="X806" s="421"/>
      <c r="Y806" s="421"/>
      <c r="Z806" s="421"/>
    </row>
    <row r="807" spans="1:26" ht="15.75" customHeight="1" x14ac:dyDescent="0.3">
      <c r="A807" s="420"/>
      <c r="B807" s="420"/>
      <c r="C807" s="421"/>
      <c r="D807" s="421"/>
      <c r="E807" s="421"/>
      <c r="F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  <c r="R807" s="421"/>
      <c r="S807" s="421"/>
      <c r="T807" s="421"/>
      <c r="U807" s="421"/>
      <c r="V807" s="421"/>
      <c r="W807" s="421"/>
      <c r="X807" s="421"/>
      <c r="Y807" s="421"/>
      <c r="Z807" s="421"/>
    </row>
    <row r="808" spans="1:26" ht="15.75" customHeight="1" x14ac:dyDescent="0.3">
      <c r="A808" s="420"/>
      <c r="B808" s="420"/>
      <c r="C808" s="421"/>
      <c r="D808" s="421"/>
      <c r="E808" s="421"/>
      <c r="F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  <c r="R808" s="421"/>
      <c r="S808" s="421"/>
      <c r="T808" s="421"/>
      <c r="U808" s="421"/>
      <c r="V808" s="421"/>
      <c r="W808" s="421"/>
      <c r="X808" s="421"/>
      <c r="Y808" s="421"/>
      <c r="Z808" s="421"/>
    </row>
    <row r="809" spans="1:26" ht="15.75" customHeight="1" x14ac:dyDescent="0.3">
      <c r="A809" s="420"/>
      <c r="B809" s="420"/>
      <c r="C809" s="421"/>
      <c r="D809" s="421"/>
      <c r="E809" s="421"/>
      <c r="F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  <c r="R809" s="421"/>
      <c r="S809" s="421"/>
      <c r="T809" s="421"/>
      <c r="U809" s="421"/>
      <c r="V809" s="421"/>
      <c r="W809" s="421"/>
      <c r="X809" s="421"/>
      <c r="Y809" s="421"/>
      <c r="Z809" s="421"/>
    </row>
    <row r="810" spans="1:26" ht="15.75" customHeight="1" x14ac:dyDescent="0.3">
      <c r="A810" s="420"/>
      <c r="B810" s="420"/>
      <c r="C810" s="421"/>
      <c r="D810" s="421"/>
      <c r="E810" s="421"/>
      <c r="F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  <c r="R810" s="421"/>
      <c r="S810" s="421"/>
      <c r="T810" s="421"/>
      <c r="U810" s="421"/>
      <c r="V810" s="421"/>
      <c r="W810" s="421"/>
      <c r="X810" s="421"/>
      <c r="Y810" s="421"/>
      <c r="Z810" s="421"/>
    </row>
    <row r="811" spans="1:26" ht="15.75" customHeight="1" x14ac:dyDescent="0.3">
      <c r="A811" s="420"/>
      <c r="B811" s="420"/>
      <c r="C811" s="421"/>
      <c r="D811" s="421"/>
      <c r="E811" s="421"/>
      <c r="F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  <c r="R811" s="421"/>
      <c r="S811" s="421"/>
      <c r="T811" s="421"/>
      <c r="U811" s="421"/>
      <c r="V811" s="421"/>
      <c r="W811" s="421"/>
      <c r="X811" s="421"/>
      <c r="Y811" s="421"/>
      <c r="Z811" s="421"/>
    </row>
    <row r="812" spans="1:26" ht="15.75" customHeight="1" x14ac:dyDescent="0.3">
      <c r="A812" s="420"/>
      <c r="B812" s="420"/>
      <c r="C812" s="421"/>
      <c r="D812" s="421"/>
      <c r="E812" s="421"/>
      <c r="F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  <c r="R812" s="421"/>
      <c r="S812" s="421"/>
      <c r="T812" s="421"/>
      <c r="U812" s="421"/>
      <c r="V812" s="421"/>
      <c r="W812" s="421"/>
      <c r="X812" s="421"/>
      <c r="Y812" s="421"/>
      <c r="Z812" s="421"/>
    </row>
    <row r="813" spans="1:26" ht="15.75" customHeight="1" x14ac:dyDescent="0.3">
      <c r="A813" s="420"/>
      <c r="B813" s="420"/>
      <c r="C813" s="421"/>
      <c r="D813" s="421"/>
      <c r="E813" s="421"/>
      <c r="F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  <c r="R813" s="421"/>
      <c r="S813" s="421"/>
      <c r="T813" s="421"/>
      <c r="U813" s="421"/>
      <c r="V813" s="421"/>
      <c r="W813" s="421"/>
      <c r="X813" s="421"/>
      <c r="Y813" s="421"/>
      <c r="Z813" s="421"/>
    </row>
    <row r="814" spans="1:26" ht="15.75" customHeight="1" x14ac:dyDescent="0.3">
      <c r="A814" s="420"/>
      <c r="B814" s="420"/>
      <c r="C814" s="421"/>
      <c r="D814" s="421"/>
      <c r="E814" s="421"/>
      <c r="F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  <c r="R814" s="421"/>
      <c r="S814" s="421"/>
      <c r="T814" s="421"/>
      <c r="U814" s="421"/>
      <c r="V814" s="421"/>
      <c r="W814" s="421"/>
      <c r="X814" s="421"/>
      <c r="Y814" s="421"/>
      <c r="Z814" s="421"/>
    </row>
    <row r="815" spans="1:26" ht="15.75" customHeight="1" x14ac:dyDescent="0.3">
      <c r="A815" s="420"/>
      <c r="B815" s="420"/>
      <c r="C815" s="421"/>
      <c r="D815" s="421"/>
      <c r="E815" s="421"/>
      <c r="F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  <c r="R815" s="421"/>
      <c r="S815" s="421"/>
      <c r="T815" s="421"/>
      <c r="U815" s="421"/>
      <c r="V815" s="421"/>
      <c r="W815" s="421"/>
      <c r="X815" s="421"/>
      <c r="Y815" s="421"/>
      <c r="Z815" s="421"/>
    </row>
    <row r="816" spans="1:26" ht="15.75" customHeight="1" x14ac:dyDescent="0.3">
      <c r="A816" s="420"/>
      <c r="B816" s="420"/>
      <c r="C816" s="421"/>
      <c r="D816" s="421"/>
      <c r="E816" s="421"/>
      <c r="F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  <c r="R816" s="421"/>
      <c r="S816" s="421"/>
      <c r="T816" s="421"/>
      <c r="U816" s="421"/>
      <c r="V816" s="421"/>
      <c r="W816" s="421"/>
      <c r="X816" s="421"/>
      <c r="Y816" s="421"/>
      <c r="Z816" s="421"/>
    </row>
    <row r="817" spans="1:26" ht="15.75" customHeight="1" x14ac:dyDescent="0.3">
      <c r="A817" s="420"/>
      <c r="B817" s="420"/>
      <c r="C817" s="421"/>
      <c r="D817" s="421"/>
      <c r="E817" s="421"/>
      <c r="F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  <c r="R817" s="421"/>
      <c r="S817" s="421"/>
      <c r="T817" s="421"/>
      <c r="U817" s="421"/>
      <c r="V817" s="421"/>
      <c r="W817" s="421"/>
      <c r="X817" s="421"/>
      <c r="Y817" s="421"/>
      <c r="Z817" s="421"/>
    </row>
    <row r="818" spans="1:26" ht="15.75" customHeight="1" x14ac:dyDescent="0.3">
      <c r="A818" s="420"/>
      <c r="B818" s="420"/>
      <c r="C818" s="421"/>
      <c r="D818" s="421"/>
      <c r="E818" s="421"/>
      <c r="F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  <c r="R818" s="421"/>
      <c r="S818" s="421"/>
      <c r="T818" s="421"/>
      <c r="U818" s="421"/>
      <c r="V818" s="421"/>
      <c r="W818" s="421"/>
      <c r="X818" s="421"/>
      <c r="Y818" s="421"/>
      <c r="Z818" s="421"/>
    </row>
    <row r="819" spans="1:26" ht="15.75" customHeight="1" x14ac:dyDescent="0.3">
      <c r="A819" s="420"/>
      <c r="B819" s="420"/>
      <c r="C819" s="421"/>
      <c r="D819" s="421"/>
      <c r="E819" s="421"/>
      <c r="F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  <c r="R819" s="421"/>
      <c r="S819" s="421"/>
      <c r="T819" s="421"/>
      <c r="U819" s="421"/>
      <c r="V819" s="421"/>
      <c r="W819" s="421"/>
      <c r="X819" s="421"/>
      <c r="Y819" s="421"/>
      <c r="Z819" s="421"/>
    </row>
    <row r="820" spans="1:26" ht="15.75" customHeight="1" x14ac:dyDescent="0.3">
      <c r="A820" s="420"/>
      <c r="B820" s="420"/>
      <c r="C820" s="421"/>
      <c r="D820" s="421"/>
      <c r="E820" s="421"/>
      <c r="F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  <c r="R820" s="421"/>
      <c r="S820" s="421"/>
      <c r="T820" s="421"/>
      <c r="U820" s="421"/>
      <c r="V820" s="421"/>
      <c r="W820" s="421"/>
      <c r="X820" s="421"/>
      <c r="Y820" s="421"/>
      <c r="Z820" s="421"/>
    </row>
    <row r="821" spans="1:26" ht="15.75" customHeight="1" x14ac:dyDescent="0.3">
      <c r="A821" s="420"/>
      <c r="B821" s="420"/>
      <c r="C821" s="421"/>
      <c r="D821" s="421"/>
      <c r="E821" s="421"/>
      <c r="F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  <c r="R821" s="421"/>
      <c r="S821" s="421"/>
      <c r="T821" s="421"/>
      <c r="U821" s="421"/>
      <c r="V821" s="421"/>
      <c r="W821" s="421"/>
      <c r="X821" s="421"/>
      <c r="Y821" s="421"/>
      <c r="Z821" s="421"/>
    </row>
    <row r="822" spans="1:26" ht="15.75" customHeight="1" x14ac:dyDescent="0.3">
      <c r="A822" s="420"/>
      <c r="B822" s="420"/>
      <c r="C822" s="421"/>
      <c r="D822" s="421"/>
      <c r="E822" s="421"/>
      <c r="F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  <c r="R822" s="421"/>
      <c r="S822" s="421"/>
      <c r="T822" s="421"/>
      <c r="U822" s="421"/>
      <c r="V822" s="421"/>
      <c r="W822" s="421"/>
      <c r="X822" s="421"/>
      <c r="Y822" s="421"/>
      <c r="Z822" s="421"/>
    </row>
    <row r="823" spans="1:26" ht="15.75" customHeight="1" x14ac:dyDescent="0.3">
      <c r="A823" s="420"/>
      <c r="B823" s="420"/>
      <c r="C823" s="421"/>
      <c r="D823" s="421"/>
      <c r="E823" s="421"/>
      <c r="F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  <c r="R823" s="421"/>
      <c r="S823" s="421"/>
      <c r="T823" s="421"/>
      <c r="U823" s="421"/>
      <c r="V823" s="421"/>
      <c r="W823" s="421"/>
      <c r="X823" s="421"/>
      <c r="Y823" s="421"/>
      <c r="Z823" s="421"/>
    </row>
    <row r="824" spans="1:26" ht="15.75" customHeight="1" x14ac:dyDescent="0.3">
      <c r="A824" s="420"/>
      <c r="B824" s="420"/>
      <c r="C824" s="421"/>
      <c r="D824" s="421"/>
      <c r="E824" s="421"/>
      <c r="F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  <c r="R824" s="421"/>
      <c r="S824" s="421"/>
      <c r="T824" s="421"/>
      <c r="U824" s="421"/>
      <c r="V824" s="421"/>
      <c r="W824" s="421"/>
      <c r="X824" s="421"/>
      <c r="Y824" s="421"/>
      <c r="Z824" s="421"/>
    </row>
    <row r="825" spans="1:26" ht="15.75" customHeight="1" x14ac:dyDescent="0.3">
      <c r="A825" s="420"/>
      <c r="B825" s="420"/>
      <c r="C825" s="421"/>
      <c r="D825" s="421"/>
      <c r="E825" s="421"/>
      <c r="F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  <c r="R825" s="421"/>
      <c r="S825" s="421"/>
      <c r="T825" s="421"/>
      <c r="U825" s="421"/>
      <c r="V825" s="421"/>
      <c r="W825" s="421"/>
      <c r="X825" s="421"/>
      <c r="Y825" s="421"/>
      <c r="Z825" s="421"/>
    </row>
    <row r="826" spans="1:26" ht="15.75" customHeight="1" x14ac:dyDescent="0.3">
      <c r="A826" s="420"/>
      <c r="B826" s="420"/>
      <c r="C826" s="421"/>
      <c r="D826" s="421"/>
      <c r="E826" s="421"/>
      <c r="F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  <c r="R826" s="421"/>
      <c r="S826" s="421"/>
      <c r="T826" s="421"/>
      <c r="U826" s="421"/>
      <c r="V826" s="421"/>
      <c r="W826" s="421"/>
      <c r="X826" s="421"/>
      <c r="Y826" s="421"/>
      <c r="Z826" s="421"/>
    </row>
    <row r="827" spans="1:26" ht="15.75" customHeight="1" x14ac:dyDescent="0.3">
      <c r="A827" s="420"/>
      <c r="B827" s="420"/>
      <c r="C827" s="421"/>
      <c r="D827" s="421"/>
      <c r="E827" s="421"/>
      <c r="F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  <c r="R827" s="421"/>
      <c r="S827" s="421"/>
      <c r="T827" s="421"/>
      <c r="U827" s="421"/>
      <c r="V827" s="421"/>
      <c r="W827" s="421"/>
      <c r="X827" s="421"/>
      <c r="Y827" s="421"/>
      <c r="Z827" s="421"/>
    </row>
    <row r="828" spans="1:26" ht="15.75" customHeight="1" x14ac:dyDescent="0.3">
      <c r="A828" s="420"/>
      <c r="B828" s="420"/>
      <c r="C828" s="421"/>
      <c r="D828" s="421"/>
      <c r="E828" s="421"/>
      <c r="F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  <c r="R828" s="421"/>
      <c r="S828" s="421"/>
      <c r="T828" s="421"/>
      <c r="U828" s="421"/>
      <c r="V828" s="421"/>
      <c r="W828" s="421"/>
      <c r="X828" s="421"/>
      <c r="Y828" s="421"/>
      <c r="Z828" s="421"/>
    </row>
    <row r="829" spans="1:26" ht="15.75" customHeight="1" x14ac:dyDescent="0.3">
      <c r="A829" s="420"/>
      <c r="B829" s="420"/>
      <c r="C829" s="421"/>
      <c r="D829" s="421"/>
      <c r="E829" s="421"/>
      <c r="F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  <c r="R829" s="421"/>
      <c r="S829" s="421"/>
      <c r="T829" s="421"/>
      <c r="U829" s="421"/>
      <c r="V829" s="421"/>
      <c r="W829" s="421"/>
      <c r="X829" s="421"/>
      <c r="Y829" s="421"/>
      <c r="Z829" s="421"/>
    </row>
    <row r="830" spans="1:26" ht="15.75" customHeight="1" x14ac:dyDescent="0.3">
      <c r="A830" s="420"/>
      <c r="B830" s="420"/>
      <c r="C830" s="421"/>
      <c r="D830" s="421"/>
      <c r="E830" s="421"/>
      <c r="F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  <c r="R830" s="421"/>
      <c r="S830" s="421"/>
      <c r="T830" s="421"/>
      <c r="U830" s="421"/>
      <c r="V830" s="421"/>
      <c r="W830" s="421"/>
      <c r="X830" s="421"/>
      <c r="Y830" s="421"/>
      <c r="Z830" s="421"/>
    </row>
    <row r="831" spans="1:26" ht="15.75" customHeight="1" x14ac:dyDescent="0.3">
      <c r="A831" s="420"/>
      <c r="B831" s="420"/>
      <c r="C831" s="421"/>
      <c r="D831" s="421"/>
      <c r="E831" s="421"/>
      <c r="F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  <c r="R831" s="421"/>
      <c r="S831" s="421"/>
      <c r="T831" s="421"/>
      <c r="U831" s="421"/>
      <c r="V831" s="421"/>
      <c r="W831" s="421"/>
      <c r="X831" s="421"/>
      <c r="Y831" s="421"/>
      <c r="Z831" s="421"/>
    </row>
    <row r="832" spans="1:26" ht="15.75" customHeight="1" x14ac:dyDescent="0.3">
      <c r="A832" s="420"/>
      <c r="B832" s="420"/>
      <c r="C832" s="421"/>
      <c r="D832" s="421"/>
      <c r="E832" s="421"/>
      <c r="F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  <c r="R832" s="421"/>
      <c r="S832" s="421"/>
      <c r="T832" s="421"/>
      <c r="U832" s="421"/>
      <c r="V832" s="421"/>
      <c r="W832" s="421"/>
      <c r="X832" s="421"/>
      <c r="Y832" s="421"/>
      <c r="Z832" s="421"/>
    </row>
    <row r="833" spans="1:26" ht="15.75" customHeight="1" x14ac:dyDescent="0.3">
      <c r="A833" s="420"/>
      <c r="B833" s="420"/>
      <c r="C833" s="421"/>
      <c r="D833" s="421"/>
      <c r="E833" s="421"/>
      <c r="F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  <c r="R833" s="421"/>
      <c r="S833" s="421"/>
      <c r="T833" s="421"/>
      <c r="U833" s="421"/>
      <c r="V833" s="421"/>
      <c r="W833" s="421"/>
      <c r="X833" s="421"/>
      <c r="Y833" s="421"/>
      <c r="Z833" s="421"/>
    </row>
    <row r="834" spans="1:26" ht="15.75" customHeight="1" x14ac:dyDescent="0.3">
      <c r="A834" s="420"/>
      <c r="B834" s="420"/>
      <c r="C834" s="421"/>
      <c r="D834" s="421"/>
      <c r="E834" s="421"/>
      <c r="F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  <c r="R834" s="421"/>
      <c r="S834" s="421"/>
      <c r="T834" s="421"/>
      <c r="U834" s="421"/>
      <c r="V834" s="421"/>
      <c r="W834" s="421"/>
      <c r="X834" s="421"/>
      <c r="Y834" s="421"/>
      <c r="Z834" s="421"/>
    </row>
    <row r="835" spans="1:26" ht="15.75" customHeight="1" x14ac:dyDescent="0.3">
      <c r="A835" s="420"/>
      <c r="B835" s="420"/>
      <c r="C835" s="421"/>
      <c r="D835" s="421"/>
      <c r="E835" s="421"/>
      <c r="F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  <c r="R835" s="421"/>
      <c r="S835" s="421"/>
      <c r="T835" s="421"/>
      <c r="U835" s="421"/>
      <c r="V835" s="421"/>
      <c r="W835" s="421"/>
      <c r="X835" s="421"/>
      <c r="Y835" s="421"/>
      <c r="Z835" s="421"/>
    </row>
    <row r="836" spans="1:26" ht="15.75" customHeight="1" x14ac:dyDescent="0.3">
      <c r="A836" s="420"/>
      <c r="B836" s="420"/>
      <c r="C836" s="421"/>
      <c r="D836" s="421"/>
      <c r="E836" s="421"/>
      <c r="F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  <c r="R836" s="421"/>
      <c r="S836" s="421"/>
      <c r="T836" s="421"/>
      <c r="U836" s="421"/>
      <c r="V836" s="421"/>
      <c r="W836" s="421"/>
      <c r="X836" s="421"/>
      <c r="Y836" s="421"/>
      <c r="Z836" s="421"/>
    </row>
    <row r="837" spans="1:26" ht="15.75" customHeight="1" x14ac:dyDescent="0.3">
      <c r="A837" s="420"/>
      <c r="B837" s="420"/>
      <c r="C837" s="421"/>
      <c r="D837" s="421"/>
      <c r="E837" s="421"/>
      <c r="F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  <c r="R837" s="421"/>
      <c r="S837" s="421"/>
      <c r="T837" s="421"/>
      <c r="U837" s="421"/>
      <c r="V837" s="421"/>
      <c r="W837" s="421"/>
      <c r="X837" s="421"/>
      <c r="Y837" s="421"/>
      <c r="Z837" s="421"/>
    </row>
    <row r="838" spans="1:26" ht="15.75" customHeight="1" x14ac:dyDescent="0.3">
      <c r="A838" s="420"/>
      <c r="B838" s="420"/>
      <c r="C838" s="421"/>
      <c r="D838" s="421"/>
      <c r="E838" s="421"/>
      <c r="F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  <c r="R838" s="421"/>
      <c r="S838" s="421"/>
      <c r="T838" s="421"/>
      <c r="U838" s="421"/>
      <c r="V838" s="421"/>
      <c r="W838" s="421"/>
      <c r="X838" s="421"/>
      <c r="Y838" s="421"/>
      <c r="Z838" s="421"/>
    </row>
    <row r="839" spans="1:26" ht="15.75" customHeight="1" x14ac:dyDescent="0.3">
      <c r="A839" s="420"/>
      <c r="B839" s="420"/>
      <c r="C839" s="421"/>
      <c r="D839" s="421"/>
      <c r="E839" s="421"/>
      <c r="F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  <c r="R839" s="421"/>
      <c r="S839" s="421"/>
      <c r="T839" s="421"/>
      <c r="U839" s="421"/>
      <c r="V839" s="421"/>
      <c r="W839" s="421"/>
      <c r="X839" s="421"/>
      <c r="Y839" s="421"/>
      <c r="Z839" s="421"/>
    </row>
    <row r="840" spans="1:26" ht="15.75" customHeight="1" x14ac:dyDescent="0.3">
      <c r="A840" s="420"/>
      <c r="B840" s="420"/>
      <c r="C840" s="421"/>
      <c r="D840" s="421"/>
      <c r="E840" s="421"/>
      <c r="F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  <c r="R840" s="421"/>
      <c r="S840" s="421"/>
      <c r="T840" s="421"/>
      <c r="U840" s="421"/>
      <c r="V840" s="421"/>
      <c r="W840" s="421"/>
      <c r="X840" s="421"/>
      <c r="Y840" s="421"/>
      <c r="Z840" s="421"/>
    </row>
    <row r="841" spans="1:26" ht="15.75" customHeight="1" x14ac:dyDescent="0.3">
      <c r="A841" s="420"/>
      <c r="B841" s="420"/>
      <c r="C841" s="421"/>
      <c r="D841" s="421"/>
      <c r="E841" s="421"/>
      <c r="F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  <c r="R841" s="421"/>
      <c r="S841" s="421"/>
      <c r="T841" s="421"/>
      <c r="U841" s="421"/>
      <c r="V841" s="421"/>
      <c r="W841" s="421"/>
      <c r="X841" s="421"/>
      <c r="Y841" s="421"/>
      <c r="Z841" s="421"/>
    </row>
    <row r="842" spans="1:26" ht="15.75" customHeight="1" x14ac:dyDescent="0.3">
      <c r="A842" s="420"/>
      <c r="B842" s="420"/>
      <c r="C842" s="421"/>
      <c r="D842" s="421"/>
      <c r="E842" s="421"/>
      <c r="F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  <c r="R842" s="421"/>
      <c r="S842" s="421"/>
      <c r="T842" s="421"/>
      <c r="U842" s="421"/>
      <c r="V842" s="421"/>
      <c r="W842" s="421"/>
      <c r="X842" s="421"/>
      <c r="Y842" s="421"/>
      <c r="Z842" s="421"/>
    </row>
    <row r="843" spans="1:26" ht="15.75" customHeight="1" x14ac:dyDescent="0.3">
      <c r="A843" s="420"/>
      <c r="B843" s="420"/>
      <c r="C843" s="421"/>
      <c r="D843" s="421"/>
      <c r="E843" s="421"/>
      <c r="F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  <c r="R843" s="421"/>
      <c r="S843" s="421"/>
      <c r="T843" s="421"/>
      <c r="U843" s="421"/>
      <c r="V843" s="421"/>
      <c r="W843" s="421"/>
      <c r="X843" s="421"/>
      <c r="Y843" s="421"/>
      <c r="Z843" s="421"/>
    </row>
    <row r="844" spans="1:26" ht="15.75" customHeight="1" x14ac:dyDescent="0.3">
      <c r="A844" s="420"/>
      <c r="B844" s="420"/>
      <c r="C844" s="421"/>
      <c r="D844" s="421"/>
      <c r="E844" s="421"/>
      <c r="F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  <c r="R844" s="421"/>
      <c r="S844" s="421"/>
      <c r="T844" s="421"/>
      <c r="U844" s="421"/>
      <c r="V844" s="421"/>
      <c r="W844" s="421"/>
      <c r="X844" s="421"/>
      <c r="Y844" s="421"/>
      <c r="Z844" s="421"/>
    </row>
    <row r="845" spans="1:26" ht="15.75" customHeight="1" x14ac:dyDescent="0.3">
      <c r="A845" s="420"/>
      <c r="B845" s="420"/>
      <c r="C845" s="421"/>
      <c r="D845" s="421"/>
      <c r="E845" s="421"/>
      <c r="F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  <c r="R845" s="421"/>
      <c r="S845" s="421"/>
      <c r="T845" s="421"/>
      <c r="U845" s="421"/>
      <c r="V845" s="421"/>
      <c r="W845" s="421"/>
      <c r="X845" s="421"/>
      <c r="Y845" s="421"/>
      <c r="Z845" s="421"/>
    </row>
    <row r="846" spans="1:26" ht="15.75" customHeight="1" x14ac:dyDescent="0.3">
      <c r="A846" s="420"/>
      <c r="B846" s="420"/>
      <c r="C846" s="421"/>
      <c r="D846" s="421"/>
      <c r="E846" s="421"/>
      <c r="F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  <c r="R846" s="421"/>
      <c r="S846" s="421"/>
      <c r="T846" s="421"/>
      <c r="U846" s="421"/>
      <c r="V846" s="421"/>
      <c r="W846" s="421"/>
      <c r="X846" s="421"/>
      <c r="Y846" s="421"/>
      <c r="Z846" s="421"/>
    </row>
    <row r="847" spans="1:26" ht="15.75" customHeight="1" x14ac:dyDescent="0.3">
      <c r="A847" s="420"/>
      <c r="B847" s="420"/>
      <c r="C847" s="421"/>
      <c r="D847" s="421"/>
      <c r="E847" s="421"/>
      <c r="F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  <c r="R847" s="421"/>
      <c r="S847" s="421"/>
      <c r="T847" s="421"/>
      <c r="U847" s="421"/>
      <c r="V847" s="421"/>
      <c r="W847" s="421"/>
      <c r="X847" s="421"/>
      <c r="Y847" s="421"/>
      <c r="Z847" s="421"/>
    </row>
    <row r="848" spans="1:26" ht="15.75" customHeight="1" x14ac:dyDescent="0.3">
      <c r="A848" s="420"/>
      <c r="B848" s="420"/>
      <c r="C848" s="421"/>
      <c r="D848" s="421"/>
      <c r="E848" s="421"/>
      <c r="F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  <c r="R848" s="421"/>
      <c r="S848" s="421"/>
      <c r="T848" s="421"/>
      <c r="U848" s="421"/>
      <c r="V848" s="421"/>
      <c r="W848" s="421"/>
      <c r="X848" s="421"/>
      <c r="Y848" s="421"/>
      <c r="Z848" s="421"/>
    </row>
    <row r="849" spans="1:26" ht="15.75" customHeight="1" x14ac:dyDescent="0.3">
      <c r="A849" s="420"/>
      <c r="B849" s="420"/>
      <c r="C849" s="421"/>
      <c r="D849" s="421"/>
      <c r="E849" s="421"/>
      <c r="F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  <c r="R849" s="421"/>
      <c r="S849" s="421"/>
      <c r="T849" s="421"/>
      <c r="U849" s="421"/>
      <c r="V849" s="421"/>
      <c r="W849" s="421"/>
      <c r="X849" s="421"/>
      <c r="Y849" s="421"/>
      <c r="Z849" s="421"/>
    </row>
    <row r="850" spans="1:26" ht="15.75" customHeight="1" x14ac:dyDescent="0.3">
      <c r="A850" s="420"/>
      <c r="B850" s="420"/>
      <c r="C850" s="421"/>
      <c r="D850" s="421"/>
      <c r="E850" s="421"/>
      <c r="F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  <c r="R850" s="421"/>
      <c r="S850" s="421"/>
      <c r="T850" s="421"/>
      <c r="U850" s="421"/>
      <c r="V850" s="421"/>
      <c r="W850" s="421"/>
      <c r="X850" s="421"/>
      <c r="Y850" s="421"/>
      <c r="Z850" s="421"/>
    </row>
    <row r="851" spans="1:26" ht="15.75" customHeight="1" x14ac:dyDescent="0.3">
      <c r="A851" s="420"/>
      <c r="B851" s="420"/>
      <c r="C851" s="421"/>
      <c r="D851" s="421"/>
      <c r="E851" s="421"/>
      <c r="F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  <c r="R851" s="421"/>
      <c r="S851" s="421"/>
      <c r="T851" s="421"/>
      <c r="U851" s="421"/>
      <c r="V851" s="421"/>
      <c r="W851" s="421"/>
      <c r="X851" s="421"/>
      <c r="Y851" s="421"/>
      <c r="Z851" s="421"/>
    </row>
    <row r="852" spans="1:26" ht="15.75" customHeight="1" x14ac:dyDescent="0.3">
      <c r="A852" s="420"/>
      <c r="B852" s="420"/>
      <c r="C852" s="421"/>
      <c r="D852" s="421"/>
      <c r="E852" s="421"/>
      <c r="F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  <c r="R852" s="421"/>
      <c r="S852" s="421"/>
      <c r="T852" s="421"/>
      <c r="U852" s="421"/>
      <c r="V852" s="421"/>
      <c r="W852" s="421"/>
      <c r="X852" s="421"/>
      <c r="Y852" s="421"/>
      <c r="Z852" s="421"/>
    </row>
    <row r="853" spans="1:26" ht="15.75" customHeight="1" x14ac:dyDescent="0.3">
      <c r="A853" s="420"/>
      <c r="B853" s="420"/>
      <c r="C853" s="421"/>
      <c r="D853" s="421"/>
      <c r="E853" s="421"/>
      <c r="F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  <c r="R853" s="421"/>
      <c r="S853" s="421"/>
      <c r="T853" s="421"/>
      <c r="U853" s="421"/>
      <c r="V853" s="421"/>
      <c r="W853" s="421"/>
      <c r="X853" s="421"/>
      <c r="Y853" s="421"/>
      <c r="Z853" s="421"/>
    </row>
    <row r="854" spans="1:26" ht="15.75" customHeight="1" x14ac:dyDescent="0.3">
      <c r="A854" s="420"/>
      <c r="B854" s="420"/>
      <c r="C854" s="421"/>
      <c r="D854" s="421"/>
      <c r="E854" s="421"/>
      <c r="F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  <c r="R854" s="421"/>
      <c r="S854" s="421"/>
      <c r="T854" s="421"/>
      <c r="U854" s="421"/>
      <c r="V854" s="421"/>
      <c r="W854" s="421"/>
      <c r="X854" s="421"/>
      <c r="Y854" s="421"/>
      <c r="Z854" s="421"/>
    </row>
    <row r="855" spans="1:26" ht="15.75" customHeight="1" x14ac:dyDescent="0.3">
      <c r="A855" s="420"/>
      <c r="B855" s="420"/>
      <c r="C855" s="421"/>
      <c r="D855" s="421"/>
      <c r="E855" s="421"/>
      <c r="F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  <c r="R855" s="421"/>
      <c r="S855" s="421"/>
      <c r="T855" s="421"/>
      <c r="U855" s="421"/>
      <c r="V855" s="421"/>
      <c r="W855" s="421"/>
      <c r="X855" s="421"/>
      <c r="Y855" s="421"/>
      <c r="Z855" s="421"/>
    </row>
    <row r="856" spans="1:26" ht="15.75" customHeight="1" x14ac:dyDescent="0.3">
      <c r="A856" s="420"/>
      <c r="B856" s="420"/>
      <c r="C856" s="421"/>
      <c r="D856" s="421"/>
      <c r="E856" s="421"/>
      <c r="F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  <c r="R856" s="421"/>
      <c r="S856" s="421"/>
      <c r="T856" s="421"/>
      <c r="U856" s="421"/>
      <c r="V856" s="421"/>
      <c r="W856" s="421"/>
      <c r="X856" s="421"/>
      <c r="Y856" s="421"/>
      <c r="Z856" s="421"/>
    </row>
    <row r="857" spans="1:26" ht="15.75" customHeight="1" x14ac:dyDescent="0.3">
      <c r="A857" s="420"/>
      <c r="B857" s="420"/>
      <c r="C857" s="421"/>
      <c r="D857" s="421"/>
      <c r="E857" s="421"/>
      <c r="F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  <c r="R857" s="421"/>
      <c r="S857" s="421"/>
      <c r="T857" s="421"/>
      <c r="U857" s="421"/>
      <c r="V857" s="421"/>
      <c r="W857" s="421"/>
      <c r="X857" s="421"/>
      <c r="Y857" s="421"/>
      <c r="Z857" s="421"/>
    </row>
    <row r="858" spans="1:26" ht="15.75" customHeight="1" x14ac:dyDescent="0.3">
      <c r="A858" s="420"/>
      <c r="B858" s="420"/>
      <c r="C858" s="421"/>
      <c r="D858" s="421"/>
      <c r="E858" s="421"/>
      <c r="F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  <c r="R858" s="421"/>
      <c r="S858" s="421"/>
      <c r="T858" s="421"/>
      <c r="U858" s="421"/>
      <c r="V858" s="421"/>
      <c r="W858" s="421"/>
      <c r="X858" s="421"/>
      <c r="Y858" s="421"/>
      <c r="Z858" s="421"/>
    </row>
    <row r="859" spans="1:26" ht="15.75" customHeight="1" x14ac:dyDescent="0.3">
      <c r="A859" s="420"/>
      <c r="B859" s="420"/>
      <c r="C859" s="421"/>
      <c r="D859" s="421"/>
      <c r="E859" s="421"/>
      <c r="F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  <c r="R859" s="421"/>
      <c r="S859" s="421"/>
      <c r="T859" s="421"/>
      <c r="U859" s="421"/>
      <c r="V859" s="421"/>
      <c r="W859" s="421"/>
      <c r="X859" s="421"/>
      <c r="Y859" s="421"/>
      <c r="Z859" s="421"/>
    </row>
    <row r="860" spans="1:26" ht="15.75" customHeight="1" x14ac:dyDescent="0.3">
      <c r="A860" s="420"/>
      <c r="B860" s="420"/>
      <c r="C860" s="421"/>
      <c r="D860" s="421"/>
      <c r="E860" s="421"/>
      <c r="F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  <c r="R860" s="421"/>
      <c r="S860" s="421"/>
      <c r="T860" s="421"/>
      <c r="U860" s="421"/>
      <c r="V860" s="421"/>
      <c r="W860" s="421"/>
      <c r="X860" s="421"/>
      <c r="Y860" s="421"/>
      <c r="Z860" s="421"/>
    </row>
    <row r="861" spans="1:26" ht="15.75" customHeight="1" x14ac:dyDescent="0.3">
      <c r="A861" s="420"/>
      <c r="B861" s="420"/>
      <c r="C861" s="421"/>
      <c r="D861" s="421"/>
      <c r="E861" s="421"/>
      <c r="F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  <c r="R861" s="421"/>
      <c r="S861" s="421"/>
      <c r="T861" s="421"/>
      <c r="U861" s="421"/>
      <c r="V861" s="421"/>
      <c r="W861" s="421"/>
      <c r="X861" s="421"/>
      <c r="Y861" s="421"/>
      <c r="Z861" s="421"/>
    </row>
    <row r="862" spans="1:26" ht="15.75" customHeight="1" x14ac:dyDescent="0.3">
      <c r="A862" s="420"/>
      <c r="B862" s="420"/>
      <c r="C862" s="421"/>
      <c r="D862" s="421"/>
      <c r="E862" s="421"/>
      <c r="F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  <c r="R862" s="421"/>
      <c r="S862" s="421"/>
      <c r="T862" s="421"/>
      <c r="U862" s="421"/>
      <c r="V862" s="421"/>
      <c r="W862" s="421"/>
      <c r="X862" s="421"/>
      <c r="Y862" s="421"/>
      <c r="Z862" s="421"/>
    </row>
    <row r="863" spans="1:26" ht="15.75" customHeight="1" x14ac:dyDescent="0.3">
      <c r="A863" s="420"/>
      <c r="B863" s="420"/>
      <c r="C863" s="421"/>
      <c r="D863" s="421"/>
      <c r="E863" s="421"/>
      <c r="F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  <c r="R863" s="421"/>
      <c r="S863" s="421"/>
      <c r="T863" s="421"/>
      <c r="U863" s="421"/>
      <c r="V863" s="421"/>
      <c r="W863" s="421"/>
      <c r="X863" s="421"/>
      <c r="Y863" s="421"/>
      <c r="Z863" s="421"/>
    </row>
    <row r="864" spans="1:26" ht="15.75" customHeight="1" x14ac:dyDescent="0.3">
      <c r="A864" s="420"/>
      <c r="B864" s="420"/>
      <c r="C864" s="421"/>
      <c r="D864" s="421"/>
      <c r="E864" s="421"/>
      <c r="F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  <c r="R864" s="421"/>
      <c r="S864" s="421"/>
      <c r="T864" s="421"/>
      <c r="U864" s="421"/>
      <c r="V864" s="421"/>
      <c r="W864" s="421"/>
      <c r="X864" s="421"/>
      <c r="Y864" s="421"/>
      <c r="Z864" s="421"/>
    </row>
    <row r="865" spans="1:26" ht="15.75" customHeight="1" x14ac:dyDescent="0.3">
      <c r="A865" s="420"/>
      <c r="B865" s="420"/>
      <c r="C865" s="421"/>
      <c r="D865" s="421"/>
      <c r="E865" s="421"/>
      <c r="F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  <c r="R865" s="421"/>
      <c r="S865" s="421"/>
      <c r="T865" s="421"/>
      <c r="U865" s="421"/>
      <c r="V865" s="421"/>
      <c r="W865" s="421"/>
      <c r="X865" s="421"/>
      <c r="Y865" s="421"/>
      <c r="Z865" s="421"/>
    </row>
    <row r="866" spans="1:26" ht="15.75" customHeight="1" x14ac:dyDescent="0.3">
      <c r="A866" s="420"/>
      <c r="B866" s="420"/>
      <c r="C866" s="421"/>
      <c r="D866" s="421"/>
      <c r="E866" s="421"/>
      <c r="F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  <c r="R866" s="421"/>
      <c r="S866" s="421"/>
      <c r="T866" s="421"/>
      <c r="U866" s="421"/>
      <c r="V866" s="421"/>
      <c r="W866" s="421"/>
      <c r="X866" s="421"/>
      <c r="Y866" s="421"/>
      <c r="Z866" s="421"/>
    </row>
    <row r="867" spans="1:26" ht="15.75" customHeight="1" x14ac:dyDescent="0.3">
      <c r="A867" s="420"/>
      <c r="B867" s="420"/>
      <c r="C867" s="421"/>
      <c r="D867" s="421"/>
      <c r="E867" s="421"/>
      <c r="F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  <c r="R867" s="421"/>
      <c r="S867" s="421"/>
      <c r="T867" s="421"/>
      <c r="U867" s="421"/>
      <c r="V867" s="421"/>
      <c r="W867" s="421"/>
      <c r="X867" s="421"/>
      <c r="Y867" s="421"/>
      <c r="Z867" s="421"/>
    </row>
    <row r="868" spans="1:26" ht="15.75" customHeight="1" x14ac:dyDescent="0.3">
      <c r="A868" s="420"/>
      <c r="B868" s="420"/>
      <c r="C868" s="421"/>
      <c r="D868" s="421"/>
      <c r="E868" s="421"/>
      <c r="F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  <c r="R868" s="421"/>
      <c r="S868" s="421"/>
      <c r="T868" s="421"/>
      <c r="U868" s="421"/>
      <c r="V868" s="421"/>
      <c r="W868" s="421"/>
      <c r="X868" s="421"/>
      <c r="Y868" s="421"/>
      <c r="Z868" s="421"/>
    </row>
    <row r="869" spans="1:26" ht="15.75" customHeight="1" x14ac:dyDescent="0.3">
      <c r="A869" s="420"/>
      <c r="B869" s="420"/>
      <c r="C869" s="421"/>
      <c r="D869" s="421"/>
      <c r="E869" s="421"/>
      <c r="F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  <c r="R869" s="421"/>
      <c r="S869" s="421"/>
      <c r="T869" s="421"/>
      <c r="U869" s="421"/>
      <c r="V869" s="421"/>
      <c r="W869" s="421"/>
      <c r="X869" s="421"/>
      <c r="Y869" s="421"/>
      <c r="Z869" s="421"/>
    </row>
    <row r="870" spans="1:26" ht="15.75" customHeight="1" x14ac:dyDescent="0.3">
      <c r="A870" s="420"/>
      <c r="B870" s="420"/>
      <c r="C870" s="421"/>
      <c r="D870" s="421"/>
      <c r="E870" s="421"/>
      <c r="F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  <c r="R870" s="421"/>
      <c r="S870" s="421"/>
      <c r="T870" s="421"/>
      <c r="U870" s="421"/>
      <c r="V870" s="421"/>
      <c r="W870" s="421"/>
      <c r="X870" s="421"/>
      <c r="Y870" s="421"/>
      <c r="Z870" s="421"/>
    </row>
    <row r="871" spans="1:26" ht="15.75" customHeight="1" x14ac:dyDescent="0.3">
      <c r="A871" s="420"/>
      <c r="B871" s="420"/>
      <c r="C871" s="421"/>
      <c r="D871" s="421"/>
      <c r="E871" s="421"/>
      <c r="F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  <c r="R871" s="421"/>
      <c r="S871" s="421"/>
      <c r="T871" s="421"/>
      <c r="U871" s="421"/>
      <c r="V871" s="421"/>
      <c r="W871" s="421"/>
      <c r="X871" s="421"/>
      <c r="Y871" s="421"/>
      <c r="Z871" s="421"/>
    </row>
    <row r="872" spans="1:26" ht="15.75" customHeight="1" x14ac:dyDescent="0.3">
      <c r="A872" s="420"/>
      <c r="B872" s="420"/>
      <c r="C872" s="421"/>
      <c r="D872" s="421"/>
      <c r="E872" s="421"/>
      <c r="F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  <c r="R872" s="421"/>
      <c r="S872" s="421"/>
      <c r="T872" s="421"/>
      <c r="U872" s="421"/>
      <c r="V872" s="421"/>
      <c r="W872" s="421"/>
      <c r="X872" s="421"/>
      <c r="Y872" s="421"/>
      <c r="Z872" s="421"/>
    </row>
    <row r="873" spans="1:26" ht="15.75" customHeight="1" x14ac:dyDescent="0.3">
      <c r="A873" s="420"/>
      <c r="B873" s="420"/>
      <c r="C873" s="421"/>
      <c r="D873" s="421"/>
      <c r="E873" s="421"/>
      <c r="F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  <c r="R873" s="421"/>
      <c r="S873" s="421"/>
      <c r="T873" s="421"/>
      <c r="U873" s="421"/>
      <c r="V873" s="421"/>
      <c r="W873" s="421"/>
      <c r="X873" s="421"/>
      <c r="Y873" s="421"/>
      <c r="Z873" s="421"/>
    </row>
    <row r="874" spans="1:26" ht="15.75" customHeight="1" x14ac:dyDescent="0.3">
      <c r="A874" s="420"/>
      <c r="B874" s="420"/>
      <c r="C874" s="421"/>
      <c r="D874" s="421"/>
      <c r="E874" s="421"/>
      <c r="F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  <c r="R874" s="421"/>
      <c r="S874" s="421"/>
      <c r="T874" s="421"/>
      <c r="U874" s="421"/>
      <c r="V874" s="421"/>
      <c r="W874" s="421"/>
      <c r="X874" s="421"/>
      <c r="Y874" s="421"/>
      <c r="Z874" s="421"/>
    </row>
    <row r="875" spans="1:26" ht="15.75" customHeight="1" x14ac:dyDescent="0.3">
      <c r="A875" s="420"/>
      <c r="B875" s="420"/>
      <c r="C875" s="421"/>
      <c r="D875" s="421"/>
      <c r="E875" s="421"/>
      <c r="F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  <c r="R875" s="421"/>
      <c r="S875" s="421"/>
      <c r="T875" s="421"/>
      <c r="U875" s="421"/>
      <c r="V875" s="421"/>
      <c r="W875" s="421"/>
      <c r="X875" s="421"/>
      <c r="Y875" s="421"/>
      <c r="Z875" s="421"/>
    </row>
    <row r="876" spans="1:26" ht="15.75" customHeight="1" x14ac:dyDescent="0.3">
      <c r="A876" s="420"/>
      <c r="B876" s="420"/>
      <c r="C876" s="421"/>
      <c r="D876" s="421"/>
      <c r="E876" s="421"/>
      <c r="F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  <c r="R876" s="421"/>
      <c r="S876" s="421"/>
      <c r="T876" s="421"/>
      <c r="U876" s="421"/>
      <c r="V876" s="421"/>
      <c r="W876" s="421"/>
      <c r="X876" s="421"/>
      <c r="Y876" s="421"/>
      <c r="Z876" s="421"/>
    </row>
    <row r="877" spans="1:26" ht="15.75" customHeight="1" x14ac:dyDescent="0.3">
      <c r="A877" s="420"/>
      <c r="B877" s="420"/>
      <c r="C877" s="421"/>
      <c r="D877" s="421"/>
      <c r="E877" s="421"/>
      <c r="F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  <c r="R877" s="421"/>
      <c r="S877" s="421"/>
      <c r="T877" s="421"/>
      <c r="U877" s="421"/>
      <c r="V877" s="421"/>
      <c r="W877" s="421"/>
      <c r="X877" s="421"/>
      <c r="Y877" s="421"/>
      <c r="Z877" s="421"/>
    </row>
    <row r="878" spans="1:26" ht="15.75" customHeight="1" x14ac:dyDescent="0.3">
      <c r="A878" s="420"/>
      <c r="B878" s="420"/>
      <c r="C878" s="421"/>
      <c r="D878" s="421"/>
      <c r="E878" s="421"/>
      <c r="F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  <c r="R878" s="421"/>
      <c r="S878" s="421"/>
      <c r="T878" s="421"/>
      <c r="U878" s="421"/>
      <c r="V878" s="421"/>
      <c r="W878" s="421"/>
      <c r="X878" s="421"/>
      <c r="Y878" s="421"/>
      <c r="Z878" s="421"/>
    </row>
    <row r="879" spans="1:26" ht="15.75" customHeight="1" x14ac:dyDescent="0.3">
      <c r="A879" s="420"/>
      <c r="B879" s="420"/>
      <c r="C879" s="421"/>
      <c r="D879" s="421"/>
      <c r="E879" s="421"/>
      <c r="F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  <c r="R879" s="421"/>
      <c r="S879" s="421"/>
      <c r="T879" s="421"/>
      <c r="U879" s="421"/>
      <c r="V879" s="421"/>
      <c r="W879" s="421"/>
      <c r="X879" s="421"/>
      <c r="Y879" s="421"/>
      <c r="Z879" s="421"/>
    </row>
    <row r="880" spans="1:26" ht="15.75" customHeight="1" x14ac:dyDescent="0.3">
      <c r="A880" s="420"/>
      <c r="B880" s="420"/>
      <c r="C880" s="421"/>
      <c r="D880" s="421"/>
      <c r="E880" s="421"/>
      <c r="F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  <c r="R880" s="421"/>
      <c r="S880" s="421"/>
      <c r="T880" s="421"/>
      <c r="U880" s="421"/>
      <c r="V880" s="421"/>
      <c r="W880" s="421"/>
      <c r="X880" s="421"/>
      <c r="Y880" s="421"/>
      <c r="Z880" s="421"/>
    </row>
    <row r="881" spans="1:26" ht="15.75" customHeight="1" x14ac:dyDescent="0.3">
      <c r="A881" s="420"/>
      <c r="B881" s="420"/>
      <c r="C881" s="421"/>
      <c r="D881" s="421"/>
      <c r="E881" s="421"/>
      <c r="F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  <c r="R881" s="421"/>
      <c r="S881" s="421"/>
      <c r="T881" s="421"/>
      <c r="U881" s="421"/>
      <c r="V881" s="421"/>
      <c r="W881" s="421"/>
      <c r="X881" s="421"/>
      <c r="Y881" s="421"/>
      <c r="Z881" s="421"/>
    </row>
    <row r="882" spans="1:26" ht="15.75" customHeight="1" x14ac:dyDescent="0.3">
      <c r="A882" s="420"/>
      <c r="B882" s="420"/>
      <c r="C882" s="421"/>
      <c r="D882" s="421"/>
      <c r="E882" s="421"/>
      <c r="F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  <c r="R882" s="421"/>
      <c r="S882" s="421"/>
      <c r="T882" s="421"/>
      <c r="U882" s="421"/>
      <c r="V882" s="421"/>
      <c r="W882" s="421"/>
      <c r="X882" s="421"/>
      <c r="Y882" s="421"/>
      <c r="Z882" s="421"/>
    </row>
    <row r="883" spans="1:26" ht="15.75" customHeight="1" x14ac:dyDescent="0.3">
      <c r="A883" s="420"/>
      <c r="B883" s="420"/>
      <c r="C883" s="421"/>
      <c r="D883" s="421"/>
      <c r="E883" s="421"/>
      <c r="F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  <c r="R883" s="421"/>
      <c r="S883" s="421"/>
      <c r="T883" s="421"/>
      <c r="U883" s="421"/>
      <c r="V883" s="421"/>
      <c r="W883" s="421"/>
      <c r="X883" s="421"/>
      <c r="Y883" s="421"/>
      <c r="Z883" s="421"/>
    </row>
    <row r="884" spans="1:26" ht="15.75" customHeight="1" x14ac:dyDescent="0.3">
      <c r="A884" s="420"/>
      <c r="B884" s="420"/>
      <c r="C884" s="421"/>
      <c r="D884" s="421"/>
      <c r="E884" s="421"/>
      <c r="F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  <c r="R884" s="421"/>
      <c r="S884" s="421"/>
      <c r="T884" s="421"/>
      <c r="U884" s="421"/>
      <c r="V884" s="421"/>
      <c r="W884" s="421"/>
      <c r="X884" s="421"/>
      <c r="Y884" s="421"/>
      <c r="Z884" s="421"/>
    </row>
    <row r="885" spans="1:26" ht="15.75" customHeight="1" x14ac:dyDescent="0.3">
      <c r="A885" s="420"/>
      <c r="B885" s="420"/>
      <c r="C885" s="421"/>
      <c r="D885" s="421"/>
      <c r="E885" s="421"/>
      <c r="F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  <c r="R885" s="421"/>
      <c r="S885" s="421"/>
      <c r="T885" s="421"/>
      <c r="U885" s="421"/>
      <c r="V885" s="421"/>
      <c r="W885" s="421"/>
      <c r="X885" s="421"/>
      <c r="Y885" s="421"/>
      <c r="Z885" s="421"/>
    </row>
    <row r="886" spans="1:26" ht="15.75" customHeight="1" x14ac:dyDescent="0.3">
      <c r="A886" s="420"/>
      <c r="B886" s="420"/>
      <c r="C886" s="421"/>
      <c r="D886" s="421"/>
      <c r="E886" s="421"/>
      <c r="F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  <c r="R886" s="421"/>
      <c r="S886" s="421"/>
      <c r="T886" s="421"/>
      <c r="U886" s="421"/>
      <c r="V886" s="421"/>
      <c r="W886" s="421"/>
      <c r="X886" s="421"/>
      <c r="Y886" s="421"/>
      <c r="Z886" s="421"/>
    </row>
    <row r="887" spans="1:26" ht="15.75" customHeight="1" x14ac:dyDescent="0.3">
      <c r="A887" s="420"/>
      <c r="B887" s="420"/>
      <c r="C887" s="421"/>
      <c r="D887" s="421"/>
      <c r="E887" s="421"/>
      <c r="F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  <c r="R887" s="421"/>
      <c r="S887" s="421"/>
      <c r="T887" s="421"/>
      <c r="U887" s="421"/>
      <c r="V887" s="421"/>
      <c r="W887" s="421"/>
      <c r="X887" s="421"/>
      <c r="Y887" s="421"/>
      <c r="Z887" s="421"/>
    </row>
    <row r="888" spans="1:26" ht="15.75" customHeight="1" x14ac:dyDescent="0.3">
      <c r="A888" s="420"/>
      <c r="B888" s="420"/>
      <c r="C888" s="421"/>
      <c r="D888" s="421"/>
      <c r="E888" s="421"/>
      <c r="F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  <c r="R888" s="421"/>
      <c r="S888" s="421"/>
      <c r="T888" s="421"/>
      <c r="U888" s="421"/>
      <c r="V888" s="421"/>
      <c r="W888" s="421"/>
      <c r="X888" s="421"/>
      <c r="Y888" s="421"/>
      <c r="Z888" s="421"/>
    </row>
    <row r="889" spans="1:26" ht="15.75" customHeight="1" x14ac:dyDescent="0.3">
      <c r="A889" s="420"/>
      <c r="B889" s="420"/>
      <c r="C889" s="421"/>
      <c r="D889" s="421"/>
      <c r="E889" s="421"/>
      <c r="F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  <c r="R889" s="421"/>
      <c r="S889" s="421"/>
      <c r="T889" s="421"/>
      <c r="U889" s="421"/>
      <c r="V889" s="421"/>
      <c r="W889" s="421"/>
      <c r="X889" s="421"/>
      <c r="Y889" s="421"/>
      <c r="Z889" s="421"/>
    </row>
    <row r="890" spans="1:26" ht="15.75" customHeight="1" x14ac:dyDescent="0.3">
      <c r="A890" s="420"/>
      <c r="B890" s="420"/>
      <c r="C890" s="421"/>
      <c r="D890" s="421"/>
      <c r="E890" s="421"/>
      <c r="F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  <c r="R890" s="421"/>
      <c r="S890" s="421"/>
      <c r="T890" s="421"/>
      <c r="U890" s="421"/>
      <c r="V890" s="421"/>
      <c r="W890" s="421"/>
      <c r="X890" s="421"/>
      <c r="Y890" s="421"/>
      <c r="Z890" s="421"/>
    </row>
    <row r="891" spans="1:26" ht="15.75" customHeight="1" x14ac:dyDescent="0.3">
      <c r="A891" s="420"/>
      <c r="B891" s="420"/>
      <c r="C891" s="421"/>
      <c r="D891" s="421"/>
      <c r="E891" s="421"/>
      <c r="F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  <c r="R891" s="421"/>
      <c r="S891" s="421"/>
      <c r="T891" s="421"/>
      <c r="U891" s="421"/>
      <c r="V891" s="421"/>
      <c r="W891" s="421"/>
      <c r="X891" s="421"/>
      <c r="Y891" s="421"/>
      <c r="Z891" s="421"/>
    </row>
    <row r="892" spans="1:26" ht="15.75" customHeight="1" x14ac:dyDescent="0.3">
      <c r="A892" s="420"/>
      <c r="B892" s="420"/>
      <c r="C892" s="421"/>
      <c r="D892" s="421"/>
      <c r="E892" s="421"/>
      <c r="F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  <c r="R892" s="421"/>
      <c r="S892" s="421"/>
      <c r="T892" s="421"/>
      <c r="U892" s="421"/>
      <c r="V892" s="421"/>
      <c r="W892" s="421"/>
      <c r="X892" s="421"/>
      <c r="Y892" s="421"/>
      <c r="Z892" s="421"/>
    </row>
    <row r="893" spans="1:26" ht="15.75" customHeight="1" x14ac:dyDescent="0.3">
      <c r="A893" s="420"/>
      <c r="B893" s="420"/>
      <c r="C893" s="421"/>
      <c r="D893" s="421"/>
      <c r="E893" s="421"/>
      <c r="F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  <c r="R893" s="421"/>
      <c r="S893" s="421"/>
      <c r="T893" s="421"/>
      <c r="U893" s="421"/>
      <c r="V893" s="421"/>
      <c r="W893" s="421"/>
      <c r="X893" s="421"/>
      <c r="Y893" s="421"/>
      <c r="Z893" s="421"/>
    </row>
    <row r="894" spans="1:26" ht="15.75" customHeight="1" x14ac:dyDescent="0.3">
      <c r="A894" s="420"/>
      <c r="B894" s="420"/>
      <c r="C894" s="421"/>
      <c r="D894" s="421"/>
      <c r="E894" s="421"/>
      <c r="F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  <c r="R894" s="421"/>
      <c r="S894" s="421"/>
      <c r="T894" s="421"/>
      <c r="U894" s="421"/>
      <c r="V894" s="421"/>
      <c r="W894" s="421"/>
      <c r="X894" s="421"/>
      <c r="Y894" s="421"/>
      <c r="Z894" s="421"/>
    </row>
    <row r="895" spans="1:26" ht="15.75" customHeight="1" x14ac:dyDescent="0.3">
      <c r="A895" s="420"/>
      <c r="B895" s="420"/>
      <c r="C895" s="421"/>
      <c r="D895" s="421"/>
      <c r="E895" s="421"/>
      <c r="F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  <c r="R895" s="421"/>
      <c r="S895" s="421"/>
      <c r="T895" s="421"/>
      <c r="U895" s="421"/>
      <c r="V895" s="421"/>
      <c r="W895" s="421"/>
      <c r="X895" s="421"/>
      <c r="Y895" s="421"/>
      <c r="Z895" s="421"/>
    </row>
    <row r="896" spans="1:26" ht="15.75" customHeight="1" x14ac:dyDescent="0.3">
      <c r="A896" s="420"/>
      <c r="B896" s="420"/>
      <c r="C896" s="421"/>
      <c r="D896" s="421"/>
      <c r="E896" s="421"/>
      <c r="F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  <c r="R896" s="421"/>
      <c r="S896" s="421"/>
      <c r="T896" s="421"/>
      <c r="U896" s="421"/>
      <c r="V896" s="421"/>
      <c r="W896" s="421"/>
      <c r="X896" s="421"/>
      <c r="Y896" s="421"/>
      <c r="Z896" s="421"/>
    </row>
    <row r="897" spans="1:26" ht="15.75" customHeight="1" x14ac:dyDescent="0.3">
      <c r="A897" s="420"/>
      <c r="B897" s="420"/>
      <c r="C897" s="421"/>
      <c r="D897" s="421"/>
      <c r="E897" s="421"/>
      <c r="F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  <c r="R897" s="421"/>
      <c r="S897" s="421"/>
      <c r="T897" s="421"/>
      <c r="U897" s="421"/>
      <c r="V897" s="421"/>
      <c r="W897" s="421"/>
      <c r="X897" s="421"/>
      <c r="Y897" s="421"/>
      <c r="Z897" s="421"/>
    </row>
    <row r="898" spans="1:26" ht="15.75" customHeight="1" x14ac:dyDescent="0.3">
      <c r="A898" s="420"/>
      <c r="B898" s="420"/>
      <c r="C898" s="421"/>
      <c r="D898" s="421"/>
      <c r="E898" s="421"/>
      <c r="F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  <c r="R898" s="421"/>
      <c r="S898" s="421"/>
      <c r="T898" s="421"/>
      <c r="U898" s="421"/>
      <c r="V898" s="421"/>
      <c r="W898" s="421"/>
      <c r="X898" s="421"/>
      <c r="Y898" s="421"/>
      <c r="Z898" s="421"/>
    </row>
    <row r="899" spans="1:26" ht="15.75" customHeight="1" x14ac:dyDescent="0.3">
      <c r="A899" s="420"/>
      <c r="B899" s="420"/>
      <c r="C899" s="421"/>
      <c r="D899" s="421"/>
      <c r="E899" s="421"/>
      <c r="F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  <c r="R899" s="421"/>
      <c r="S899" s="421"/>
      <c r="T899" s="421"/>
      <c r="U899" s="421"/>
      <c r="V899" s="421"/>
      <c r="W899" s="421"/>
      <c r="X899" s="421"/>
      <c r="Y899" s="421"/>
      <c r="Z899" s="421"/>
    </row>
    <row r="900" spans="1:26" ht="15.75" customHeight="1" x14ac:dyDescent="0.3">
      <c r="A900" s="420"/>
      <c r="B900" s="420"/>
      <c r="C900" s="421"/>
      <c r="D900" s="421"/>
      <c r="E900" s="421"/>
      <c r="F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  <c r="R900" s="421"/>
      <c r="S900" s="421"/>
      <c r="T900" s="421"/>
      <c r="U900" s="421"/>
      <c r="V900" s="421"/>
      <c r="W900" s="421"/>
      <c r="X900" s="421"/>
      <c r="Y900" s="421"/>
      <c r="Z900" s="421"/>
    </row>
    <row r="901" spans="1:26" ht="15.75" customHeight="1" x14ac:dyDescent="0.3">
      <c r="A901" s="420"/>
      <c r="B901" s="420"/>
      <c r="C901" s="421"/>
      <c r="D901" s="421"/>
      <c r="E901" s="421"/>
      <c r="F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  <c r="R901" s="421"/>
      <c r="S901" s="421"/>
      <c r="T901" s="421"/>
      <c r="U901" s="421"/>
      <c r="V901" s="421"/>
      <c r="W901" s="421"/>
      <c r="X901" s="421"/>
      <c r="Y901" s="421"/>
      <c r="Z901" s="421"/>
    </row>
    <row r="902" spans="1:26" ht="15.75" customHeight="1" x14ac:dyDescent="0.3">
      <c r="A902" s="420"/>
      <c r="B902" s="420"/>
      <c r="C902" s="421"/>
      <c r="D902" s="421"/>
      <c r="E902" s="421"/>
      <c r="F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  <c r="R902" s="421"/>
      <c r="S902" s="421"/>
      <c r="T902" s="421"/>
      <c r="U902" s="421"/>
      <c r="V902" s="421"/>
      <c r="W902" s="421"/>
      <c r="X902" s="421"/>
      <c r="Y902" s="421"/>
      <c r="Z902" s="421"/>
    </row>
    <row r="903" spans="1:26" ht="15.75" customHeight="1" x14ac:dyDescent="0.3">
      <c r="A903" s="420"/>
      <c r="B903" s="420"/>
      <c r="C903" s="421"/>
      <c r="D903" s="421"/>
      <c r="E903" s="421"/>
      <c r="F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  <c r="R903" s="421"/>
      <c r="S903" s="421"/>
      <c r="T903" s="421"/>
      <c r="U903" s="421"/>
      <c r="V903" s="421"/>
      <c r="W903" s="421"/>
      <c r="X903" s="421"/>
      <c r="Y903" s="421"/>
      <c r="Z903" s="421"/>
    </row>
    <row r="904" spans="1:26" ht="15.75" customHeight="1" x14ac:dyDescent="0.3">
      <c r="A904" s="420"/>
      <c r="B904" s="420"/>
      <c r="C904" s="421"/>
      <c r="D904" s="421"/>
      <c r="E904" s="421"/>
      <c r="F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  <c r="R904" s="421"/>
      <c r="S904" s="421"/>
      <c r="T904" s="421"/>
      <c r="U904" s="421"/>
      <c r="V904" s="421"/>
      <c r="W904" s="421"/>
      <c r="X904" s="421"/>
      <c r="Y904" s="421"/>
      <c r="Z904" s="421"/>
    </row>
    <row r="905" spans="1:26" ht="15.75" customHeight="1" x14ac:dyDescent="0.3">
      <c r="A905" s="420"/>
      <c r="B905" s="420"/>
      <c r="C905" s="421"/>
      <c r="D905" s="421"/>
      <c r="E905" s="421"/>
      <c r="F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  <c r="R905" s="421"/>
      <c r="S905" s="421"/>
      <c r="T905" s="421"/>
      <c r="U905" s="421"/>
      <c r="V905" s="421"/>
      <c r="W905" s="421"/>
      <c r="X905" s="421"/>
      <c r="Y905" s="421"/>
      <c r="Z905" s="421"/>
    </row>
    <row r="906" spans="1:26" ht="15.75" customHeight="1" x14ac:dyDescent="0.3">
      <c r="A906" s="420"/>
      <c r="B906" s="420"/>
      <c r="C906" s="421"/>
      <c r="D906" s="421"/>
      <c r="E906" s="421"/>
      <c r="F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  <c r="R906" s="421"/>
      <c r="S906" s="421"/>
      <c r="T906" s="421"/>
      <c r="U906" s="421"/>
      <c r="V906" s="421"/>
      <c r="W906" s="421"/>
      <c r="X906" s="421"/>
      <c r="Y906" s="421"/>
      <c r="Z906" s="421"/>
    </row>
    <row r="907" spans="1:26" ht="15.75" customHeight="1" x14ac:dyDescent="0.3">
      <c r="A907" s="420"/>
      <c r="B907" s="420"/>
      <c r="C907" s="421"/>
      <c r="D907" s="421"/>
      <c r="E907" s="421"/>
      <c r="F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  <c r="R907" s="421"/>
      <c r="S907" s="421"/>
      <c r="T907" s="421"/>
      <c r="U907" s="421"/>
      <c r="V907" s="421"/>
      <c r="W907" s="421"/>
      <c r="X907" s="421"/>
      <c r="Y907" s="421"/>
      <c r="Z907" s="421"/>
    </row>
    <row r="908" spans="1:26" ht="15.75" customHeight="1" x14ac:dyDescent="0.3">
      <c r="A908" s="420"/>
      <c r="B908" s="420"/>
      <c r="C908" s="421"/>
      <c r="D908" s="421"/>
      <c r="E908" s="421"/>
      <c r="F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  <c r="R908" s="421"/>
      <c r="S908" s="421"/>
      <c r="T908" s="421"/>
      <c r="U908" s="421"/>
      <c r="V908" s="421"/>
      <c r="W908" s="421"/>
      <c r="X908" s="421"/>
      <c r="Y908" s="421"/>
      <c r="Z908" s="421"/>
    </row>
    <row r="909" spans="1:26" ht="15.75" customHeight="1" x14ac:dyDescent="0.3">
      <c r="A909" s="420"/>
      <c r="B909" s="420"/>
      <c r="C909" s="421"/>
      <c r="D909" s="421"/>
      <c r="E909" s="421"/>
      <c r="F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  <c r="R909" s="421"/>
      <c r="S909" s="421"/>
      <c r="T909" s="421"/>
      <c r="U909" s="421"/>
      <c r="V909" s="421"/>
      <c r="W909" s="421"/>
      <c r="X909" s="421"/>
      <c r="Y909" s="421"/>
      <c r="Z909" s="421"/>
    </row>
    <row r="910" spans="1:26" ht="15.75" customHeight="1" x14ac:dyDescent="0.3">
      <c r="A910" s="420"/>
      <c r="B910" s="420"/>
      <c r="C910" s="421"/>
      <c r="D910" s="421"/>
      <c r="E910" s="421"/>
      <c r="F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  <c r="R910" s="421"/>
      <c r="S910" s="421"/>
      <c r="T910" s="421"/>
      <c r="U910" s="421"/>
      <c r="V910" s="421"/>
      <c r="W910" s="421"/>
      <c r="X910" s="421"/>
      <c r="Y910" s="421"/>
      <c r="Z910" s="421"/>
    </row>
    <row r="911" spans="1:26" ht="15.75" customHeight="1" x14ac:dyDescent="0.3">
      <c r="A911" s="420"/>
      <c r="B911" s="420"/>
      <c r="C911" s="421"/>
      <c r="D911" s="421"/>
      <c r="E911" s="421"/>
      <c r="F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  <c r="R911" s="421"/>
      <c r="S911" s="421"/>
      <c r="T911" s="421"/>
      <c r="U911" s="421"/>
      <c r="V911" s="421"/>
      <c r="W911" s="421"/>
      <c r="X911" s="421"/>
      <c r="Y911" s="421"/>
      <c r="Z911" s="421"/>
    </row>
    <row r="912" spans="1:26" ht="15.75" customHeight="1" x14ac:dyDescent="0.3">
      <c r="A912" s="420"/>
      <c r="B912" s="420"/>
      <c r="C912" s="421"/>
      <c r="D912" s="421"/>
      <c r="E912" s="421"/>
      <c r="F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  <c r="R912" s="421"/>
      <c r="S912" s="421"/>
      <c r="T912" s="421"/>
      <c r="U912" s="421"/>
      <c r="V912" s="421"/>
      <c r="W912" s="421"/>
      <c r="X912" s="421"/>
      <c r="Y912" s="421"/>
      <c r="Z912" s="421"/>
    </row>
    <row r="913" spans="1:26" ht="15.75" customHeight="1" x14ac:dyDescent="0.3">
      <c r="A913" s="420"/>
      <c r="B913" s="420"/>
      <c r="C913" s="421"/>
      <c r="D913" s="421"/>
      <c r="E913" s="421"/>
      <c r="F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  <c r="R913" s="421"/>
      <c r="S913" s="421"/>
      <c r="T913" s="421"/>
      <c r="U913" s="421"/>
      <c r="V913" s="421"/>
      <c r="W913" s="421"/>
      <c r="X913" s="421"/>
      <c r="Y913" s="421"/>
      <c r="Z913" s="421"/>
    </row>
    <row r="914" spans="1:26" ht="15.75" customHeight="1" x14ac:dyDescent="0.3">
      <c r="A914" s="420"/>
      <c r="B914" s="420"/>
      <c r="C914" s="421"/>
      <c r="D914" s="421"/>
      <c r="E914" s="421"/>
      <c r="F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  <c r="R914" s="421"/>
      <c r="S914" s="421"/>
      <c r="T914" s="421"/>
      <c r="U914" s="421"/>
      <c r="V914" s="421"/>
      <c r="W914" s="421"/>
      <c r="X914" s="421"/>
      <c r="Y914" s="421"/>
      <c r="Z914" s="421"/>
    </row>
    <row r="915" spans="1:26" ht="15.75" customHeight="1" x14ac:dyDescent="0.3">
      <c r="A915" s="420"/>
      <c r="B915" s="420"/>
      <c r="C915" s="421"/>
      <c r="D915" s="421"/>
      <c r="E915" s="421"/>
      <c r="F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  <c r="R915" s="421"/>
      <c r="S915" s="421"/>
      <c r="T915" s="421"/>
      <c r="U915" s="421"/>
      <c r="V915" s="421"/>
      <c r="W915" s="421"/>
      <c r="X915" s="421"/>
      <c r="Y915" s="421"/>
      <c r="Z915" s="421"/>
    </row>
    <row r="916" spans="1:26" ht="15.75" customHeight="1" x14ac:dyDescent="0.3">
      <c r="A916" s="420"/>
      <c r="B916" s="420"/>
      <c r="C916" s="421"/>
      <c r="D916" s="421"/>
      <c r="E916" s="421"/>
      <c r="F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  <c r="R916" s="421"/>
      <c r="S916" s="421"/>
      <c r="T916" s="421"/>
      <c r="U916" s="421"/>
      <c r="V916" s="421"/>
      <c r="W916" s="421"/>
      <c r="X916" s="421"/>
      <c r="Y916" s="421"/>
      <c r="Z916" s="421"/>
    </row>
    <row r="917" spans="1:26" ht="15.75" customHeight="1" x14ac:dyDescent="0.3">
      <c r="A917" s="420"/>
      <c r="B917" s="420"/>
      <c r="C917" s="421"/>
      <c r="D917" s="421"/>
      <c r="E917" s="421"/>
      <c r="F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  <c r="R917" s="421"/>
      <c r="S917" s="421"/>
      <c r="T917" s="421"/>
      <c r="U917" s="421"/>
      <c r="V917" s="421"/>
      <c r="W917" s="421"/>
      <c r="X917" s="421"/>
      <c r="Y917" s="421"/>
      <c r="Z917" s="421"/>
    </row>
    <row r="918" spans="1:26" ht="15.75" customHeight="1" x14ac:dyDescent="0.3">
      <c r="A918" s="420"/>
      <c r="B918" s="420"/>
      <c r="C918" s="421"/>
      <c r="D918" s="421"/>
      <c r="E918" s="421"/>
      <c r="F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  <c r="R918" s="421"/>
      <c r="S918" s="421"/>
      <c r="T918" s="421"/>
      <c r="U918" s="421"/>
      <c r="V918" s="421"/>
      <c r="W918" s="421"/>
      <c r="X918" s="421"/>
      <c r="Y918" s="421"/>
      <c r="Z918" s="421"/>
    </row>
    <row r="919" spans="1:26" ht="15.75" customHeight="1" x14ac:dyDescent="0.3">
      <c r="A919" s="420"/>
      <c r="B919" s="420"/>
      <c r="C919" s="421"/>
      <c r="D919" s="421"/>
      <c r="E919" s="421"/>
      <c r="F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  <c r="R919" s="421"/>
      <c r="S919" s="421"/>
      <c r="T919" s="421"/>
      <c r="U919" s="421"/>
      <c r="V919" s="421"/>
      <c r="W919" s="421"/>
      <c r="X919" s="421"/>
      <c r="Y919" s="421"/>
      <c r="Z919" s="421"/>
    </row>
    <row r="920" spans="1:26" ht="15.75" customHeight="1" x14ac:dyDescent="0.3">
      <c r="A920" s="420"/>
      <c r="B920" s="420"/>
      <c r="C920" s="421"/>
      <c r="D920" s="421"/>
      <c r="E920" s="421"/>
      <c r="F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  <c r="R920" s="421"/>
      <c r="S920" s="421"/>
      <c r="T920" s="421"/>
      <c r="U920" s="421"/>
      <c r="V920" s="421"/>
      <c r="W920" s="421"/>
      <c r="X920" s="421"/>
      <c r="Y920" s="421"/>
      <c r="Z920" s="421"/>
    </row>
    <row r="921" spans="1:26" ht="15.75" customHeight="1" x14ac:dyDescent="0.3">
      <c r="A921" s="420"/>
      <c r="B921" s="420"/>
      <c r="C921" s="421"/>
      <c r="D921" s="421"/>
      <c r="E921" s="421"/>
      <c r="F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  <c r="R921" s="421"/>
      <c r="S921" s="421"/>
      <c r="T921" s="421"/>
      <c r="U921" s="421"/>
      <c r="V921" s="421"/>
      <c r="W921" s="421"/>
      <c r="X921" s="421"/>
      <c r="Y921" s="421"/>
      <c r="Z921" s="421"/>
    </row>
    <row r="922" spans="1:26" ht="15.75" customHeight="1" x14ac:dyDescent="0.3">
      <c r="A922" s="420"/>
      <c r="B922" s="420"/>
      <c r="C922" s="421"/>
      <c r="D922" s="421"/>
      <c r="E922" s="421"/>
      <c r="F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  <c r="R922" s="421"/>
      <c r="S922" s="421"/>
      <c r="T922" s="421"/>
      <c r="U922" s="421"/>
      <c r="V922" s="421"/>
      <c r="W922" s="421"/>
      <c r="X922" s="421"/>
      <c r="Y922" s="421"/>
      <c r="Z922" s="421"/>
    </row>
    <row r="923" spans="1:26" ht="15.75" customHeight="1" x14ac:dyDescent="0.3">
      <c r="A923" s="420"/>
      <c r="B923" s="420"/>
      <c r="C923" s="421"/>
      <c r="D923" s="421"/>
      <c r="E923" s="421"/>
      <c r="F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  <c r="R923" s="421"/>
      <c r="S923" s="421"/>
      <c r="T923" s="421"/>
      <c r="U923" s="421"/>
      <c r="V923" s="421"/>
      <c r="W923" s="421"/>
      <c r="X923" s="421"/>
      <c r="Y923" s="421"/>
      <c r="Z923" s="421"/>
    </row>
    <row r="924" spans="1:26" ht="15.75" customHeight="1" x14ac:dyDescent="0.3">
      <c r="A924" s="420"/>
      <c r="B924" s="420"/>
      <c r="C924" s="421"/>
      <c r="D924" s="421"/>
      <c r="E924" s="421"/>
      <c r="F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  <c r="R924" s="421"/>
      <c r="S924" s="421"/>
      <c r="T924" s="421"/>
      <c r="U924" s="421"/>
      <c r="V924" s="421"/>
      <c r="W924" s="421"/>
      <c r="X924" s="421"/>
      <c r="Y924" s="421"/>
      <c r="Z924" s="421"/>
    </row>
    <row r="925" spans="1:26" ht="15.75" customHeight="1" x14ac:dyDescent="0.3">
      <c r="A925" s="420"/>
      <c r="B925" s="420"/>
      <c r="C925" s="421"/>
      <c r="D925" s="421"/>
      <c r="E925" s="421"/>
      <c r="F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  <c r="R925" s="421"/>
      <c r="S925" s="421"/>
      <c r="T925" s="421"/>
      <c r="U925" s="421"/>
      <c r="V925" s="421"/>
      <c r="W925" s="421"/>
      <c r="X925" s="421"/>
      <c r="Y925" s="421"/>
      <c r="Z925" s="421"/>
    </row>
    <row r="926" spans="1:26" ht="15.75" customHeight="1" x14ac:dyDescent="0.3">
      <c r="A926" s="420"/>
      <c r="B926" s="420"/>
      <c r="C926" s="421"/>
      <c r="D926" s="421"/>
      <c r="E926" s="421"/>
      <c r="F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  <c r="R926" s="421"/>
      <c r="S926" s="421"/>
      <c r="T926" s="421"/>
      <c r="U926" s="421"/>
      <c r="V926" s="421"/>
      <c r="W926" s="421"/>
      <c r="X926" s="421"/>
      <c r="Y926" s="421"/>
      <c r="Z926" s="421"/>
    </row>
    <row r="927" spans="1:26" ht="15.75" customHeight="1" x14ac:dyDescent="0.3">
      <c r="A927" s="420"/>
      <c r="B927" s="420"/>
      <c r="C927" s="421"/>
      <c r="D927" s="421"/>
      <c r="E927" s="421"/>
      <c r="F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  <c r="R927" s="421"/>
      <c r="S927" s="421"/>
      <c r="T927" s="421"/>
      <c r="U927" s="421"/>
      <c r="V927" s="421"/>
      <c r="W927" s="421"/>
      <c r="X927" s="421"/>
      <c r="Y927" s="421"/>
      <c r="Z927" s="421"/>
    </row>
    <row r="928" spans="1:26" ht="15.75" customHeight="1" x14ac:dyDescent="0.3">
      <c r="A928" s="420"/>
      <c r="B928" s="420"/>
      <c r="C928" s="421"/>
      <c r="D928" s="421"/>
      <c r="E928" s="421"/>
      <c r="F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  <c r="R928" s="421"/>
      <c r="S928" s="421"/>
      <c r="T928" s="421"/>
      <c r="U928" s="421"/>
      <c r="V928" s="421"/>
      <c r="W928" s="421"/>
      <c r="X928" s="421"/>
      <c r="Y928" s="421"/>
      <c r="Z928" s="421"/>
    </row>
    <row r="929" spans="1:26" ht="15.75" customHeight="1" x14ac:dyDescent="0.3">
      <c r="A929" s="420"/>
      <c r="B929" s="420"/>
      <c r="C929" s="421"/>
      <c r="D929" s="421"/>
      <c r="E929" s="421"/>
      <c r="F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  <c r="R929" s="421"/>
      <c r="S929" s="421"/>
      <c r="T929" s="421"/>
      <c r="U929" s="421"/>
      <c r="V929" s="421"/>
      <c r="W929" s="421"/>
      <c r="X929" s="421"/>
      <c r="Y929" s="421"/>
      <c r="Z929" s="421"/>
    </row>
    <row r="930" spans="1:26" ht="15.75" customHeight="1" x14ac:dyDescent="0.3">
      <c r="A930" s="420"/>
      <c r="B930" s="420"/>
      <c r="C930" s="421"/>
      <c r="D930" s="421"/>
      <c r="E930" s="421"/>
      <c r="F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  <c r="R930" s="421"/>
      <c r="S930" s="421"/>
      <c r="T930" s="421"/>
      <c r="U930" s="421"/>
      <c r="V930" s="421"/>
      <c r="W930" s="421"/>
      <c r="X930" s="421"/>
      <c r="Y930" s="421"/>
      <c r="Z930" s="421"/>
    </row>
    <row r="931" spans="1:26" ht="15.75" customHeight="1" x14ac:dyDescent="0.3">
      <c r="A931" s="420"/>
      <c r="B931" s="420"/>
      <c r="C931" s="421"/>
      <c r="D931" s="421"/>
      <c r="E931" s="421"/>
      <c r="F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  <c r="R931" s="421"/>
      <c r="S931" s="421"/>
      <c r="T931" s="421"/>
      <c r="U931" s="421"/>
      <c r="V931" s="421"/>
      <c r="W931" s="421"/>
      <c r="X931" s="421"/>
      <c r="Y931" s="421"/>
      <c r="Z931" s="421"/>
    </row>
    <row r="932" spans="1:26" ht="15.75" customHeight="1" x14ac:dyDescent="0.3">
      <c r="A932" s="420"/>
      <c r="B932" s="420"/>
      <c r="C932" s="421"/>
      <c r="D932" s="421"/>
      <c r="E932" s="421"/>
      <c r="F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  <c r="R932" s="421"/>
      <c r="S932" s="421"/>
      <c r="T932" s="421"/>
      <c r="U932" s="421"/>
      <c r="V932" s="421"/>
      <c r="W932" s="421"/>
      <c r="X932" s="421"/>
      <c r="Y932" s="421"/>
      <c r="Z932" s="421"/>
    </row>
    <row r="933" spans="1:26" ht="15.75" customHeight="1" x14ac:dyDescent="0.3">
      <c r="A933" s="420"/>
      <c r="B933" s="420"/>
      <c r="C933" s="421"/>
      <c r="D933" s="421"/>
      <c r="E933" s="421"/>
      <c r="F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  <c r="R933" s="421"/>
      <c r="S933" s="421"/>
      <c r="T933" s="421"/>
      <c r="U933" s="421"/>
      <c r="V933" s="421"/>
      <c r="W933" s="421"/>
      <c r="X933" s="421"/>
      <c r="Y933" s="421"/>
      <c r="Z933" s="421"/>
    </row>
    <row r="934" spans="1:26" ht="15.75" customHeight="1" x14ac:dyDescent="0.3">
      <c r="A934" s="420"/>
      <c r="B934" s="420"/>
      <c r="C934" s="421"/>
      <c r="D934" s="421"/>
      <c r="E934" s="421"/>
      <c r="F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  <c r="R934" s="421"/>
      <c r="S934" s="421"/>
      <c r="T934" s="421"/>
      <c r="U934" s="421"/>
      <c r="V934" s="421"/>
      <c r="W934" s="421"/>
      <c r="X934" s="421"/>
      <c r="Y934" s="421"/>
      <c r="Z934" s="421"/>
    </row>
    <row r="935" spans="1:26" ht="15.75" customHeight="1" x14ac:dyDescent="0.3">
      <c r="A935" s="420"/>
      <c r="B935" s="420"/>
      <c r="C935" s="421"/>
      <c r="D935" s="421"/>
      <c r="E935" s="421"/>
      <c r="F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  <c r="R935" s="421"/>
      <c r="S935" s="421"/>
      <c r="T935" s="421"/>
      <c r="U935" s="421"/>
      <c r="V935" s="421"/>
      <c r="W935" s="421"/>
      <c r="X935" s="421"/>
      <c r="Y935" s="421"/>
      <c r="Z935" s="421"/>
    </row>
    <row r="936" spans="1:26" ht="15.75" customHeight="1" x14ac:dyDescent="0.3">
      <c r="A936" s="420"/>
      <c r="B936" s="420"/>
      <c r="C936" s="421"/>
      <c r="D936" s="421"/>
      <c r="E936" s="421"/>
      <c r="F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  <c r="R936" s="421"/>
      <c r="S936" s="421"/>
      <c r="T936" s="421"/>
      <c r="U936" s="421"/>
      <c r="V936" s="421"/>
      <c r="W936" s="421"/>
      <c r="X936" s="421"/>
      <c r="Y936" s="421"/>
      <c r="Z936" s="421"/>
    </row>
    <row r="937" spans="1:26" ht="15.75" customHeight="1" x14ac:dyDescent="0.3">
      <c r="A937" s="420"/>
      <c r="B937" s="420"/>
      <c r="C937" s="421"/>
      <c r="D937" s="421"/>
      <c r="E937" s="421"/>
      <c r="F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  <c r="R937" s="421"/>
      <c r="S937" s="421"/>
      <c r="T937" s="421"/>
      <c r="U937" s="421"/>
      <c r="V937" s="421"/>
      <c r="W937" s="421"/>
      <c r="X937" s="421"/>
      <c r="Y937" s="421"/>
      <c r="Z937" s="421"/>
    </row>
    <row r="938" spans="1:26" ht="15.75" customHeight="1" x14ac:dyDescent="0.3">
      <c r="A938" s="420"/>
      <c r="B938" s="420"/>
      <c r="C938" s="421"/>
      <c r="D938" s="421"/>
      <c r="E938" s="421"/>
      <c r="F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  <c r="R938" s="421"/>
      <c r="S938" s="421"/>
      <c r="T938" s="421"/>
      <c r="U938" s="421"/>
      <c r="V938" s="421"/>
      <c r="W938" s="421"/>
      <c r="X938" s="421"/>
      <c r="Y938" s="421"/>
      <c r="Z938" s="421"/>
    </row>
    <row r="939" spans="1:26" ht="15.75" customHeight="1" x14ac:dyDescent="0.3">
      <c r="A939" s="420"/>
      <c r="B939" s="420"/>
      <c r="C939" s="421"/>
      <c r="D939" s="421"/>
      <c r="E939" s="421"/>
      <c r="F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  <c r="R939" s="421"/>
      <c r="S939" s="421"/>
      <c r="T939" s="421"/>
      <c r="U939" s="421"/>
      <c r="V939" s="421"/>
      <c r="W939" s="421"/>
      <c r="X939" s="421"/>
      <c r="Y939" s="421"/>
      <c r="Z939" s="421"/>
    </row>
    <row r="940" spans="1:26" ht="15.75" customHeight="1" x14ac:dyDescent="0.3">
      <c r="A940" s="420"/>
      <c r="B940" s="420"/>
      <c r="C940" s="421"/>
      <c r="D940" s="421"/>
      <c r="E940" s="421"/>
      <c r="F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  <c r="R940" s="421"/>
      <c r="S940" s="421"/>
      <c r="T940" s="421"/>
      <c r="U940" s="421"/>
      <c r="V940" s="421"/>
      <c r="W940" s="421"/>
      <c r="X940" s="421"/>
      <c r="Y940" s="421"/>
      <c r="Z940" s="421"/>
    </row>
    <row r="941" spans="1:26" ht="15.75" customHeight="1" x14ac:dyDescent="0.3">
      <c r="A941" s="420"/>
      <c r="B941" s="420"/>
      <c r="C941" s="421"/>
      <c r="D941" s="421"/>
      <c r="E941" s="421"/>
      <c r="F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  <c r="R941" s="421"/>
      <c r="S941" s="421"/>
      <c r="T941" s="421"/>
      <c r="U941" s="421"/>
      <c r="V941" s="421"/>
      <c r="W941" s="421"/>
      <c r="X941" s="421"/>
      <c r="Y941" s="421"/>
      <c r="Z941" s="421"/>
    </row>
    <row r="942" spans="1:26" ht="15.75" customHeight="1" x14ac:dyDescent="0.3">
      <c r="A942" s="420"/>
      <c r="B942" s="420"/>
      <c r="C942" s="421"/>
      <c r="D942" s="421"/>
      <c r="E942" s="421"/>
      <c r="F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  <c r="R942" s="421"/>
      <c r="S942" s="421"/>
      <c r="T942" s="421"/>
      <c r="U942" s="421"/>
      <c r="V942" s="421"/>
      <c r="W942" s="421"/>
      <c r="X942" s="421"/>
      <c r="Y942" s="421"/>
      <c r="Z942" s="421"/>
    </row>
    <row r="943" spans="1:26" ht="15.75" customHeight="1" x14ac:dyDescent="0.3">
      <c r="A943" s="420"/>
      <c r="B943" s="420"/>
      <c r="C943" s="421"/>
      <c r="D943" s="421"/>
      <c r="E943" s="421"/>
      <c r="F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  <c r="R943" s="421"/>
      <c r="S943" s="421"/>
      <c r="T943" s="421"/>
      <c r="U943" s="421"/>
      <c r="V943" s="421"/>
      <c r="W943" s="421"/>
      <c r="X943" s="421"/>
      <c r="Y943" s="421"/>
      <c r="Z943" s="421"/>
    </row>
    <row r="944" spans="1:26" ht="15.75" customHeight="1" x14ac:dyDescent="0.3">
      <c r="A944" s="420"/>
      <c r="B944" s="420"/>
      <c r="C944" s="421"/>
      <c r="D944" s="421"/>
      <c r="E944" s="421"/>
      <c r="F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  <c r="R944" s="421"/>
      <c r="S944" s="421"/>
      <c r="T944" s="421"/>
      <c r="U944" s="421"/>
      <c r="V944" s="421"/>
      <c r="W944" s="421"/>
      <c r="X944" s="421"/>
      <c r="Y944" s="421"/>
      <c r="Z944" s="421"/>
    </row>
    <row r="945" spans="1:26" ht="15.75" customHeight="1" x14ac:dyDescent="0.3">
      <c r="A945" s="420"/>
      <c r="B945" s="420"/>
      <c r="C945" s="421"/>
      <c r="D945" s="421"/>
      <c r="E945" s="421"/>
      <c r="F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  <c r="R945" s="421"/>
      <c r="S945" s="421"/>
      <c r="T945" s="421"/>
      <c r="U945" s="421"/>
      <c r="V945" s="421"/>
      <c r="W945" s="421"/>
      <c r="X945" s="421"/>
      <c r="Y945" s="421"/>
      <c r="Z945" s="421"/>
    </row>
    <row r="946" spans="1:26" ht="15.75" customHeight="1" x14ac:dyDescent="0.3">
      <c r="A946" s="420"/>
      <c r="B946" s="420"/>
      <c r="C946" s="421"/>
      <c r="D946" s="421"/>
      <c r="E946" s="421"/>
      <c r="F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  <c r="R946" s="421"/>
      <c r="S946" s="421"/>
      <c r="T946" s="421"/>
      <c r="U946" s="421"/>
      <c r="V946" s="421"/>
      <c r="W946" s="421"/>
      <c r="X946" s="421"/>
      <c r="Y946" s="421"/>
      <c r="Z946" s="421"/>
    </row>
    <row r="947" spans="1:26" ht="15.75" customHeight="1" x14ac:dyDescent="0.3">
      <c r="A947" s="420"/>
      <c r="B947" s="420"/>
      <c r="C947" s="421"/>
      <c r="D947" s="421"/>
      <c r="E947" s="421"/>
      <c r="F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  <c r="R947" s="421"/>
      <c r="S947" s="421"/>
      <c r="T947" s="421"/>
      <c r="U947" s="421"/>
      <c r="V947" s="421"/>
      <c r="W947" s="421"/>
      <c r="X947" s="421"/>
      <c r="Y947" s="421"/>
      <c r="Z947" s="421"/>
    </row>
    <row r="948" spans="1:26" ht="15.75" customHeight="1" x14ac:dyDescent="0.3">
      <c r="A948" s="420"/>
      <c r="B948" s="420"/>
      <c r="C948" s="421"/>
      <c r="D948" s="421"/>
      <c r="E948" s="421"/>
      <c r="F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  <c r="R948" s="421"/>
      <c r="S948" s="421"/>
      <c r="T948" s="421"/>
      <c r="U948" s="421"/>
      <c r="V948" s="421"/>
      <c r="W948" s="421"/>
      <c r="X948" s="421"/>
      <c r="Y948" s="421"/>
      <c r="Z948" s="421"/>
    </row>
    <row r="949" spans="1:26" ht="15.75" customHeight="1" x14ac:dyDescent="0.3">
      <c r="A949" s="420"/>
      <c r="B949" s="420"/>
      <c r="C949" s="421"/>
      <c r="D949" s="421"/>
      <c r="E949" s="421"/>
      <c r="F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  <c r="R949" s="421"/>
      <c r="S949" s="421"/>
      <c r="T949" s="421"/>
      <c r="U949" s="421"/>
      <c r="V949" s="421"/>
      <c r="W949" s="421"/>
      <c r="X949" s="421"/>
      <c r="Y949" s="421"/>
      <c r="Z949" s="421"/>
    </row>
    <row r="950" spans="1:26" ht="15.75" customHeight="1" x14ac:dyDescent="0.3">
      <c r="A950" s="420"/>
      <c r="B950" s="420"/>
      <c r="C950" s="421"/>
      <c r="D950" s="421"/>
      <c r="E950" s="421"/>
      <c r="F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  <c r="R950" s="421"/>
      <c r="S950" s="421"/>
      <c r="T950" s="421"/>
      <c r="U950" s="421"/>
      <c r="V950" s="421"/>
      <c r="W950" s="421"/>
      <c r="X950" s="421"/>
      <c r="Y950" s="421"/>
      <c r="Z950" s="421"/>
    </row>
    <row r="951" spans="1:26" ht="15.75" customHeight="1" x14ac:dyDescent="0.3">
      <c r="A951" s="420"/>
      <c r="B951" s="420"/>
      <c r="C951" s="421"/>
      <c r="D951" s="421"/>
      <c r="E951" s="421"/>
      <c r="F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  <c r="R951" s="421"/>
      <c r="S951" s="421"/>
      <c r="T951" s="421"/>
      <c r="U951" s="421"/>
      <c r="V951" s="421"/>
      <c r="W951" s="421"/>
      <c r="X951" s="421"/>
      <c r="Y951" s="421"/>
      <c r="Z951" s="421"/>
    </row>
    <row r="952" spans="1:26" ht="15.75" customHeight="1" x14ac:dyDescent="0.3">
      <c r="A952" s="420"/>
      <c r="B952" s="420"/>
      <c r="C952" s="421"/>
      <c r="D952" s="421"/>
      <c r="E952" s="421"/>
      <c r="F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  <c r="R952" s="421"/>
      <c r="S952" s="421"/>
      <c r="T952" s="421"/>
      <c r="U952" s="421"/>
      <c r="V952" s="421"/>
      <c r="W952" s="421"/>
      <c r="X952" s="421"/>
      <c r="Y952" s="421"/>
      <c r="Z952" s="421"/>
    </row>
    <row r="953" spans="1:26" ht="15.75" customHeight="1" x14ac:dyDescent="0.3">
      <c r="A953" s="420"/>
      <c r="B953" s="420"/>
      <c r="C953" s="421"/>
      <c r="D953" s="421"/>
      <c r="E953" s="421"/>
      <c r="F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  <c r="R953" s="421"/>
      <c r="S953" s="421"/>
      <c r="T953" s="421"/>
      <c r="U953" s="421"/>
      <c r="V953" s="421"/>
      <c r="W953" s="421"/>
      <c r="X953" s="421"/>
      <c r="Y953" s="421"/>
      <c r="Z953" s="421"/>
    </row>
    <row r="954" spans="1:26" ht="15.75" customHeight="1" x14ac:dyDescent="0.3">
      <c r="A954" s="420"/>
      <c r="B954" s="420"/>
      <c r="C954" s="421"/>
      <c r="D954" s="421"/>
      <c r="E954" s="421"/>
      <c r="F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  <c r="R954" s="421"/>
      <c r="S954" s="421"/>
      <c r="T954" s="421"/>
      <c r="U954" s="421"/>
      <c r="V954" s="421"/>
      <c r="W954" s="421"/>
      <c r="X954" s="421"/>
      <c r="Y954" s="421"/>
      <c r="Z954" s="421"/>
    </row>
    <row r="955" spans="1:26" ht="15.75" customHeight="1" x14ac:dyDescent="0.3">
      <c r="A955" s="420"/>
      <c r="B955" s="420"/>
      <c r="C955" s="421"/>
      <c r="D955" s="421"/>
      <c r="E955" s="421"/>
      <c r="F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  <c r="R955" s="421"/>
      <c r="S955" s="421"/>
      <c r="T955" s="421"/>
      <c r="U955" s="421"/>
      <c r="V955" s="421"/>
      <c r="W955" s="421"/>
      <c r="X955" s="421"/>
      <c r="Y955" s="421"/>
      <c r="Z955" s="421"/>
    </row>
    <row r="956" spans="1:26" ht="15.75" customHeight="1" x14ac:dyDescent="0.3">
      <c r="A956" s="420"/>
      <c r="B956" s="420"/>
      <c r="C956" s="421"/>
      <c r="D956" s="421"/>
      <c r="E956" s="421"/>
      <c r="F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  <c r="R956" s="421"/>
      <c r="S956" s="421"/>
      <c r="T956" s="421"/>
      <c r="U956" s="421"/>
      <c r="V956" s="421"/>
      <c r="W956" s="421"/>
      <c r="X956" s="421"/>
      <c r="Y956" s="421"/>
      <c r="Z956" s="421"/>
    </row>
    <row r="957" spans="1:26" ht="15.75" customHeight="1" x14ac:dyDescent="0.3">
      <c r="A957" s="420"/>
      <c r="B957" s="420"/>
      <c r="C957" s="421"/>
      <c r="D957" s="421"/>
      <c r="E957" s="421"/>
      <c r="F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  <c r="R957" s="421"/>
      <c r="S957" s="421"/>
      <c r="T957" s="421"/>
      <c r="U957" s="421"/>
      <c r="V957" s="421"/>
      <c r="W957" s="421"/>
      <c r="X957" s="421"/>
      <c r="Y957" s="421"/>
      <c r="Z957" s="421"/>
    </row>
    <row r="958" spans="1:26" ht="15.75" customHeight="1" x14ac:dyDescent="0.3">
      <c r="A958" s="420"/>
      <c r="B958" s="420"/>
      <c r="C958" s="421"/>
      <c r="D958" s="421"/>
      <c r="E958" s="421"/>
      <c r="F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  <c r="R958" s="421"/>
      <c r="S958" s="421"/>
      <c r="T958" s="421"/>
      <c r="U958" s="421"/>
      <c r="V958" s="421"/>
      <c r="W958" s="421"/>
      <c r="X958" s="421"/>
      <c r="Y958" s="421"/>
      <c r="Z958" s="421"/>
    </row>
    <row r="959" spans="1:26" ht="15.75" customHeight="1" x14ac:dyDescent="0.3">
      <c r="A959" s="420"/>
      <c r="B959" s="420"/>
      <c r="C959" s="421"/>
      <c r="D959" s="421"/>
      <c r="E959" s="421"/>
      <c r="F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  <c r="R959" s="421"/>
      <c r="S959" s="421"/>
      <c r="T959" s="421"/>
      <c r="U959" s="421"/>
      <c r="V959" s="421"/>
      <c r="W959" s="421"/>
      <c r="X959" s="421"/>
      <c r="Y959" s="421"/>
      <c r="Z959" s="421"/>
    </row>
    <row r="960" spans="1:26" ht="15.75" customHeight="1" x14ac:dyDescent="0.3">
      <c r="A960" s="420"/>
      <c r="B960" s="420"/>
      <c r="C960" s="421"/>
      <c r="D960" s="421"/>
      <c r="E960" s="421"/>
      <c r="F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  <c r="R960" s="421"/>
      <c r="S960" s="421"/>
      <c r="T960" s="421"/>
      <c r="U960" s="421"/>
      <c r="V960" s="421"/>
      <c r="W960" s="421"/>
      <c r="X960" s="421"/>
      <c r="Y960" s="421"/>
      <c r="Z960" s="421"/>
    </row>
    <row r="961" spans="1:26" ht="15.75" customHeight="1" x14ac:dyDescent="0.3">
      <c r="A961" s="420"/>
      <c r="B961" s="420"/>
      <c r="C961" s="421"/>
      <c r="D961" s="421"/>
      <c r="E961" s="421"/>
      <c r="F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  <c r="R961" s="421"/>
      <c r="S961" s="421"/>
      <c r="T961" s="421"/>
      <c r="U961" s="421"/>
      <c r="V961" s="421"/>
      <c r="W961" s="421"/>
      <c r="X961" s="421"/>
      <c r="Y961" s="421"/>
      <c r="Z961" s="421"/>
    </row>
    <row r="962" spans="1:26" ht="15.75" customHeight="1" x14ac:dyDescent="0.3">
      <c r="A962" s="420"/>
      <c r="B962" s="420"/>
      <c r="C962" s="421"/>
      <c r="D962" s="421"/>
      <c r="E962" s="421"/>
      <c r="F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  <c r="R962" s="421"/>
      <c r="S962" s="421"/>
      <c r="T962" s="421"/>
      <c r="U962" s="421"/>
      <c r="V962" s="421"/>
      <c r="W962" s="421"/>
      <c r="X962" s="421"/>
      <c r="Y962" s="421"/>
      <c r="Z962" s="421"/>
    </row>
    <row r="963" spans="1:26" ht="15.75" customHeight="1" x14ac:dyDescent="0.3">
      <c r="A963" s="420"/>
      <c r="B963" s="420"/>
      <c r="C963" s="421"/>
      <c r="D963" s="421"/>
      <c r="E963" s="421"/>
      <c r="F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  <c r="R963" s="421"/>
      <c r="S963" s="421"/>
      <c r="T963" s="421"/>
      <c r="U963" s="421"/>
      <c r="V963" s="421"/>
      <c r="W963" s="421"/>
      <c r="X963" s="421"/>
      <c r="Y963" s="421"/>
      <c r="Z963" s="421"/>
    </row>
    <row r="964" spans="1:26" ht="15.75" customHeight="1" x14ac:dyDescent="0.3">
      <c r="A964" s="420"/>
      <c r="B964" s="420"/>
      <c r="C964" s="421"/>
      <c r="D964" s="421"/>
      <c r="E964" s="421"/>
      <c r="F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  <c r="R964" s="421"/>
      <c r="S964" s="421"/>
      <c r="T964" s="421"/>
      <c r="U964" s="421"/>
      <c r="V964" s="421"/>
      <c r="W964" s="421"/>
      <c r="X964" s="421"/>
      <c r="Y964" s="421"/>
      <c r="Z964" s="421"/>
    </row>
    <row r="965" spans="1:26" ht="15.75" customHeight="1" x14ac:dyDescent="0.3">
      <c r="A965" s="420"/>
      <c r="B965" s="420"/>
      <c r="C965" s="421"/>
      <c r="D965" s="421"/>
      <c r="E965" s="421"/>
      <c r="F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  <c r="R965" s="421"/>
      <c r="S965" s="421"/>
      <c r="T965" s="421"/>
      <c r="U965" s="421"/>
      <c r="V965" s="421"/>
      <c r="W965" s="421"/>
      <c r="X965" s="421"/>
      <c r="Y965" s="421"/>
      <c r="Z965" s="421"/>
    </row>
    <row r="966" spans="1:26" ht="15.75" customHeight="1" x14ac:dyDescent="0.3">
      <c r="A966" s="420"/>
      <c r="B966" s="420"/>
      <c r="C966" s="421"/>
      <c r="D966" s="421"/>
      <c r="E966" s="421"/>
      <c r="F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  <c r="R966" s="421"/>
      <c r="S966" s="421"/>
      <c r="T966" s="421"/>
      <c r="U966" s="421"/>
      <c r="V966" s="421"/>
      <c r="W966" s="421"/>
      <c r="X966" s="421"/>
      <c r="Y966" s="421"/>
      <c r="Z966" s="421"/>
    </row>
    <row r="967" spans="1:26" ht="15.75" customHeight="1" x14ac:dyDescent="0.3">
      <c r="A967" s="420"/>
      <c r="B967" s="420"/>
      <c r="C967" s="421"/>
      <c r="D967" s="421"/>
      <c r="E967" s="421"/>
      <c r="F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  <c r="R967" s="421"/>
      <c r="S967" s="421"/>
      <c r="T967" s="421"/>
      <c r="U967" s="421"/>
      <c r="V967" s="421"/>
      <c r="W967" s="421"/>
      <c r="X967" s="421"/>
      <c r="Y967" s="421"/>
      <c r="Z967" s="421"/>
    </row>
    <row r="968" spans="1:26" ht="15.75" customHeight="1" x14ac:dyDescent="0.3">
      <c r="A968" s="420"/>
      <c r="B968" s="420"/>
      <c r="C968" s="421"/>
      <c r="D968" s="421"/>
      <c r="E968" s="421"/>
      <c r="F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  <c r="R968" s="421"/>
      <c r="S968" s="421"/>
      <c r="T968" s="421"/>
      <c r="U968" s="421"/>
      <c r="V968" s="421"/>
      <c r="W968" s="421"/>
      <c r="X968" s="421"/>
      <c r="Y968" s="421"/>
      <c r="Z968" s="421"/>
    </row>
    <row r="969" spans="1:26" ht="15.75" customHeight="1" x14ac:dyDescent="0.3">
      <c r="A969" s="420"/>
      <c r="B969" s="420"/>
      <c r="C969" s="421"/>
      <c r="D969" s="421"/>
      <c r="E969" s="421"/>
      <c r="F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  <c r="R969" s="421"/>
      <c r="S969" s="421"/>
      <c r="T969" s="421"/>
      <c r="U969" s="421"/>
      <c r="V969" s="421"/>
      <c r="W969" s="421"/>
      <c r="X969" s="421"/>
      <c r="Y969" s="421"/>
      <c r="Z969" s="421"/>
    </row>
    <row r="970" spans="1:26" ht="15.75" customHeight="1" x14ac:dyDescent="0.3">
      <c r="A970" s="420"/>
      <c r="B970" s="420"/>
      <c r="C970" s="421"/>
      <c r="D970" s="421"/>
      <c r="E970" s="421"/>
      <c r="F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  <c r="R970" s="421"/>
      <c r="S970" s="421"/>
      <c r="T970" s="421"/>
      <c r="U970" s="421"/>
      <c r="V970" s="421"/>
      <c r="W970" s="421"/>
      <c r="X970" s="421"/>
      <c r="Y970" s="421"/>
      <c r="Z970" s="421"/>
    </row>
    <row r="971" spans="1:26" ht="15.75" customHeight="1" x14ac:dyDescent="0.3">
      <c r="A971" s="420"/>
      <c r="B971" s="420"/>
      <c r="C971" s="421"/>
      <c r="D971" s="421"/>
      <c r="E971" s="421"/>
      <c r="F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  <c r="R971" s="421"/>
      <c r="S971" s="421"/>
      <c r="T971" s="421"/>
      <c r="U971" s="421"/>
      <c r="V971" s="421"/>
      <c r="W971" s="421"/>
      <c r="X971" s="421"/>
      <c r="Y971" s="421"/>
      <c r="Z971" s="421"/>
    </row>
    <row r="972" spans="1:26" ht="15.75" customHeight="1" x14ac:dyDescent="0.3">
      <c r="A972" s="420"/>
      <c r="B972" s="420"/>
      <c r="C972" s="421"/>
      <c r="D972" s="421"/>
      <c r="E972" s="421"/>
      <c r="F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  <c r="R972" s="421"/>
      <c r="S972" s="421"/>
      <c r="T972" s="421"/>
      <c r="U972" s="421"/>
      <c r="V972" s="421"/>
      <c r="W972" s="421"/>
      <c r="X972" s="421"/>
      <c r="Y972" s="421"/>
      <c r="Z972" s="421"/>
    </row>
    <row r="973" spans="1:26" ht="15.75" customHeight="1" x14ac:dyDescent="0.3">
      <c r="A973" s="420"/>
      <c r="B973" s="420"/>
      <c r="C973" s="421"/>
      <c r="D973" s="421"/>
      <c r="E973" s="421"/>
      <c r="F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  <c r="R973" s="421"/>
      <c r="S973" s="421"/>
      <c r="T973" s="421"/>
      <c r="U973" s="421"/>
      <c r="V973" s="421"/>
      <c r="W973" s="421"/>
      <c r="X973" s="421"/>
      <c r="Y973" s="421"/>
      <c r="Z973" s="421"/>
    </row>
    <row r="974" spans="1:26" ht="15.75" customHeight="1" x14ac:dyDescent="0.3">
      <c r="A974" s="420"/>
      <c r="B974" s="420"/>
      <c r="C974" s="421"/>
      <c r="D974" s="421"/>
      <c r="E974" s="421"/>
      <c r="F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  <c r="R974" s="421"/>
      <c r="S974" s="421"/>
      <c r="T974" s="421"/>
      <c r="U974" s="421"/>
      <c r="V974" s="421"/>
      <c r="W974" s="421"/>
      <c r="X974" s="421"/>
      <c r="Y974" s="421"/>
      <c r="Z974" s="421"/>
    </row>
    <row r="975" spans="1:26" ht="15.75" customHeight="1" x14ac:dyDescent="0.3">
      <c r="A975" s="420"/>
      <c r="B975" s="420"/>
      <c r="C975" s="421"/>
      <c r="D975" s="421"/>
      <c r="E975" s="421"/>
      <c r="F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  <c r="R975" s="421"/>
      <c r="S975" s="421"/>
      <c r="T975" s="421"/>
      <c r="U975" s="421"/>
      <c r="V975" s="421"/>
      <c r="W975" s="421"/>
      <c r="X975" s="421"/>
      <c r="Y975" s="421"/>
      <c r="Z975" s="421"/>
    </row>
    <row r="976" spans="1:26" ht="15.75" customHeight="1" x14ac:dyDescent="0.3">
      <c r="A976" s="420"/>
      <c r="B976" s="420"/>
      <c r="C976" s="421"/>
      <c r="D976" s="421"/>
      <c r="E976" s="421"/>
      <c r="F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  <c r="R976" s="421"/>
      <c r="S976" s="421"/>
      <c r="T976" s="421"/>
      <c r="U976" s="421"/>
      <c r="V976" s="421"/>
      <c r="W976" s="421"/>
      <c r="X976" s="421"/>
      <c r="Y976" s="421"/>
      <c r="Z976" s="421"/>
    </row>
    <row r="977" spans="1:26" ht="15.75" customHeight="1" x14ac:dyDescent="0.3">
      <c r="A977" s="420"/>
      <c r="B977" s="420"/>
      <c r="C977" s="421"/>
      <c r="D977" s="421"/>
      <c r="E977" s="421"/>
      <c r="F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  <c r="R977" s="421"/>
      <c r="S977" s="421"/>
      <c r="T977" s="421"/>
      <c r="U977" s="421"/>
      <c r="V977" s="421"/>
      <c r="W977" s="421"/>
      <c r="X977" s="421"/>
      <c r="Y977" s="421"/>
      <c r="Z977" s="421"/>
    </row>
    <row r="978" spans="1:26" ht="15.75" customHeight="1" x14ac:dyDescent="0.3">
      <c r="A978" s="420"/>
      <c r="B978" s="420"/>
      <c r="C978" s="421"/>
      <c r="D978" s="421"/>
      <c r="E978" s="421"/>
      <c r="F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  <c r="R978" s="421"/>
      <c r="S978" s="421"/>
      <c r="T978" s="421"/>
      <c r="U978" s="421"/>
      <c r="V978" s="421"/>
      <c r="W978" s="421"/>
      <c r="X978" s="421"/>
      <c r="Y978" s="421"/>
      <c r="Z978" s="421"/>
    </row>
    <row r="979" spans="1:26" ht="15.75" customHeight="1" x14ac:dyDescent="0.3">
      <c r="A979" s="420"/>
      <c r="B979" s="420"/>
      <c r="C979" s="421"/>
      <c r="D979" s="421"/>
      <c r="E979" s="421"/>
      <c r="F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  <c r="R979" s="421"/>
      <c r="S979" s="421"/>
      <c r="T979" s="421"/>
      <c r="U979" s="421"/>
      <c r="V979" s="421"/>
      <c r="W979" s="421"/>
      <c r="X979" s="421"/>
      <c r="Y979" s="421"/>
      <c r="Z979" s="421"/>
    </row>
    <row r="980" spans="1:26" ht="15.75" customHeight="1" x14ac:dyDescent="0.3">
      <c r="A980" s="420"/>
      <c r="B980" s="420"/>
      <c r="C980" s="421"/>
      <c r="D980" s="421"/>
      <c r="E980" s="421"/>
      <c r="F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  <c r="R980" s="421"/>
      <c r="S980" s="421"/>
      <c r="T980" s="421"/>
      <c r="U980" s="421"/>
      <c r="V980" s="421"/>
      <c r="W980" s="421"/>
      <c r="X980" s="421"/>
      <c r="Y980" s="421"/>
      <c r="Z980" s="421"/>
    </row>
    <row r="981" spans="1:26" ht="15.75" customHeight="1" x14ac:dyDescent="0.3">
      <c r="A981" s="420"/>
      <c r="B981" s="420"/>
      <c r="C981" s="421"/>
      <c r="D981" s="421"/>
      <c r="E981" s="421"/>
      <c r="F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  <c r="R981" s="421"/>
      <c r="S981" s="421"/>
      <c r="T981" s="421"/>
      <c r="U981" s="421"/>
      <c r="V981" s="421"/>
      <c r="W981" s="421"/>
      <c r="X981" s="421"/>
      <c r="Y981" s="421"/>
      <c r="Z981" s="421"/>
    </row>
    <row r="982" spans="1:26" ht="15.75" customHeight="1" x14ac:dyDescent="0.3">
      <c r="A982" s="420"/>
      <c r="B982" s="420"/>
      <c r="C982" s="421"/>
      <c r="D982" s="421"/>
      <c r="E982" s="421"/>
      <c r="F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  <c r="R982" s="421"/>
      <c r="S982" s="421"/>
      <c r="T982" s="421"/>
      <c r="U982" s="421"/>
      <c r="V982" s="421"/>
      <c r="W982" s="421"/>
      <c r="X982" s="421"/>
      <c r="Y982" s="421"/>
      <c r="Z982" s="421"/>
    </row>
    <row r="983" spans="1:26" ht="15.75" customHeight="1" x14ac:dyDescent="0.3">
      <c r="A983" s="420"/>
      <c r="B983" s="420"/>
      <c r="C983" s="421"/>
      <c r="D983" s="421"/>
      <c r="E983" s="421"/>
      <c r="F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  <c r="R983" s="421"/>
      <c r="S983" s="421"/>
      <c r="T983" s="421"/>
      <c r="U983" s="421"/>
      <c r="V983" s="421"/>
      <c r="W983" s="421"/>
      <c r="X983" s="421"/>
      <c r="Y983" s="421"/>
      <c r="Z983" s="421"/>
    </row>
    <row r="984" spans="1:26" ht="15.75" customHeight="1" x14ac:dyDescent="0.3">
      <c r="A984" s="420"/>
      <c r="B984" s="420"/>
      <c r="C984" s="421"/>
      <c r="D984" s="421"/>
      <c r="E984" s="421"/>
      <c r="F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  <c r="R984" s="421"/>
      <c r="S984" s="421"/>
      <c r="T984" s="421"/>
      <c r="U984" s="421"/>
      <c r="V984" s="421"/>
      <c r="W984" s="421"/>
      <c r="X984" s="421"/>
      <c r="Y984" s="421"/>
      <c r="Z984" s="421"/>
    </row>
    <row r="985" spans="1:26" ht="15.75" customHeight="1" x14ac:dyDescent="0.3">
      <c r="A985" s="420"/>
      <c r="B985" s="420"/>
      <c r="C985" s="421"/>
      <c r="D985" s="421"/>
      <c r="E985" s="421"/>
      <c r="F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  <c r="R985" s="421"/>
      <c r="S985" s="421"/>
      <c r="T985" s="421"/>
      <c r="U985" s="421"/>
      <c r="V985" s="421"/>
      <c r="W985" s="421"/>
      <c r="X985" s="421"/>
      <c r="Y985" s="421"/>
      <c r="Z985" s="421"/>
    </row>
    <row r="986" spans="1:26" ht="15.75" customHeight="1" x14ac:dyDescent="0.3">
      <c r="A986" s="420"/>
      <c r="B986" s="420"/>
      <c r="C986" s="421"/>
      <c r="D986" s="421"/>
      <c r="E986" s="421"/>
      <c r="F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  <c r="R986" s="421"/>
      <c r="S986" s="421"/>
      <c r="T986" s="421"/>
      <c r="U986" s="421"/>
      <c r="V986" s="421"/>
      <c r="W986" s="421"/>
      <c r="X986" s="421"/>
      <c r="Y986" s="421"/>
      <c r="Z986" s="421"/>
    </row>
    <row r="987" spans="1:26" ht="15.75" customHeight="1" x14ac:dyDescent="0.3">
      <c r="A987" s="420"/>
      <c r="B987" s="420"/>
      <c r="C987" s="421"/>
      <c r="D987" s="421"/>
      <c r="E987" s="421"/>
      <c r="F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  <c r="R987" s="421"/>
      <c r="S987" s="421"/>
      <c r="T987" s="421"/>
      <c r="U987" s="421"/>
      <c r="V987" s="421"/>
      <c r="W987" s="421"/>
      <c r="X987" s="421"/>
      <c r="Y987" s="421"/>
      <c r="Z987" s="421"/>
    </row>
    <row r="988" spans="1:26" ht="15.75" customHeight="1" x14ac:dyDescent="0.3">
      <c r="A988" s="420"/>
      <c r="B988" s="420"/>
      <c r="C988" s="421"/>
      <c r="D988" s="421"/>
      <c r="E988" s="421"/>
      <c r="F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  <c r="R988" s="421"/>
      <c r="S988" s="421"/>
      <c r="T988" s="421"/>
      <c r="U988" s="421"/>
      <c r="V988" s="421"/>
      <c r="W988" s="421"/>
      <c r="X988" s="421"/>
      <c r="Y988" s="421"/>
      <c r="Z988" s="421"/>
    </row>
    <row r="989" spans="1:26" ht="15.75" customHeight="1" x14ac:dyDescent="0.3">
      <c r="A989" s="420"/>
      <c r="B989" s="420"/>
      <c r="C989" s="421"/>
      <c r="D989" s="421"/>
      <c r="E989" s="421"/>
      <c r="F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  <c r="R989" s="421"/>
      <c r="S989" s="421"/>
      <c r="T989" s="421"/>
      <c r="U989" s="421"/>
      <c r="V989" s="421"/>
      <c r="W989" s="421"/>
      <c r="X989" s="421"/>
      <c r="Y989" s="421"/>
      <c r="Z989" s="421"/>
    </row>
  </sheetData>
  <mergeCells count="214">
    <mergeCell ref="F163:F169"/>
    <mergeCell ref="G163:G169"/>
    <mergeCell ref="B174:B175"/>
    <mergeCell ref="F174:F175"/>
    <mergeCell ref="C174:C175"/>
    <mergeCell ref="D174:D175"/>
    <mergeCell ref="C176:C177"/>
    <mergeCell ref="D176:D177"/>
    <mergeCell ref="E176:E177"/>
    <mergeCell ref="F176:F177"/>
    <mergeCell ref="G176:G177"/>
    <mergeCell ref="F134:F135"/>
    <mergeCell ref="B136:B137"/>
    <mergeCell ref="C136:C137"/>
    <mergeCell ref="D136:D137"/>
    <mergeCell ref="C148:C149"/>
    <mergeCell ref="D148:D149"/>
    <mergeCell ref="C150:C154"/>
    <mergeCell ref="D150:D154"/>
    <mergeCell ref="E150:E154"/>
    <mergeCell ref="F150:F154"/>
    <mergeCell ref="B150:B154"/>
    <mergeCell ref="B122:B125"/>
    <mergeCell ref="B126:B127"/>
    <mergeCell ref="C126:C127"/>
    <mergeCell ref="D126:D127"/>
    <mergeCell ref="E126:E127"/>
    <mergeCell ref="B128:B132"/>
    <mergeCell ref="E128:E131"/>
    <mergeCell ref="B134:B135"/>
    <mergeCell ref="C134:C135"/>
    <mergeCell ref="D134:D135"/>
    <mergeCell ref="C122:C125"/>
    <mergeCell ref="D122:D125"/>
    <mergeCell ref="E122:E125"/>
    <mergeCell ref="F122:F125"/>
    <mergeCell ref="G122:G125"/>
    <mergeCell ref="H122:H125"/>
    <mergeCell ref="C128:C132"/>
    <mergeCell ref="D128:D132"/>
    <mergeCell ref="F126:F127"/>
    <mergeCell ref="F128:F132"/>
    <mergeCell ref="G128:G131"/>
    <mergeCell ref="C113:C119"/>
    <mergeCell ref="D113:D119"/>
    <mergeCell ref="E113:E119"/>
    <mergeCell ref="F113:F119"/>
    <mergeCell ref="E120:E121"/>
    <mergeCell ref="G120:G121"/>
    <mergeCell ref="H120:H121"/>
    <mergeCell ref="B106:B112"/>
    <mergeCell ref="C106:C112"/>
    <mergeCell ref="D106:D112"/>
    <mergeCell ref="E106:E112"/>
    <mergeCell ref="F106:F112"/>
    <mergeCell ref="G106:G112"/>
    <mergeCell ref="G113:G119"/>
    <mergeCell ref="B113:B119"/>
    <mergeCell ref="B39:B48"/>
    <mergeCell ref="C39:C48"/>
    <mergeCell ref="D39:D48"/>
    <mergeCell ref="E39:E48"/>
    <mergeCell ref="F39:F48"/>
    <mergeCell ref="G39:G48"/>
    <mergeCell ref="L39:L48"/>
    <mergeCell ref="C18:C24"/>
    <mergeCell ref="D18:D24"/>
    <mergeCell ref="B25:B31"/>
    <mergeCell ref="C25:C31"/>
    <mergeCell ref="D25:D31"/>
    <mergeCell ref="C32:C38"/>
    <mergeCell ref="D32:D38"/>
    <mergeCell ref="E25:E31"/>
    <mergeCell ref="F25:F31"/>
    <mergeCell ref="G25:G31"/>
    <mergeCell ref="E32:E38"/>
    <mergeCell ref="F32:F38"/>
    <mergeCell ref="G32:G38"/>
    <mergeCell ref="B11:B17"/>
    <mergeCell ref="C11:C17"/>
    <mergeCell ref="D11:D17"/>
    <mergeCell ref="E11:E17"/>
    <mergeCell ref="F11:F17"/>
    <mergeCell ref="G11:G17"/>
    <mergeCell ref="B18:B24"/>
    <mergeCell ref="G18:G24"/>
    <mergeCell ref="B32:B38"/>
    <mergeCell ref="H2:J2"/>
    <mergeCell ref="B4:J4"/>
    <mergeCell ref="B5:J5"/>
    <mergeCell ref="B6:J6"/>
    <mergeCell ref="B7:J7"/>
    <mergeCell ref="B9:D9"/>
    <mergeCell ref="E9:J9"/>
    <mergeCell ref="E18:E24"/>
    <mergeCell ref="F18:F24"/>
    <mergeCell ref="C85:C95"/>
    <mergeCell ref="D85:D95"/>
    <mergeCell ref="E85:E95"/>
    <mergeCell ref="F85:F95"/>
    <mergeCell ref="G85:G95"/>
    <mergeCell ref="H89:H90"/>
    <mergeCell ref="B85:B95"/>
    <mergeCell ref="B96:B105"/>
    <mergeCell ref="C96:C105"/>
    <mergeCell ref="D96:D105"/>
    <mergeCell ref="E96:E105"/>
    <mergeCell ref="F96:F105"/>
    <mergeCell ref="G96:G105"/>
    <mergeCell ref="H67:H68"/>
    <mergeCell ref="B63:B73"/>
    <mergeCell ref="C74:C84"/>
    <mergeCell ref="D74:D84"/>
    <mergeCell ref="E74:E84"/>
    <mergeCell ref="F74:F84"/>
    <mergeCell ref="G74:G84"/>
    <mergeCell ref="H78:H79"/>
    <mergeCell ref="B74:B84"/>
    <mergeCell ref="C58:C62"/>
    <mergeCell ref="D58:D62"/>
    <mergeCell ref="E58:E62"/>
    <mergeCell ref="F58:F62"/>
    <mergeCell ref="G58:G62"/>
    <mergeCell ref="B58:B62"/>
    <mergeCell ref="C63:C73"/>
    <mergeCell ref="D63:D73"/>
    <mergeCell ref="E63:E73"/>
    <mergeCell ref="F63:F73"/>
    <mergeCell ref="G63:G73"/>
    <mergeCell ref="B49:B53"/>
    <mergeCell ref="C49:C53"/>
    <mergeCell ref="D49:D53"/>
    <mergeCell ref="E49:E53"/>
    <mergeCell ref="F49:F53"/>
    <mergeCell ref="G49:G53"/>
    <mergeCell ref="B54:B57"/>
    <mergeCell ref="G54:G57"/>
    <mergeCell ref="C54:C57"/>
    <mergeCell ref="D54:D57"/>
    <mergeCell ref="E54:E57"/>
    <mergeCell ref="F54:F57"/>
    <mergeCell ref="F136:F137"/>
    <mergeCell ref="E138:E141"/>
    <mergeCell ref="F138:F141"/>
    <mergeCell ref="H138:H141"/>
    <mergeCell ref="I138:I139"/>
    <mergeCell ref="J138:J139"/>
    <mergeCell ref="E142:E143"/>
    <mergeCell ref="E148:E149"/>
    <mergeCell ref="F148:F149"/>
    <mergeCell ref="E146:E147"/>
    <mergeCell ref="F146:F147"/>
    <mergeCell ref="G146:G147"/>
    <mergeCell ref="H146:H147"/>
    <mergeCell ref="I146:I147"/>
    <mergeCell ref="J146:J147"/>
    <mergeCell ref="G148:G149"/>
    <mergeCell ref="B203:B204"/>
    <mergeCell ref="C203:C204"/>
    <mergeCell ref="D203:D204"/>
    <mergeCell ref="B206:C206"/>
    <mergeCell ref="I140:I141"/>
    <mergeCell ref="J140:J141"/>
    <mergeCell ref="G138:G141"/>
    <mergeCell ref="G142:G143"/>
    <mergeCell ref="H142:H143"/>
    <mergeCell ref="J142:J143"/>
    <mergeCell ref="B148:B149"/>
    <mergeCell ref="C194:C199"/>
    <mergeCell ref="D194:D199"/>
    <mergeCell ref="G150:G154"/>
    <mergeCell ref="B156:B162"/>
    <mergeCell ref="C156:C162"/>
    <mergeCell ref="D156:D162"/>
    <mergeCell ref="E157:E162"/>
    <mergeCell ref="F157:F162"/>
    <mergeCell ref="G157:G162"/>
    <mergeCell ref="B163:B169"/>
    <mergeCell ref="C163:C169"/>
    <mergeCell ref="D163:D169"/>
    <mergeCell ref="E163:E169"/>
    <mergeCell ref="B190:B193"/>
    <mergeCell ref="C190:C193"/>
    <mergeCell ref="D190:D193"/>
    <mergeCell ref="E190:E193"/>
    <mergeCell ref="F190:F193"/>
    <mergeCell ref="G190:G193"/>
    <mergeCell ref="G194:G199"/>
    <mergeCell ref="B194:B199"/>
    <mergeCell ref="B201:B202"/>
    <mergeCell ref="C201:C202"/>
    <mergeCell ref="D201:D202"/>
    <mergeCell ref="H188:H189"/>
    <mergeCell ref="E194:E199"/>
    <mergeCell ref="F194:F199"/>
    <mergeCell ref="E201:E202"/>
    <mergeCell ref="F201:F202"/>
    <mergeCell ref="G201:G202"/>
    <mergeCell ref="E203:E204"/>
    <mergeCell ref="F203:F204"/>
    <mergeCell ref="G203:G204"/>
    <mergeCell ref="B176:B177"/>
    <mergeCell ref="B178:B187"/>
    <mergeCell ref="C178:C187"/>
    <mergeCell ref="D178:D187"/>
    <mergeCell ref="E178:E187"/>
    <mergeCell ref="F178:F187"/>
    <mergeCell ref="G178:G187"/>
    <mergeCell ref="B188:B189"/>
    <mergeCell ref="C188:C189"/>
    <mergeCell ref="D188:D189"/>
    <mergeCell ref="E188:E189"/>
    <mergeCell ref="F188:F189"/>
    <mergeCell ref="G188:G189"/>
  </mergeCells>
  <hyperlinks>
    <hyperlink ref="C121" r:id="rId1" xr:uid="{00000000-0004-0000-0200-000000000000}"/>
  </hyperlinks>
  <pageMargins left="0.75" right="0.75" top="0.7" bottom="0.7" header="0" footer="0"/>
  <pageSetup paperSize="9" orientation="portrait"/>
  <colBreaks count="2" manualBreakCount="2">
    <brk man="1"/>
    <brk id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2021-09-13T12:13:24Z</dcterms:created>
  <dcterms:modified xsi:type="dcterms:W3CDTF">2021-09-13T12:16:14Z</dcterms:modified>
</cp:coreProperties>
</file>