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jNTgjz8YZHpyuREH34NLDcJrP/PA=="/>
    </ext>
  </extLst>
</workbook>
</file>

<file path=xl/sharedStrings.xml><?xml version="1.0" encoding="utf-8"?>
<sst xmlns="http://schemas.openxmlformats.org/spreadsheetml/2006/main" count="1002" uniqueCount="557">
  <si>
    <t>Додаток №4</t>
  </si>
  <si>
    <t>до Договору про надання гранту №3PLUS1-00199</t>
  </si>
  <si>
    <t>від "07" грудня2020 року</t>
  </si>
  <si>
    <t>Конкурсна програма:</t>
  </si>
  <si>
    <t>Культура плюс</t>
  </si>
  <si>
    <t>ЛОТ:</t>
  </si>
  <si>
    <t>Повна назва Грантоотримувача:</t>
  </si>
  <si>
    <t>Громадська організація "Львівський культурний центр"</t>
  </si>
  <si>
    <t>Назва проєкту:</t>
  </si>
  <si>
    <t>Підзамче. Нарешті!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</si>
  <si>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</si>
  <si>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</si>
  <si>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</si>
  <si>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</si>
  <si>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07.12.2020 по 15.09.2021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</si>
  <si>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</si>
  <si>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</si>
  <si>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</si>
  <si>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</si>
  <si>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</si>
  <si>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</si>
  <si>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</si>
  <si>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</si>
  <si>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</si>
  <si>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</si>
  <si>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</si>
  <si>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</si>
  <si>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</si>
  <si>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</si>
  <si>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</si>
  <si>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</si>
  <si>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</si>
  <si>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</si>
  <si>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</si>
  <si>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</si>
  <si>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</si>
  <si>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</si>
  <si>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</si>
  <si>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</si>
  <si>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</si>
  <si>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</si>
  <si>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</si>
  <si>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</si>
  <si>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</si>
  <si>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</si>
  <si>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</si>
  <si>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</si>
  <si>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</si>
  <si>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</si>
  <si>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</si>
  <si>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</si>
  <si>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</si>
  <si>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Назва проєкту: "Підзамче. Нарешті!"</t>
  </si>
  <si>
    <t>Дата початку проєкту: 07.12.2020</t>
  </si>
  <si>
    <t>Дата завершення проєкту: 15.09.2021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</si>
  <si>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</si>
  <si>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</si>
  <si>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</si>
  <si>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</si>
  <si>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</si>
  <si>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</si>
  <si>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</si>
  <si>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</si>
  <si>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</si>
  <si>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</si>
  <si>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</si>
  <si>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</si>
  <si>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</si>
  <si>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</si>
  <si>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</si>
  <si>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</si>
  <si>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</si>
  <si>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</si>
  <si>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</si>
  <si>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</si>
  <si>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</si>
  <si>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</si>
  <si>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</si>
  <si>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</si>
  <si>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</si>
  <si>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</si>
  <si>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</si>
  <si>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</si>
  <si>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</si>
  <si>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</si>
  <si>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</si>
  <si>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</si>
  <si>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</si>
  <si>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</si>
  <si>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</si>
  <si>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</si>
  <si>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</si>
  <si>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</si>
  <si>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</si>
  <si>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</si>
  <si>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</si>
  <si>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</si>
  <si>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</si>
  <si>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</si>
  <si>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</si>
  <si>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</si>
  <si>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</si>
  <si>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Сливинський Остап Тарасович, залучений експерт</t>
  </si>
  <si>
    <t>1.3.2</t>
  </si>
  <si>
    <t>Брилинська Богдана, залучена експертка</t>
  </si>
  <si>
    <t>1.3.3</t>
  </si>
  <si>
    <t>Рудюк Юлія Юріївна, координаторка проекту</t>
  </si>
  <si>
    <t>1.3.4</t>
  </si>
  <si>
    <t>Гуменецька Анастасія, менеджерка з організації подій</t>
  </si>
  <si>
    <t>1.3.5</t>
  </si>
  <si>
    <t>Пущик Ірина Петрівна, бухгалтер проекту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</si>
  <si>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</si>
  <si>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</si>
  <si>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</si>
  <si>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</si>
  <si>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</si>
  <si>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</si>
  <si>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</si>
  <si>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</si>
  <si>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</si>
  <si>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Яценко Петро, послуги сценариста</t>
  </si>
  <si>
    <t>послуга</t>
  </si>
  <si>
    <t>1.5.2</t>
  </si>
  <si>
    <t>Шидей Віталій Вікторович,послуги розробки візуальної частини проекту, консультаційні послуги із дизайну та послуги координації робочої дизайнерської групи</t>
  </si>
  <si>
    <t>1.5.3</t>
  </si>
  <si>
    <t>Майданський Василь Миколайович, послуги комунікаційного менеджера проекту</t>
  </si>
  <si>
    <t>1.5.4</t>
  </si>
  <si>
    <t>Кузенко Оксана, співавторка та співкоординаторка спеціального тренінгового блоку Проекту, націленого на розвиток навиків проектного менеджменту у представників різних вікових груп громади мікрорайону Підзамче</t>
  </si>
  <si>
    <t>1.5.5</t>
  </si>
  <si>
    <t>Сорокопуд Олександра, співавторка та співкоординаторка спеціального тренінгового блоку Проекту, націленого на розвиток навиків проектного менеджменту у представників різних вікових груп громади мікрорайону Підзамче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</si>
  <si>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</si>
  <si>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</si>
  <si>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</si>
  <si>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</si>
  <si>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</si>
  <si>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</si>
  <si>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</si>
  <si>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</si>
  <si>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</si>
  <si>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</si>
  <si>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</si>
  <si>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</si>
  <si>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</si>
  <si>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</si>
  <si>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</si>
  <si>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</si>
  <si>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</si>
  <si>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</si>
  <si>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</si>
  <si>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</si>
  <si>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</si>
  <si>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</si>
  <si>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</si>
  <si>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</si>
  <si>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</si>
  <si>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</si>
  <si>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</si>
  <si>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</si>
  <si>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</si>
  <si>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</si>
  <si>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</si>
  <si>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</si>
  <si>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</si>
  <si>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</si>
  <si>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</si>
  <si>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</si>
  <si>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</si>
  <si>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</si>
  <si>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</si>
  <si>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</si>
  <si>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</si>
  <si>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</si>
  <si>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</si>
  <si>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</si>
  <si>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</si>
  <si>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</si>
  <si>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</si>
  <si>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Послуги проведення подій у приміщенні Міського Палацу культури ім. Г. Хоткевича,  82 м2, із технікою та забезпеченням матеріалів, вул. Кушевича, 1.</t>
  </si>
  <si>
    <t>годин</t>
  </si>
  <si>
    <t>У зв'язку з запровадженням локдауну у Львові, зустрічі робочих груп відбувались або онлайн, або на свіжому повітрі. Саме тому виникла економія 29 годин. Також фінальний захід - а саме презентація результатів проекту відбувалась у співпраці із Палацом Хоткевича, тому Львівський культурний центр не оплачував ці години.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</si>
  <si>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</si>
  <si>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</si>
  <si>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</si>
  <si>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</si>
  <si>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</si>
  <si>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</si>
  <si>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</si>
  <si>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</si>
  <si>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</si>
  <si>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</si>
  <si>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</si>
  <si>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</si>
  <si>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</si>
  <si>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</si>
  <si>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</si>
  <si>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</si>
  <si>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</si>
  <si>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</si>
  <si>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</si>
  <si>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</si>
  <si>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</si>
  <si>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</si>
  <si>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</si>
  <si>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</si>
  <si>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</si>
  <si>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</si>
  <si>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</si>
  <si>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</si>
  <si>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</si>
  <si>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</si>
  <si>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</si>
  <si>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</si>
  <si>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</si>
  <si>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</si>
  <si>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</si>
  <si>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організації кава-перерв для учасників робочих груп та презентацій напрацювань</t>
  </si>
  <si>
    <t>У зв'язку з запровадженням локдауну у Львові, зустрічі робочих груп відбувались або онлайн, або на свіжому повітрі. Тому кава-перерви не оргаізовувались</t>
  </si>
  <si>
    <t>5.1.2</t>
  </si>
  <si>
    <t>Послуги організації кава-перерв для учасників освітніх заходів</t>
  </si>
  <si>
    <t>Кількість учасників тренінгів була меншою за планову, тому виникла економія коштів. Розрахунок проводився відповідно 80 грн на одну особу - учасника тренінгу</t>
  </si>
  <si>
    <t>5.1.3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</si>
  <si>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</si>
  <si>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</si>
  <si>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</si>
  <si>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</si>
  <si>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</si>
  <si>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</si>
  <si>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</si>
  <si>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</si>
  <si>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</si>
  <si>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</si>
  <si>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</si>
  <si>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</si>
  <si>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</si>
  <si>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</si>
  <si>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</si>
  <si>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</si>
  <si>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</si>
  <si>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</si>
  <si>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</si>
  <si>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</si>
  <si>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</si>
  <si>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</si>
  <si>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</si>
  <si>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</si>
  <si>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</si>
  <si>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</si>
  <si>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</si>
  <si>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</si>
  <si>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</si>
  <si>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</si>
  <si>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</si>
  <si>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</si>
  <si>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</si>
  <si>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</si>
  <si>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</si>
  <si>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</si>
  <si>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Друк брендованої продукції (бафи)</t>
  </si>
  <si>
    <t>Збільшена ціна відповідно до технічного завдання та макету бафу</t>
  </si>
  <si>
    <t>7.3</t>
  </si>
  <si>
    <t>Друк брошур</t>
  </si>
  <si>
    <t>7.4</t>
  </si>
  <si>
    <t>Друк буклетів</t>
  </si>
  <si>
    <t>Надруковано більше буклетів про проект через економію коштів</t>
  </si>
  <si>
    <t>7.5</t>
  </si>
  <si>
    <t>Друк флаєрів</t>
  </si>
  <si>
    <t>Ціна менша за очікувану</t>
  </si>
  <si>
    <t>7.6</t>
  </si>
  <si>
    <t>Друк плакатів</t>
  </si>
  <si>
    <t>Ціна більша за очікувану</t>
  </si>
  <si>
    <t>7.7</t>
  </si>
  <si>
    <t xml:space="preserve">Друк банерів </t>
  </si>
  <si>
    <t>Через зміну розміру банеру відбулось підвищення ціни. Розмір банеру становить 9,7х1,7 м.</t>
  </si>
  <si>
    <t>7.8</t>
  </si>
  <si>
    <t>Друк інформаційних ознакувань для завантаження застосунку</t>
  </si>
  <si>
    <t>Через додавання початкової точки для маршруту виникла необхідність виготовити додаткову таблицю</t>
  </si>
  <si>
    <t>7.9</t>
  </si>
  <si>
    <t>Послуги копірайтера</t>
  </si>
  <si>
    <t>7.10</t>
  </si>
  <si>
    <t>Послуги розробки фірмового стилю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</si>
  <si>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</si>
  <si>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</si>
  <si>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</si>
  <si>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</si>
  <si>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</si>
  <si>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</si>
  <si>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</si>
  <si>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</si>
  <si>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</si>
  <si>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</si>
  <si>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</si>
  <si>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</si>
  <si>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</si>
  <si>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</si>
  <si>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</si>
  <si>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</si>
  <si>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</si>
  <si>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</si>
  <si>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</si>
  <si>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</si>
  <si>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</si>
  <si>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Послуги з відеофіксації</t>
  </si>
  <si>
    <t>рекламні витрати (зазначити конкретну назву рекламних послуг)</t>
  </si>
  <si>
    <t>Послуги з просування (SMM, SO (SEO)</t>
  </si>
  <si>
    <t>місяці</t>
  </si>
  <si>
    <t>Послуги розміщення публікацій в профільних ЗМІ</t>
  </si>
  <si>
    <t>шт</t>
  </si>
  <si>
    <t>Ціна розміщення публікації нижча за очікувану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</si>
  <si>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</si>
  <si>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</si>
  <si>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</si>
  <si>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</si>
  <si>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</si>
  <si>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</si>
  <si>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</si>
  <si>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</si>
  <si>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</si>
  <si>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</si>
  <si>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</si>
  <si>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</si>
  <si>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</si>
  <si>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Послуги з письмового перекладц (з українсько\ на англійську мову)</t>
  </si>
  <si>
    <t>Послуги з 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</si>
  <si>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</si>
  <si>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</si>
  <si>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</si>
  <si>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</si>
  <si>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</si>
  <si>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</si>
  <si>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</si>
  <si>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</si>
  <si>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</si>
  <si>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</si>
  <si>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</si>
  <si>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</si>
  <si>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</si>
  <si>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</si>
  <si>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</si>
  <si>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Послуга 3D-сканування памятки культури</t>
  </si>
  <si>
    <t>послуги</t>
  </si>
  <si>
    <t>13.2.2</t>
  </si>
  <si>
    <t xml:space="preserve">Послуга спрощення 3D-моделей </t>
  </si>
  <si>
    <t>Збільшення вартості робіт відповідно до технічного завдання</t>
  </si>
  <si>
    <t>13.2.3</t>
  </si>
  <si>
    <t xml:space="preserve">Послуга моделінгу 3D об’єктів </t>
  </si>
  <si>
    <t>13.2.6</t>
  </si>
  <si>
    <t>Послуги з підготовки Аудіогіду двомовного</t>
  </si>
  <si>
    <t>13.2.7</t>
  </si>
  <si>
    <t>Послуги з дизайну додатку (UI UX designer)</t>
  </si>
  <si>
    <t>13.2.8</t>
  </si>
  <si>
    <t>Послуги розробки доповнення для GPS синхронізації по точкам та створення десяти маршрутів між точками за допомогою GPS і доповненої реальност</t>
  </si>
  <si>
    <t>13.2.10</t>
  </si>
  <si>
    <t>Послуги створення додатків на Android та IOS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</si>
  <si>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</si>
  <si>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</si>
  <si>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</si>
  <si>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</si>
  <si>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</si>
  <si>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</si>
  <si>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</si>
  <si>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</si>
  <si>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Internet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</si>
  <si>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</si>
  <si>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</si>
  <si>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</si>
  <si>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</si>
  <si>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За час проекту відбувалось більше фінансових платежів, ніж очікувалось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</si>
  <si>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</si>
  <si>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</si>
  <si>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</si>
  <si>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</si>
  <si>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</si>
  <si>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</si>
  <si>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</si>
  <si>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</si>
  <si>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</si>
  <si>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</si>
  <si>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</si>
  <si>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</si>
  <si>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</si>
  <si>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</si>
  <si>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</si>
  <si>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</si>
  <si>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"Підзамче. Нарешті!"</t>
  </si>
  <si>
    <t>(назва проекту)</t>
  </si>
  <si>
    <t>у період з 07.12.2020 року по 15.09.2021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</si>
  <si>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</si>
  <si>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</si>
  <si>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</si>
  <si>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</si>
  <si>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</si>
  <si>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</si>
  <si>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</si>
  <si>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</si>
  <si>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</si>
  <si>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</si>
  <si>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за договором ЦПХ Сливинський Остап Тарасович,  залучений експерт (винагорода)</t>
  </si>
  <si>
    <t>Сливинський Остап Тарасович, 2877615835</t>
  </si>
  <si>
    <t xml:space="preserve">Цивільно правовий договір №4 від 01.02.2021, додаток №1 </t>
  </si>
  <si>
    <t xml:space="preserve">Акт наданих послуг №1 від 28.02.2021, акт наданих послуг №2 від 31.03.2021, акт наданих послуг №3 від 30.04.2021, акт наданих послуг №4 від 31.05.2021    </t>
  </si>
  <si>
    <t xml:space="preserve">ПД№65, 01.03.2021; ПД№92, 01.04.2021; ПД№114, 30.04.2021; ПД№138, 01.06.2021.   </t>
  </si>
  <si>
    <t xml:space="preserve">ПД№50, 01.03.2021; ПД№77, 01.04.2021; ПД№97, 30.04.2021; ПД№123, 01.06.2021.   </t>
  </si>
  <si>
    <t xml:space="preserve">ПД№55, 01.03.2021; ПД№82, 01.04.2021; ПД№104, 30.04.2021; ПД№128, 01.06.2021.   </t>
  </si>
  <si>
    <t>Оплата праці за договором ЦПХ Брилинська Богдана Юріївна залучена експертка (винагорода)</t>
  </si>
  <si>
    <t>Брилинська Богдана Юріївна, 3199404869</t>
  </si>
  <si>
    <t xml:space="preserve">Цивільно правовий договір №5 від 01.02.2021, додаток №1 </t>
  </si>
  <si>
    <t xml:space="preserve">ПД№66, 01.03.2021; ПД№93, 01.04.2021; ПД№113, 30.04.2021; ПД№137, 01.06.2021.   </t>
  </si>
  <si>
    <t xml:space="preserve">ПД№51, 01.03.2021; ПД№78, 01.04.2021; ПД№98, 30.04.2021; ПД№120, 01.06.2021.   </t>
  </si>
  <si>
    <t xml:space="preserve">ПД№56, 01.03.2021; ПД№83, 01.04.2021; ПД№103, 30.04.2021; ПД№127, 01.06.2021.   </t>
  </si>
  <si>
    <t>Оплата праці за договором ЦПХ Рудюк Юлія Юріївна координаторка проекту(винагорода)</t>
  </si>
  <si>
    <t>Рудюк Юлія Юріївна, 3362502785</t>
  </si>
  <si>
    <t xml:space="preserve">Цивільно правовий договір №1 від 04.01.2021, додаток №1 </t>
  </si>
  <si>
    <t xml:space="preserve">Акт наданих посліг №1 від 31.01.2021, акт наданих послуг №2 від 28.02.2021, акт наданих послуг №3 від 31.03.2021, акт наданих послуг №4 від 30.04.2021, акт наданих послуг №5 від 31.05.2021, акт наданих послуг №6 від 30.06.2021, акт наданих послуг №7 від 31.07.2021, акт наданих послуг №8 від 31.08.2021.  </t>
  </si>
  <si>
    <t xml:space="preserve">ПД№ 41, 01.02.2021; ПД№62, 01.03.2021; ПД№89, 01.04.2021; ПД№110, 30.04.2021; ПД№134, 01.06.2021; ПД№159, 01.07.2021; ПД№208, 03.08.2021; ПД№??? 30.08.2021.  </t>
  </si>
  <si>
    <t xml:space="preserve">ПД№34, 01.02.2021; ПД№48, 01.03.2021; ПД№75, 01.04.2021; ПД№96, 30.04.2021; ПД№122, 01.06.2021; ПД№151, 01.07.2021; ПД№203, 03.08.2021; ПД№???, 30.08.2021.   </t>
  </si>
  <si>
    <t xml:space="preserve">ПД№31, 01.02.2021; ПД№53, 01.03.2021; ПД№80, 01.04.2021; ПД№101, 30.04.2021; ПД№125, 01.06.2021; ПД№154, 01.07.2021; ПД№206, 03.08.2021; ПД№???, 30.08.2021.   </t>
  </si>
  <si>
    <t>Оплата праці за договором ЦПХ Гуменецька Анастасія-Романа Григорівна менеджерка з організації подій (винагорода)</t>
  </si>
  <si>
    <t>Гуменецька Анастасія-Романа Григорівна, 3539906888</t>
  </si>
  <si>
    <t xml:space="preserve">Цивільно правовий договір №2 від 04.01.2021, додаток №1 </t>
  </si>
  <si>
    <t xml:space="preserve">ПД№ 42, 01.02.2021; ПД№63, 01.03.2021; ПД№90, 01.04.2021; ПД№111, 30.04.2021; ПД№135, 01.06.2021; ПД№160, 01.07.2021; ПД№209, 03.08.2021; ПД№??? 30.08.2021.  </t>
  </si>
  <si>
    <t xml:space="preserve">ПД№32, 01.02.2021; ПД№52, 01.03.2021; ПД№79, 01.04.2021; ПД№100, 30.04.2021; ПД№124, 01.06.2021; ПД№152, 01.07.2021; ПД№204, 03.08.2021; ПД№???, 30.08.2021.   </t>
  </si>
  <si>
    <t xml:space="preserve">ПД№31, 01.02.2021; ПД№53, 01.03.2021; ПД№80, 01.04.2021; ПД№101, 30.04.2021; ПД№125, 01.06.2021; ПД№153, 01.07.2021; ПД№206, 03.08.2021; ПД№???, 30.08.2021.   </t>
  </si>
  <si>
    <t>Оплата праці за договором ЦПХ Пущик Ірина Петрівна бухгалтер проекту (винагорода)</t>
  </si>
  <si>
    <t>Пущик Ірина Петрівна, 3043302463</t>
  </si>
  <si>
    <t xml:space="preserve">Цивільно правовий договір №3 від 04.01.2021, додаток №1 </t>
  </si>
  <si>
    <t xml:space="preserve">ПД№ 40, 01.02.2021; ПД№64, 01.03.2021; ПД№91, 01.04.2021; ПД№112, 30.04.2021; ПД№136, 01.06.2021; ПД№161, 01.07.2021; ПД№210, 03.08.2021; ПД№??? 30.08.2021.  </t>
  </si>
  <si>
    <t xml:space="preserve">ПД№36, 01.02.2021; ПД№49, 01.03.2021; ПД№76, 01.04.2021; ПД№99, 30.04.2021; ПД№121, 01.06.2021; ПД№150, 01.07.2021; ПД№205, 03.08.2021; ПД№???, 30.08.2021.   </t>
  </si>
  <si>
    <t xml:space="preserve">ПД№33, 01.02.2021; ПД№54, 01.03.2021; ПД№81, 01.04.2021; ПД№102, 30.04.2021; ПД№126, 01.06.2021; ПД№155, 01.07.2021; ПД№202, 03.08.2021; ПД№???, 30.08.2021.   </t>
  </si>
  <si>
    <t>Соціальні внески з оплати праці (нарахування ЄСВ з винагороди Рудюк Ю.Ю.)</t>
  </si>
  <si>
    <t>ПД№37, 01.02.2021; ПД№57, 01.03.2021; ПД№84, 01.04.2021; ПД№105, 30.04.2021; ПД№129, 01.06.2021; ПД№156, 01.07.2021; ПД№200, 03.08.2021; ПД №??? 30.08.2021</t>
  </si>
  <si>
    <t>Соціальні внески з оплати праці (нарахування ЄСВ з винагороди Гуменецька А.Г.)</t>
  </si>
  <si>
    <t>ПД№38, 01.02.2021; ПД№58, 01.03.2021; ПД№85, 01.04.2021; ПД№106, 30.04.2021; ПД№130, 01.06.2021; ПД№157, 01.07.2021; ПД№207, 03.08.2021; ПД №??? 30.08.2021</t>
  </si>
  <si>
    <t>Соціальні внески з оплати праці (нарахування ЄСВ з винагороди Пущик І.П.)</t>
  </si>
  <si>
    <t>ПД№39, 01.02.2021; ПД№59, 01.03.2021; ПД№86, 01.04.2021; ПД№107, 30.04.2021; ПД№131, 01.06.2021; ПД№158, 01.07.2021; ПД№201, 03.08.2021; ПД №??? 30.08.2021</t>
  </si>
  <si>
    <t>Соціальні внески з оплати праці (нарахування ЄСВ з винагороди Сливинський О.Т.)</t>
  </si>
  <si>
    <t>ПД№60, 01.03.2021; ПД№87, 01.04.2021; ПД№108, 30.04.2021; ПД№132, 01.06.2021.</t>
  </si>
  <si>
    <t>Соціальні внески з оплати праці (нарахування ЄСВ з винагороди Брилинська Б.Ю.)</t>
  </si>
  <si>
    <t>ПД№61, 01.03.2021; ПД№88, 01.04.2021; ПД№109, 30.04.2021; ПД№133, 01.06.2021.</t>
  </si>
  <si>
    <t>ФОП Яценко Петро Олександрович, 2871206694</t>
  </si>
  <si>
    <t>Договір №04-05/21 від 04.05.2021</t>
  </si>
  <si>
    <t>Акт про надані послуги №1 від 30.06.2021</t>
  </si>
  <si>
    <t>ПД №166 від 01.07.2021</t>
  </si>
  <si>
    <t>ФОП Шидей Віталій Вікторович, 3521906635</t>
  </si>
  <si>
    <t>Договір №04/01/21-3 від 04.01.2021</t>
  </si>
  <si>
    <t>Акт №1 від 01.02.2021; акт №2 від 01.03.2021; акт №3 від 01.04.2021; акт №4 від 30.04.2021; акт №5 від 31.05.2021; акт №6 від 30.06.2021; акт 7 від 30.07.2021; акт №8 від 30.08.2021</t>
  </si>
  <si>
    <t>ПД№27 від 01.02.2021; ПД№44 від 01.03.2021; ПД№71 від 01.04.2021; ПД№116 від 30.04.2021; ПД№141 від 03.06.2021; ПД№163 від 01.07.2021; ПД№214 від 03.08.2021; ПД№241 від 30.08.2021</t>
  </si>
  <si>
    <t>Бадік Максим Сергійович, послуги комунікаційного менеджера проекту</t>
  </si>
  <si>
    <t>ФОП Бадік Максим Сергійович, 3528205591</t>
  </si>
  <si>
    <t>Договір №15-01/21 від 15.01.2021</t>
  </si>
  <si>
    <t>ПД№29 від 01.02.2021; ПД№43 від 01.03.2021; ПД№70 від 01.04.2021; ПД№115 від 30.04.2021; ПД№140 від 03.06.2021; ПД№162 від 01.07.2021; ПД№213 від 03.08.2021; ПД№242 від30.08.2021</t>
  </si>
  <si>
    <t>Кузенко Оксана, співавторка та співкоординаторка спеціального тренінгового блоку Проекту, націленого на розвиток навиків проектного менеджменту у представників різних вікових груп громади мікрорайону Підзамчем</t>
  </si>
  <si>
    <t>ФОП Кузенко Оксана Василівна</t>
  </si>
  <si>
    <t>Договір №04-01/21-1 від 04.01.2021</t>
  </si>
  <si>
    <t>Акт №1 від 01.02.2021; акт №2 від 28.02.2021; акт №3 від 31.03.2021; акт №4 від 31.05.2021; акт №5 від 18.07.2021; акт №6 від 31.07.2021</t>
  </si>
  <si>
    <t>ПД№26 від 01.02.2021; ПД№46 від 01.03.2021; ПД№72 від 01.04.2021; ПД№144 від 02.06.2021; ПД№168 від 19.07.2021; ПД№212 від 03.08.2021.</t>
  </si>
  <si>
    <t>ФОП Сорокопуд Олександра Євгеніївна</t>
  </si>
  <si>
    <t>Договір №04-01/21-2 від 04.01.2021</t>
  </si>
  <si>
    <t>ПД№25 від 01.02.2021; ПД№45 від 01.03.2021; ПД№73 від 01.04.2021; ПД№145 від 02.06.2021; ПД№167 від 19.07.2021; ПД№211 від 03.08.2021.</t>
  </si>
  <si>
    <t>Послуги оренди приміщення Міського Палацу культури ім. Г. Хоткевича,  82 м2, із технікою та забезпеченням матеріалів, вул. Кушевича, 1.</t>
  </si>
  <si>
    <t>МПК ім.Г.Хоткевича, 02597433</t>
  </si>
  <si>
    <t>Договір б/н від 19.02.2021</t>
  </si>
  <si>
    <t>Акт про надані послуги б/н від 28.02.2021,31.03.2021, 30.06.2021, 31.05.2021, 31.07.2021</t>
  </si>
  <si>
    <t>ПД№94 від 01.04.2021; ПД№139 від 01.06.2021; ПД№165 від 01.07.2021; ПД№216 від 03.08.2021</t>
  </si>
  <si>
    <t>ФОП Гула Олег Михайлович, 3166805138</t>
  </si>
  <si>
    <t>Договір №19/02/2021-1 від 19.02.2021</t>
  </si>
  <si>
    <t>Акт б/н від 26.02.2021; акт б/н від 26.05.2021; акт б/н від 01.06.2021; акт б/н від 26.08.2021</t>
  </si>
  <si>
    <t>ПД№67 від 03.03.2021; ПД№143 від 02.06.2021; ПД№164 від 01.07.20210; ПД№256 від 30.08.2021</t>
  </si>
  <si>
    <t>Договір №19/02/2021-2 від 19.02.2021</t>
  </si>
  <si>
    <t>Акт б/н від 26.02.2021; акт б/н від 16.03.2021; акт б/н від 30.05.2021; акт б/н від 30.07.2021</t>
  </si>
  <si>
    <t>ПД№68 від 03.03.2021; ПД№146 від 02.06.2021; ПД№215 від 03.08.2021;</t>
  </si>
  <si>
    <t>ФРП Іваницький Руслан Зіновійович, 2951817050</t>
  </si>
  <si>
    <t>Рахунок №91 від 12.08.2021</t>
  </si>
  <si>
    <t>ВН 68 від 30.08.2021</t>
  </si>
  <si>
    <t>ПД№ 220 від 13.08.2021</t>
  </si>
  <si>
    <t>ФОП Буров Дмитро Юрійович, 2896809592</t>
  </si>
  <si>
    <t>Рахунок  №61 від 19.08.2021 № 66 від 07.09.2021</t>
  </si>
  <si>
    <t>ВН №28 від 20.08.2021, №31 від 8.09.2021</t>
  </si>
  <si>
    <t>ПД№ 224 від 20.08.2021; ПД №270 від 07.09.2021</t>
  </si>
  <si>
    <t>Рахунок №34 від 14.06.2021, №61 від 19.08.2021</t>
  </si>
  <si>
    <t>ВН № 22 від 15.06.2021, №28 від 20.08.2021</t>
  </si>
  <si>
    <t xml:space="preserve"> ПД№ 117 від 13.05.2021; ПД№ 149 від 15.06.2021</t>
  </si>
  <si>
    <t>Рахунок № 38 від 13.05.2021, №34 від 14.06.2021, №61 від 19.08.2021</t>
  </si>
  <si>
    <t>ВН № 22 від 15.06.2021, №28 від 20.08.2021 №32 від 13.05.2021</t>
  </si>
  <si>
    <t xml:space="preserve"> ПД№ 117 від 13.05.2021; ПД№ 149 від 15.06.2021; ПД№ 224 від 20.08.2021.</t>
  </si>
  <si>
    <t>ФОП Наливайко Аліна Володимирівна, 2904405247</t>
  </si>
  <si>
    <t>Рахунок № 7.7 від 23.08.2021</t>
  </si>
  <si>
    <t>ВН №7.7 від 23.08.2021</t>
  </si>
  <si>
    <t>ПД№243 від 30.08.2021</t>
  </si>
  <si>
    <t>Рахунок № 7.8 від 23.08.2021</t>
  </si>
  <si>
    <t>ВН  № 7.8 від 23.08.2021</t>
  </si>
  <si>
    <t>ПД№244 від 30.08.2021</t>
  </si>
  <si>
    <t>ФОП Янівський Богдан Богданович, 2808104790</t>
  </si>
  <si>
    <t>Договір №01-08 від 01.08.2021</t>
  </si>
  <si>
    <t>Акт про надані послуги б/н від 27.08.2021</t>
  </si>
  <si>
    <t>ПД№255 від 30.08.2021</t>
  </si>
  <si>
    <t>9.2</t>
  </si>
  <si>
    <t>ФОП Трофимук Мирослав Мирославович,3198206937</t>
  </si>
  <si>
    <t>Договір №22-02/21 від 22.02.2021</t>
  </si>
  <si>
    <t>Акт про надані послуги б/н від 31.08.2021</t>
  </si>
  <si>
    <t>ПД№ 217 від 03.08.2021</t>
  </si>
  <si>
    <t>9.4</t>
  </si>
  <si>
    <t>ФОП Скорохід Ярослав Павлович, 3371611098</t>
  </si>
  <si>
    <t>Договір №19-01/21 від 19.01.2021</t>
  </si>
  <si>
    <t>Акт про надані послуги б/н від 30.08.2021</t>
  </si>
  <si>
    <t>ПД№247 від 30.08.2021</t>
  </si>
  <si>
    <t>9.5</t>
  </si>
  <si>
    <t xml:space="preserve">ТОВ РЦ Газета "По-Українськи", 42592847 </t>
  </si>
  <si>
    <t xml:space="preserve">Договір № К-12/08/21 від 12.08.2021, Додаток до договору №1 від 12.08.2021 </t>
  </si>
  <si>
    <t>Акт про надані послуги №1908001 від 19.08.2021</t>
  </si>
  <si>
    <t>ПД№221 від 13.08.2021</t>
  </si>
  <si>
    <t>ТОВ "Видавничий дім "Високий замок", 13807781</t>
  </si>
  <si>
    <t>Договір № 30 від 17 серпня</t>
  </si>
  <si>
    <t>Акт про надані послуги № ВЗ-0000495 від 19.08.2021</t>
  </si>
  <si>
    <t>ПД№223 від 18.08.2021</t>
  </si>
  <si>
    <t>12.2</t>
  </si>
  <si>
    <t>Послуги з письмового перекладу (з українсько\ на англійську мову)</t>
  </si>
  <si>
    <t>ФОП Лелів Ганна Вікторівна, 3206605003</t>
  </si>
  <si>
    <t>Договір №10-08/21 від 10.08.2021</t>
  </si>
  <si>
    <t>Акт про надані послуги  №1 від 30.08.2021</t>
  </si>
  <si>
    <t>ПД№248 від 30.08.2021</t>
  </si>
  <si>
    <t>12.3</t>
  </si>
  <si>
    <t>Акт про надані послуги  №2 від 30.08.2021</t>
  </si>
  <si>
    <t>ПД№249 від 30.08.2021</t>
  </si>
  <si>
    <t>ФОП Орач Олена Андріївна,3454107745</t>
  </si>
  <si>
    <t>Договір № 04-01/21-4 від 04.01.2021</t>
  </si>
  <si>
    <t>Акт №1 від 01.02.2021; Акт №2 від 3.08.2021</t>
  </si>
  <si>
    <t>ПД№ 28 від 01.02.2021; ПД№ 118 від18.05.2021; ПД№245 від 30.08.2021</t>
  </si>
  <si>
    <t>ТОВ "КГ "Проаудит", 36470829</t>
  </si>
  <si>
    <t xml:space="preserve">Договір № 4282 від 31.05.2021 </t>
  </si>
  <si>
    <t>Акт про надані послуги №ОУ-0000079 від 15.09.2021</t>
  </si>
  <si>
    <t>ПД№ 147 від 02.06.2021</t>
  </si>
  <si>
    <t>ФОП Преподобний Юрій Романович, 3440812536</t>
  </si>
  <si>
    <t>Договір №08-06/21 від 08.06.2021</t>
  </si>
  <si>
    <t>Акт про надані послуги №1 від 30.08.2021</t>
  </si>
  <si>
    <t>ПД№250 від 30.08.2021</t>
  </si>
  <si>
    <t>Акт про надані послуги №2 від 30.08.2021</t>
  </si>
  <si>
    <t>ПД№251 від 30.08.2021</t>
  </si>
  <si>
    <t>Акт про надані послуги №3 від 30.08.2021</t>
  </si>
  <si>
    <t>ПД№252 від 30.08.2021</t>
  </si>
  <si>
    <t>Договір №15-07/21 від 15.07.2021</t>
  </si>
  <si>
    <t>ПД№253 від 30.08.2021</t>
  </si>
  <si>
    <t>ФОП Петлюк Сергій Васильович, 2965223210</t>
  </si>
  <si>
    <t>Договір №03-08 від 03.08.2021</t>
  </si>
  <si>
    <t>ПД№ 246 від 30.08.2021</t>
  </si>
  <si>
    <t>ФОП Заяць Володимир Іванович, 3455210615</t>
  </si>
  <si>
    <t>Договір №01-06/21 від 01.06.2021</t>
  </si>
  <si>
    <t>Акт №1 від 30.08.2021</t>
  </si>
  <si>
    <t>ПД№ 254 від 30.08.2021</t>
  </si>
  <si>
    <t>Акт №2 від 30.08.2021</t>
  </si>
  <si>
    <t>ПД№ 148 від 02.06.2021</t>
  </si>
  <si>
    <t>АТ КБ Приватбанк</t>
  </si>
  <si>
    <t>МО№ARБ/Н від 30.12.2021;  МО№ARБ/Н від 04.01.2021; МО№ARБ/Н від 03.02.2021; МО№ARБ/Н від 03.03.2021; МО№ARБ/Н від 05.03.2021; МО№ARБ/Н від 02.04.2021; МО№4UO4M7FRBY від 30.04.2021; МО№4UO4M7FR9Y від 30.04.2021; МО№4UO4M7FR0Y від 30.04.2021; МО№4UO4M7FQVY від 30.04.2021; МО№4UO4M7FQNY від 30.04.2021; МО№4UO4M7FQMY від 30.04.2021; МО№4UO4M7FQ9Y від 30.04.2021; МО№4UO4M7FQ8Y від 30.04.2021; МО№4UO4M7FPTY від 30.04.2021; МО№4UO4M7FPOY від 30.04.2021; МО№4UO4M7FPNY від 30.04.2021; МО№4UO4M7FP9Y від 30.04.2021; МО№4UO4M7FOOY від 30.04.2021; МО№4UO4M7FONY від 30.04.2021; МО№4UO4M7FOCY від 30.04.2021; МО№4UO4M7FLXY від 30.04.2021; МО№4UO4M7FMRA від 30.04.2021; МО№4UO4M7FO6A від 30.04.2021; МО№4UO4M7FNAA від 30.04.2021; МО№61O4QM2DXY від 01.06.2021; МО№61O4QM2DTY від 01.06.2021; МО№61O4QM2DPY від 01.06.2021; МО№61O4QM2DHY від 01.06.2021; МО№61O4QM2DCY від 01.06.2021; МО№61O4QM2CKY від 01.06.2021; МО№61O4QM2CGY від 01.06.2021; МО№61O4QM2CDY від 01.06.2021; МО№61O4QM2BZY від 01.06.2021; МО№61O4QM2BSY від 01.06.2021; МО№61O4QM2BHY від 01.06.2021; МО№61O4QM2BEY від 01.06.2021; МО№61O4QM2B4Y від 01.06.2021; МО№61O4QM2B0Y від 01.06.2021; МО№61O4QM2AYY від 01.06.2021; МО№61O4QM2ALA від 01.06.2021; МО№61O4QM2A2A від 01.06.2021; МО№61O4QM29NA від 01.06.2021; МО№62O4QSKHYY від 02.06.2021; МО№62O4QSKHRY від 02.06.2021; МО№62O4QSKHQY від 02.06.2021; МО№62O4QSKHPY від 02.06.2021; МО№62O4QSKHKY від 02.06.2021;МО№62O4QSKHCY від 02.06.2021; МО№62O4QSKGXY від 02.06.2021; МО№71O4V5OK6Y від 01.07.2021; МО№71O4V5OJXY від 01.07.2021; МО№71O4V5OJRY від 01.07.2021; МО№71O4V5OJKY від 01.07.2021; МО№71O4V5OIRY від 01.07.2021; МО№71O4V5OIKY від 01.07.2021; МО№71O4V5OHSY від 01.07.2021; МО№71O4V5OLCY від 01.07.2021; МО№71O4V5OKWY від 01.07.2021;МО№71O4V5OKTY від 01.07.2021; МО№71O4V5OKHY від 01.07.2021; МО№71O4V5OKBY від 01.07.202; МО№71O4V5OJ9A від 01.07.2021; МО№71O4V5OJ2A від 01.07.2021; МО№7JO4XSQ2MY від 19.07.2021; МО№7JO4XSQ2KY від 19.07.2021</t>
  </si>
  <si>
    <t>МО№ARБ/Н від 06.01.2021; МО№AS14U6S0BP від 05.05.2021; МО№AS15VKGSGP від 01.06.2021; МО№AS16UKC2PP від 01.07.2021.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</si>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</sst>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&quot;$&quot;#,##0"/>
    <numFmt numFmtId="166" formatCode="_-* #,##0.00\ _₴_-;\-* #,##0.00\ _₴_-;_-* &quot;-&quot;??\ _₴_-;_-@"/>
    <numFmt numFmtId="167" formatCode="d\.m"/>
  </numFmts>
  <fonts count="35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>
      <b/>
      <u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sz val="11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7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0" numFmtId="4" xfId="0" applyAlignment="1" applyFont="1" applyNumberFormat="1">
      <alignment readingOrder="0"/>
    </xf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0" numFmtId="0" xfId="0" applyAlignment="1" applyFont="1">
      <alignment readingOrder="0"/>
    </xf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6" numFmtId="0" xfId="0" applyFont="1"/>
    <xf borderId="0" fillId="0" fontId="3" numFmtId="14" xfId="0" applyAlignment="1" applyFont="1" applyNumberFormat="1">
      <alignment readingOrder="0"/>
    </xf>
    <xf borderId="0" fillId="0" fontId="3" numFmtId="14" xfId="0" applyFont="1" applyNumberFormat="1"/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9" numFmtId="0" xfId="0" applyBorder="1" applyFont="1"/>
    <xf borderId="5" fillId="0" fontId="9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9" numFmtId="0" xfId="0" applyBorder="1" applyFont="1"/>
    <xf borderId="14" fillId="0" fontId="9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10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1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2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3" numFmtId="0" xfId="0" applyAlignment="1" applyFont="1">
      <alignment horizontal="right"/>
    </xf>
    <xf borderId="0" fillId="0" fontId="14" numFmtId="0" xfId="0" applyAlignment="1" applyFont="1">
      <alignment horizontal="right" vertical="center"/>
    </xf>
    <xf borderId="0" fillId="0" fontId="3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3" numFmtId="4" xfId="0" applyAlignment="1" applyFont="1" applyNumberFormat="1">
      <alignment horizontal="right" shrinkToFit="0" wrapText="1"/>
    </xf>
    <xf borderId="0" fillId="0" fontId="14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2" fillId="2" fontId="3" numFmtId="0" xfId="0" applyAlignment="1" applyBorder="1" applyFill="1" applyFont="1">
      <alignment horizontal="center" shrinkToFit="0" vertical="center" wrapText="1"/>
    </xf>
    <xf borderId="23" fillId="2" fontId="3" numFmtId="0" xfId="0" applyAlignment="1" applyBorder="1" applyFont="1">
      <alignment horizontal="center" vertical="center"/>
    </xf>
    <xf borderId="24" fillId="2" fontId="3" numFmtId="0" xfId="0" applyAlignment="1" applyBorder="1" applyFont="1">
      <alignment horizontal="center" shrinkToFit="0" vertical="center" wrapText="1"/>
    </xf>
    <xf borderId="25" fillId="2" fontId="3" numFmtId="4" xfId="0" applyAlignment="1" applyBorder="1" applyFont="1" applyNumberFormat="1">
      <alignment horizontal="center" vertical="center"/>
    </xf>
    <xf borderId="26" fillId="0" fontId="9" numFmtId="0" xfId="0" applyBorder="1" applyFont="1"/>
    <xf borderId="27" fillId="0" fontId="9" numFmtId="0" xfId="0" applyBorder="1" applyFont="1"/>
    <xf borderId="25" fillId="2" fontId="3" numFmtId="165" xfId="0" applyAlignment="1" applyBorder="1" applyFont="1" applyNumberFormat="1">
      <alignment horizontal="center" shrinkToFit="0" vertical="center" wrapText="1"/>
    </xf>
    <xf borderId="28" fillId="0" fontId="9" numFmtId="0" xfId="0" applyBorder="1" applyFont="1"/>
    <xf borderId="22" fillId="2" fontId="15" numFmtId="165" xfId="0" applyAlignment="1" applyBorder="1" applyFont="1" applyNumberFormat="1">
      <alignment horizontal="center" shrinkToFit="0" vertical="center" wrapText="1"/>
    </xf>
    <xf borderId="29" fillId="0" fontId="9" numFmtId="0" xfId="0" applyBorder="1" applyFont="1"/>
    <xf borderId="30" fillId="0" fontId="9" numFmtId="0" xfId="0" applyBorder="1" applyFont="1"/>
    <xf borderId="31" fillId="0" fontId="9" numFmtId="0" xfId="0" applyBorder="1" applyFont="1"/>
    <xf borderId="25" fillId="2" fontId="3" numFmtId="0" xfId="0" applyAlignment="1" applyBorder="1" applyFont="1">
      <alignment horizontal="center" shrinkToFit="0" vertical="center" wrapText="1"/>
    </xf>
    <xf borderId="22" fillId="2" fontId="3" numFmtId="165" xfId="0" applyAlignment="1" applyBorder="1" applyFont="1" applyNumberFormat="1">
      <alignment horizontal="center" shrinkToFit="0" vertical="center" wrapText="1"/>
    </xf>
    <xf borderId="32" fillId="0" fontId="9" numFmtId="0" xfId="0" applyBorder="1" applyFont="1"/>
    <xf borderId="33" fillId="0" fontId="9" numFmtId="0" xfId="0" applyBorder="1" applyFont="1"/>
    <xf borderId="34" fillId="0" fontId="9" numFmtId="0" xfId="0" applyBorder="1" applyFont="1"/>
    <xf borderId="35" fillId="2" fontId="3" numFmtId="4" xfId="0" applyAlignment="1" applyBorder="1" applyFont="1" applyNumberFormat="1">
      <alignment horizontal="center" shrinkToFit="0" vertical="center" wrapText="1"/>
    </xf>
    <xf borderId="36" fillId="2" fontId="3" numFmtId="4" xfId="0" applyAlignment="1" applyBorder="1" applyFont="1" applyNumberFormat="1">
      <alignment horizontal="center" shrinkToFit="0" vertical="center" wrapText="1"/>
    </xf>
    <xf borderId="37" fillId="2" fontId="3" numFmtId="4" xfId="0" applyAlignment="1" applyBorder="1" applyFont="1" applyNumberFormat="1">
      <alignment horizontal="center" shrinkToFit="0" vertical="center" wrapText="1"/>
    </xf>
    <xf borderId="38" fillId="0" fontId="9" numFmtId="0" xfId="0" applyBorder="1" applyFont="1"/>
    <xf borderId="39" fillId="2" fontId="3" numFmtId="165" xfId="0" applyAlignment="1" applyBorder="1" applyFont="1" applyNumberFormat="1">
      <alignment horizontal="center" shrinkToFit="0" vertical="center" wrapText="1"/>
    </xf>
    <xf borderId="40" fillId="2" fontId="3" numFmtId="165" xfId="0" applyAlignment="1" applyBorder="1" applyFont="1" applyNumberFormat="1">
      <alignment horizontal="center" shrinkToFit="0" vertical="center" wrapText="1"/>
    </xf>
    <xf borderId="36" fillId="3" fontId="3" numFmtId="0" xfId="0" applyAlignment="1" applyBorder="1" applyFill="1" applyFont="1">
      <alignment horizontal="center" shrinkToFit="0" vertical="center" wrapText="1"/>
    </xf>
    <xf borderId="36" fillId="3" fontId="3" numFmtId="0" xfId="0" applyAlignment="1" applyBorder="1" applyFont="1">
      <alignment horizontal="center" vertical="center"/>
    </xf>
    <xf borderId="35" fillId="3" fontId="3" numFmtId="0" xfId="0" applyAlignment="1" applyBorder="1" applyFont="1">
      <alignment horizontal="center" shrinkToFit="0" vertical="center" wrapText="1"/>
    </xf>
    <xf borderId="35" fillId="3" fontId="3" numFmtId="3" xfId="0" applyAlignment="1" applyBorder="1" applyFont="1" applyNumberFormat="1">
      <alignment horizontal="center" shrinkToFit="0" vertical="center" wrapText="1"/>
    </xf>
    <xf borderId="41" fillId="4" fontId="3" numFmtId="0" xfId="0" applyAlignment="1" applyBorder="1" applyFill="1" applyFont="1">
      <alignment vertical="center"/>
    </xf>
    <xf borderId="42" fillId="4" fontId="3" numFmtId="0" xfId="0" applyAlignment="1" applyBorder="1" applyFont="1">
      <alignment horizontal="center" vertical="center"/>
    </xf>
    <xf borderId="43" fillId="4" fontId="3" numFmtId="0" xfId="0" applyAlignment="1" applyBorder="1" applyFont="1">
      <alignment shrinkToFit="0" vertical="center" wrapText="1"/>
    </xf>
    <xf borderId="43" fillId="4" fontId="5" numFmtId="0" xfId="0" applyAlignment="1" applyBorder="1" applyFont="1">
      <alignment horizontal="center" vertical="center"/>
    </xf>
    <xf borderId="43" fillId="4" fontId="5" numFmtId="4" xfId="0" applyAlignment="1" applyBorder="1" applyFont="1" applyNumberFormat="1">
      <alignment horizontal="right" vertical="center"/>
    </xf>
    <xf borderId="43" fillId="4" fontId="12" numFmtId="4" xfId="0" applyAlignment="1" applyBorder="1" applyFont="1" applyNumberFormat="1">
      <alignment horizontal="right" vertical="center"/>
    </xf>
    <xf borderId="37" fillId="4" fontId="5" numFmtId="0" xfId="0" applyAlignment="1" applyBorder="1" applyFont="1">
      <alignment shrinkToFit="0" vertical="center" wrapText="1"/>
    </xf>
    <xf borderId="44" fillId="5" fontId="3" numFmtId="0" xfId="0" applyAlignment="1" applyBorder="1" applyFill="1" applyFont="1">
      <alignment vertical="center"/>
    </xf>
    <xf borderId="36" fillId="5" fontId="3" numFmtId="0" xfId="0" applyAlignment="1" applyBorder="1" applyFont="1">
      <alignment horizontal="center" vertical="center"/>
    </xf>
    <xf borderId="43" fillId="5" fontId="15" numFmtId="0" xfId="0" applyAlignment="1" applyBorder="1" applyFont="1">
      <alignment vertical="center"/>
    </xf>
    <xf borderId="43" fillId="5" fontId="5" numFmtId="0" xfId="0" applyAlignment="1" applyBorder="1" applyFont="1">
      <alignment horizontal="center" vertical="center"/>
    </xf>
    <xf borderId="43" fillId="5" fontId="5" numFmtId="4" xfId="0" applyAlignment="1" applyBorder="1" applyFont="1" applyNumberFormat="1">
      <alignment horizontal="right" vertical="center"/>
    </xf>
    <xf borderId="43" fillId="5" fontId="12" numFmtId="4" xfId="0" applyAlignment="1" applyBorder="1" applyFont="1" applyNumberFormat="1">
      <alignment horizontal="right" vertical="center"/>
    </xf>
    <xf borderId="37" fillId="5" fontId="5" numFmtId="0" xfId="0" applyAlignment="1" applyBorder="1" applyFont="1">
      <alignment vertical="center"/>
    </xf>
    <xf borderId="0" fillId="0" fontId="16" numFmtId="0" xfId="0" applyAlignment="1" applyFont="1">
      <alignment vertical="center"/>
    </xf>
    <xf borderId="45" fillId="6" fontId="3" numFmtId="166" xfId="0" applyAlignment="1" applyBorder="1" applyFill="1" applyFont="1" applyNumberFormat="1">
      <alignment vertical="top"/>
    </xf>
    <xf borderId="46" fillId="6" fontId="3" numFmtId="49" xfId="0" applyAlignment="1" applyBorder="1" applyFont="1" applyNumberFormat="1">
      <alignment horizontal="center" vertical="top"/>
    </xf>
    <xf borderId="47" fillId="6" fontId="17" numFmtId="0" xfId="0" applyAlignment="1" applyBorder="1" applyFont="1">
      <alignment shrinkToFit="0" vertical="top" wrapText="1"/>
    </xf>
    <xf borderId="45" fillId="6" fontId="3" numFmtId="0" xfId="0" applyAlignment="1" applyBorder="1" applyFont="1">
      <alignment horizontal="center" vertical="top"/>
    </xf>
    <xf borderId="48" fillId="6" fontId="3" numFmtId="4" xfId="0" applyAlignment="1" applyBorder="1" applyFont="1" applyNumberFormat="1">
      <alignment horizontal="right" vertical="top"/>
    </xf>
    <xf borderId="49" fillId="6" fontId="3" numFmtId="4" xfId="0" applyAlignment="1" applyBorder="1" applyFont="1" applyNumberFormat="1">
      <alignment horizontal="right" vertical="top"/>
    </xf>
    <xf borderId="50" fillId="6" fontId="3" numFmtId="4" xfId="0" applyAlignment="1" applyBorder="1" applyFont="1" applyNumberFormat="1">
      <alignment horizontal="right" vertical="top"/>
    </xf>
    <xf borderId="51" fillId="6" fontId="3" numFmtId="4" xfId="0" applyAlignment="1" applyBorder="1" applyFont="1" applyNumberFormat="1">
      <alignment horizontal="right" vertical="top"/>
    </xf>
    <xf borderId="46" fillId="6" fontId="12" numFmtId="4" xfId="0" applyAlignment="1" applyBorder="1" applyFont="1" applyNumberFormat="1">
      <alignment horizontal="right" vertical="top"/>
    </xf>
    <xf borderId="47" fillId="6" fontId="12" numFmtId="4" xfId="0" applyAlignment="1" applyBorder="1" applyFont="1" applyNumberFormat="1">
      <alignment horizontal="right" vertical="top"/>
    </xf>
    <xf borderId="47" fillId="6" fontId="12" numFmtId="10" xfId="0" applyAlignment="1" applyBorder="1" applyFont="1" applyNumberFormat="1">
      <alignment horizontal="right" vertical="top"/>
    </xf>
    <xf borderId="46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7" fillId="0" fontId="3" numFmtId="166" xfId="0" applyAlignment="1" applyBorder="1" applyFont="1" applyNumberFormat="1">
      <alignment vertical="top"/>
    </xf>
    <xf borderId="52" fillId="0" fontId="15" numFmtId="49" xfId="0" applyAlignment="1" applyBorder="1" applyFont="1" applyNumberFormat="1">
      <alignment horizontal="center" vertical="top"/>
    </xf>
    <xf borderId="53" fillId="0" fontId="16" numFmtId="0" xfId="0" applyAlignment="1" applyBorder="1" applyFont="1">
      <alignment shrinkToFit="0" vertical="top" wrapText="1"/>
    </xf>
    <xf borderId="17" fillId="0" fontId="5" numFmtId="0" xfId="0" applyAlignment="1" applyBorder="1" applyFont="1">
      <alignment horizontal="center" vertical="top"/>
    </xf>
    <xf borderId="10" fillId="0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vertical="top"/>
    </xf>
    <xf borderId="15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52" fillId="0" fontId="12" numFmtId="4" xfId="0" applyAlignment="1" applyBorder="1" applyFont="1" applyNumberFormat="1">
      <alignment horizontal="right" vertical="top"/>
    </xf>
    <xf borderId="53" fillId="0" fontId="12" numFmtId="4" xfId="0" applyAlignment="1" applyBorder="1" applyFont="1" applyNumberFormat="1">
      <alignment horizontal="right" vertical="top"/>
    </xf>
    <xf borderId="53" fillId="0" fontId="12" numFmtId="10" xfId="0" applyAlignment="1" applyBorder="1" applyFont="1" applyNumberFormat="1">
      <alignment horizontal="right" vertical="top"/>
    </xf>
    <xf borderId="52" fillId="0" fontId="5" numFmtId="0" xfId="0" applyAlignment="1" applyBorder="1" applyFont="1">
      <alignment shrinkToFit="0" vertical="top" wrapText="1"/>
    </xf>
    <xf borderId="0" fillId="0" fontId="16" numFmtId="0" xfId="0" applyAlignment="1" applyFont="1">
      <alignment vertical="top"/>
    </xf>
    <xf borderId="0" fillId="0" fontId="5" numFmtId="0" xfId="0" applyAlignment="1" applyFont="1">
      <alignment vertical="top"/>
    </xf>
    <xf borderId="18" fillId="0" fontId="3" numFmtId="166" xfId="0" applyAlignment="1" applyBorder="1" applyFont="1" applyNumberFormat="1">
      <alignment vertical="top"/>
    </xf>
    <xf borderId="54" fillId="0" fontId="15" numFmtId="49" xfId="0" applyAlignment="1" applyBorder="1" applyFont="1" applyNumberFormat="1">
      <alignment horizontal="center" vertical="top"/>
    </xf>
    <xf borderId="55" fillId="0" fontId="16" numFmtId="0" xfId="0" applyAlignment="1" applyBorder="1" applyFont="1">
      <alignment shrinkToFit="0" vertical="top" wrapText="1"/>
    </xf>
    <xf borderId="18" fillId="0" fontId="5" numFmtId="0" xfId="0" applyAlignment="1" applyBorder="1" applyFont="1">
      <alignment horizontal="center" vertical="top"/>
    </xf>
    <xf borderId="19" fillId="0" fontId="5" numFmtId="4" xfId="0" applyAlignment="1" applyBorder="1" applyFont="1" applyNumberFormat="1">
      <alignment horizontal="right" vertical="top"/>
    </xf>
    <xf borderId="21" fillId="0" fontId="5" numFmtId="4" xfId="0" applyAlignment="1" applyBorder="1" applyFont="1" applyNumberFormat="1">
      <alignment horizontal="right" vertical="top"/>
    </xf>
    <xf borderId="20" fillId="0" fontId="5" numFmtId="4" xfId="0" applyAlignment="1" applyBorder="1" applyFont="1" applyNumberFormat="1">
      <alignment horizontal="right" vertical="top"/>
    </xf>
    <xf borderId="56" fillId="0" fontId="5" numFmtId="4" xfId="0" applyAlignment="1" applyBorder="1" applyFont="1" applyNumberFormat="1">
      <alignment horizontal="right" vertical="top"/>
    </xf>
    <xf borderId="54" fillId="0" fontId="12" numFmtId="4" xfId="0" applyAlignment="1" applyBorder="1" applyFont="1" applyNumberFormat="1">
      <alignment horizontal="right" vertical="top"/>
    </xf>
    <xf borderId="55" fillId="0" fontId="12" numFmtId="4" xfId="0" applyAlignment="1" applyBorder="1" applyFont="1" applyNumberFormat="1">
      <alignment horizontal="right" vertical="top"/>
    </xf>
    <xf borderId="54" fillId="0" fontId="5" numFmtId="0" xfId="0" applyAlignment="1" applyBorder="1" applyFont="1">
      <alignment shrinkToFit="0" vertical="top" wrapText="1"/>
    </xf>
    <xf borderId="57" fillId="0" fontId="15" numFmtId="49" xfId="0" applyAlignment="1" applyBorder="1" applyFont="1" applyNumberFormat="1">
      <alignment horizontal="center" vertical="top"/>
    </xf>
    <xf borderId="58" fillId="0" fontId="5" numFmtId="0" xfId="0" applyAlignment="1" applyBorder="1" applyFont="1">
      <alignment horizontal="center" vertical="top"/>
    </xf>
    <xf borderId="59" fillId="0" fontId="5" numFmtId="4" xfId="0" applyAlignment="1" applyBorder="1" applyFont="1" applyNumberFormat="1">
      <alignment horizontal="right" vertical="top"/>
    </xf>
    <xf borderId="60" fillId="0" fontId="5" numFmtId="4" xfId="0" applyAlignment="1" applyBorder="1" applyFont="1" applyNumberFormat="1">
      <alignment horizontal="right" vertical="top"/>
    </xf>
    <xf borderId="61" fillId="0" fontId="5" numFmtId="4" xfId="0" applyAlignment="1" applyBorder="1" applyFont="1" applyNumberFormat="1">
      <alignment horizontal="right" vertical="top"/>
    </xf>
    <xf borderId="46" fillId="6" fontId="3" numFmtId="0" xfId="0" applyAlignment="1" applyBorder="1" applyFont="1">
      <alignment horizontal="center" vertical="top"/>
    </xf>
    <xf borderId="62" fillId="6" fontId="3" numFmtId="4" xfId="0" applyAlignment="1" applyBorder="1" applyFont="1" applyNumberFormat="1">
      <alignment horizontal="right" vertical="top"/>
    </xf>
    <xf borderId="12" fillId="0" fontId="16" numFmtId="0" xfId="0" applyAlignment="1" applyBorder="1" applyFont="1">
      <alignment shrinkToFit="0" vertical="top" wrapText="1"/>
    </xf>
    <xf borderId="52" fillId="0" fontId="5" numFmtId="0" xfId="0" applyAlignment="1" applyBorder="1" applyFont="1">
      <alignment horizontal="center" vertical="top"/>
    </xf>
    <xf borderId="16" fillId="0" fontId="5" numFmtId="4" xfId="0" applyAlignment="1" applyBorder="1" applyFont="1" applyNumberFormat="1">
      <alignment horizontal="right" vertical="top"/>
    </xf>
    <xf borderId="63" fillId="0" fontId="16" numFmtId="0" xfId="0" applyAlignment="1" applyBorder="1" applyFont="1">
      <alignment vertical="top"/>
    </xf>
    <xf borderId="64" fillId="0" fontId="5" numFmtId="4" xfId="0" applyAlignment="1" applyBorder="1" applyFont="1" applyNumberFormat="1">
      <alignment horizontal="right" vertical="top"/>
    </xf>
    <xf borderId="65" fillId="0" fontId="5" numFmtId="4" xfId="0" applyAlignment="1" applyBorder="1" applyFont="1" applyNumberFormat="1">
      <alignment horizontal="right" vertical="top"/>
    </xf>
    <xf borderId="57" fillId="0" fontId="12" numFmtId="4" xfId="0" applyAlignment="1" applyBorder="1" applyFont="1" applyNumberFormat="1">
      <alignment horizontal="right" vertical="top"/>
    </xf>
    <xf borderId="66" fillId="0" fontId="12" numFmtId="4" xfId="0" applyAlignment="1" applyBorder="1" applyFont="1" applyNumberFormat="1">
      <alignment horizontal="right" vertical="top"/>
    </xf>
    <xf borderId="66" fillId="0" fontId="12" numFmtId="10" xfId="0" applyAlignment="1" applyBorder="1" applyFont="1" applyNumberFormat="1">
      <alignment horizontal="right" vertical="top"/>
    </xf>
    <xf borderId="57" fillId="0" fontId="5" numFmtId="0" xfId="0" applyAlignment="1" applyBorder="1" applyFont="1">
      <alignment shrinkToFit="0" vertical="top" wrapText="1"/>
    </xf>
    <xf borderId="58" fillId="0" fontId="3" numFmtId="166" xfId="0" applyAlignment="1" applyBorder="1" applyFont="1" applyNumberFormat="1">
      <alignment vertical="top"/>
    </xf>
    <xf borderId="54" fillId="0" fontId="5" numFmtId="0" xfId="0" applyAlignment="1" applyBorder="1" applyFont="1">
      <alignment horizontal="center" vertical="top"/>
    </xf>
    <xf borderId="11" fillId="0" fontId="12" numFmtId="4" xfId="0" applyAlignment="1" applyBorder="1" applyFont="1" applyNumberFormat="1">
      <alignment horizontal="right" vertical="top"/>
    </xf>
    <xf borderId="11" fillId="0" fontId="12" numFmtId="10" xfId="0" applyAlignment="1" applyBorder="1" applyFont="1" applyNumberFormat="1">
      <alignment horizontal="right" vertical="top"/>
    </xf>
    <xf borderId="11" fillId="0" fontId="5" numFmtId="0" xfId="0" applyAlignment="1" applyBorder="1" applyFont="1">
      <alignment shrinkToFit="0" vertical="top" wrapText="1"/>
    </xf>
    <xf borderId="60" fillId="0" fontId="12" numFmtId="4" xfId="0" applyAlignment="1" applyBorder="1" applyFont="1" applyNumberFormat="1">
      <alignment horizontal="right" vertical="top"/>
    </xf>
    <xf borderId="60" fillId="0" fontId="12" numFmtId="10" xfId="0" applyAlignment="1" applyBorder="1" applyFont="1" applyNumberFormat="1">
      <alignment horizontal="right" vertical="top"/>
    </xf>
    <xf borderId="60" fillId="0" fontId="5" numFmtId="0" xfId="0" applyAlignment="1" applyBorder="1" applyFont="1">
      <alignment shrinkToFit="0" vertical="top" wrapText="1"/>
    </xf>
    <xf borderId="67" fillId="6" fontId="3" numFmtId="0" xfId="0" applyAlignment="1" applyBorder="1" applyFont="1">
      <alignment horizontal="center" vertical="top"/>
    </xf>
    <xf borderId="68" fillId="6" fontId="3" numFmtId="4" xfId="0" applyAlignment="1" applyBorder="1" applyFont="1" applyNumberFormat="1">
      <alignment horizontal="right" vertical="top"/>
    </xf>
    <xf borderId="69" fillId="6" fontId="3" numFmtId="4" xfId="0" applyAlignment="1" applyBorder="1" applyFont="1" applyNumberFormat="1">
      <alignment horizontal="right" vertical="top"/>
    </xf>
    <xf borderId="70" fillId="6" fontId="3" numFmtId="4" xfId="0" applyAlignment="1" applyBorder="1" applyFont="1" applyNumberFormat="1">
      <alignment horizontal="right" vertical="top"/>
    </xf>
    <xf borderId="71" fillId="6" fontId="3" numFmtId="4" xfId="0" applyAlignment="1" applyBorder="1" applyFont="1" applyNumberFormat="1">
      <alignment horizontal="right" vertical="top"/>
    </xf>
    <xf borderId="72" fillId="6" fontId="12" numFmtId="4" xfId="0" applyAlignment="1" applyBorder="1" applyFont="1" applyNumberFormat="1">
      <alignment horizontal="right" vertical="top"/>
    </xf>
    <xf borderId="42" fillId="6" fontId="12" numFmtId="4" xfId="0" applyAlignment="1" applyBorder="1" applyFont="1" applyNumberFormat="1">
      <alignment horizontal="right" vertical="top"/>
    </xf>
    <xf borderId="42" fillId="6" fontId="12" numFmtId="10" xfId="0" applyAlignment="1" applyBorder="1" applyFont="1" applyNumberFormat="1">
      <alignment horizontal="right" vertical="top"/>
    </xf>
    <xf borderId="72" fillId="6" fontId="3" numFmtId="0" xfId="0" applyAlignment="1" applyBorder="1" applyFont="1">
      <alignment shrinkToFit="0" vertical="top" wrapText="1"/>
    </xf>
    <xf borderId="8" fillId="0" fontId="3" numFmtId="166" xfId="0" applyAlignment="1" applyBorder="1" applyFont="1" applyNumberFormat="1">
      <alignment vertical="top"/>
    </xf>
    <xf borderId="73" fillId="0" fontId="15" numFmtId="49" xfId="0" applyAlignment="1" applyBorder="1" applyFont="1" applyNumberFormat="1">
      <alignment horizontal="center" vertical="top"/>
    </xf>
    <xf borderId="8" fillId="0" fontId="5" numFmtId="0" xfId="0" applyAlignment="1" applyBorder="1" applyFont="1">
      <alignment horizontal="center" vertical="top"/>
    </xf>
    <xf borderId="74" fillId="0" fontId="5" numFmtId="4" xfId="0" applyAlignment="1" applyBorder="1" applyFont="1" applyNumberFormat="1">
      <alignment horizontal="right" vertical="top"/>
    </xf>
    <xf borderId="75" fillId="0" fontId="5" numFmtId="4" xfId="0" applyAlignment="1" applyBorder="1" applyFont="1" applyNumberFormat="1">
      <alignment horizontal="right" vertical="top"/>
    </xf>
    <xf borderId="76" fillId="0" fontId="5" numFmtId="4" xfId="0" applyAlignment="1" applyBorder="1" applyFont="1" applyNumberFormat="1">
      <alignment horizontal="right" vertical="top"/>
    </xf>
    <xf borderId="63" fillId="0" fontId="5" numFmtId="4" xfId="0" applyAlignment="1" applyBorder="1" applyFont="1" applyNumberFormat="1">
      <alignment horizontal="right" vertical="top"/>
    </xf>
    <xf borderId="73" fillId="0" fontId="12" numFmtId="4" xfId="0" applyAlignment="1" applyBorder="1" applyFont="1" applyNumberFormat="1">
      <alignment horizontal="right" vertical="top"/>
    </xf>
    <xf borderId="14" fillId="0" fontId="12" numFmtId="4" xfId="0" applyAlignment="1" applyBorder="1" applyFont="1" applyNumberFormat="1">
      <alignment horizontal="right" vertical="top"/>
    </xf>
    <xf borderId="14" fillId="0" fontId="12" numFmtId="10" xfId="0" applyAlignment="1" applyBorder="1" applyFont="1" applyNumberFormat="1">
      <alignment horizontal="right" vertical="top"/>
    </xf>
    <xf borderId="73" fillId="0" fontId="5" numFmtId="0" xfId="0" applyAlignment="1" applyBorder="1" applyFont="1">
      <alignment shrinkToFit="0" vertical="top" wrapText="1"/>
    </xf>
    <xf borderId="66" fillId="0" fontId="5" numFmtId="0" xfId="0" applyAlignment="1" applyBorder="1" applyFont="1">
      <alignment shrinkToFit="0" vertical="top" wrapText="1"/>
    </xf>
    <xf borderId="41" fillId="6" fontId="3" numFmtId="166" xfId="0" applyAlignment="1" applyBorder="1" applyFont="1" applyNumberFormat="1">
      <alignment vertical="top"/>
    </xf>
    <xf borderId="72" fillId="6" fontId="3" numFmtId="49" xfId="0" applyAlignment="1" applyBorder="1" applyFont="1" applyNumberFormat="1">
      <alignment horizontal="center" vertical="top"/>
    </xf>
    <xf borderId="42" fillId="6" fontId="17" numFmtId="0" xfId="0" applyAlignment="1" applyBorder="1" applyFont="1">
      <alignment shrinkToFit="0" vertical="top" wrapText="1"/>
    </xf>
    <xf borderId="41" fillId="6" fontId="3" numFmtId="0" xfId="0" applyAlignment="1" applyBorder="1" applyFont="1">
      <alignment horizontal="center" vertical="top"/>
    </xf>
    <xf borderId="14" fillId="0" fontId="16" numFmtId="0" xfId="0" applyAlignment="1" applyBorder="1" applyFont="1">
      <alignment shrinkToFit="0" vertical="top" wrapText="1"/>
    </xf>
    <xf borderId="17" fillId="0" fontId="16" numFmtId="0" xfId="0" applyAlignment="1" applyBorder="1" applyFont="1">
      <alignment horizontal="center" vertical="top"/>
    </xf>
    <xf borderId="10" fillId="0" fontId="16" numFmtId="4" xfId="0" applyAlignment="1" applyBorder="1" applyFont="1" applyNumberFormat="1">
      <alignment horizontal="right" vertical="top"/>
    </xf>
    <xf borderId="60" fillId="0" fontId="16" numFmtId="4" xfId="0" applyAlignment="1" applyBorder="1" applyFont="1" applyNumberFormat="1">
      <alignment horizontal="right" vertical="top"/>
    </xf>
    <xf borderId="66" fillId="0" fontId="16" numFmtId="0" xfId="0" applyAlignment="1" applyBorder="1" applyFont="1">
      <alignment shrinkToFit="0" vertical="top" wrapText="1"/>
    </xf>
    <xf borderId="58" fillId="0" fontId="16" numFmtId="0" xfId="0" applyAlignment="1" applyBorder="1" applyFont="1">
      <alignment horizontal="center" vertical="top"/>
    </xf>
    <xf borderId="59" fillId="0" fontId="16" numFmtId="4" xfId="0" applyAlignment="1" applyBorder="1" applyFont="1" applyNumberFormat="1">
      <alignment horizontal="right" vertical="top"/>
    </xf>
    <xf borderId="72" fillId="7" fontId="17" numFmtId="166" xfId="0" applyAlignment="1" applyBorder="1" applyFill="1" applyFont="1" applyNumberFormat="1">
      <alignment vertical="center"/>
    </xf>
    <xf borderId="77" fillId="7" fontId="3" numFmtId="166" xfId="0" applyAlignment="1" applyBorder="1" applyFont="1" applyNumberFormat="1">
      <alignment horizontal="center" vertical="center"/>
    </xf>
    <xf borderId="71" fillId="7" fontId="3" numFmtId="0" xfId="0" applyAlignment="1" applyBorder="1" applyFont="1">
      <alignment shrinkToFit="0" vertical="center" wrapText="1"/>
    </xf>
    <xf borderId="72" fillId="7" fontId="3" numFmtId="0" xfId="0" applyAlignment="1" applyBorder="1" applyFont="1">
      <alignment horizontal="center" vertical="center"/>
    </xf>
    <xf borderId="78" fillId="7" fontId="3" numFmtId="4" xfId="0" applyAlignment="1" applyBorder="1" applyFont="1" applyNumberFormat="1">
      <alignment horizontal="right" vertical="center"/>
    </xf>
    <xf borderId="69" fillId="7" fontId="3" numFmtId="4" xfId="0" applyAlignment="1" applyBorder="1" applyFont="1" applyNumberFormat="1">
      <alignment horizontal="right" vertical="center"/>
    </xf>
    <xf borderId="70" fillId="7" fontId="3" numFmtId="4" xfId="0" applyAlignment="1" applyBorder="1" applyFont="1" applyNumberFormat="1">
      <alignment horizontal="right" vertical="center"/>
    </xf>
    <xf borderId="68" fillId="7" fontId="3" numFmtId="4" xfId="0" applyAlignment="1" applyBorder="1" applyFont="1" applyNumberFormat="1">
      <alignment horizontal="right" vertical="center"/>
    </xf>
    <xf borderId="71" fillId="7" fontId="3" numFmtId="4" xfId="0" applyAlignment="1" applyBorder="1" applyFont="1" applyNumberFormat="1">
      <alignment horizontal="right" vertical="center"/>
    </xf>
    <xf borderId="41" fillId="7" fontId="3" numFmtId="4" xfId="0" applyAlignment="1" applyBorder="1" applyFont="1" applyNumberFormat="1">
      <alignment horizontal="right" vertical="center"/>
    </xf>
    <xf borderId="72" fillId="7" fontId="3" numFmtId="4" xfId="0" applyAlignment="1" applyBorder="1" applyFont="1" applyNumberFormat="1">
      <alignment horizontal="right" vertical="center"/>
    </xf>
    <xf borderId="42" fillId="7" fontId="3" numFmtId="10" xfId="0" applyAlignment="1" applyBorder="1" applyFont="1" applyNumberFormat="1">
      <alignment horizontal="right" vertical="center"/>
    </xf>
    <xf borderId="72" fillId="7" fontId="3" numFmtId="0" xfId="0" applyAlignment="1" applyBorder="1" applyFont="1">
      <alignment shrinkToFit="0" vertical="center" wrapText="1"/>
    </xf>
    <xf borderId="79" fillId="5" fontId="3" numFmtId="0" xfId="0" applyAlignment="1" applyBorder="1" applyFont="1">
      <alignment vertical="center"/>
    </xf>
    <xf borderId="80" fillId="5" fontId="15" numFmtId="0" xfId="0" applyAlignment="1" applyBorder="1" applyFont="1">
      <alignment horizontal="center" vertical="center"/>
    </xf>
    <xf borderId="81" fillId="5" fontId="3" numFmtId="0" xfId="0" applyAlignment="1" applyBorder="1" applyFont="1">
      <alignment vertical="center"/>
    </xf>
    <xf borderId="81" fillId="5" fontId="5" numFmtId="0" xfId="0" applyAlignment="1" applyBorder="1" applyFont="1">
      <alignment horizontal="center" vertical="center"/>
    </xf>
    <xf borderId="81" fillId="5" fontId="5" numFmtId="4" xfId="0" applyAlignment="1" applyBorder="1" applyFont="1" applyNumberFormat="1">
      <alignment horizontal="right" vertical="center"/>
    </xf>
    <xf borderId="40" fillId="5" fontId="12" numFmtId="4" xfId="0" applyAlignment="1" applyBorder="1" applyFont="1" applyNumberFormat="1">
      <alignment horizontal="right" vertical="center"/>
    </xf>
    <xf borderId="40" fillId="5" fontId="12" numFmtId="10" xfId="0" applyAlignment="1" applyBorder="1" applyFont="1" applyNumberFormat="1">
      <alignment horizontal="right" vertical="center"/>
    </xf>
    <xf borderId="39" fillId="5" fontId="5" numFmtId="0" xfId="0" applyAlignment="1" applyBorder="1" applyFont="1">
      <alignment shrinkToFit="0" vertical="center" wrapText="1"/>
    </xf>
    <xf borderId="13" fillId="0" fontId="12" numFmtId="4" xfId="0" applyAlignment="1" applyBorder="1" applyFont="1" applyNumberFormat="1">
      <alignment horizontal="right" vertical="top"/>
    </xf>
    <xf borderId="53" fillId="0" fontId="5" numFmtId="0" xfId="0" applyAlignment="1" applyBorder="1" applyFont="1">
      <alignment shrinkToFit="0" vertical="top" wrapText="1"/>
    </xf>
    <xf borderId="82" fillId="0" fontId="12" numFmtId="4" xfId="0" applyAlignment="1" applyBorder="1" applyFont="1" applyNumberFormat="1">
      <alignment horizontal="right" vertical="top"/>
    </xf>
    <xf borderId="36" fillId="7" fontId="17" numFmtId="166" xfId="0" applyAlignment="1" applyBorder="1" applyFont="1" applyNumberFormat="1">
      <alignment vertical="center"/>
    </xf>
    <xf borderId="83" fillId="7" fontId="3" numFmtId="166" xfId="0" applyAlignment="1" applyBorder="1" applyFont="1" applyNumberFormat="1">
      <alignment horizontal="center" vertical="center"/>
    </xf>
    <xf borderId="84" fillId="7" fontId="3" numFmtId="0" xfId="0" applyAlignment="1" applyBorder="1" applyFont="1">
      <alignment shrinkToFit="0" vertical="center" wrapText="1"/>
    </xf>
    <xf borderId="35" fillId="7" fontId="3" numFmtId="0" xfId="0" applyAlignment="1" applyBorder="1" applyFont="1">
      <alignment horizontal="center" vertical="center"/>
    </xf>
    <xf borderId="85" fillId="7" fontId="3" numFmtId="4" xfId="0" applyAlignment="1" applyBorder="1" applyFont="1" applyNumberFormat="1">
      <alignment horizontal="right" vertical="center"/>
    </xf>
    <xf borderId="86" fillId="7" fontId="3" numFmtId="4" xfId="0" applyAlignment="1" applyBorder="1" applyFont="1" applyNumberFormat="1">
      <alignment horizontal="right" vertical="center"/>
    </xf>
    <xf borderId="87" fillId="7" fontId="3" numFmtId="4" xfId="0" applyAlignment="1" applyBorder="1" applyFont="1" applyNumberFormat="1">
      <alignment horizontal="right" vertical="center"/>
    </xf>
    <xf borderId="84" fillId="7" fontId="3" numFmtId="4" xfId="0" applyAlignment="1" applyBorder="1" applyFont="1" applyNumberFormat="1">
      <alignment horizontal="right" vertical="center"/>
    </xf>
    <xf borderId="78" fillId="7" fontId="12" numFmtId="10" xfId="0" applyAlignment="1" applyBorder="1" applyFont="1" applyNumberFormat="1">
      <alignment horizontal="right" vertical="center"/>
    </xf>
    <xf borderId="39" fillId="7" fontId="3" numFmtId="0" xfId="0" applyAlignment="1" applyBorder="1" applyFont="1">
      <alignment shrinkToFit="0" vertical="center" wrapText="1"/>
    </xf>
    <xf borderId="41" fillId="5" fontId="3" numFmtId="0" xfId="0" applyAlignment="1" applyBorder="1" applyFont="1">
      <alignment vertical="center"/>
    </xf>
    <xf borderId="72" fillId="5" fontId="15" numFmtId="0" xfId="0" applyAlignment="1" applyBorder="1" applyFont="1">
      <alignment horizontal="center" vertical="center"/>
    </xf>
    <xf borderId="42" fillId="5" fontId="3" numFmtId="0" xfId="0" applyAlignment="1" applyBorder="1" applyFont="1">
      <alignment vertical="center"/>
    </xf>
    <xf borderId="42" fillId="5" fontId="5" numFmtId="0" xfId="0" applyAlignment="1" applyBorder="1" applyFont="1">
      <alignment horizontal="center" vertical="center"/>
    </xf>
    <xf borderId="42" fillId="5" fontId="5" numFmtId="4" xfId="0" applyAlignment="1" applyBorder="1" applyFont="1" applyNumberFormat="1">
      <alignment horizontal="right" vertical="center"/>
    </xf>
    <xf borderId="37" fillId="5" fontId="5" numFmtId="0" xfId="0" applyAlignment="1" applyBorder="1" applyFont="1">
      <alignment shrinkToFit="0" vertical="center" wrapText="1"/>
    </xf>
    <xf borderId="46" fillId="6" fontId="15" numFmtId="49" xfId="0" applyAlignment="1" applyBorder="1" applyFont="1" applyNumberFormat="1">
      <alignment horizontal="center" vertical="top"/>
    </xf>
    <xf borderId="88" fillId="6" fontId="17" numFmtId="0" xfId="0" applyAlignment="1" applyBorder="1" applyFont="1">
      <alignment shrinkToFit="0" vertical="top" wrapText="1"/>
    </xf>
    <xf borderId="89" fillId="6" fontId="3" numFmtId="4" xfId="0" applyAlignment="1" applyBorder="1" applyFont="1" applyNumberFormat="1">
      <alignment horizontal="right" vertical="top"/>
    </xf>
    <xf borderId="90" fillId="6" fontId="3" numFmtId="4" xfId="0" applyAlignment="1" applyBorder="1" applyFont="1" applyNumberFormat="1">
      <alignment horizontal="right" vertical="top"/>
    </xf>
    <xf borderId="91" fillId="6" fontId="3" numFmtId="4" xfId="0" applyAlignment="1" applyBorder="1" applyFont="1" applyNumberFormat="1">
      <alignment horizontal="right" vertical="top"/>
    </xf>
    <xf borderId="92" fillId="6" fontId="3" numFmtId="4" xfId="0" applyAlignment="1" applyBorder="1" applyFont="1" applyNumberFormat="1">
      <alignment horizontal="right" vertical="top"/>
    </xf>
    <xf borderId="93" fillId="6" fontId="12" numFmtId="4" xfId="0" applyAlignment="1" applyBorder="1" applyFont="1" applyNumberFormat="1">
      <alignment horizontal="right" vertical="top"/>
    </xf>
    <xf borderId="58" fillId="0" fontId="16" numFmtId="4" xfId="0" applyAlignment="1" applyBorder="1" applyFont="1" applyNumberFormat="1">
      <alignment horizontal="center" vertical="center"/>
    </xf>
    <xf borderId="66" fillId="0" fontId="9" numFmtId="0" xfId="0" applyBorder="1" applyFont="1"/>
    <xf borderId="82" fillId="0" fontId="9" numFmtId="0" xfId="0" applyBorder="1" applyFont="1"/>
    <xf borderId="94" fillId="0" fontId="9" numFmtId="0" xfId="0" applyBorder="1" applyFont="1"/>
    <xf borderId="55" fillId="0" fontId="5" numFmtId="0" xfId="0" applyAlignment="1" applyBorder="1" applyFont="1">
      <alignment shrinkToFit="0" vertical="top" wrapText="1"/>
    </xf>
    <xf borderId="95" fillId="0" fontId="9" numFmtId="0" xfId="0" applyBorder="1" applyFont="1"/>
    <xf borderId="96" fillId="0" fontId="9" numFmtId="0" xfId="0" applyBorder="1" applyFont="1"/>
    <xf borderId="97" fillId="0" fontId="9" numFmtId="0" xfId="0" applyBorder="1" applyFont="1"/>
    <xf borderId="98" fillId="0" fontId="12" numFmtId="4" xfId="0" applyAlignment="1" applyBorder="1" applyFont="1" applyNumberFormat="1">
      <alignment horizontal="right" vertical="top"/>
    </xf>
    <xf borderId="80" fillId="7" fontId="3" numFmtId="4" xfId="0" applyAlignment="1" applyBorder="1" applyFont="1" applyNumberFormat="1">
      <alignment horizontal="right" vertical="center"/>
    </xf>
    <xf borderId="99" fillId="7" fontId="3" numFmtId="4" xfId="0" applyAlignment="1" applyBorder="1" applyFont="1" applyNumberFormat="1">
      <alignment horizontal="right" vertical="center"/>
    </xf>
    <xf borderId="53" fillId="0" fontId="5" numFmtId="0" xfId="0" applyAlignment="1" applyBorder="1" applyFont="1">
      <alignment readingOrder="0" shrinkToFit="0" vertical="top" wrapText="1"/>
    </xf>
    <xf borderId="17" fillId="0" fontId="16" numFmtId="0" xfId="0" applyAlignment="1" applyBorder="1" applyFont="1">
      <alignment horizontal="center" shrinkToFit="0" vertical="top" wrapText="1"/>
    </xf>
    <xf borderId="10" fillId="0" fontId="5" numFmtId="4" xfId="0" applyAlignment="1" applyBorder="1" applyFont="1" applyNumberFormat="1">
      <alignment horizontal="right" shrinkToFit="0" vertical="top" wrapText="1"/>
    </xf>
    <xf borderId="11" fillId="0" fontId="5" numFmtId="4" xfId="0" applyAlignment="1" applyBorder="1" applyFont="1" applyNumberFormat="1">
      <alignment horizontal="right" shrinkToFit="0" vertical="top" wrapText="1"/>
    </xf>
    <xf borderId="15" fillId="0" fontId="5" numFmtId="4" xfId="0" applyAlignment="1" applyBorder="1" applyFont="1" applyNumberFormat="1">
      <alignment horizontal="right" shrinkToFit="0" vertical="top" wrapText="1"/>
    </xf>
    <xf borderId="10" fillId="0" fontId="5" numFmtId="4" xfId="0" applyAlignment="1" applyBorder="1" applyFont="1" applyNumberFormat="1">
      <alignment horizontal="right" readingOrder="0" shrinkToFit="0" vertical="top" wrapText="1"/>
    </xf>
    <xf borderId="11" fillId="0" fontId="5" numFmtId="4" xfId="0" applyAlignment="1" applyBorder="1" applyFont="1" applyNumberFormat="1">
      <alignment horizontal="right" readingOrder="0" shrinkToFit="0" vertical="top" wrapText="1"/>
    </xf>
    <xf borderId="52" fillId="0" fontId="5" numFmtId="0" xfId="0" applyAlignment="1" applyBorder="1" applyFont="1">
      <alignment readingOrder="0" shrinkToFit="0" vertical="top" wrapText="1"/>
    </xf>
    <xf borderId="59" fillId="0" fontId="5" numFmtId="4" xfId="0" applyAlignment="1" applyBorder="1" applyFont="1" applyNumberFormat="1">
      <alignment horizontal="right" shrinkToFit="0" vertical="top" wrapText="1"/>
    </xf>
    <xf borderId="60" fillId="0" fontId="5" numFmtId="4" xfId="0" applyAlignment="1" applyBorder="1" applyFont="1" applyNumberFormat="1">
      <alignment horizontal="right" shrinkToFit="0" vertical="top" wrapText="1"/>
    </xf>
    <xf borderId="61" fillId="0" fontId="5" numFmtId="4" xfId="0" applyAlignment="1" applyBorder="1" applyFont="1" applyNumberFormat="1">
      <alignment horizontal="right" shrinkToFit="0" vertical="top" wrapText="1"/>
    </xf>
    <xf borderId="47" fillId="6" fontId="18" numFmtId="0" xfId="0" applyAlignment="1" applyBorder="1" applyFont="1">
      <alignment shrinkToFit="0" vertical="top" wrapText="1"/>
    </xf>
    <xf borderId="53" fillId="0" fontId="5" numFmtId="0" xfId="0" applyAlignment="1" applyBorder="1" applyFont="1">
      <alignment horizontal="left" shrinkToFit="0" vertical="top" wrapText="1"/>
    </xf>
    <xf borderId="66" fillId="0" fontId="5" numFmtId="0" xfId="0" applyAlignment="1" applyBorder="1" applyFont="1">
      <alignment horizontal="left" shrinkToFit="0" vertical="top" wrapText="1"/>
    </xf>
    <xf borderId="100" fillId="6" fontId="12" numFmtId="4" xfId="0" applyAlignment="1" applyBorder="1" applyFont="1" applyNumberFormat="1">
      <alignment horizontal="right" vertical="top"/>
    </xf>
    <xf borderId="101" fillId="6" fontId="12" numFmtId="4" xfId="0" applyAlignment="1" applyBorder="1" applyFont="1" applyNumberFormat="1">
      <alignment horizontal="right" vertical="top"/>
    </xf>
    <xf borderId="41" fillId="7" fontId="17" numFmtId="166" xfId="0" applyAlignment="1" applyBorder="1" applyFont="1" applyNumberFormat="1">
      <alignment vertical="center"/>
    </xf>
    <xf borderId="42" fillId="7" fontId="3" numFmtId="166" xfId="0" applyAlignment="1" applyBorder="1" applyFont="1" applyNumberFormat="1">
      <alignment horizontal="center" vertical="center"/>
    </xf>
    <xf borderId="42" fillId="7" fontId="3" numFmtId="0" xfId="0" applyAlignment="1" applyBorder="1" applyFont="1">
      <alignment shrinkToFit="0" vertical="center" wrapText="1"/>
    </xf>
    <xf borderId="78" fillId="7" fontId="3" numFmtId="0" xfId="0" applyAlignment="1" applyBorder="1" applyFont="1">
      <alignment horizontal="center" vertical="center"/>
    </xf>
    <xf borderId="102" fillId="7" fontId="3" numFmtId="4" xfId="0" applyAlignment="1" applyBorder="1" applyFont="1" applyNumberFormat="1">
      <alignment horizontal="right" vertical="center"/>
    </xf>
    <xf borderId="80" fillId="5" fontId="3" numFmtId="0" xfId="0" applyAlignment="1" applyBorder="1" applyFont="1">
      <alignment vertical="center"/>
    </xf>
    <xf borderId="79" fillId="5" fontId="15" numFmtId="0" xfId="0" applyAlignment="1" applyBorder="1" applyFont="1">
      <alignment horizontal="center" vertical="center"/>
    </xf>
    <xf borderId="79" fillId="5" fontId="15" numFmtId="0" xfId="0" applyAlignment="1" applyBorder="1" applyFont="1">
      <alignment vertical="center"/>
    </xf>
    <xf borderId="10" fillId="0" fontId="5" numFmtId="4" xfId="0" applyAlignment="1" applyBorder="1" applyFont="1" applyNumberFormat="1">
      <alignment horizontal="right" readingOrder="0" vertical="top"/>
    </xf>
    <xf borderId="11" fillId="0" fontId="5" numFmtId="4" xfId="0" applyAlignment="1" applyBorder="1" applyFont="1" applyNumberFormat="1">
      <alignment horizontal="right" readingOrder="0" vertical="top"/>
    </xf>
    <xf borderId="25" fillId="7" fontId="17" numFmtId="166" xfId="0" applyAlignment="1" applyBorder="1" applyFont="1" applyNumberFormat="1">
      <alignment shrinkToFit="0" vertical="center" wrapText="1"/>
    </xf>
    <xf borderId="88" fillId="6" fontId="18" numFmtId="0" xfId="0" applyAlignment="1" applyBorder="1" applyFont="1">
      <alignment horizontal="left" shrinkToFit="0" vertical="top" wrapText="1"/>
    </xf>
    <xf borderId="47" fillId="6" fontId="18" numFmtId="0" xfId="0" applyAlignment="1" applyBorder="1" applyFont="1">
      <alignment horizontal="left" shrinkToFit="0" vertical="top" wrapText="1"/>
    </xf>
    <xf borderId="46" fillId="0" fontId="12" numFmtId="4" xfId="0" applyAlignment="1" applyBorder="1" applyFont="1" applyNumberFormat="1">
      <alignment horizontal="right" vertical="top"/>
    </xf>
    <xf borderId="5" fillId="0" fontId="12" numFmtId="4" xfId="0" applyAlignment="1" applyBorder="1" applyFont="1" applyNumberFormat="1">
      <alignment horizontal="right" vertical="top"/>
    </xf>
    <xf borderId="46" fillId="0" fontId="12" numFmtId="10" xfId="0" applyAlignment="1" applyBorder="1" applyFont="1" applyNumberFormat="1">
      <alignment horizontal="right" vertical="top"/>
    </xf>
    <xf borderId="46" fillId="0" fontId="5" numFmtId="0" xfId="0" applyAlignment="1" applyBorder="1" applyFont="1">
      <alignment shrinkToFit="0" vertical="top" wrapText="1"/>
    </xf>
    <xf borderId="52" fillId="0" fontId="12" numFmtId="10" xfId="0" applyAlignment="1" applyBorder="1" applyFont="1" applyNumberFormat="1">
      <alignment horizontal="right" vertical="top"/>
    </xf>
    <xf borderId="56" fillId="0" fontId="16" numFmtId="0" xfId="0" applyAlignment="1" applyBorder="1" applyFont="1">
      <alignment shrinkToFit="0" vertical="top" wrapText="1"/>
    </xf>
    <xf borderId="54" fillId="0" fontId="12" numFmtId="10" xfId="0" applyAlignment="1" applyBorder="1" applyFont="1" applyNumberFormat="1">
      <alignment horizontal="right" vertical="top"/>
    </xf>
    <xf borderId="43" fillId="7" fontId="3" numFmtId="166" xfId="0" applyAlignment="1" applyBorder="1" applyFont="1" applyNumberFormat="1">
      <alignment horizontal="center" vertical="center"/>
    </xf>
    <xf borderId="39" fillId="7" fontId="3" numFmtId="4" xfId="0" applyAlignment="1" applyBorder="1" applyFont="1" applyNumberFormat="1">
      <alignment horizontal="right" vertical="center"/>
    </xf>
    <xf borderId="39" fillId="7" fontId="12" numFmtId="10" xfId="0" applyAlignment="1" applyBorder="1" applyFont="1" applyNumberFormat="1">
      <alignment horizontal="right" vertical="center"/>
    </xf>
    <xf borderId="103" fillId="7" fontId="3" numFmtId="0" xfId="0" applyAlignment="1" applyBorder="1" applyFont="1">
      <alignment shrinkToFit="0" vertical="center" wrapText="1"/>
    </xf>
    <xf borderId="81" fillId="5" fontId="15" numFmtId="0" xfId="0" applyAlignment="1" applyBorder="1" applyFont="1">
      <alignment vertical="center"/>
    </xf>
    <xf borderId="43" fillId="5" fontId="12" numFmtId="10" xfId="0" applyAlignment="1" applyBorder="1" applyFont="1" applyNumberFormat="1">
      <alignment horizontal="right" vertical="center"/>
    </xf>
    <xf borderId="78" fillId="5" fontId="5" numFmtId="0" xfId="0" applyAlignment="1" applyBorder="1" applyFont="1">
      <alignment shrinkToFit="0" vertical="center" wrapText="1"/>
    </xf>
    <xf borderId="4" fillId="0" fontId="12" numFmtId="4" xfId="0" applyAlignment="1" applyBorder="1" applyFont="1" applyNumberFormat="1">
      <alignment horizontal="right" vertical="top"/>
    </xf>
    <xf borderId="13" fillId="0" fontId="5" numFmtId="0" xfId="0" applyAlignment="1" applyBorder="1" applyFont="1">
      <alignment shrinkToFit="0" vertical="top" wrapText="1"/>
    </xf>
    <xf borderId="11" fillId="0" fontId="16" numFmtId="4" xfId="0" applyAlignment="1" applyBorder="1" applyFont="1" applyNumberFormat="1">
      <alignment horizontal="right" vertical="top"/>
    </xf>
    <xf borderId="98" fillId="0" fontId="5" numFmtId="0" xfId="0" applyAlignment="1" applyBorder="1" applyFont="1">
      <alignment shrinkToFit="0" vertical="top" wrapText="1"/>
    </xf>
    <xf borderId="81" fillId="7" fontId="3" numFmtId="166" xfId="0" applyAlignment="1" applyBorder="1" applyFont="1" applyNumberFormat="1">
      <alignment horizontal="center" vertical="center"/>
    </xf>
    <xf borderId="42" fillId="7" fontId="3" numFmtId="0" xfId="0" applyAlignment="1" applyBorder="1" applyFont="1">
      <alignment horizontal="center" vertical="center"/>
    </xf>
    <xf borderId="43" fillId="7" fontId="3" numFmtId="4" xfId="0" applyAlignment="1" applyBorder="1" applyFont="1" applyNumberFormat="1">
      <alignment horizontal="right" vertical="center"/>
    </xf>
    <xf borderId="36" fillId="7" fontId="3" numFmtId="0" xfId="0" applyAlignment="1" applyBorder="1" applyFont="1">
      <alignment shrinkToFit="0" vertical="center" wrapText="1"/>
    </xf>
    <xf borderId="3" fillId="0" fontId="3" numFmtId="166" xfId="0" applyAlignment="1" applyBorder="1" applyFont="1" applyNumberFormat="1">
      <alignment vertical="top"/>
    </xf>
    <xf borderId="46" fillId="0" fontId="15" numFmtId="167" xfId="0" applyAlignment="1" applyBorder="1" applyFont="1" applyNumberFormat="1">
      <alignment horizontal="center" vertical="top"/>
    </xf>
    <xf borderId="4" fillId="0" fontId="5" numFmtId="0" xfId="0" applyAlignment="1" applyBorder="1" applyFont="1">
      <alignment shrinkToFit="0" vertical="top" wrapText="1"/>
    </xf>
    <xf borderId="46" fillId="0" fontId="5" numFmtId="0" xfId="0" applyAlignment="1" applyBorder="1" applyFont="1">
      <alignment horizontal="center" vertical="top"/>
    </xf>
    <xf borderId="104" fillId="0" fontId="5" numFmtId="4" xfId="0" applyAlignment="1" applyBorder="1" applyFont="1" applyNumberFormat="1">
      <alignment horizontal="right" vertical="top"/>
    </xf>
    <xf borderId="49" fillId="0" fontId="5" numFmtId="4" xfId="0" applyAlignment="1" applyBorder="1" applyFont="1" applyNumberFormat="1">
      <alignment horizontal="right" vertical="top"/>
    </xf>
    <xf borderId="50" fillId="0" fontId="5" numFmtId="4" xfId="0" applyAlignment="1" applyBorder="1" applyFont="1" applyNumberFormat="1">
      <alignment horizontal="right" vertical="top"/>
    </xf>
    <xf borderId="48" fillId="0" fontId="5" numFmtId="4" xfId="0" applyAlignment="1" applyBorder="1" applyFont="1" applyNumberFormat="1">
      <alignment horizontal="right" vertical="top"/>
    </xf>
    <xf borderId="105" fillId="0" fontId="5" numFmtId="4" xfId="0" applyAlignment="1" applyBorder="1" applyFont="1" applyNumberFormat="1">
      <alignment horizontal="right" vertical="top"/>
    </xf>
    <xf borderId="5" fillId="0" fontId="5" numFmtId="0" xfId="0" applyAlignment="1" applyBorder="1" applyFont="1">
      <alignment shrinkToFit="0" vertical="top" wrapText="1"/>
    </xf>
    <xf borderId="52" fillId="0" fontId="15" numFmtId="167" xfId="0" applyAlignment="1" applyBorder="1" applyFont="1" applyNumberFormat="1">
      <alignment horizontal="center" vertical="top"/>
    </xf>
    <xf borderId="16" fillId="0" fontId="5" numFmtId="4" xfId="0" applyAlignment="1" applyBorder="1" applyFont="1" applyNumberFormat="1">
      <alignment horizontal="right" readingOrder="0" vertical="top"/>
    </xf>
    <xf borderId="57" fillId="0" fontId="5" numFmtId="0" xfId="0" applyAlignment="1" applyBorder="1" applyFont="1">
      <alignment horizontal="center" vertical="top"/>
    </xf>
    <xf borderId="82" fillId="0" fontId="5" numFmtId="0" xfId="0" applyAlignment="1" applyBorder="1" applyFont="1">
      <alignment readingOrder="0" shrinkToFit="0" vertical="top" wrapText="1"/>
    </xf>
    <xf borderId="106" fillId="7" fontId="3" numFmtId="4" xfId="0" applyAlignment="1" applyBorder="1" applyFont="1" applyNumberFormat="1">
      <alignment horizontal="right" vertical="center"/>
    </xf>
    <xf borderId="107" fillId="7" fontId="3" numFmtId="4" xfId="0" applyAlignment="1" applyBorder="1" applyFont="1" applyNumberFormat="1">
      <alignment horizontal="right" vertical="center"/>
    </xf>
    <xf borderId="72" fillId="7" fontId="12" numFmtId="10" xfId="0" applyAlignment="1" applyBorder="1" applyFont="1" applyNumberFormat="1">
      <alignment horizontal="right" vertical="center"/>
    </xf>
    <xf borderId="37" fillId="7" fontId="3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top" wrapText="1"/>
    </xf>
    <xf borderId="108" fillId="0" fontId="5" numFmtId="4" xfId="0" applyAlignment="1" applyBorder="1" applyFont="1" applyNumberFormat="1">
      <alignment horizontal="right" vertical="top"/>
    </xf>
    <xf borderId="9" fillId="0" fontId="5" numFmtId="0" xfId="0" applyAlignment="1" applyBorder="1" applyFont="1">
      <alignment shrinkToFit="0" vertical="top" wrapText="1"/>
    </xf>
    <xf borderId="57" fillId="0" fontId="15" numFmtId="167" xfId="0" applyAlignment="1" applyBorder="1" applyFont="1" applyNumberFormat="1">
      <alignment horizontal="center" vertical="top"/>
    </xf>
    <xf borderId="82" fillId="0" fontId="5" numFmtId="0" xfId="0" applyAlignment="1" applyBorder="1" applyFont="1">
      <alignment shrinkToFit="0" vertical="top" wrapText="1"/>
    </xf>
    <xf borderId="54" fillId="0" fontId="15" numFmtId="167" xfId="0" applyAlignment="1" applyBorder="1" applyFont="1" applyNumberFormat="1">
      <alignment horizontal="center" vertical="top"/>
    </xf>
    <xf borderId="52" fillId="0" fontId="3" numFmtId="166" xfId="0" applyAlignment="1" applyBorder="1" applyFont="1" applyNumberFormat="1">
      <alignment vertical="top"/>
    </xf>
    <xf borderId="57" fillId="0" fontId="3" numFmtId="166" xfId="0" applyAlignment="1" applyBorder="1" applyFont="1" applyNumberFormat="1">
      <alignment vertical="top"/>
    </xf>
    <xf borderId="109" fillId="7" fontId="17" numFmtId="166" xfId="0" applyAlignment="1" applyBorder="1" applyFont="1" applyNumberFormat="1">
      <alignment horizontal="left" shrinkToFit="0" vertical="center" wrapText="1"/>
    </xf>
    <xf borderId="110" fillId="0" fontId="9" numFmtId="0" xfId="0" applyBorder="1" applyFont="1"/>
    <xf borderId="111" fillId="0" fontId="9" numFmtId="0" xfId="0" applyBorder="1" applyFont="1"/>
    <xf borderId="73" fillId="0" fontId="15" numFmtId="167" xfId="0" applyAlignment="1" applyBorder="1" applyFont="1" applyNumberFormat="1">
      <alignment horizontal="center" vertical="top"/>
    </xf>
    <xf borderId="3" fillId="0" fontId="5" numFmtId="0" xfId="0" applyAlignment="1" applyBorder="1" applyFont="1">
      <alignment shrinkToFit="0" vertical="top" wrapText="1"/>
    </xf>
    <xf borderId="16" fillId="0" fontId="5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horizontal="center" vertical="top"/>
    </xf>
    <xf borderId="64" fillId="0" fontId="5" numFmtId="0" xfId="0" applyAlignment="1" applyBorder="1" applyFont="1">
      <alignment shrinkToFit="0" vertical="top" wrapText="1"/>
    </xf>
    <xf borderId="65" fillId="0" fontId="5" numFmtId="0" xfId="0" applyAlignment="1" applyBorder="1" applyFont="1">
      <alignment horizontal="center" vertical="top"/>
    </xf>
    <xf borderId="99" fillId="7" fontId="3" numFmtId="0" xfId="0" applyAlignment="1" applyBorder="1" applyFont="1">
      <alignment horizontal="center" vertical="center"/>
    </xf>
    <xf borderId="36" fillId="5" fontId="15" numFmtId="0" xfId="0" applyAlignment="1" applyBorder="1" applyFont="1">
      <alignment horizontal="center" vertical="center"/>
    </xf>
    <xf borderId="93" fillId="6" fontId="18" numFmtId="0" xfId="0" applyAlignment="1" applyBorder="1" applyFont="1">
      <alignment horizontal="left" shrinkToFit="0" vertical="top" wrapText="1"/>
    </xf>
    <xf borderId="46" fillId="6" fontId="12" numFmtId="10" xfId="0" applyAlignment="1" applyBorder="1" applyFont="1" applyNumberFormat="1">
      <alignment horizontal="right" vertical="top"/>
    </xf>
    <xf borderId="93" fillId="6" fontId="3" numFmtId="0" xfId="0" applyAlignment="1" applyBorder="1" applyFont="1">
      <alignment shrinkToFit="0" vertical="top" wrapText="1"/>
    </xf>
    <xf borderId="108" fillId="0" fontId="5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shrinkToFit="0" vertical="top" wrapText="1"/>
    </xf>
    <xf borderId="67" fillId="6" fontId="3" numFmtId="166" xfId="0" applyAlignment="1" applyBorder="1" applyFont="1" applyNumberFormat="1">
      <alignment vertical="top"/>
    </xf>
    <xf borderId="100" fillId="6" fontId="15" numFmtId="49" xfId="0" applyAlignment="1" applyBorder="1" applyFont="1" applyNumberFormat="1">
      <alignment horizontal="center" vertical="top"/>
    </xf>
    <xf borderId="88" fillId="6" fontId="12" numFmtId="10" xfId="0" applyAlignment="1" applyBorder="1" applyFont="1" applyNumberFormat="1">
      <alignment horizontal="right" vertical="top"/>
    </xf>
    <xf borderId="100" fillId="6" fontId="3" numFmtId="0" xfId="0" applyAlignment="1" applyBorder="1" applyFont="1">
      <alignment shrinkToFit="0" vertical="top" wrapText="1"/>
    </xf>
    <xf borderId="11" fillId="0" fontId="15" numFmtId="49" xfId="0" applyAlignment="1" applyBorder="1" applyFont="1" applyNumberFormat="1">
      <alignment horizontal="center" vertical="top"/>
    </xf>
    <xf borderId="60" fillId="0" fontId="15" numFmtId="49" xfId="0" applyAlignment="1" applyBorder="1" applyFont="1" applyNumberFormat="1">
      <alignment horizontal="center" vertical="top"/>
    </xf>
    <xf borderId="47" fillId="6" fontId="17" numFmtId="0" xfId="0" applyAlignment="1" applyBorder="1" applyFont="1">
      <alignment horizontal="left" shrinkToFit="0" vertical="top" wrapText="1"/>
    </xf>
    <xf borderId="55" fillId="0" fontId="12" numFmtId="10" xfId="0" applyAlignment="1" applyBorder="1" applyFont="1" applyNumberFormat="1">
      <alignment horizontal="right" vertical="top"/>
    </xf>
    <xf borderId="35" fillId="7" fontId="17" numFmtId="166" xfId="0" applyAlignment="1" applyBorder="1" applyFont="1" applyNumberFormat="1">
      <alignment vertical="center"/>
    </xf>
    <xf borderId="40" fillId="7" fontId="3" numFmtId="166" xfId="0" applyAlignment="1" applyBorder="1" applyFont="1" applyNumberFormat="1">
      <alignment horizontal="center" vertical="center"/>
    </xf>
    <xf borderId="43" fillId="7" fontId="3" numFmtId="0" xfId="0" applyAlignment="1" applyBorder="1" applyFont="1">
      <alignment shrinkToFit="0" vertical="center" wrapText="1"/>
    </xf>
    <xf borderId="43" fillId="7" fontId="3" numFmtId="0" xfId="0" applyAlignment="1" applyBorder="1" applyFont="1">
      <alignment horizontal="center" vertical="center"/>
    </xf>
    <xf borderId="99" fillId="7" fontId="12" numFmtId="10" xfId="0" applyAlignment="1" applyBorder="1" applyFont="1" applyNumberFormat="1">
      <alignment horizontal="right" vertical="center"/>
    </xf>
    <xf borderId="80" fillId="7" fontId="3" numFmtId="0" xfId="0" applyAlignment="1" applyBorder="1" applyFont="1">
      <alignment shrinkToFit="0" vertical="center" wrapText="1"/>
    </xf>
    <xf borderId="41" fillId="4" fontId="3" numFmtId="166" xfId="0" applyAlignment="1" applyBorder="1" applyFont="1" applyNumberFormat="1">
      <alignment vertical="center"/>
    </xf>
    <xf borderId="42" fillId="4" fontId="3" numFmtId="166" xfId="0" applyAlignment="1" applyBorder="1" applyFont="1" applyNumberFormat="1">
      <alignment horizontal="center" vertical="center"/>
    </xf>
    <xf borderId="42" fillId="4" fontId="3" numFmtId="0" xfId="0" applyAlignment="1" applyBorder="1" applyFont="1">
      <alignment shrinkToFit="0" vertical="center" wrapText="1"/>
    </xf>
    <xf borderId="79" fillId="4" fontId="3" numFmtId="4" xfId="0" applyAlignment="1" applyBorder="1" applyFont="1" applyNumberFormat="1">
      <alignment horizontal="right" vertical="center"/>
    </xf>
    <xf borderId="99" fillId="4" fontId="3" numFmtId="4" xfId="0" applyAlignment="1" applyBorder="1" applyFont="1" applyNumberFormat="1">
      <alignment horizontal="right" vertical="center"/>
    </xf>
    <xf borderId="41" fillId="4" fontId="3" numFmtId="4" xfId="0" applyAlignment="1" applyBorder="1" applyFont="1" applyNumberFormat="1">
      <alignment horizontal="right" vertical="center"/>
    </xf>
    <xf borderId="78" fillId="4" fontId="3" numFmtId="4" xfId="0" applyAlignment="1" applyBorder="1" applyFont="1" applyNumberFormat="1">
      <alignment horizontal="right" vertical="center"/>
    </xf>
    <xf borderId="99" fillId="4" fontId="3" numFmtId="10" xfId="0" applyAlignment="1" applyBorder="1" applyFont="1" applyNumberFormat="1">
      <alignment horizontal="right" vertical="center"/>
    </xf>
    <xf borderId="80" fillId="4" fontId="3" numFmtId="0" xfId="0" applyAlignment="1" applyBorder="1" applyFont="1">
      <alignment shrinkToFit="0" vertical="center" wrapText="1"/>
    </xf>
    <xf borderId="0" fillId="0" fontId="5" numFmtId="166" xfId="0" applyAlignment="1" applyFont="1" applyNumberFormat="1">
      <alignment horizontal="center" vertical="center"/>
    </xf>
    <xf borderId="0" fillId="0" fontId="12" numFmtId="4" xfId="0" applyAlignment="1" applyFont="1" applyNumberFormat="1">
      <alignment horizontal="right" vertical="center"/>
    </xf>
    <xf borderId="0" fillId="0" fontId="12" numFmtId="10" xfId="0" applyAlignment="1" applyFont="1" applyNumberFormat="1">
      <alignment horizontal="right" vertical="center"/>
    </xf>
    <xf borderId="25" fillId="4" fontId="15" numFmtId="166" xfId="0" applyAlignment="1" applyBorder="1" applyFont="1" applyNumberFormat="1">
      <alignment horizontal="left" vertical="center"/>
    </xf>
    <xf borderId="78" fillId="4" fontId="3" numFmtId="0" xfId="0" applyAlignment="1" applyBorder="1" applyFont="1">
      <alignment horizontal="center" vertical="center"/>
    </xf>
    <xf borderId="68" fillId="4" fontId="3" numFmtId="4" xfId="0" applyAlignment="1" applyBorder="1" applyFont="1" applyNumberFormat="1">
      <alignment horizontal="right" vertical="center"/>
    </xf>
    <xf borderId="68" fillId="4" fontId="12" numFmtId="4" xfId="0" applyAlignment="1" applyBorder="1" applyFont="1" applyNumberFormat="1">
      <alignment horizontal="right" vertical="center"/>
    </xf>
    <xf borderId="68" fillId="4" fontId="12" numFmtId="10" xfId="0" applyAlignment="1" applyBorder="1" applyFont="1" applyNumberFormat="1">
      <alignment horizontal="right" vertical="center"/>
    </xf>
    <xf borderId="72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2" numFmtId="4" xfId="0" applyAlignment="1" applyFont="1" applyNumberFormat="1">
      <alignment horizontal="right"/>
    </xf>
    <xf borderId="0" fillId="0" fontId="12" numFmtId="10" xfId="0" applyAlignment="1" applyFont="1" applyNumberFormat="1">
      <alignment horizontal="right"/>
    </xf>
    <xf borderId="14" fillId="0" fontId="3" numFmtId="0" xfId="0" applyAlignment="1" applyBorder="1" applyFont="1">
      <alignment horizontal="center"/>
    </xf>
    <xf borderId="14" fillId="0" fontId="5" numFmtId="0" xfId="0" applyBorder="1" applyFont="1"/>
    <xf borderId="14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left" shrinkToFit="0" wrapText="1"/>
    </xf>
    <xf borderId="0" fillId="0" fontId="22" numFmtId="0" xfId="0" applyAlignment="1" applyFont="1">
      <alignment horizontal="center"/>
    </xf>
    <xf borderId="0" fillId="0" fontId="23" numFmtId="4" xfId="0" applyAlignment="1" applyFont="1" applyNumberFormat="1">
      <alignment horizontal="right"/>
    </xf>
    <xf borderId="0" fillId="0" fontId="24" numFmtId="4" xfId="0" applyAlignment="1" applyFont="1" applyNumberFormat="1">
      <alignment horizontal="left"/>
    </xf>
    <xf borderId="0" fillId="0" fontId="25" numFmtId="4" xfId="0" applyAlignment="1" applyFont="1" applyNumberFormat="1">
      <alignment horizontal="right"/>
    </xf>
    <xf borderId="0" fillId="0" fontId="26" numFmtId="0" xfId="0" applyAlignment="1" applyFont="1">
      <alignment horizontal="center" shrinkToFit="0" wrapText="1"/>
    </xf>
    <xf borderId="0" fillId="0" fontId="14" numFmtId="4" xfId="0" applyAlignment="1" applyFont="1" applyNumberFormat="1">
      <alignment horizontal="right"/>
    </xf>
    <xf borderId="0" fillId="0" fontId="14" numFmtId="10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Font="1"/>
    <xf borderId="0" fillId="0" fontId="29" numFmtId="4" xfId="0" applyAlignment="1" applyFont="1" applyNumberFormat="1">
      <alignment horizontal="right"/>
    </xf>
    <xf borderId="0" fillId="0" fontId="29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30" numFmtId="0" xfId="0" applyAlignment="1" applyFont="1">
      <alignment horizontal="right"/>
    </xf>
    <xf borderId="0" fillId="0" fontId="30" numFmtId="0" xfId="0" applyAlignment="1" applyFont="1">
      <alignment horizontal="right" shrinkToFit="0" wrapText="1"/>
    </xf>
    <xf borderId="0" fillId="0" fontId="31" numFmtId="0" xfId="0" applyAlignment="1" applyFont="1">
      <alignment horizontal="center" shrinkToFit="0" wrapText="1"/>
    </xf>
    <xf borderId="0" fillId="0" fontId="32" numFmtId="0" xfId="0" applyAlignment="1" applyFont="1">
      <alignment horizontal="center" shrinkToFit="0" wrapText="1"/>
    </xf>
    <xf borderId="0" fillId="0" fontId="31" numFmtId="0" xfId="0" applyAlignment="1" applyFont="1">
      <alignment horizontal="center" readingOrder="0" shrinkToFit="0" wrapText="1"/>
    </xf>
    <xf borderId="0" fillId="0" fontId="33" numFmtId="0" xfId="0" applyAlignment="1" applyFont="1">
      <alignment horizontal="center" shrinkToFit="0" vertical="center" wrapText="1"/>
    </xf>
    <xf borderId="12" fillId="5" fontId="33" numFmtId="0" xfId="0" applyAlignment="1" applyBorder="1" applyFont="1">
      <alignment horizontal="center" shrinkToFit="0" vertical="center" wrapText="1"/>
    </xf>
    <xf borderId="53" fillId="0" fontId="9" numFmtId="0" xfId="0" applyBorder="1" applyFont="1"/>
    <xf borderId="16" fillId="0" fontId="9" numFmtId="0" xfId="0" applyBorder="1" applyFont="1"/>
    <xf borderId="12" fillId="5" fontId="33" numFmtId="4" xfId="0" applyAlignment="1" applyBorder="1" applyFont="1" applyNumberFormat="1">
      <alignment horizontal="center" shrinkToFit="0" vertical="center" wrapText="1"/>
    </xf>
    <xf borderId="11" fillId="0" fontId="33" numFmtId="0" xfId="0" applyAlignment="1" applyBorder="1" applyFont="1">
      <alignment horizontal="center" shrinkToFit="0" vertical="center" wrapText="1"/>
    </xf>
    <xf borderId="11" fillId="0" fontId="33" numFmtId="4" xfId="0" applyAlignment="1" applyBorder="1" applyFont="1" applyNumberFormat="1">
      <alignment horizontal="center" shrinkToFit="0" vertical="center" wrapText="1"/>
    </xf>
    <xf borderId="11" fillId="0" fontId="0" numFmtId="49" xfId="0" applyAlignment="1" applyBorder="1" applyFont="1" applyNumberFormat="1">
      <alignment horizontal="right" shrinkToFit="0" wrapText="1"/>
    </xf>
    <xf borderId="60" fillId="0" fontId="0" numFmtId="49" xfId="0" applyAlignment="1" applyBorder="1" applyFont="1" applyNumberFormat="1">
      <alignment horizontal="center" readingOrder="0" shrinkToFit="0" vertical="center" wrapText="1"/>
    </xf>
    <xf borderId="60" fillId="0" fontId="0" numFmtId="0" xfId="0" applyAlignment="1" applyBorder="1" applyFont="1">
      <alignment shrinkToFit="0" vertical="center" wrapText="1"/>
    </xf>
    <xf borderId="60" fillId="0" fontId="0" numFmtId="2" xfId="0" applyAlignment="1" applyBorder="1" applyFont="1" applyNumberFormat="1">
      <alignment horizontal="center" shrinkToFit="0" vertical="center" wrapText="1"/>
    </xf>
    <xf borderId="60" fillId="0" fontId="0" numFmtId="0" xfId="0" applyAlignment="1" applyBorder="1" applyFont="1">
      <alignment horizontal="center" shrinkToFit="0" vertical="center" wrapText="1"/>
    </xf>
    <xf borderId="11" fillId="0" fontId="0" numFmtId="2" xfId="0" applyAlignment="1" applyBorder="1" applyFont="1" applyNumberFormat="1">
      <alignment horizontal="center" shrinkToFit="0" vertical="center" wrapText="1"/>
    </xf>
    <xf borderId="112" fillId="0" fontId="9" numFmtId="0" xfId="0" applyBorder="1" applyFont="1"/>
    <xf borderId="75" fillId="0" fontId="9" numFmtId="0" xfId="0" applyBorder="1" applyFont="1"/>
    <xf borderId="11" fillId="0" fontId="0" numFmtId="0" xfId="0" applyAlignment="1" applyBorder="1" applyFont="1">
      <alignment shrinkToFit="0" vertical="top" wrapText="1"/>
    </xf>
    <xf borderId="11" fillId="0" fontId="0" numFmtId="49" xfId="0" applyAlignment="1" applyBorder="1" applyFont="1" applyNumberFormat="1">
      <alignment horizontal="center" shrinkToFit="0" vertical="center" wrapText="1"/>
    </xf>
    <xf borderId="11" fillId="0" fontId="0" numFmtId="0" xfId="0" applyAlignment="1" applyBorder="1" applyFont="1">
      <alignment shrinkToFit="0" vertical="center" wrapText="1"/>
    </xf>
    <xf borderId="11" fillId="0" fontId="0" numFmtId="0" xfId="0" applyAlignment="1" applyBorder="1" applyFont="1">
      <alignment shrinkToFit="0" wrapText="1"/>
    </xf>
    <xf borderId="11" fillId="0" fontId="0" numFmtId="0" xfId="0" applyAlignment="1" applyBorder="1" applyFont="1">
      <alignment horizontal="center" shrinkToFit="0" vertical="center" wrapText="1"/>
    </xf>
    <xf borderId="11" fillId="0" fontId="0" numFmtId="2" xfId="0" applyAlignment="1" applyBorder="1" applyFont="1" applyNumberFormat="1">
      <alignment horizontal="left" shrinkToFit="0" vertical="center" wrapText="1"/>
    </xf>
    <xf borderId="11" fillId="0" fontId="0" numFmtId="0" xfId="0" applyAlignment="1" applyBorder="1" applyFont="1">
      <alignment horizontal="left" shrinkToFit="0" vertical="center" wrapText="1"/>
    </xf>
    <xf borderId="11" fillId="0" fontId="16" numFmtId="0" xfId="0" applyAlignment="1" applyBorder="1" applyFont="1">
      <alignment shrinkToFit="0" vertical="center" wrapText="1"/>
    </xf>
    <xf borderId="11" fillId="0" fontId="16" numFmtId="0" xfId="0" applyAlignment="1" applyBorder="1" applyFont="1">
      <alignment readingOrder="0" shrinkToFit="0" vertical="center" wrapText="1"/>
    </xf>
    <xf borderId="11" fillId="0" fontId="0" numFmtId="0" xfId="0" applyAlignment="1" applyBorder="1" applyFont="1">
      <alignment readingOrder="0" shrinkToFit="0" vertical="center" wrapText="1"/>
    </xf>
    <xf borderId="11" fillId="0" fontId="0" numFmtId="2" xfId="0" applyAlignment="1" applyBorder="1" applyFont="1" applyNumberFormat="1">
      <alignment horizontal="left" readingOrder="0" shrinkToFit="0" vertical="center" wrapText="1"/>
    </xf>
    <xf borderId="11" fillId="0" fontId="0" numFmtId="4" xfId="0" applyBorder="1" applyFont="1" applyNumberFormat="1"/>
    <xf borderId="11" fillId="0" fontId="0" numFmtId="0" xfId="0" applyAlignment="1" applyBorder="1" applyFont="1">
      <alignment horizontal="center" shrinkToFit="0" vertical="top" wrapText="1"/>
    </xf>
    <xf borderId="11" fillId="0" fontId="16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shrinkToFit="0" vertical="center" wrapText="1"/>
    </xf>
    <xf borderId="11" fillId="0" fontId="0" numFmtId="0" xfId="0" applyAlignment="1" applyBorder="1" applyFont="1">
      <alignment horizontal="left" readingOrder="0" shrinkToFit="0" vertical="top" wrapText="1"/>
    </xf>
    <xf borderId="0" fillId="0" fontId="0" numFmtId="2" xfId="0" applyAlignment="1" applyFont="1" applyNumberFormat="1">
      <alignment horizontal="center" shrinkToFit="0" vertical="center" wrapText="1"/>
    </xf>
    <xf borderId="0" fillId="0" fontId="33" numFmtId="0" xfId="0" applyAlignment="1" applyFont="1">
      <alignment shrinkToFit="0" wrapText="1"/>
    </xf>
    <xf borderId="12" fillId="0" fontId="33" numFmtId="0" xfId="0" applyAlignment="1" applyBorder="1" applyFont="1">
      <alignment horizontal="right" shrinkToFit="0" wrapText="1"/>
    </xf>
    <xf borderId="11" fillId="0" fontId="33" numFmtId="2" xfId="0" applyAlignment="1" applyBorder="1" applyFont="1" applyNumberFormat="1">
      <alignment shrinkToFit="0" wrapText="1"/>
    </xf>
    <xf borderId="11" fillId="0" fontId="33" numFmtId="0" xfId="0" applyAlignment="1" applyBorder="1" applyFont="1">
      <alignment shrinkToFit="0" wrapText="1"/>
    </xf>
    <xf borderId="11" fillId="0" fontId="33" numFmtId="4" xfId="0" applyBorder="1" applyFont="1" applyNumberFormat="1"/>
    <xf borderId="0" fillId="0" fontId="33" numFmtId="0" xfId="0" applyFont="1"/>
    <xf borderId="0" fillId="0" fontId="34" numFmtId="0" xfId="0" applyFont="1"/>
    <xf borderId="0" fillId="0" fontId="34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13"/>
    <col customWidth="1" min="2" max="14" width="12.0"/>
    <col customWidth="1" min="15" max="16" width="10.5"/>
    <col customWidth="1" min="17" max="26" width="6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5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6"/>
      <c r="B3" s="6"/>
      <c r="C3" s="6"/>
      <c r="D3" s="7"/>
      <c r="E3" s="7"/>
      <c r="F3" s="7"/>
      <c r="G3" s="7"/>
      <c r="H3" s="7"/>
      <c r="I3" s="7"/>
      <c r="J3" s="8"/>
      <c r="K3" s="9" t="s">
        <v>2</v>
      </c>
      <c r="L3" s="8"/>
      <c r="M3" s="10"/>
      <c r="N3" s="11"/>
      <c r="O3" s="10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2"/>
      <c r="M4" s="13"/>
      <c r="N4" s="12"/>
      <c r="O4" s="10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6"/>
      <c r="B5" s="14"/>
      <c r="C5" s="14" t="s">
        <v>3</v>
      </c>
      <c r="D5" s="15"/>
      <c r="E5" s="14" t="s">
        <v>4</v>
      </c>
      <c r="F5" s="14"/>
      <c r="G5" s="14"/>
      <c r="H5" s="14"/>
      <c r="I5" s="14"/>
      <c r="J5" s="14"/>
      <c r="K5" s="14"/>
      <c r="L5" s="16"/>
      <c r="M5" s="16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6"/>
      <c r="B6" s="14"/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6"/>
      <c r="B7" s="6"/>
      <c r="C7" s="14" t="s">
        <v>6</v>
      </c>
      <c r="D7" s="14"/>
      <c r="E7" s="14" t="s">
        <v>7</v>
      </c>
      <c r="F7" s="14"/>
      <c r="G7" s="14"/>
      <c r="H7" s="14"/>
      <c r="I7" s="14"/>
      <c r="J7" s="14"/>
      <c r="K7" s="14"/>
      <c r="L7" s="17"/>
      <c r="M7" s="17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6"/>
      <c r="B8" s="6"/>
      <c r="C8" s="14" t="s">
        <v>8</v>
      </c>
      <c r="D8" s="14"/>
      <c r="E8" s="14" t="s">
        <v>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6"/>
      <c r="B9" s="6"/>
      <c r="C9" s="14" t="s">
        <v>10</v>
      </c>
      <c r="D9" s="14"/>
      <c r="E9" s="18">
        <v>44172.0</v>
      </c>
      <c r="F9" s="19"/>
      <c r="G9" s="19"/>
      <c r="H9" s="19"/>
      <c r="I9" s="19"/>
      <c r="J9" s="19"/>
      <c r="K9" s="19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/>
      <c r="B10" s="6"/>
      <c r="C10" s="14" t="s">
        <v>11</v>
      </c>
      <c r="D10" s="14"/>
      <c r="E10" s="18">
        <v>44454.0</v>
      </c>
      <c r="F10" s="19"/>
      <c r="G10" s="19"/>
      <c r="H10" s="19"/>
      <c r="I10" s="19"/>
      <c r="J10" s="19"/>
      <c r="K10" s="19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/>
      <c r="B11" s="6"/>
      <c r="C11" s="6"/>
      <c r="D11" s="13"/>
      <c r="E11" s="13"/>
      <c r="F11" s="13"/>
      <c r="G11" s="13"/>
      <c r="H11" s="13"/>
      <c r="I11" s="13"/>
      <c r="J11" s="12"/>
      <c r="K11" s="13"/>
      <c r="L11" s="12"/>
      <c r="M11" s="13"/>
      <c r="N11" s="12"/>
      <c r="O11" s="13"/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/>
      <c r="B12" s="6"/>
      <c r="C12" s="6"/>
      <c r="D12" s="13"/>
      <c r="E12" s="13"/>
      <c r="F12" s="13"/>
      <c r="G12" s="13"/>
      <c r="H12" s="13"/>
      <c r="I12" s="13"/>
      <c r="J12" s="12"/>
      <c r="K12" s="13"/>
      <c r="L12" s="12"/>
      <c r="M12" s="13"/>
      <c r="N12" s="12"/>
      <c r="O12" s="13"/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/>
      <c r="B13" s="20" t="s">
        <v>12</v>
      </c>
      <c r="O13" s="10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/>
      <c r="B14" s="20" t="s">
        <v>13</v>
      </c>
      <c r="O14" s="10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"/>
      <c r="B15" s="21" t="s">
        <v>14</v>
      </c>
      <c r="O15" s="10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/>
      <c r="B16" s="14"/>
      <c r="C16" s="15"/>
      <c r="D16" s="13"/>
      <c r="E16" s="13"/>
      <c r="F16" s="13"/>
      <c r="G16" s="13"/>
      <c r="H16" s="13"/>
      <c r="I16" s="13"/>
      <c r="J16" s="12"/>
      <c r="K16" s="13"/>
      <c r="L16" s="12"/>
      <c r="M16" s="13"/>
      <c r="N16" s="12"/>
      <c r="O16" s="10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2" t="s">
        <v>15</v>
      </c>
      <c r="B18" s="22" t="s">
        <v>16</v>
      </c>
      <c r="C18" s="23"/>
      <c r="D18" s="24" t="s">
        <v>17</v>
      </c>
      <c r="E18" s="25"/>
      <c r="F18" s="25"/>
      <c r="G18" s="25"/>
      <c r="H18" s="25"/>
      <c r="I18" s="25"/>
      <c r="J18" s="26"/>
      <c r="K18" s="22" t="s">
        <v>18</v>
      </c>
      <c r="L18" s="23"/>
      <c r="M18" s="27" t="s">
        <v>19</v>
      </c>
      <c r="N18" s="2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45.0" customHeight="1">
      <c r="A19" s="29"/>
      <c r="B19" s="30"/>
      <c r="C19" s="31"/>
      <c r="D19" s="32" t="s">
        <v>20</v>
      </c>
      <c r="E19" s="33" t="s">
        <v>21</v>
      </c>
      <c r="F19" s="33" t="s">
        <v>22</v>
      </c>
      <c r="G19" s="33" t="s">
        <v>23</v>
      </c>
      <c r="H19" s="33" t="s">
        <v>24</v>
      </c>
      <c r="I19" s="34" t="s">
        <v>25</v>
      </c>
      <c r="J19" s="35"/>
      <c r="K19" s="30"/>
      <c r="L19" s="31"/>
      <c r="M19" s="36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0"/>
      <c r="B20" s="37" t="s">
        <v>26</v>
      </c>
      <c r="C20" s="38" t="s">
        <v>27</v>
      </c>
      <c r="D20" s="37" t="s">
        <v>27</v>
      </c>
      <c r="E20" s="39" t="s">
        <v>27</v>
      </c>
      <c r="F20" s="39" t="s">
        <v>27</v>
      </c>
      <c r="G20" s="39" t="s">
        <v>27</v>
      </c>
      <c r="H20" s="39" t="s">
        <v>27</v>
      </c>
      <c r="I20" s="39" t="s">
        <v>26</v>
      </c>
      <c r="J20" s="40" t="s">
        <v>28</v>
      </c>
      <c r="K20" s="37" t="s">
        <v>26</v>
      </c>
      <c r="L20" s="38" t="s">
        <v>27</v>
      </c>
      <c r="M20" s="41" t="s">
        <v>26</v>
      </c>
      <c r="N20" s="42" t="s">
        <v>27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5.0" customHeight="1">
      <c r="A21" s="44" t="s">
        <v>29</v>
      </c>
      <c r="B21" s="45" t="s">
        <v>30</v>
      </c>
      <c r="C21" s="46" t="s">
        <v>31</v>
      </c>
      <c r="D21" s="45" t="s">
        <v>32</v>
      </c>
      <c r="E21" s="47" t="s">
        <v>33</v>
      </c>
      <c r="F21" s="47" t="s">
        <v>34</v>
      </c>
      <c r="G21" s="47" t="s">
        <v>35</v>
      </c>
      <c r="H21" s="47" t="s">
        <v>36</v>
      </c>
      <c r="I21" s="47" t="s">
        <v>37</v>
      </c>
      <c r="J21" s="46" t="s">
        <v>38</v>
      </c>
      <c r="K21" s="45" t="s">
        <v>39</v>
      </c>
      <c r="L21" s="46" t="s">
        <v>40</v>
      </c>
      <c r="M21" s="48" t="s">
        <v>41</v>
      </c>
      <c r="N21" s="46" t="s">
        <v>42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30.0" customHeight="1">
      <c r="A22" s="50" t="s">
        <v>43</v>
      </c>
      <c r="B22" s="37">
        <v>1.0</v>
      </c>
      <c r="C22" s="38">
        <v>1513930.0</v>
      </c>
      <c r="D22" s="51"/>
      <c r="E22" s="52"/>
      <c r="F22" s="52"/>
      <c r="G22" s="52"/>
      <c r="H22" s="52"/>
      <c r="I22" s="39"/>
      <c r="J22" s="38">
        <f t="shared" ref="J22:J24" si="1">SUM(D22:H22)</f>
        <v>0</v>
      </c>
      <c r="K22" s="37"/>
      <c r="L22" s="38"/>
      <c r="M22" s="41">
        <f t="shared" ref="M22:M25" si="2">B22</f>
        <v>1</v>
      </c>
      <c r="N22" s="42">
        <f t="shared" ref="N22:N25" si="3">C22+J22+L22</f>
        <v>1513930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30.0" customHeight="1">
      <c r="A23" s="50" t="s">
        <v>44</v>
      </c>
      <c r="B23" s="37">
        <f>C23/C22</f>
        <v>0.9949520888</v>
      </c>
      <c r="C23" s="38">
        <v>1506287.8158500001</v>
      </c>
      <c r="D23" s="51"/>
      <c r="E23" s="52"/>
      <c r="F23" s="52"/>
      <c r="G23" s="52"/>
      <c r="H23" s="52"/>
      <c r="I23" s="39"/>
      <c r="J23" s="38">
        <f t="shared" si="1"/>
        <v>0</v>
      </c>
      <c r="K23" s="37"/>
      <c r="L23" s="38"/>
      <c r="M23" s="41">
        <f t="shared" si="2"/>
        <v>0.9949520888</v>
      </c>
      <c r="N23" s="42">
        <f t="shared" si="3"/>
        <v>1506287.816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30.0" customHeight="1">
      <c r="A24" s="50" t="s">
        <v>45</v>
      </c>
      <c r="B24" s="37">
        <v>1.0</v>
      </c>
      <c r="C24" s="38">
        <v>1513930.0</v>
      </c>
      <c r="D24" s="51"/>
      <c r="E24" s="52"/>
      <c r="F24" s="52"/>
      <c r="G24" s="52"/>
      <c r="H24" s="52"/>
      <c r="I24" s="39"/>
      <c r="J24" s="38">
        <f t="shared" si="1"/>
        <v>0</v>
      </c>
      <c r="K24" s="37"/>
      <c r="L24" s="38"/>
      <c r="M24" s="41">
        <f t="shared" si="2"/>
        <v>1</v>
      </c>
      <c r="N24" s="42">
        <f t="shared" si="3"/>
        <v>1513930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30.0" customHeight="1">
      <c r="A25" s="53" t="s">
        <v>46</v>
      </c>
      <c r="B25" s="54">
        <f t="shared" ref="B25:H25" si="4">B23-B24</f>
        <v>-0.005047911165</v>
      </c>
      <c r="C25" s="55">
        <f t="shared" si="4"/>
        <v>-7642.18415</v>
      </c>
      <c r="D25" s="56">
        <f t="shared" si="4"/>
        <v>0</v>
      </c>
      <c r="E25" s="57">
        <f t="shared" si="4"/>
        <v>0</v>
      </c>
      <c r="F25" s="57">
        <f t="shared" si="4"/>
        <v>0</v>
      </c>
      <c r="G25" s="57">
        <f t="shared" si="4"/>
        <v>0</v>
      </c>
      <c r="H25" s="57">
        <f t="shared" si="4"/>
        <v>0</v>
      </c>
      <c r="I25" s="58"/>
      <c r="J25" s="55">
        <f>J23-J24</f>
        <v>0</v>
      </c>
      <c r="K25" s="54"/>
      <c r="L25" s="55">
        <f>L23-L24</f>
        <v>0</v>
      </c>
      <c r="M25" s="41">
        <f t="shared" si="2"/>
        <v>-0.005047911165</v>
      </c>
      <c r="N25" s="59">
        <f t="shared" si="3"/>
        <v>-7642.18415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47</v>
      </c>
      <c r="C28" s="60"/>
      <c r="D28" s="60"/>
      <c r="E28" s="60"/>
      <c r="F28" s="1"/>
      <c r="G28" s="60"/>
      <c r="H28" s="60"/>
      <c r="I28" s="1"/>
      <c r="J28" s="60"/>
      <c r="K28" s="60"/>
      <c r="L28" s="60"/>
      <c r="M28" s="60"/>
      <c r="N28" s="6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61" t="s">
        <v>48</v>
      </c>
      <c r="E29" s="1"/>
      <c r="F29" s="1"/>
      <c r="G29" s="61" t="s">
        <v>49</v>
      </c>
      <c r="H29" s="1"/>
      <c r="I29" s="3"/>
      <c r="J29" s="1"/>
      <c r="K29" s="1" t="s">
        <v>50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9.63"/>
    <col customWidth="1" min="2" max="2" width="5.13"/>
    <col customWidth="1" min="3" max="3" width="33.75"/>
    <col customWidth="1" min="4" max="4" width="8.75"/>
    <col customWidth="1" min="5" max="5" width="9.88"/>
    <col customWidth="1" min="6" max="6" width="11.5"/>
    <col customWidth="1" min="7" max="7" width="12.75"/>
    <col customWidth="1" min="8" max="8" width="10.5"/>
    <col customWidth="1" min="9" max="9" width="11.5"/>
    <col customWidth="1" min="10" max="10" width="12.75"/>
    <col customWidth="1" min="11" max="11" width="10.75" outlineLevel="1"/>
    <col customWidth="1" min="12" max="12" width="11.5" outlineLevel="1"/>
    <col customWidth="1" min="13" max="13" width="12.75" outlineLevel="1"/>
    <col customWidth="1" min="14" max="14" width="11.63" outlineLevel="1"/>
    <col customWidth="1" min="15" max="15" width="11.5" outlineLevel="1"/>
    <col customWidth="1" min="16" max="16" width="12.75" outlineLevel="1"/>
    <col customWidth="1" min="17" max="17" width="10.88" outlineLevel="1"/>
    <col customWidth="1" min="18" max="18" width="11.5" outlineLevel="1"/>
    <col customWidth="1" min="19" max="19" width="12.75" outlineLevel="1"/>
    <col customWidth="1" min="20" max="20" width="9.5" outlineLevel="1"/>
    <col customWidth="1" min="21" max="21" width="11.5" outlineLevel="1"/>
    <col customWidth="1" min="22" max="22" width="12.75" outlineLevel="1"/>
    <col customWidth="1" min="23" max="24" width="10.88"/>
    <col customWidth="1" min="25" max="25" width="11.5"/>
    <col customWidth="1" min="26" max="26" width="14.75"/>
    <col customWidth="1" min="27" max="27" width="25.0"/>
    <col customWidth="1" min="28" max="28" width="12.25"/>
    <col customWidth="1" min="29" max="33" width="4.5"/>
  </cols>
  <sheetData>
    <row r="1" ht="16.5" customHeight="1">
      <c r="A1" s="62" t="s">
        <v>51</v>
      </c>
      <c r="B1" s="62"/>
      <c r="C1" s="62"/>
      <c r="D1" s="62"/>
      <c r="E1" s="62"/>
      <c r="F1" s="63"/>
      <c r="G1" s="63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4"/>
      <c r="Y1" s="64"/>
      <c r="Z1" s="64"/>
      <c r="AA1" s="6"/>
      <c r="AB1" s="6"/>
      <c r="AC1" s="6"/>
      <c r="AD1" s="6"/>
      <c r="AE1" s="6"/>
      <c r="AF1" s="6"/>
      <c r="AG1" s="6"/>
    </row>
    <row r="2" ht="16.5" customHeight="1">
      <c r="A2" s="14" t="s">
        <v>6</v>
      </c>
      <c r="B2" s="65"/>
      <c r="C2" s="66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5"/>
      <c r="AC2" s="15"/>
      <c r="AD2" s="15"/>
      <c r="AE2" s="15"/>
      <c r="AF2" s="15"/>
      <c r="AG2" s="15"/>
    </row>
    <row r="3" ht="16.5" customHeight="1">
      <c r="A3" s="14" t="s">
        <v>52</v>
      </c>
      <c r="B3" s="65"/>
      <c r="C3" s="66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5"/>
      <c r="AC3" s="15"/>
      <c r="AD3" s="15"/>
      <c r="AE3" s="15"/>
      <c r="AF3" s="15"/>
      <c r="AG3" s="15"/>
    </row>
    <row r="4" ht="16.5" customHeight="1">
      <c r="A4" s="73" t="s">
        <v>53</v>
      </c>
      <c r="B4" s="15"/>
      <c r="C4" s="7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16.5" customHeight="1">
      <c r="A5" s="73" t="s">
        <v>54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>
      <c r="A6" s="14"/>
      <c r="B6" s="65"/>
      <c r="C6" s="75"/>
      <c r="D6" s="67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15"/>
      <c r="AC6" s="15"/>
      <c r="AD6" s="15"/>
      <c r="AE6" s="15"/>
      <c r="AF6" s="15"/>
      <c r="AG6" s="15"/>
    </row>
    <row r="7" ht="26.25" customHeight="1">
      <c r="A7" s="80" t="s">
        <v>55</v>
      </c>
      <c r="B7" s="81" t="s">
        <v>56</v>
      </c>
      <c r="C7" s="82" t="s">
        <v>57</v>
      </c>
      <c r="D7" s="82" t="s">
        <v>58</v>
      </c>
      <c r="E7" s="83" t="s">
        <v>59</v>
      </c>
      <c r="F7" s="84"/>
      <c r="G7" s="84"/>
      <c r="H7" s="84"/>
      <c r="I7" s="84"/>
      <c r="J7" s="85"/>
      <c r="K7" s="83" t="s">
        <v>60</v>
      </c>
      <c r="L7" s="84"/>
      <c r="M7" s="84"/>
      <c r="N7" s="84"/>
      <c r="O7" s="84"/>
      <c r="P7" s="85"/>
      <c r="Q7" s="83" t="s">
        <v>61</v>
      </c>
      <c r="R7" s="84"/>
      <c r="S7" s="84"/>
      <c r="T7" s="84"/>
      <c r="U7" s="84"/>
      <c r="V7" s="85"/>
      <c r="W7" s="86" t="s">
        <v>62</v>
      </c>
      <c r="X7" s="84"/>
      <c r="Y7" s="84"/>
      <c r="Z7" s="87"/>
      <c r="AA7" s="88" t="s">
        <v>63</v>
      </c>
      <c r="AB7" s="15"/>
      <c r="AC7" s="15"/>
      <c r="AD7" s="15"/>
      <c r="AE7" s="15"/>
      <c r="AF7" s="15"/>
      <c r="AG7" s="15"/>
    </row>
    <row r="8" ht="42.0" customHeight="1">
      <c r="A8" s="89"/>
      <c r="B8" s="90"/>
      <c r="C8" s="91"/>
      <c r="D8" s="91"/>
      <c r="E8" s="92" t="s">
        <v>64</v>
      </c>
      <c r="F8" s="84"/>
      <c r="G8" s="85"/>
      <c r="H8" s="92" t="s">
        <v>65</v>
      </c>
      <c r="I8" s="84"/>
      <c r="J8" s="85"/>
      <c r="K8" s="92" t="s">
        <v>64</v>
      </c>
      <c r="L8" s="84"/>
      <c r="M8" s="85"/>
      <c r="N8" s="92" t="s">
        <v>65</v>
      </c>
      <c r="O8" s="84"/>
      <c r="P8" s="85"/>
      <c r="Q8" s="92" t="s">
        <v>64</v>
      </c>
      <c r="R8" s="84"/>
      <c r="S8" s="85"/>
      <c r="T8" s="92" t="s">
        <v>65</v>
      </c>
      <c r="U8" s="84"/>
      <c r="V8" s="85"/>
      <c r="W8" s="93" t="s">
        <v>66</v>
      </c>
      <c r="X8" s="93" t="s">
        <v>67</v>
      </c>
      <c r="Y8" s="86" t="s">
        <v>68</v>
      </c>
      <c r="Z8" s="87"/>
      <c r="AA8" s="89"/>
      <c r="AB8" s="15"/>
      <c r="AC8" s="15"/>
      <c r="AD8" s="15"/>
      <c r="AE8" s="15"/>
      <c r="AF8" s="15"/>
      <c r="AG8" s="15"/>
    </row>
    <row r="9" ht="30.0" customHeight="1">
      <c r="A9" s="94"/>
      <c r="B9" s="95"/>
      <c r="C9" s="96"/>
      <c r="D9" s="96"/>
      <c r="E9" s="97" t="s">
        <v>69</v>
      </c>
      <c r="F9" s="98" t="s">
        <v>70</v>
      </c>
      <c r="G9" s="99" t="s">
        <v>71</v>
      </c>
      <c r="H9" s="97" t="s">
        <v>69</v>
      </c>
      <c r="I9" s="98" t="s">
        <v>70</v>
      </c>
      <c r="J9" s="99" t="s">
        <v>72</v>
      </c>
      <c r="K9" s="97" t="s">
        <v>69</v>
      </c>
      <c r="L9" s="98" t="s">
        <v>73</v>
      </c>
      <c r="M9" s="99" t="s">
        <v>74</v>
      </c>
      <c r="N9" s="97" t="s">
        <v>69</v>
      </c>
      <c r="O9" s="98" t="s">
        <v>73</v>
      </c>
      <c r="P9" s="99" t="s">
        <v>75</v>
      </c>
      <c r="Q9" s="97" t="s">
        <v>69</v>
      </c>
      <c r="R9" s="98" t="s">
        <v>73</v>
      </c>
      <c r="S9" s="99" t="s">
        <v>76</v>
      </c>
      <c r="T9" s="97" t="s">
        <v>69</v>
      </c>
      <c r="U9" s="98" t="s">
        <v>73</v>
      </c>
      <c r="V9" s="99" t="s">
        <v>77</v>
      </c>
      <c r="W9" s="100"/>
      <c r="X9" s="100"/>
      <c r="Y9" s="101" t="s">
        <v>78</v>
      </c>
      <c r="Z9" s="102" t="s">
        <v>26</v>
      </c>
      <c r="AA9" s="94"/>
      <c r="AB9" s="15"/>
      <c r="AC9" s="15"/>
      <c r="AD9" s="15"/>
      <c r="AE9" s="15"/>
      <c r="AF9" s="15"/>
      <c r="AG9" s="15"/>
    </row>
    <row r="10">
      <c r="A10" s="103">
        <v>1.0</v>
      </c>
      <c r="B10" s="104">
        <v>2.0</v>
      </c>
      <c r="C10" s="105">
        <v>3.0</v>
      </c>
      <c r="D10" s="105">
        <v>4.0</v>
      </c>
      <c r="E10" s="106">
        <v>5.0</v>
      </c>
      <c r="F10" s="106">
        <v>6.0</v>
      </c>
      <c r="G10" s="106">
        <v>7.0</v>
      </c>
      <c r="H10" s="106">
        <v>8.0</v>
      </c>
      <c r="I10" s="106">
        <v>9.0</v>
      </c>
      <c r="J10" s="106">
        <v>10.0</v>
      </c>
      <c r="K10" s="106">
        <v>11.0</v>
      </c>
      <c r="L10" s="106">
        <v>12.0</v>
      </c>
      <c r="M10" s="106">
        <v>13.0</v>
      </c>
      <c r="N10" s="106">
        <v>14.0</v>
      </c>
      <c r="O10" s="106">
        <v>15.0</v>
      </c>
      <c r="P10" s="106">
        <v>16.0</v>
      </c>
      <c r="Q10" s="106">
        <v>17.0</v>
      </c>
      <c r="R10" s="106">
        <v>18.0</v>
      </c>
      <c r="S10" s="106">
        <v>19.0</v>
      </c>
      <c r="T10" s="106">
        <v>20.0</v>
      </c>
      <c r="U10" s="106">
        <v>21.0</v>
      </c>
      <c r="V10" s="106">
        <v>22.0</v>
      </c>
      <c r="W10" s="106">
        <v>23.0</v>
      </c>
      <c r="X10" s="106">
        <v>23.0</v>
      </c>
      <c r="Y10" s="106">
        <v>23.0</v>
      </c>
      <c r="Z10" s="106">
        <v>23.0</v>
      </c>
      <c r="AA10" s="103">
        <v>24.0</v>
      </c>
      <c r="AB10" s="15"/>
      <c r="AC10" s="15"/>
      <c r="AD10" s="15"/>
      <c r="AE10" s="15"/>
      <c r="AF10" s="15"/>
      <c r="AG10" s="15"/>
    </row>
    <row r="11" ht="19.5" customHeight="1">
      <c r="A11" s="107" t="s">
        <v>79</v>
      </c>
      <c r="B11" s="108" t="s">
        <v>80</v>
      </c>
      <c r="C11" s="109" t="s">
        <v>81</v>
      </c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2"/>
      <c r="Y11" s="112"/>
      <c r="Z11" s="112"/>
      <c r="AA11" s="113"/>
      <c r="AB11" s="70"/>
      <c r="AC11" s="70"/>
      <c r="AD11" s="70"/>
      <c r="AE11" s="70"/>
      <c r="AF11" s="70"/>
      <c r="AG11" s="70"/>
    </row>
    <row r="12" ht="30.0" customHeight="1">
      <c r="A12" s="114" t="s">
        <v>82</v>
      </c>
      <c r="B12" s="115">
        <v>1.0</v>
      </c>
      <c r="C12" s="116" t="s">
        <v>83</v>
      </c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  <c r="X12" s="119"/>
      <c r="Y12" s="119"/>
      <c r="Z12" s="119"/>
      <c r="AA12" s="120"/>
      <c r="AB12" s="121"/>
      <c r="AC12" s="70"/>
      <c r="AD12" s="70"/>
      <c r="AE12" s="70"/>
      <c r="AF12" s="70"/>
      <c r="AG12" s="70"/>
    </row>
    <row r="13" ht="30.0" customHeight="1">
      <c r="A13" s="122" t="s">
        <v>84</v>
      </c>
      <c r="B13" s="123" t="s">
        <v>85</v>
      </c>
      <c r="C13" s="124" t="s">
        <v>86</v>
      </c>
      <c r="D13" s="125"/>
      <c r="E13" s="126"/>
      <c r="F13" s="127"/>
      <c r="G13" s="128">
        <f>SUM(G14:G16)</f>
        <v>0</v>
      </c>
      <c r="H13" s="126"/>
      <c r="I13" s="127"/>
      <c r="J13" s="128">
        <f>SUM(J14:J16)</f>
        <v>0</v>
      </c>
      <c r="K13" s="126"/>
      <c r="L13" s="127"/>
      <c r="M13" s="128">
        <f>SUM(M14:M16)</f>
        <v>0</v>
      </c>
      <c r="N13" s="126"/>
      <c r="O13" s="127"/>
      <c r="P13" s="128">
        <f>SUM(P14:P16)</f>
        <v>0</v>
      </c>
      <c r="Q13" s="126"/>
      <c r="R13" s="127"/>
      <c r="S13" s="128">
        <f>SUM(S14:S16)</f>
        <v>0</v>
      </c>
      <c r="T13" s="126"/>
      <c r="U13" s="127"/>
      <c r="V13" s="129">
        <f>SUM(V14:V16)</f>
        <v>0</v>
      </c>
      <c r="W13" s="130">
        <f t="shared" ref="W13:W24" si="1">G13+M13+S13</f>
        <v>0</v>
      </c>
      <c r="X13" s="131">
        <f t="shared" ref="X13:X24" si="2">J13+P13+V13</f>
        <v>0</v>
      </c>
      <c r="Y13" s="130">
        <f t="shared" ref="Y13:Y24" si="3">W13-X13</f>
        <v>0</v>
      </c>
      <c r="Z13" s="132" t="str">
        <f t="shared" ref="Z13:Z24" si="4">Y13/W13</f>
        <v>#DIV/0!</v>
      </c>
      <c r="AA13" s="133"/>
      <c r="AB13" s="134"/>
      <c r="AC13" s="134"/>
      <c r="AD13" s="134"/>
      <c r="AE13" s="134"/>
      <c r="AF13" s="134"/>
      <c r="AG13" s="134"/>
    </row>
    <row r="14" ht="30.0" customHeight="1">
      <c r="A14" s="135" t="s">
        <v>87</v>
      </c>
      <c r="B14" s="136" t="s">
        <v>88</v>
      </c>
      <c r="C14" s="137" t="s">
        <v>89</v>
      </c>
      <c r="D14" s="138" t="s">
        <v>90</v>
      </c>
      <c r="E14" s="139"/>
      <c r="F14" s="140"/>
      <c r="G14" s="141">
        <f t="shared" ref="G14:G16" si="5">E14*F14</f>
        <v>0</v>
      </c>
      <c r="H14" s="139"/>
      <c r="I14" s="140"/>
      <c r="J14" s="141">
        <f t="shared" ref="J14:J16" si="6">H14*I14</f>
        <v>0</v>
      </c>
      <c r="K14" s="139"/>
      <c r="L14" s="140"/>
      <c r="M14" s="141">
        <f t="shared" ref="M14:M16" si="7">K14*L14</f>
        <v>0</v>
      </c>
      <c r="N14" s="139"/>
      <c r="O14" s="140"/>
      <c r="P14" s="141">
        <f t="shared" ref="P14:P16" si="8">N14*O14</f>
        <v>0</v>
      </c>
      <c r="Q14" s="139"/>
      <c r="R14" s="140"/>
      <c r="S14" s="141">
        <f t="shared" ref="S14:S16" si="9">Q14*R14</f>
        <v>0</v>
      </c>
      <c r="T14" s="139"/>
      <c r="U14" s="140"/>
      <c r="V14" s="142">
        <f t="shared" ref="V14:V16" si="10">T14*U14</f>
        <v>0</v>
      </c>
      <c r="W14" s="143">
        <f t="shared" si="1"/>
        <v>0</v>
      </c>
      <c r="X14" s="144">
        <f t="shared" si="2"/>
        <v>0</v>
      </c>
      <c r="Y14" s="143">
        <f t="shared" si="3"/>
        <v>0</v>
      </c>
      <c r="Z14" s="145" t="str">
        <f t="shared" si="4"/>
        <v>#DIV/0!</v>
      </c>
      <c r="AA14" s="146"/>
      <c r="AB14" s="147"/>
      <c r="AC14" s="148"/>
      <c r="AD14" s="148"/>
      <c r="AE14" s="148"/>
      <c r="AF14" s="148"/>
      <c r="AG14" s="148"/>
    </row>
    <row r="15" ht="30.0" customHeight="1">
      <c r="A15" s="135" t="s">
        <v>87</v>
      </c>
      <c r="B15" s="136" t="s">
        <v>91</v>
      </c>
      <c r="C15" s="137" t="s">
        <v>89</v>
      </c>
      <c r="D15" s="138" t="s">
        <v>90</v>
      </c>
      <c r="E15" s="139"/>
      <c r="F15" s="140"/>
      <c r="G15" s="141">
        <f t="shared" si="5"/>
        <v>0</v>
      </c>
      <c r="H15" s="139"/>
      <c r="I15" s="140"/>
      <c r="J15" s="141">
        <f t="shared" si="6"/>
        <v>0</v>
      </c>
      <c r="K15" s="139"/>
      <c r="L15" s="140"/>
      <c r="M15" s="141">
        <f t="shared" si="7"/>
        <v>0</v>
      </c>
      <c r="N15" s="139"/>
      <c r="O15" s="140"/>
      <c r="P15" s="141">
        <f t="shared" si="8"/>
        <v>0</v>
      </c>
      <c r="Q15" s="139"/>
      <c r="R15" s="140"/>
      <c r="S15" s="141">
        <f t="shared" si="9"/>
        <v>0</v>
      </c>
      <c r="T15" s="139"/>
      <c r="U15" s="140"/>
      <c r="V15" s="142">
        <f t="shared" si="10"/>
        <v>0</v>
      </c>
      <c r="W15" s="143">
        <f t="shared" si="1"/>
        <v>0</v>
      </c>
      <c r="X15" s="144">
        <f t="shared" si="2"/>
        <v>0</v>
      </c>
      <c r="Y15" s="143">
        <f t="shared" si="3"/>
        <v>0</v>
      </c>
      <c r="Z15" s="145" t="str">
        <f t="shared" si="4"/>
        <v>#DIV/0!</v>
      </c>
      <c r="AA15" s="146"/>
      <c r="AB15" s="148"/>
      <c r="AC15" s="148"/>
      <c r="AD15" s="148"/>
      <c r="AE15" s="148"/>
      <c r="AF15" s="148"/>
      <c r="AG15" s="148"/>
    </row>
    <row r="16" ht="30.0" customHeight="1">
      <c r="A16" s="149" t="s">
        <v>87</v>
      </c>
      <c r="B16" s="150" t="s">
        <v>92</v>
      </c>
      <c r="C16" s="151" t="s">
        <v>89</v>
      </c>
      <c r="D16" s="152" t="s">
        <v>90</v>
      </c>
      <c r="E16" s="153"/>
      <c r="F16" s="154"/>
      <c r="G16" s="155">
        <f t="shared" si="5"/>
        <v>0</v>
      </c>
      <c r="H16" s="153"/>
      <c r="I16" s="154"/>
      <c r="J16" s="155">
        <f t="shared" si="6"/>
        <v>0</v>
      </c>
      <c r="K16" s="153"/>
      <c r="L16" s="154"/>
      <c r="M16" s="155">
        <f t="shared" si="7"/>
        <v>0</v>
      </c>
      <c r="N16" s="153"/>
      <c r="O16" s="154"/>
      <c r="P16" s="155">
        <f t="shared" si="8"/>
        <v>0</v>
      </c>
      <c r="Q16" s="153"/>
      <c r="R16" s="154"/>
      <c r="S16" s="155">
        <f t="shared" si="9"/>
        <v>0</v>
      </c>
      <c r="T16" s="153"/>
      <c r="U16" s="154"/>
      <c r="V16" s="156">
        <f t="shared" si="10"/>
        <v>0</v>
      </c>
      <c r="W16" s="157">
        <f t="shared" si="1"/>
        <v>0</v>
      </c>
      <c r="X16" s="158">
        <f t="shared" si="2"/>
        <v>0</v>
      </c>
      <c r="Y16" s="157">
        <f t="shared" si="3"/>
        <v>0</v>
      </c>
      <c r="Z16" s="145" t="str">
        <f t="shared" si="4"/>
        <v>#DIV/0!</v>
      </c>
      <c r="AA16" s="159"/>
      <c r="AB16" s="148"/>
      <c r="AC16" s="148"/>
      <c r="AD16" s="148"/>
      <c r="AE16" s="148"/>
      <c r="AF16" s="148"/>
      <c r="AG16" s="148"/>
    </row>
    <row r="17" ht="30.0" customHeight="1">
      <c r="A17" s="122" t="s">
        <v>84</v>
      </c>
      <c r="B17" s="123" t="s">
        <v>93</v>
      </c>
      <c r="C17" s="124" t="s">
        <v>94</v>
      </c>
      <c r="D17" s="125"/>
      <c r="E17" s="126"/>
      <c r="F17" s="127"/>
      <c r="G17" s="128">
        <f>SUM(G18:G20)</f>
        <v>0</v>
      </c>
      <c r="H17" s="126"/>
      <c r="I17" s="127"/>
      <c r="J17" s="128">
        <f>SUM(J18:J20)</f>
        <v>0</v>
      </c>
      <c r="K17" s="126"/>
      <c r="L17" s="127"/>
      <c r="M17" s="128">
        <f>SUM(M18:M20)</f>
        <v>0</v>
      </c>
      <c r="N17" s="126"/>
      <c r="O17" s="127"/>
      <c r="P17" s="128">
        <f>SUM(P18:P20)</f>
        <v>0</v>
      </c>
      <c r="Q17" s="126"/>
      <c r="R17" s="127"/>
      <c r="S17" s="128">
        <f>SUM(S18:S20)</f>
        <v>0</v>
      </c>
      <c r="T17" s="126"/>
      <c r="U17" s="127"/>
      <c r="V17" s="129">
        <f>SUM(V18:V20)</f>
        <v>0</v>
      </c>
      <c r="W17" s="130">
        <f t="shared" si="1"/>
        <v>0</v>
      </c>
      <c r="X17" s="131">
        <f t="shared" si="2"/>
        <v>0</v>
      </c>
      <c r="Y17" s="130">
        <f t="shared" si="3"/>
        <v>0</v>
      </c>
      <c r="Z17" s="132" t="str">
        <f t="shared" si="4"/>
        <v>#DIV/0!</v>
      </c>
      <c r="AA17" s="133"/>
      <c r="AB17" s="134"/>
      <c r="AC17" s="134"/>
      <c r="AD17" s="134"/>
      <c r="AE17" s="134"/>
      <c r="AF17" s="134"/>
      <c r="AG17" s="134"/>
    </row>
    <row r="18" ht="30.0" customHeight="1">
      <c r="A18" s="135" t="s">
        <v>87</v>
      </c>
      <c r="B18" s="136" t="s">
        <v>95</v>
      </c>
      <c r="C18" s="137" t="s">
        <v>96</v>
      </c>
      <c r="D18" s="138" t="s">
        <v>90</v>
      </c>
      <c r="E18" s="139"/>
      <c r="F18" s="140"/>
      <c r="G18" s="141">
        <f t="shared" ref="G18:G20" si="11">E18*F18</f>
        <v>0</v>
      </c>
      <c r="H18" s="139"/>
      <c r="I18" s="140"/>
      <c r="J18" s="141">
        <f t="shared" ref="J18:J20" si="12">H18*I18</f>
        <v>0</v>
      </c>
      <c r="K18" s="139"/>
      <c r="L18" s="140"/>
      <c r="M18" s="141">
        <f t="shared" ref="M18:M20" si="13">K18*L18</f>
        <v>0</v>
      </c>
      <c r="N18" s="139"/>
      <c r="O18" s="140"/>
      <c r="P18" s="141">
        <f t="shared" ref="P18:P20" si="14">N18*O18</f>
        <v>0</v>
      </c>
      <c r="Q18" s="139"/>
      <c r="R18" s="140"/>
      <c r="S18" s="141">
        <f t="shared" ref="S18:S20" si="15">Q18*R18</f>
        <v>0</v>
      </c>
      <c r="T18" s="139"/>
      <c r="U18" s="140"/>
      <c r="V18" s="142">
        <f t="shared" ref="V18:V20" si="16">T18*U18</f>
        <v>0</v>
      </c>
      <c r="W18" s="143">
        <f t="shared" si="1"/>
        <v>0</v>
      </c>
      <c r="X18" s="144">
        <f t="shared" si="2"/>
        <v>0</v>
      </c>
      <c r="Y18" s="143">
        <f t="shared" si="3"/>
        <v>0</v>
      </c>
      <c r="Z18" s="145" t="str">
        <f t="shared" si="4"/>
        <v>#DIV/0!</v>
      </c>
      <c r="AA18" s="146"/>
      <c r="AB18" s="148"/>
      <c r="AC18" s="148"/>
      <c r="AD18" s="148"/>
      <c r="AE18" s="148"/>
      <c r="AF18" s="148"/>
      <c r="AG18" s="148"/>
    </row>
    <row r="19" ht="30.0" customHeight="1">
      <c r="A19" s="135" t="s">
        <v>87</v>
      </c>
      <c r="B19" s="136" t="s">
        <v>97</v>
      </c>
      <c r="C19" s="137" t="s">
        <v>96</v>
      </c>
      <c r="D19" s="138" t="s">
        <v>90</v>
      </c>
      <c r="E19" s="139"/>
      <c r="F19" s="140"/>
      <c r="G19" s="141">
        <f t="shared" si="11"/>
        <v>0</v>
      </c>
      <c r="H19" s="139"/>
      <c r="I19" s="140"/>
      <c r="J19" s="141">
        <f t="shared" si="12"/>
        <v>0</v>
      </c>
      <c r="K19" s="139"/>
      <c r="L19" s="140"/>
      <c r="M19" s="141">
        <f t="shared" si="13"/>
        <v>0</v>
      </c>
      <c r="N19" s="139"/>
      <c r="O19" s="140"/>
      <c r="P19" s="141">
        <f t="shared" si="14"/>
        <v>0</v>
      </c>
      <c r="Q19" s="139"/>
      <c r="R19" s="140"/>
      <c r="S19" s="141">
        <f t="shared" si="15"/>
        <v>0</v>
      </c>
      <c r="T19" s="139"/>
      <c r="U19" s="140"/>
      <c r="V19" s="142">
        <f t="shared" si="16"/>
        <v>0</v>
      </c>
      <c r="W19" s="143">
        <f t="shared" si="1"/>
        <v>0</v>
      </c>
      <c r="X19" s="144">
        <f t="shared" si="2"/>
        <v>0</v>
      </c>
      <c r="Y19" s="143">
        <f t="shared" si="3"/>
        <v>0</v>
      </c>
      <c r="Z19" s="145" t="str">
        <f t="shared" si="4"/>
        <v>#DIV/0!</v>
      </c>
      <c r="AA19" s="146"/>
      <c r="AB19" s="148"/>
      <c r="AC19" s="148"/>
      <c r="AD19" s="148"/>
      <c r="AE19" s="148"/>
      <c r="AF19" s="148"/>
      <c r="AG19" s="148"/>
    </row>
    <row r="20" ht="30.0" customHeight="1">
      <c r="A20" s="149" t="s">
        <v>87</v>
      </c>
      <c r="B20" s="160" t="s">
        <v>98</v>
      </c>
      <c r="C20" s="137" t="s">
        <v>96</v>
      </c>
      <c r="D20" s="161" t="s">
        <v>90</v>
      </c>
      <c r="E20" s="162"/>
      <c r="F20" s="163"/>
      <c r="G20" s="164">
        <f t="shared" si="11"/>
        <v>0</v>
      </c>
      <c r="H20" s="162"/>
      <c r="I20" s="163"/>
      <c r="J20" s="164">
        <f t="shared" si="12"/>
        <v>0</v>
      </c>
      <c r="K20" s="153"/>
      <c r="L20" s="154"/>
      <c r="M20" s="155">
        <f t="shared" si="13"/>
        <v>0</v>
      </c>
      <c r="N20" s="153"/>
      <c r="O20" s="154"/>
      <c r="P20" s="155">
        <f t="shared" si="14"/>
        <v>0</v>
      </c>
      <c r="Q20" s="153"/>
      <c r="R20" s="154"/>
      <c r="S20" s="155">
        <f t="shared" si="15"/>
        <v>0</v>
      </c>
      <c r="T20" s="153"/>
      <c r="U20" s="154"/>
      <c r="V20" s="156">
        <f t="shared" si="16"/>
        <v>0</v>
      </c>
      <c r="W20" s="143">
        <f t="shared" si="1"/>
        <v>0</v>
      </c>
      <c r="X20" s="144">
        <f t="shared" si="2"/>
        <v>0</v>
      </c>
      <c r="Y20" s="143">
        <f t="shared" si="3"/>
        <v>0</v>
      </c>
      <c r="Z20" s="145" t="str">
        <f t="shared" si="4"/>
        <v>#DIV/0!</v>
      </c>
      <c r="AA20" s="159"/>
      <c r="AB20" s="148"/>
      <c r="AC20" s="148"/>
      <c r="AD20" s="148"/>
      <c r="AE20" s="148"/>
      <c r="AF20" s="148"/>
      <c r="AG20" s="148"/>
    </row>
    <row r="21" ht="30.0" customHeight="1">
      <c r="A21" s="122" t="s">
        <v>84</v>
      </c>
      <c r="B21" s="123" t="s">
        <v>99</v>
      </c>
      <c r="C21" s="124" t="s">
        <v>100</v>
      </c>
      <c r="D21" s="165"/>
      <c r="E21" s="126"/>
      <c r="F21" s="127"/>
      <c r="G21" s="128">
        <f>SUM(G22:G26)</f>
        <v>336000</v>
      </c>
      <c r="H21" s="126"/>
      <c r="I21" s="127"/>
      <c r="J21" s="128">
        <f>SUM(J22:J26)</f>
        <v>336000</v>
      </c>
      <c r="K21" s="166"/>
      <c r="L21" s="127"/>
      <c r="M21" s="128">
        <f>SUM(M22:M24)</f>
        <v>0</v>
      </c>
      <c r="N21" s="126"/>
      <c r="O21" s="127"/>
      <c r="P21" s="128">
        <f>SUM(P22:P24)</f>
        <v>0</v>
      </c>
      <c r="Q21" s="126"/>
      <c r="R21" s="127"/>
      <c r="S21" s="128">
        <f>SUM(S22:S24)</f>
        <v>0</v>
      </c>
      <c r="T21" s="126"/>
      <c r="U21" s="127"/>
      <c r="V21" s="129">
        <f>SUM(V22:V24)</f>
        <v>0</v>
      </c>
      <c r="W21" s="130">
        <f t="shared" si="1"/>
        <v>336000</v>
      </c>
      <c r="X21" s="131">
        <f t="shared" si="2"/>
        <v>336000</v>
      </c>
      <c r="Y21" s="130">
        <f t="shared" si="3"/>
        <v>0</v>
      </c>
      <c r="Z21" s="132">
        <f t="shared" si="4"/>
        <v>0</v>
      </c>
      <c r="AA21" s="133"/>
      <c r="AB21" s="134"/>
      <c r="AC21" s="134"/>
      <c r="AD21" s="134"/>
      <c r="AE21" s="134"/>
      <c r="AF21" s="134"/>
      <c r="AG21" s="134"/>
    </row>
    <row r="22" ht="30.0" customHeight="1">
      <c r="A22" s="135" t="s">
        <v>87</v>
      </c>
      <c r="B22" s="136" t="s">
        <v>101</v>
      </c>
      <c r="C22" s="167" t="s">
        <v>102</v>
      </c>
      <c r="D22" s="168" t="s">
        <v>90</v>
      </c>
      <c r="E22" s="139">
        <v>4.0</v>
      </c>
      <c r="F22" s="140">
        <v>10000.0</v>
      </c>
      <c r="G22" s="141">
        <f t="shared" ref="G22:G26" si="17">E22*F22</f>
        <v>40000</v>
      </c>
      <c r="H22" s="139">
        <v>4.0</v>
      </c>
      <c r="I22" s="140">
        <v>10000.0</v>
      </c>
      <c r="J22" s="141">
        <f t="shared" ref="J22:J26" si="18">H22*I22</f>
        <v>40000</v>
      </c>
      <c r="K22" s="169"/>
      <c r="L22" s="140"/>
      <c r="M22" s="141">
        <f t="shared" ref="M22:M24" si="19">K22*L22</f>
        <v>0</v>
      </c>
      <c r="N22" s="139"/>
      <c r="O22" s="140"/>
      <c r="P22" s="141">
        <f t="shared" ref="P22:P24" si="20">N22*O22</f>
        <v>0</v>
      </c>
      <c r="Q22" s="139"/>
      <c r="R22" s="140"/>
      <c r="S22" s="141">
        <f t="shared" ref="S22:S24" si="21">Q22*R22</f>
        <v>0</v>
      </c>
      <c r="T22" s="139"/>
      <c r="U22" s="140"/>
      <c r="V22" s="142">
        <f t="shared" ref="V22:V24" si="22">T22*U22</f>
        <v>0</v>
      </c>
      <c r="W22" s="143">
        <f t="shared" si="1"/>
        <v>40000</v>
      </c>
      <c r="X22" s="144">
        <f t="shared" si="2"/>
        <v>40000</v>
      </c>
      <c r="Y22" s="143">
        <f t="shared" si="3"/>
        <v>0</v>
      </c>
      <c r="Z22" s="145">
        <f t="shared" si="4"/>
        <v>0</v>
      </c>
      <c r="AA22" s="146"/>
      <c r="AB22" s="148"/>
      <c r="AC22" s="148"/>
      <c r="AD22" s="148"/>
      <c r="AE22" s="148"/>
      <c r="AF22" s="148"/>
      <c r="AG22" s="148"/>
    </row>
    <row r="23" ht="30.0" customHeight="1">
      <c r="A23" s="135" t="s">
        <v>87</v>
      </c>
      <c r="B23" s="136" t="s">
        <v>103</v>
      </c>
      <c r="C23" s="170" t="s">
        <v>104</v>
      </c>
      <c r="D23" s="168" t="s">
        <v>90</v>
      </c>
      <c r="E23" s="139">
        <v>4.0</v>
      </c>
      <c r="F23" s="140">
        <v>10000.0</v>
      </c>
      <c r="G23" s="164">
        <f t="shared" si="17"/>
        <v>40000</v>
      </c>
      <c r="H23" s="162">
        <v>4.0</v>
      </c>
      <c r="I23" s="163">
        <v>10000.0</v>
      </c>
      <c r="J23" s="164">
        <f t="shared" si="18"/>
        <v>40000</v>
      </c>
      <c r="K23" s="171"/>
      <c r="L23" s="163"/>
      <c r="M23" s="164">
        <f t="shared" si="19"/>
        <v>0</v>
      </c>
      <c r="N23" s="162"/>
      <c r="O23" s="163"/>
      <c r="P23" s="164">
        <f t="shared" si="20"/>
        <v>0</v>
      </c>
      <c r="Q23" s="162"/>
      <c r="R23" s="163"/>
      <c r="S23" s="164">
        <f t="shared" si="21"/>
        <v>0</v>
      </c>
      <c r="T23" s="162"/>
      <c r="U23" s="163"/>
      <c r="V23" s="172">
        <f t="shared" si="22"/>
        <v>0</v>
      </c>
      <c r="W23" s="173">
        <f t="shared" si="1"/>
        <v>40000</v>
      </c>
      <c r="X23" s="174">
        <f t="shared" si="2"/>
        <v>40000</v>
      </c>
      <c r="Y23" s="173">
        <f t="shared" si="3"/>
        <v>0</v>
      </c>
      <c r="Z23" s="175">
        <f t="shared" si="4"/>
        <v>0</v>
      </c>
      <c r="AA23" s="176"/>
      <c r="AB23" s="148"/>
      <c r="AC23" s="148"/>
      <c r="AD23" s="148"/>
      <c r="AE23" s="148"/>
      <c r="AF23" s="148"/>
      <c r="AG23" s="148"/>
    </row>
    <row r="24" ht="30.0" customHeight="1">
      <c r="A24" s="177" t="s">
        <v>87</v>
      </c>
      <c r="B24" s="150" t="s">
        <v>105</v>
      </c>
      <c r="C24" s="137" t="s">
        <v>106</v>
      </c>
      <c r="D24" s="178" t="s">
        <v>90</v>
      </c>
      <c r="E24" s="139">
        <v>8.0</v>
      </c>
      <c r="F24" s="140">
        <v>14000.0</v>
      </c>
      <c r="G24" s="141">
        <f t="shared" si="17"/>
        <v>112000</v>
      </c>
      <c r="H24" s="139">
        <v>8.0</v>
      </c>
      <c r="I24" s="140">
        <v>14000.0</v>
      </c>
      <c r="J24" s="141">
        <f t="shared" si="18"/>
        <v>112000</v>
      </c>
      <c r="K24" s="169"/>
      <c r="L24" s="140"/>
      <c r="M24" s="140">
        <f t="shared" si="19"/>
        <v>0</v>
      </c>
      <c r="N24" s="140"/>
      <c r="O24" s="140"/>
      <c r="P24" s="140">
        <f t="shared" si="20"/>
        <v>0</v>
      </c>
      <c r="Q24" s="140"/>
      <c r="R24" s="140"/>
      <c r="S24" s="140">
        <f t="shared" si="21"/>
        <v>0</v>
      </c>
      <c r="T24" s="140"/>
      <c r="U24" s="140"/>
      <c r="V24" s="140">
        <f t="shared" si="22"/>
        <v>0</v>
      </c>
      <c r="W24" s="179">
        <f t="shared" si="1"/>
        <v>112000</v>
      </c>
      <c r="X24" s="179">
        <f t="shared" si="2"/>
        <v>112000</v>
      </c>
      <c r="Y24" s="179">
        <f t="shared" si="3"/>
        <v>0</v>
      </c>
      <c r="Z24" s="180">
        <f t="shared" si="4"/>
        <v>0</v>
      </c>
      <c r="AA24" s="181"/>
      <c r="AB24" s="148"/>
      <c r="AC24" s="148"/>
      <c r="AD24" s="148"/>
      <c r="AE24" s="148"/>
      <c r="AF24" s="148"/>
      <c r="AG24" s="148"/>
    </row>
    <row r="25" ht="30.0" customHeight="1">
      <c r="A25" s="135" t="s">
        <v>87</v>
      </c>
      <c r="B25" s="136" t="s">
        <v>107</v>
      </c>
      <c r="C25" s="137" t="s">
        <v>108</v>
      </c>
      <c r="D25" s="168" t="s">
        <v>90</v>
      </c>
      <c r="E25" s="139">
        <v>8.0</v>
      </c>
      <c r="F25" s="154">
        <v>10000.0</v>
      </c>
      <c r="G25" s="141">
        <f t="shared" si="17"/>
        <v>80000</v>
      </c>
      <c r="H25" s="139">
        <v>8.0</v>
      </c>
      <c r="I25" s="140">
        <v>10000.0</v>
      </c>
      <c r="J25" s="141">
        <f t="shared" si="18"/>
        <v>80000</v>
      </c>
      <c r="K25" s="169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79"/>
      <c r="X25" s="179"/>
      <c r="Y25" s="179"/>
      <c r="Z25" s="180"/>
      <c r="AA25" s="181"/>
      <c r="AB25" s="148"/>
      <c r="AC25" s="148"/>
      <c r="AD25" s="148"/>
      <c r="AE25" s="148"/>
      <c r="AF25" s="148"/>
      <c r="AG25" s="148"/>
    </row>
    <row r="26" ht="30.0" customHeight="1">
      <c r="A26" s="177" t="s">
        <v>87</v>
      </c>
      <c r="B26" s="150" t="s">
        <v>109</v>
      </c>
      <c r="C26" s="137" t="s">
        <v>110</v>
      </c>
      <c r="D26" s="178" t="s">
        <v>90</v>
      </c>
      <c r="E26" s="139">
        <v>8.0</v>
      </c>
      <c r="F26" s="154">
        <v>8000.0</v>
      </c>
      <c r="G26" s="141">
        <f t="shared" si="17"/>
        <v>64000</v>
      </c>
      <c r="H26" s="153">
        <v>8.0</v>
      </c>
      <c r="I26" s="154">
        <v>8000.0</v>
      </c>
      <c r="J26" s="141">
        <f t="shared" si="18"/>
        <v>64000</v>
      </c>
      <c r="K26" s="171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82"/>
      <c r="X26" s="182"/>
      <c r="Y26" s="182"/>
      <c r="Z26" s="183"/>
      <c r="AA26" s="184"/>
      <c r="AB26" s="148"/>
      <c r="AC26" s="148"/>
      <c r="AD26" s="148"/>
      <c r="AE26" s="148"/>
      <c r="AF26" s="148"/>
      <c r="AG26" s="148"/>
    </row>
    <row r="27" ht="30.0" customHeight="1">
      <c r="A27" s="122" t="s">
        <v>82</v>
      </c>
      <c r="B27" s="123" t="s">
        <v>111</v>
      </c>
      <c r="C27" s="124" t="s">
        <v>112</v>
      </c>
      <c r="D27" s="185"/>
      <c r="E27" s="186"/>
      <c r="F27" s="187"/>
      <c r="G27" s="188">
        <f>SUM(G28:G30)</f>
        <v>73920</v>
      </c>
      <c r="H27" s="186"/>
      <c r="I27" s="187"/>
      <c r="J27" s="188">
        <f>SUM(J28:J30)</f>
        <v>73920</v>
      </c>
      <c r="K27" s="186"/>
      <c r="L27" s="187"/>
      <c r="M27" s="188">
        <f>SUM(M28:M30)</f>
        <v>0</v>
      </c>
      <c r="N27" s="186"/>
      <c r="O27" s="187"/>
      <c r="P27" s="188">
        <f>SUM(P28:P30)</f>
        <v>0</v>
      </c>
      <c r="Q27" s="186"/>
      <c r="R27" s="187"/>
      <c r="S27" s="188">
        <f>SUM(S28:S30)</f>
        <v>0</v>
      </c>
      <c r="T27" s="186"/>
      <c r="U27" s="187"/>
      <c r="V27" s="189">
        <f>SUM(V28:V30)</f>
        <v>0</v>
      </c>
      <c r="W27" s="190">
        <f t="shared" ref="W27:W36" si="23">G27+M27+S27</f>
        <v>73920</v>
      </c>
      <c r="X27" s="191">
        <f t="shared" ref="X27:X36" si="24">J27+P27+V27</f>
        <v>73920</v>
      </c>
      <c r="Y27" s="190">
        <f t="shared" ref="Y27:Y37" si="25">W27-X27</f>
        <v>0</v>
      </c>
      <c r="Z27" s="192">
        <f t="shared" ref="Z27:Z37" si="26">Y27/W27</f>
        <v>0</v>
      </c>
      <c r="AA27" s="193"/>
      <c r="AB27" s="134"/>
      <c r="AC27" s="134"/>
      <c r="AD27" s="134"/>
      <c r="AE27" s="134"/>
      <c r="AF27" s="134"/>
      <c r="AG27" s="134"/>
    </row>
    <row r="28" ht="30.0" customHeight="1">
      <c r="A28" s="194" t="s">
        <v>87</v>
      </c>
      <c r="B28" s="195" t="s">
        <v>113</v>
      </c>
      <c r="C28" s="137" t="s">
        <v>114</v>
      </c>
      <c r="D28" s="196"/>
      <c r="E28" s="197">
        <f>G13</f>
        <v>0</v>
      </c>
      <c r="F28" s="198">
        <v>0.22</v>
      </c>
      <c r="G28" s="199">
        <f t="shared" ref="G28:G30" si="27">E28*F28</f>
        <v>0</v>
      </c>
      <c r="H28" s="197">
        <f>J13</f>
        <v>0</v>
      </c>
      <c r="I28" s="198">
        <v>0.22</v>
      </c>
      <c r="J28" s="199">
        <f t="shared" ref="J28:J30" si="28">H28*I28</f>
        <v>0</v>
      </c>
      <c r="K28" s="197">
        <f>M13</f>
        <v>0</v>
      </c>
      <c r="L28" s="198">
        <v>0.22</v>
      </c>
      <c r="M28" s="199">
        <f t="shared" ref="M28:M30" si="29">K28*L28</f>
        <v>0</v>
      </c>
      <c r="N28" s="197">
        <f>P13</f>
        <v>0</v>
      </c>
      <c r="O28" s="198">
        <v>0.22</v>
      </c>
      <c r="P28" s="199">
        <f t="shared" ref="P28:P30" si="30">N28*O28</f>
        <v>0</v>
      </c>
      <c r="Q28" s="197">
        <f>S13</f>
        <v>0</v>
      </c>
      <c r="R28" s="198">
        <v>0.22</v>
      </c>
      <c r="S28" s="199">
        <f t="shared" ref="S28:S30" si="31">Q28*R28</f>
        <v>0</v>
      </c>
      <c r="T28" s="197">
        <f>V13</f>
        <v>0</v>
      </c>
      <c r="U28" s="198">
        <v>0.22</v>
      </c>
      <c r="V28" s="200">
        <f t="shared" ref="V28:V30" si="32">T28*U28</f>
        <v>0</v>
      </c>
      <c r="W28" s="201">
        <f t="shared" si="23"/>
        <v>0</v>
      </c>
      <c r="X28" s="202">
        <f t="shared" si="24"/>
        <v>0</v>
      </c>
      <c r="Y28" s="201">
        <f t="shared" si="25"/>
        <v>0</v>
      </c>
      <c r="Z28" s="203" t="str">
        <f t="shared" si="26"/>
        <v>#DIV/0!</v>
      </c>
      <c r="AA28" s="204"/>
      <c r="AB28" s="147"/>
      <c r="AC28" s="148"/>
      <c r="AD28" s="148"/>
      <c r="AE28" s="148"/>
      <c r="AF28" s="148"/>
      <c r="AG28" s="148"/>
    </row>
    <row r="29" ht="30.0" customHeight="1">
      <c r="A29" s="135" t="s">
        <v>87</v>
      </c>
      <c r="B29" s="136" t="s">
        <v>115</v>
      </c>
      <c r="C29" s="137" t="s">
        <v>94</v>
      </c>
      <c r="D29" s="138"/>
      <c r="E29" s="139">
        <f>G17</f>
        <v>0</v>
      </c>
      <c r="F29" s="140">
        <v>0.22</v>
      </c>
      <c r="G29" s="141">
        <f t="shared" si="27"/>
        <v>0</v>
      </c>
      <c r="H29" s="139">
        <f>J17</f>
        <v>0</v>
      </c>
      <c r="I29" s="140">
        <v>0.22</v>
      </c>
      <c r="J29" s="141">
        <f t="shared" si="28"/>
        <v>0</v>
      </c>
      <c r="K29" s="139">
        <f>M17</f>
        <v>0</v>
      </c>
      <c r="L29" s="140">
        <v>0.22</v>
      </c>
      <c r="M29" s="141">
        <f t="shared" si="29"/>
        <v>0</v>
      </c>
      <c r="N29" s="139">
        <f>P17</f>
        <v>0</v>
      </c>
      <c r="O29" s="140">
        <v>0.22</v>
      </c>
      <c r="P29" s="141">
        <f t="shared" si="30"/>
        <v>0</v>
      </c>
      <c r="Q29" s="139">
        <f>S17</f>
        <v>0</v>
      </c>
      <c r="R29" s="140">
        <v>0.22</v>
      </c>
      <c r="S29" s="141">
        <f t="shared" si="31"/>
        <v>0</v>
      </c>
      <c r="T29" s="139">
        <f>V17</f>
        <v>0</v>
      </c>
      <c r="U29" s="140">
        <v>0.22</v>
      </c>
      <c r="V29" s="142">
        <f t="shared" si="32"/>
        <v>0</v>
      </c>
      <c r="W29" s="143">
        <f t="shared" si="23"/>
        <v>0</v>
      </c>
      <c r="X29" s="144">
        <f t="shared" si="24"/>
        <v>0</v>
      </c>
      <c r="Y29" s="143">
        <f t="shared" si="25"/>
        <v>0</v>
      </c>
      <c r="Z29" s="145" t="str">
        <f t="shared" si="26"/>
        <v>#DIV/0!</v>
      </c>
      <c r="AA29" s="146"/>
      <c r="AB29" s="148"/>
      <c r="AC29" s="148"/>
      <c r="AD29" s="148"/>
      <c r="AE29" s="148"/>
      <c r="AF29" s="148"/>
      <c r="AG29" s="148"/>
    </row>
    <row r="30" ht="30.0" customHeight="1">
      <c r="A30" s="177" t="s">
        <v>87</v>
      </c>
      <c r="B30" s="160" t="s">
        <v>116</v>
      </c>
      <c r="C30" s="205" t="s">
        <v>100</v>
      </c>
      <c r="D30" s="161"/>
      <c r="E30" s="162">
        <f>G21</f>
        <v>336000</v>
      </c>
      <c r="F30" s="163">
        <v>0.22</v>
      </c>
      <c r="G30" s="164">
        <f t="shared" si="27"/>
        <v>73920</v>
      </c>
      <c r="H30" s="162">
        <f>J21</f>
        <v>336000</v>
      </c>
      <c r="I30" s="163">
        <v>0.22</v>
      </c>
      <c r="J30" s="164">
        <f t="shared" si="28"/>
        <v>73920</v>
      </c>
      <c r="K30" s="162">
        <f>M21</f>
        <v>0</v>
      </c>
      <c r="L30" s="163">
        <v>0.22</v>
      </c>
      <c r="M30" s="164">
        <f t="shared" si="29"/>
        <v>0</v>
      </c>
      <c r="N30" s="162">
        <f>P21</f>
        <v>0</v>
      </c>
      <c r="O30" s="163">
        <v>0.22</v>
      </c>
      <c r="P30" s="164">
        <f t="shared" si="30"/>
        <v>0</v>
      </c>
      <c r="Q30" s="162">
        <f>S21</f>
        <v>0</v>
      </c>
      <c r="R30" s="163">
        <v>0.22</v>
      </c>
      <c r="S30" s="164">
        <f t="shared" si="31"/>
        <v>0</v>
      </c>
      <c r="T30" s="162">
        <f>V21</f>
        <v>0</v>
      </c>
      <c r="U30" s="163">
        <v>0.22</v>
      </c>
      <c r="V30" s="172">
        <f t="shared" si="32"/>
        <v>0</v>
      </c>
      <c r="W30" s="173">
        <f t="shared" si="23"/>
        <v>73920</v>
      </c>
      <c r="X30" s="174">
        <f t="shared" si="24"/>
        <v>73920</v>
      </c>
      <c r="Y30" s="173">
        <f t="shared" si="25"/>
        <v>0</v>
      </c>
      <c r="Z30" s="175">
        <f t="shared" si="26"/>
        <v>0</v>
      </c>
      <c r="AA30" s="176"/>
      <c r="AB30" s="148"/>
      <c r="AC30" s="148"/>
      <c r="AD30" s="148"/>
      <c r="AE30" s="148"/>
      <c r="AF30" s="148"/>
      <c r="AG30" s="148"/>
    </row>
    <row r="31" ht="30.0" customHeight="1">
      <c r="A31" s="206" t="s">
        <v>84</v>
      </c>
      <c r="B31" s="207" t="s">
        <v>117</v>
      </c>
      <c r="C31" s="208" t="s">
        <v>118</v>
      </c>
      <c r="D31" s="209"/>
      <c r="E31" s="186"/>
      <c r="F31" s="187"/>
      <c r="G31" s="188">
        <f>SUM(G32:G36)</f>
        <v>395200</v>
      </c>
      <c r="H31" s="186"/>
      <c r="I31" s="187"/>
      <c r="J31" s="188">
        <f>SUM(J32:J36)</f>
        <v>395200</v>
      </c>
      <c r="K31" s="186"/>
      <c r="L31" s="187"/>
      <c r="M31" s="188">
        <f>SUM(M32:M34)</f>
        <v>0</v>
      </c>
      <c r="N31" s="186"/>
      <c r="O31" s="187"/>
      <c r="P31" s="188">
        <f>SUM(P32:P34)</f>
        <v>0</v>
      </c>
      <c r="Q31" s="186"/>
      <c r="R31" s="187"/>
      <c r="S31" s="188">
        <f>SUM(S32:S34)</f>
        <v>0</v>
      </c>
      <c r="T31" s="186"/>
      <c r="U31" s="187"/>
      <c r="V31" s="189">
        <f>SUM(V32:V34)</f>
        <v>0</v>
      </c>
      <c r="W31" s="190">
        <f t="shared" si="23"/>
        <v>395200</v>
      </c>
      <c r="X31" s="191">
        <f t="shared" si="24"/>
        <v>395200</v>
      </c>
      <c r="Y31" s="190">
        <f t="shared" si="25"/>
        <v>0</v>
      </c>
      <c r="Z31" s="192">
        <f t="shared" si="26"/>
        <v>0</v>
      </c>
      <c r="AA31" s="193"/>
      <c r="AB31" s="134"/>
      <c r="AC31" s="134"/>
      <c r="AD31" s="134"/>
      <c r="AE31" s="134"/>
      <c r="AF31" s="134"/>
      <c r="AG31" s="134"/>
    </row>
    <row r="32" ht="30.0" customHeight="1">
      <c r="A32" s="194" t="s">
        <v>87</v>
      </c>
      <c r="B32" s="195" t="s">
        <v>119</v>
      </c>
      <c r="C32" s="210" t="s">
        <v>120</v>
      </c>
      <c r="D32" s="196" t="s">
        <v>121</v>
      </c>
      <c r="E32" s="197">
        <v>2.0</v>
      </c>
      <c r="F32" s="198">
        <v>22000.0</v>
      </c>
      <c r="G32" s="199">
        <f t="shared" ref="G32:G36" si="33">E32*F32</f>
        <v>44000</v>
      </c>
      <c r="H32" s="197">
        <v>2.0</v>
      </c>
      <c r="I32" s="198">
        <v>22000.0</v>
      </c>
      <c r="J32" s="199">
        <f t="shared" ref="J32:J36" si="34">H32*I32</f>
        <v>44000</v>
      </c>
      <c r="K32" s="197"/>
      <c r="L32" s="198"/>
      <c r="M32" s="199">
        <f t="shared" ref="M32:M36" si="35">K32*L32</f>
        <v>0</v>
      </c>
      <c r="N32" s="197"/>
      <c r="O32" s="198"/>
      <c r="P32" s="199">
        <f t="shared" ref="P32:P36" si="36">N32*O32</f>
        <v>0</v>
      </c>
      <c r="Q32" s="197"/>
      <c r="R32" s="198"/>
      <c r="S32" s="199">
        <f t="shared" ref="S32:S36" si="37">Q32*R32</f>
        <v>0</v>
      </c>
      <c r="T32" s="197"/>
      <c r="U32" s="198"/>
      <c r="V32" s="200">
        <f t="shared" ref="V32:V36" si="38">T32*U32</f>
        <v>0</v>
      </c>
      <c r="W32" s="201">
        <f t="shared" si="23"/>
        <v>44000</v>
      </c>
      <c r="X32" s="202">
        <f t="shared" si="24"/>
        <v>44000</v>
      </c>
      <c r="Y32" s="201">
        <f t="shared" si="25"/>
        <v>0</v>
      </c>
      <c r="Z32" s="203">
        <f t="shared" si="26"/>
        <v>0</v>
      </c>
      <c r="AA32" s="204"/>
      <c r="AB32" s="70"/>
      <c r="AC32" s="70"/>
      <c r="AD32" s="70"/>
      <c r="AE32" s="70"/>
      <c r="AF32" s="70"/>
      <c r="AG32" s="70"/>
    </row>
    <row r="33" ht="52.5" customHeight="1">
      <c r="A33" s="135" t="s">
        <v>87</v>
      </c>
      <c r="B33" s="136" t="s">
        <v>122</v>
      </c>
      <c r="C33" s="137" t="s">
        <v>123</v>
      </c>
      <c r="D33" s="138" t="s">
        <v>121</v>
      </c>
      <c r="E33" s="139">
        <v>32.0</v>
      </c>
      <c r="F33" s="140">
        <v>2500.0</v>
      </c>
      <c r="G33" s="141">
        <f t="shared" si="33"/>
        <v>80000</v>
      </c>
      <c r="H33" s="139">
        <v>32.0</v>
      </c>
      <c r="I33" s="140">
        <v>2500.0</v>
      </c>
      <c r="J33" s="199">
        <f t="shared" si="34"/>
        <v>80000</v>
      </c>
      <c r="K33" s="139"/>
      <c r="L33" s="140"/>
      <c r="M33" s="141">
        <f t="shared" si="35"/>
        <v>0</v>
      </c>
      <c r="N33" s="139"/>
      <c r="O33" s="140"/>
      <c r="P33" s="141">
        <f t="shared" si="36"/>
        <v>0</v>
      </c>
      <c r="Q33" s="139"/>
      <c r="R33" s="140"/>
      <c r="S33" s="141">
        <f t="shared" si="37"/>
        <v>0</v>
      </c>
      <c r="T33" s="139"/>
      <c r="U33" s="140"/>
      <c r="V33" s="142">
        <f t="shared" si="38"/>
        <v>0</v>
      </c>
      <c r="W33" s="143">
        <f t="shared" si="23"/>
        <v>80000</v>
      </c>
      <c r="X33" s="144">
        <f t="shared" si="24"/>
        <v>80000</v>
      </c>
      <c r="Y33" s="143">
        <f t="shared" si="25"/>
        <v>0</v>
      </c>
      <c r="Z33" s="145">
        <f t="shared" si="26"/>
        <v>0</v>
      </c>
      <c r="AA33" s="146"/>
      <c r="AB33" s="70"/>
      <c r="AC33" s="70"/>
      <c r="AD33" s="70"/>
      <c r="AE33" s="70"/>
      <c r="AF33" s="70"/>
      <c r="AG33" s="70"/>
    </row>
    <row r="34" ht="30.0" customHeight="1">
      <c r="A34" s="177" t="s">
        <v>87</v>
      </c>
      <c r="B34" s="150" t="s">
        <v>124</v>
      </c>
      <c r="C34" s="137" t="s">
        <v>125</v>
      </c>
      <c r="D34" s="138" t="s">
        <v>121</v>
      </c>
      <c r="E34" s="139">
        <v>24.0</v>
      </c>
      <c r="F34" s="163">
        <v>5000.0</v>
      </c>
      <c r="G34" s="164">
        <f t="shared" si="33"/>
        <v>120000</v>
      </c>
      <c r="H34" s="162">
        <v>24.0</v>
      </c>
      <c r="I34" s="163">
        <v>5000.0</v>
      </c>
      <c r="J34" s="199">
        <f t="shared" si="34"/>
        <v>120000</v>
      </c>
      <c r="K34" s="162"/>
      <c r="L34" s="163"/>
      <c r="M34" s="164">
        <f t="shared" si="35"/>
        <v>0</v>
      </c>
      <c r="N34" s="162"/>
      <c r="O34" s="163"/>
      <c r="P34" s="164">
        <f t="shared" si="36"/>
        <v>0</v>
      </c>
      <c r="Q34" s="162"/>
      <c r="R34" s="163"/>
      <c r="S34" s="164">
        <f t="shared" si="37"/>
        <v>0</v>
      </c>
      <c r="T34" s="162"/>
      <c r="U34" s="163"/>
      <c r="V34" s="172">
        <f t="shared" si="38"/>
        <v>0</v>
      </c>
      <c r="W34" s="173">
        <f t="shared" si="23"/>
        <v>120000</v>
      </c>
      <c r="X34" s="174">
        <f t="shared" si="24"/>
        <v>120000</v>
      </c>
      <c r="Y34" s="173">
        <f t="shared" si="25"/>
        <v>0</v>
      </c>
      <c r="Z34" s="175">
        <f t="shared" si="26"/>
        <v>0</v>
      </c>
      <c r="AA34" s="176"/>
      <c r="AB34" s="70"/>
      <c r="AC34" s="70"/>
      <c r="AD34" s="70"/>
      <c r="AE34" s="70"/>
      <c r="AF34" s="70"/>
      <c r="AG34" s="70"/>
    </row>
    <row r="35" ht="66.75" customHeight="1">
      <c r="A35" s="135" t="s">
        <v>87</v>
      </c>
      <c r="B35" s="150" t="s">
        <v>126</v>
      </c>
      <c r="C35" s="137" t="s">
        <v>127</v>
      </c>
      <c r="D35" s="211" t="s">
        <v>121</v>
      </c>
      <c r="E35" s="212">
        <v>21.0</v>
      </c>
      <c r="F35" s="213">
        <v>3600.0</v>
      </c>
      <c r="G35" s="164">
        <f t="shared" si="33"/>
        <v>75600</v>
      </c>
      <c r="H35" s="140">
        <v>21.0</v>
      </c>
      <c r="I35" s="140">
        <v>3600.0</v>
      </c>
      <c r="J35" s="199">
        <f t="shared" si="34"/>
        <v>75600</v>
      </c>
      <c r="K35" s="140"/>
      <c r="L35" s="140"/>
      <c r="M35" s="164">
        <f t="shared" si="35"/>
        <v>0</v>
      </c>
      <c r="N35" s="140"/>
      <c r="O35" s="140"/>
      <c r="P35" s="164">
        <f t="shared" si="36"/>
        <v>0</v>
      </c>
      <c r="Q35" s="140"/>
      <c r="R35" s="140"/>
      <c r="S35" s="164">
        <f t="shared" si="37"/>
        <v>0</v>
      </c>
      <c r="T35" s="140"/>
      <c r="U35" s="140"/>
      <c r="V35" s="172">
        <f t="shared" si="38"/>
        <v>0</v>
      </c>
      <c r="W35" s="173">
        <f t="shared" si="23"/>
        <v>75600</v>
      </c>
      <c r="X35" s="174">
        <f t="shared" si="24"/>
        <v>75600</v>
      </c>
      <c r="Y35" s="173">
        <f t="shared" si="25"/>
        <v>0</v>
      </c>
      <c r="Z35" s="175">
        <f t="shared" si="26"/>
        <v>0</v>
      </c>
      <c r="AA35" s="181"/>
      <c r="AB35" s="70"/>
      <c r="AC35" s="70"/>
      <c r="AD35" s="70"/>
      <c r="AE35" s="70"/>
      <c r="AF35" s="70"/>
      <c r="AG35" s="70"/>
    </row>
    <row r="36" ht="64.5" customHeight="1">
      <c r="A36" s="177" t="s">
        <v>87</v>
      </c>
      <c r="B36" s="160" t="s">
        <v>128</v>
      </c>
      <c r="C36" s="214" t="s">
        <v>129</v>
      </c>
      <c r="D36" s="215" t="s">
        <v>121</v>
      </c>
      <c r="E36" s="216">
        <v>21.0</v>
      </c>
      <c r="F36" s="213">
        <v>3600.0</v>
      </c>
      <c r="G36" s="164">
        <f t="shared" si="33"/>
        <v>75600</v>
      </c>
      <c r="H36" s="163">
        <v>21.0</v>
      </c>
      <c r="I36" s="163">
        <v>3600.0</v>
      </c>
      <c r="J36" s="199">
        <f t="shared" si="34"/>
        <v>75600</v>
      </c>
      <c r="K36" s="163"/>
      <c r="L36" s="163"/>
      <c r="M36" s="164">
        <f t="shared" si="35"/>
        <v>0</v>
      </c>
      <c r="N36" s="163"/>
      <c r="O36" s="163"/>
      <c r="P36" s="164">
        <f t="shared" si="36"/>
        <v>0</v>
      </c>
      <c r="Q36" s="163"/>
      <c r="R36" s="163"/>
      <c r="S36" s="164">
        <f t="shared" si="37"/>
        <v>0</v>
      </c>
      <c r="T36" s="163"/>
      <c r="U36" s="163"/>
      <c r="V36" s="172">
        <f t="shared" si="38"/>
        <v>0</v>
      </c>
      <c r="W36" s="173">
        <f t="shared" si="23"/>
        <v>75600</v>
      </c>
      <c r="X36" s="174">
        <f t="shared" si="24"/>
        <v>75600</v>
      </c>
      <c r="Y36" s="173">
        <f t="shared" si="25"/>
        <v>0</v>
      </c>
      <c r="Z36" s="175">
        <f t="shared" si="26"/>
        <v>0</v>
      </c>
      <c r="AA36" s="184"/>
      <c r="AB36" s="70"/>
      <c r="AC36" s="70"/>
      <c r="AD36" s="70"/>
      <c r="AE36" s="70"/>
      <c r="AF36" s="70"/>
      <c r="AG36" s="70"/>
    </row>
    <row r="37" ht="30.0" customHeight="1">
      <c r="A37" s="217" t="s">
        <v>130</v>
      </c>
      <c r="B37" s="218"/>
      <c r="C37" s="219"/>
      <c r="D37" s="220"/>
      <c r="E37" s="221"/>
      <c r="F37" s="222"/>
      <c r="G37" s="223">
        <f>G13+G17+G21+G27+G31</f>
        <v>805120</v>
      </c>
      <c r="H37" s="223"/>
      <c r="I37" s="222"/>
      <c r="J37" s="223">
        <f>J13+J17+J21+J27+J31</f>
        <v>805120</v>
      </c>
      <c r="K37" s="223"/>
      <c r="L37" s="224"/>
      <c r="M37" s="223">
        <f>M13+M17+M21+M27+M31</f>
        <v>0</v>
      </c>
      <c r="N37" s="223"/>
      <c r="O37" s="224"/>
      <c r="P37" s="223">
        <f>P13+P17+P21+P27+P31</f>
        <v>0</v>
      </c>
      <c r="Q37" s="223"/>
      <c r="R37" s="222"/>
      <c r="S37" s="223">
        <f>S13+S17+S21+S27+S31</f>
        <v>0</v>
      </c>
      <c r="T37" s="223"/>
      <c r="U37" s="222"/>
      <c r="V37" s="225">
        <f t="shared" ref="V37:X37" si="39">V13+V17+V21+V27+V31</f>
        <v>0</v>
      </c>
      <c r="W37" s="226">
        <f t="shared" si="39"/>
        <v>805120</v>
      </c>
      <c r="X37" s="227">
        <f t="shared" si="39"/>
        <v>805120</v>
      </c>
      <c r="Y37" s="227">
        <f t="shared" si="25"/>
        <v>0</v>
      </c>
      <c r="Z37" s="228">
        <f t="shared" si="26"/>
        <v>0</v>
      </c>
      <c r="AA37" s="229"/>
      <c r="AB37" s="121"/>
      <c r="AC37" s="70"/>
      <c r="AD37" s="70"/>
      <c r="AE37" s="70"/>
      <c r="AF37" s="70"/>
      <c r="AG37" s="70"/>
    </row>
    <row r="38" ht="30.0" customHeight="1">
      <c r="A38" s="230" t="s">
        <v>82</v>
      </c>
      <c r="B38" s="231">
        <v>2.0</v>
      </c>
      <c r="C38" s="232" t="s">
        <v>131</v>
      </c>
      <c r="D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5"/>
      <c r="X38" s="235"/>
      <c r="Y38" s="235"/>
      <c r="Z38" s="236"/>
      <c r="AA38" s="237"/>
      <c r="AB38" s="70"/>
      <c r="AC38" s="70"/>
      <c r="AD38" s="70"/>
      <c r="AE38" s="70"/>
      <c r="AF38" s="70"/>
      <c r="AG38" s="70"/>
    </row>
    <row r="39" ht="30.0" customHeight="1">
      <c r="A39" s="122" t="s">
        <v>84</v>
      </c>
      <c r="B39" s="123" t="s">
        <v>132</v>
      </c>
      <c r="C39" s="124" t="s">
        <v>133</v>
      </c>
      <c r="D39" s="125"/>
      <c r="E39" s="126"/>
      <c r="F39" s="127"/>
      <c r="G39" s="128">
        <f>SUM(G40:G42)</f>
        <v>0</v>
      </c>
      <c r="H39" s="126"/>
      <c r="I39" s="127"/>
      <c r="J39" s="128">
        <f>SUM(J40:J42)</f>
        <v>0</v>
      </c>
      <c r="K39" s="126"/>
      <c r="L39" s="127"/>
      <c r="M39" s="128">
        <f>SUM(M40:M42)</f>
        <v>0</v>
      </c>
      <c r="N39" s="126"/>
      <c r="O39" s="127"/>
      <c r="P39" s="128">
        <f>SUM(P40:P42)</f>
        <v>0</v>
      </c>
      <c r="Q39" s="126"/>
      <c r="R39" s="127"/>
      <c r="S39" s="128">
        <f>SUM(S40:S42)</f>
        <v>0</v>
      </c>
      <c r="T39" s="126"/>
      <c r="U39" s="127"/>
      <c r="V39" s="129">
        <f>SUM(V40:V42)</f>
        <v>0</v>
      </c>
      <c r="W39" s="130">
        <f t="shared" ref="W39:W50" si="40">G39+M39+S39</f>
        <v>0</v>
      </c>
      <c r="X39" s="131">
        <f t="shared" ref="X39:X50" si="41">J39+P39+V39</f>
        <v>0</v>
      </c>
      <c r="Y39" s="130">
        <f t="shared" ref="Y39:Y51" si="42">W39-X39</f>
        <v>0</v>
      </c>
      <c r="Z39" s="132" t="str">
        <f t="shared" ref="Z39:Z51" si="43">Y39/W39</f>
        <v>#DIV/0!</v>
      </c>
      <c r="AA39" s="133"/>
      <c r="AB39" s="134"/>
      <c r="AC39" s="134"/>
      <c r="AD39" s="134"/>
      <c r="AE39" s="134"/>
      <c r="AF39" s="134"/>
      <c r="AG39" s="134"/>
    </row>
    <row r="40" ht="45.0" customHeight="1">
      <c r="A40" s="135" t="s">
        <v>87</v>
      </c>
      <c r="B40" s="136" t="s">
        <v>134</v>
      </c>
      <c r="C40" s="137" t="s">
        <v>135</v>
      </c>
      <c r="D40" s="138" t="s">
        <v>136</v>
      </c>
      <c r="E40" s="139"/>
      <c r="F40" s="140"/>
      <c r="G40" s="141">
        <f t="shared" ref="G40:G42" si="44">E40*F40</f>
        <v>0</v>
      </c>
      <c r="H40" s="139"/>
      <c r="I40" s="140"/>
      <c r="J40" s="141">
        <f t="shared" ref="J40:J42" si="45">H40*I40</f>
        <v>0</v>
      </c>
      <c r="K40" s="139"/>
      <c r="L40" s="140"/>
      <c r="M40" s="141">
        <f t="shared" ref="M40:M42" si="46">K40*L40</f>
        <v>0</v>
      </c>
      <c r="N40" s="139"/>
      <c r="O40" s="140"/>
      <c r="P40" s="141">
        <f t="shared" ref="P40:P42" si="47">N40*O40</f>
        <v>0</v>
      </c>
      <c r="Q40" s="139"/>
      <c r="R40" s="140"/>
      <c r="S40" s="141">
        <f t="shared" ref="S40:S42" si="48">Q40*R40</f>
        <v>0</v>
      </c>
      <c r="T40" s="139"/>
      <c r="U40" s="140"/>
      <c r="V40" s="142">
        <f t="shared" ref="V40:V42" si="49">T40*U40</f>
        <v>0</v>
      </c>
      <c r="W40" s="143">
        <f t="shared" si="40"/>
        <v>0</v>
      </c>
      <c r="X40" s="238">
        <f t="shared" si="41"/>
        <v>0</v>
      </c>
      <c r="Y40" s="238">
        <f t="shared" si="42"/>
        <v>0</v>
      </c>
      <c r="Z40" s="145" t="str">
        <f t="shared" si="43"/>
        <v>#DIV/0!</v>
      </c>
      <c r="AA40" s="146"/>
      <c r="AB40" s="148"/>
      <c r="AC40" s="148"/>
      <c r="AD40" s="148"/>
      <c r="AE40" s="148"/>
      <c r="AF40" s="148"/>
      <c r="AG40" s="148"/>
    </row>
    <row r="41" ht="45.0" customHeight="1">
      <c r="A41" s="135" t="s">
        <v>87</v>
      </c>
      <c r="B41" s="136" t="s">
        <v>137</v>
      </c>
      <c r="C41" s="137" t="s">
        <v>135</v>
      </c>
      <c r="D41" s="138" t="s">
        <v>136</v>
      </c>
      <c r="E41" s="139"/>
      <c r="F41" s="140"/>
      <c r="G41" s="141">
        <f t="shared" si="44"/>
        <v>0</v>
      </c>
      <c r="H41" s="139"/>
      <c r="I41" s="140"/>
      <c r="J41" s="141">
        <f t="shared" si="45"/>
        <v>0</v>
      </c>
      <c r="K41" s="139"/>
      <c r="L41" s="140"/>
      <c r="M41" s="141">
        <f t="shared" si="46"/>
        <v>0</v>
      </c>
      <c r="N41" s="139"/>
      <c r="O41" s="140"/>
      <c r="P41" s="141">
        <f t="shared" si="47"/>
        <v>0</v>
      </c>
      <c r="Q41" s="139"/>
      <c r="R41" s="140"/>
      <c r="S41" s="141">
        <f t="shared" si="48"/>
        <v>0</v>
      </c>
      <c r="T41" s="139"/>
      <c r="U41" s="140"/>
      <c r="V41" s="142">
        <f t="shared" si="49"/>
        <v>0</v>
      </c>
      <c r="W41" s="143">
        <f t="shared" si="40"/>
        <v>0</v>
      </c>
      <c r="X41" s="238">
        <f t="shared" si="41"/>
        <v>0</v>
      </c>
      <c r="Y41" s="238">
        <f t="shared" si="42"/>
        <v>0</v>
      </c>
      <c r="Z41" s="145" t="str">
        <f t="shared" si="43"/>
        <v>#DIV/0!</v>
      </c>
      <c r="AA41" s="146"/>
      <c r="AB41" s="148"/>
      <c r="AC41" s="148"/>
      <c r="AD41" s="148"/>
      <c r="AE41" s="148"/>
      <c r="AF41" s="148"/>
      <c r="AG41" s="148"/>
    </row>
    <row r="42" ht="45.0" customHeight="1">
      <c r="A42" s="149" t="s">
        <v>87</v>
      </c>
      <c r="B42" s="150" t="s">
        <v>138</v>
      </c>
      <c r="C42" s="137" t="s">
        <v>135</v>
      </c>
      <c r="D42" s="152" t="s">
        <v>136</v>
      </c>
      <c r="E42" s="153"/>
      <c r="F42" s="154"/>
      <c r="G42" s="155">
        <f t="shared" si="44"/>
        <v>0</v>
      </c>
      <c r="H42" s="153"/>
      <c r="I42" s="154"/>
      <c r="J42" s="155">
        <f t="shared" si="45"/>
        <v>0</v>
      </c>
      <c r="K42" s="153"/>
      <c r="L42" s="154"/>
      <c r="M42" s="155">
        <f t="shared" si="46"/>
        <v>0</v>
      </c>
      <c r="N42" s="153"/>
      <c r="O42" s="154"/>
      <c r="P42" s="155">
        <f t="shared" si="47"/>
        <v>0</v>
      </c>
      <c r="Q42" s="153"/>
      <c r="R42" s="154"/>
      <c r="S42" s="155">
        <f t="shared" si="48"/>
        <v>0</v>
      </c>
      <c r="T42" s="153"/>
      <c r="U42" s="154"/>
      <c r="V42" s="156">
        <f t="shared" si="49"/>
        <v>0</v>
      </c>
      <c r="W42" s="143">
        <f t="shared" si="40"/>
        <v>0</v>
      </c>
      <c r="X42" s="238">
        <f t="shared" si="41"/>
        <v>0</v>
      </c>
      <c r="Y42" s="238">
        <f t="shared" si="42"/>
        <v>0</v>
      </c>
      <c r="Z42" s="145" t="str">
        <f t="shared" si="43"/>
        <v>#DIV/0!</v>
      </c>
      <c r="AA42" s="159"/>
      <c r="AB42" s="148"/>
      <c r="AC42" s="148"/>
      <c r="AD42" s="148"/>
      <c r="AE42" s="148"/>
      <c r="AF42" s="148"/>
      <c r="AG42" s="148"/>
    </row>
    <row r="43" ht="30.0" customHeight="1">
      <c r="A43" s="122" t="s">
        <v>84</v>
      </c>
      <c r="B43" s="123" t="s">
        <v>139</v>
      </c>
      <c r="C43" s="124" t="s">
        <v>140</v>
      </c>
      <c r="D43" s="125"/>
      <c r="E43" s="126"/>
      <c r="F43" s="127"/>
      <c r="G43" s="128">
        <f>SUM(G44:G46)</f>
        <v>0</v>
      </c>
      <c r="H43" s="126"/>
      <c r="I43" s="127"/>
      <c r="J43" s="128">
        <f>SUM(J44:J46)</f>
        <v>0</v>
      </c>
      <c r="K43" s="126"/>
      <c r="L43" s="127"/>
      <c r="M43" s="128">
        <f>SUM(M44:M46)</f>
        <v>0</v>
      </c>
      <c r="N43" s="126"/>
      <c r="O43" s="127"/>
      <c r="P43" s="128">
        <f>SUM(P44:P46)</f>
        <v>0</v>
      </c>
      <c r="Q43" s="126"/>
      <c r="R43" s="127"/>
      <c r="S43" s="128">
        <f>SUM(S44:S46)</f>
        <v>0</v>
      </c>
      <c r="T43" s="126"/>
      <c r="U43" s="127"/>
      <c r="V43" s="129">
        <f>SUM(V44:V46)</f>
        <v>0</v>
      </c>
      <c r="W43" s="130">
        <f t="shared" si="40"/>
        <v>0</v>
      </c>
      <c r="X43" s="131">
        <f t="shared" si="41"/>
        <v>0</v>
      </c>
      <c r="Y43" s="130">
        <f t="shared" si="42"/>
        <v>0</v>
      </c>
      <c r="Z43" s="132" t="str">
        <f t="shared" si="43"/>
        <v>#DIV/0!</v>
      </c>
      <c r="AA43" s="133"/>
      <c r="AB43" s="134"/>
      <c r="AC43" s="134"/>
      <c r="AD43" s="134"/>
      <c r="AE43" s="134"/>
      <c r="AF43" s="134"/>
      <c r="AG43" s="134"/>
    </row>
    <row r="44" ht="30.0" customHeight="1">
      <c r="A44" s="135" t="s">
        <v>87</v>
      </c>
      <c r="B44" s="136" t="s">
        <v>141</v>
      </c>
      <c r="C44" s="137" t="s">
        <v>142</v>
      </c>
      <c r="D44" s="138" t="s">
        <v>143</v>
      </c>
      <c r="E44" s="139"/>
      <c r="F44" s="140"/>
      <c r="G44" s="141">
        <f t="shared" ref="G44:G46" si="50">E44*F44</f>
        <v>0</v>
      </c>
      <c r="H44" s="139"/>
      <c r="I44" s="140"/>
      <c r="J44" s="141">
        <f t="shared" ref="J44:J46" si="51">H44*I44</f>
        <v>0</v>
      </c>
      <c r="K44" s="139"/>
      <c r="L44" s="140"/>
      <c r="M44" s="141">
        <f t="shared" ref="M44:M46" si="52">K44*L44</f>
        <v>0</v>
      </c>
      <c r="N44" s="139"/>
      <c r="O44" s="140"/>
      <c r="P44" s="141">
        <f t="shared" ref="P44:P46" si="53">N44*O44</f>
        <v>0</v>
      </c>
      <c r="Q44" s="139"/>
      <c r="R44" s="140"/>
      <c r="S44" s="141">
        <f t="shared" ref="S44:S46" si="54">Q44*R44</f>
        <v>0</v>
      </c>
      <c r="T44" s="139"/>
      <c r="U44" s="140"/>
      <c r="V44" s="142">
        <f t="shared" ref="V44:V46" si="55">T44*U44</f>
        <v>0</v>
      </c>
      <c r="W44" s="143">
        <f t="shared" si="40"/>
        <v>0</v>
      </c>
      <c r="X44" s="238">
        <f t="shared" si="41"/>
        <v>0</v>
      </c>
      <c r="Y44" s="238">
        <f t="shared" si="42"/>
        <v>0</v>
      </c>
      <c r="Z44" s="145" t="str">
        <f t="shared" si="43"/>
        <v>#DIV/0!</v>
      </c>
      <c r="AA44" s="146"/>
      <c r="AB44" s="148"/>
      <c r="AC44" s="148"/>
      <c r="AD44" s="148"/>
      <c r="AE44" s="148"/>
      <c r="AF44" s="148"/>
      <c r="AG44" s="148"/>
    </row>
    <row r="45" ht="30.0" customHeight="1">
      <c r="A45" s="135" t="s">
        <v>87</v>
      </c>
      <c r="B45" s="136" t="s">
        <v>144</v>
      </c>
      <c r="C45" s="239" t="s">
        <v>142</v>
      </c>
      <c r="D45" s="138" t="s">
        <v>143</v>
      </c>
      <c r="E45" s="139"/>
      <c r="F45" s="140"/>
      <c r="G45" s="141">
        <f t="shared" si="50"/>
        <v>0</v>
      </c>
      <c r="H45" s="139"/>
      <c r="I45" s="140"/>
      <c r="J45" s="141">
        <f t="shared" si="51"/>
        <v>0</v>
      </c>
      <c r="K45" s="139"/>
      <c r="L45" s="140"/>
      <c r="M45" s="141">
        <f t="shared" si="52"/>
        <v>0</v>
      </c>
      <c r="N45" s="139"/>
      <c r="O45" s="140"/>
      <c r="P45" s="141">
        <f t="shared" si="53"/>
        <v>0</v>
      </c>
      <c r="Q45" s="139"/>
      <c r="R45" s="140"/>
      <c r="S45" s="141">
        <f t="shared" si="54"/>
        <v>0</v>
      </c>
      <c r="T45" s="139"/>
      <c r="U45" s="140"/>
      <c r="V45" s="142">
        <f t="shared" si="55"/>
        <v>0</v>
      </c>
      <c r="W45" s="143">
        <f t="shared" si="40"/>
        <v>0</v>
      </c>
      <c r="X45" s="238">
        <f t="shared" si="41"/>
        <v>0</v>
      </c>
      <c r="Y45" s="238">
        <f t="shared" si="42"/>
        <v>0</v>
      </c>
      <c r="Z45" s="145" t="str">
        <f t="shared" si="43"/>
        <v>#DIV/0!</v>
      </c>
      <c r="AA45" s="146"/>
      <c r="AB45" s="148"/>
      <c r="AC45" s="148"/>
      <c r="AD45" s="148"/>
      <c r="AE45" s="148"/>
      <c r="AF45" s="148"/>
      <c r="AG45" s="148"/>
    </row>
    <row r="46" ht="30.0" customHeight="1">
      <c r="A46" s="149" t="s">
        <v>87</v>
      </c>
      <c r="B46" s="150" t="s">
        <v>145</v>
      </c>
      <c r="C46" s="151" t="s">
        <v>142</v>
      </c>
      <c r="D46" s="152" t="s">
        <v>143</v>
      </c>
      <c r="E46" s="153"/>
      <c r="F46" s="154"/>
      <c r="G46" s="155">
        <f t="shared" si="50"/>
        <v>0</v>
      </c>
      <c r="H46" s="153"/>
      <c r="I46" s="154"/>
      <c r="J46" s="155">
        <f t="shared" si="51"/>
        <v>0</v>
      </c>
      <c r="K46" s="153"/>
      <c r="L46" s="154"/>
      <c r="M46" s="155">
        <f t="shared" si="52"/>
        <v>0</v>
      </c>
      <c r="N46" s="153"/>
      <c r="O46" s="154"/>
      <c r="P46" s="155">
        <f t="shared" si="53"/>
        <v>0</v>
      </c>
      <c r="Q46" s="153"/>
      <c r="R46" s="154"/>
      <c r="S46" s="155">
        <f t="shared" si="54"/>
        <v>0</v>
      </c>
      <c r="T46" s="153"/>
      <c r="U46" s="154"/>
      <c r="V46" s="156">
        <f t="shared" si="55"/>
        <v>0</v>
      </c>
      <c r="W46" s="143">
        <f t="shared" si="40"/>
        <v>0</v>
      </c>
      <c r="X46" s="238">
        <f t="shared" si="41"/>
        <v>0</v>
      </c>
      <c r="Y46" s="238">
        <f t="shared" si="42"/>
        <v>0</v>
      </c>
      <c r="Z46" s="145" t="str">
        <f t="shared" si="43"/>
        <v>#DIV/0!</v>
      </c>
      <c r="AA46" s="159"/>
      <c r="AB46" s="148"/>
      <c r="AC46" s="148"/>
      <c r="AD46" s="148"/>
      <c r="AE46" s="148"/>
      <c r="AF46" s="148"/>
      <c r="AG46" s="148"/>
    </row>
    <row r="47" ht="30.0" customHeight="1">
      <c r="A47" s="122" t="s">
        <v>84</v>
      </c>
      <c r="B47" s="123" t="s">
        <v>146</v>
      </c>
      <c r="C47" s="124" t="s">
        <v>147</v>
      </c>
      <c r="D47" s="125"/>
      <c r="E47" s="126"/>
      <c r="F47" s="127"/>
      <c r="G47" s="128">
        <f>SUM(G48:G50)</f>
        <v>0</v>
      </c>
      <c r="H47" s="126"/>
      <c r="I47" s="127"/>
      <c r="J47" s="128">
        <f>SUM(J48:J50)</f>
        <v>0</v>
      </c>
      <c r="K47" s="126"/>
      <c r="L47" s="127"/>
      <c r="M47" s="128">
        <f>SUM(M48:M50)</f>
        <v>0</v>
      </c>
      <c r="N47" s="126"/>
      <c r="O47" s="127"/>
      <c r="P47" s="128">
        <f>SUM(P48:P50)</f>
        <v>0</v>
      </c>
      <c r="Q47" s="126"/>
      <c r="R47" s="127"/>
      <c r="S47" s="128">
        <f>SUM(S48:S50)</f>
        <v>0</v>
      </c>
      <c r="T47" s="126"/>
      <c r="U47" s="127"/>
      <c r="V47" s="129">
        <f>SUM(V48:V50)</f>
        <v>0</v>
      </c>
      <c r="W47" s="130">
        <f t="shared" si="40"/>
        <v>0</v>
      </c>
      <c r="X47" s="131">
        <f t="shared" si="41"/>
        <v>0</v>
      </c>
      <c r="Y47" s="130">
        <f t="shared" si="42"/>
        <v>0</v>
      </c>
      <c r="Z47" s="132" t="str">
        <f t="shared" si="43"/>
        <v>#DIV/0!</v>
      </c>
      <c r="AA47" s="133"/>
      <c r="AB47" s="134"/>
      <c r="AC47" s="134"/>
      <c r="AD47" s="134"/>
      <c r="AE47" s="134"/>
      <c r="AF47" s="134"/>
      <c r="AG47" s="134"/>
    </row>
    <row r="48" ht="30.0" customHeight="1">
      <c r="A48" s="135" t="s">
        <v>87</v>
      </c>
      <c r="B48" s="136" t="s">
        <v>148</v>
      </c>
      <c r="C48" s="137" t="s">
        <v>149</v>
      </c>
      <c r="D48" s="138" t="s">
        <v>143</v>
      </c>
      <c r="E48" s="139"/>
      <c r="F48" s="140"/>
      <c r="G48" s="141">
        <f t="shared" ref="G48:G50" si="56">E48*F48</f>
        <v>0</v>
      </c>
      <c r="H48" s="139"/>
      <c r="I48" s="140"/>
      <c r="J48" s="141">
        <f t="shared" ref="J48:J50" si="57">H48*I48</f>
        <v>0</v>
      </c>
      <c r="K48" s="139"/>
      <c r="L48" s="140"/>
      <c r="M48" s="141">
        <f t="shared" ref="M48:M50" si="58">K48*L48</f>
        <v>0</v>
      </c>
      <c r="N48" s="139"/>
      <c r="O48" s="140"/>
      <c r="P48" s="141">
        <f t="shared" ref="P48:P50" si="59">N48*O48</f>
        <v>0</v>
      </c>
      <c r="Q48" s="139"/>
      <c r="R48" s="140"/>
      <c r="S48" s="141">
        <f t="shared" ref="S48:S50" si="60">Q48*R48</f>
        <v>0</v>
      </c>
      <c r="T48" s="139"/>
      <c r="U48" s="140"/>
      <c r="V48" s="142">
        <f t="shared" ref="V48:V50" si="61">T48*U48</f>
        <v>0</v>
      </c>
      <c r="W48" s="143">
        <f t="shared" si="40"/>
        <v>0</v>
      </c>
      <c r="X48" s="238">
        <f t="shared" si="41"/>
        <v>0</v>
      </c>
      <c r="Y48" s="238">
        <f t="shared" si="42"/>
        <v>0</v>
      </c>
      <c r="Z48" s="145" t="str">
        <f t="shared" si="43"/>
        <v>#DIV/0!</v>
      </c>
      <c r="AA48" s="146"/>
      <c r="AB48" s="147"/>
      <c r="AC48" s="148"/>
      <c r="AD48" s="148"/>
      <c r="AE48" s="148"/>
      <c r="AF48" s="148"/>
      <c r="AG48" s="148"/>
    </row>
    <row r="49" ht="30.0" customHeight="1">
      <c r="A49" s="135" t="s">
        <v>87</v>
      </c>
      <c r="B49" s="136" t="s">
        <v>150</v>
      </c>
      <c r="C49" s="137" t="s">
        <v>151</v>
      </c>
      <c r="D49" s="138" t="s">
        <v>143</v>
      </c>
      <c r="E49" s="139"/>
      <c r="F49" s="140"/>
      <c r="G49" s="141">
        <f t="shared" si="56"/>
        <v>0</v>
      </c>
      <c r="H49" s="139"/>
      <c r="I49" s="140"/>
      <c r="J49" s="141">
        <f t="shared" si="57"/>
        <v>0</v>
      </c>
      <c r="K49" s="139"/>
      <c r="L49" s="140"/>
      <c r="M49" s="141">
        <f t="shared" si="58"/>
        <v>0</v>
      </c>
      <c r="N49" s="139"/>
      <c r="O49" s="140"/>
      <c r="P49" s="141">
        <f t="shared" si="59"/>
        <v>0</v>
      </c>
      <c r="Q49" s="139"/>
      <c r="R49" s="140"/>
      <c r="S49" s="141">
        <f t="shared" si="60"/>
        <v>0</v>
      </c>
      <c r="T49" s="139"/>
      <c r="U49" s="140"/>
      <c r="V49" s="142">
        <f t="shared" si="61"/>
        <v>0</v>
      </c>
      <c r="W49" s="143">
        <f t="shared" si="40"/>
        <v>0</v>
      </c>
      <c r="X49" s="238">
        <f t="shared" si="41"/>
        <v>0</v>
      </c>
      <c r="Y49" s="238">
        <f t="shared" si="42"/>
        <v>0</v>
      </c>
      <c r="Z49" s="145" t="str">
        <f t="shared" si="43"/>
        <v>#DIV/0!</v>
      </c>
      <c r="AA49" s="146"/>
      <c r="AB49" s="148"/>
      <c r="AC49" s="148"/>
      <c r="AD49" s="148"/>
      <c r="AE49" s="148"/>
      <c r="AF49" s="148"/>
      <c r="AG49" s="148"/>
    </row>
    <row r="50" ht="30.0" customHeight="1">
      <c r="A50" s="149" t="s">
        <v>87</v>
      </c>
      <c r="B50" s="150" t="s">
        <v>152</v>
      </c>
      <c r="C50" s="151" t="s">
        <v>149</v>
      </c>
      <c r="D50" s="152" t="s">
        <v>143</v>
      </c>
      <c r="E50" s="153"/>
      <c r="F50" s="154"/>
      <c r="G50" s="155">
        <f t="shared" si="56"/>
        <v>0</v>
      </c>
      <c r="H50" s="153"/>
      <c r="I50" s="154"/>
      <c r="J50" s="155">
        <f t="shared" si="57"/>
        <v>0</v>
      </c>
      <c r="K50" s="153"/>
      <c r="L50" s="154"/>
      <c r="M50" s="155">
        <f t="shared" si="58"/>
        <v>0</v>
      </c>
      <c r="N50" s="153"/>
      <c r="O50" s="154"/>
      <c r="P50" s="155">
        <f t="shared" si="59"/>
        <v>0</v>
      </c>
      <c r="Q50" s="153"/>
      <c r="R50" s="154"/>
      <c r="S50" s="155">
        <f t="shared" si="60"/>
        <v>0</v>
      </c>
      <c r="T50" s="153"/>
      <c r="U50" s="154"/>
      <c r="V50" s="156">
        <f t="shared" si="61"/>
        <v>0</v>
      </c>
      <c r="W50" s="173">
        <f t="shared" si="40"/>
        <v>0</v>
      </c>
      <c r="X50" s="240">
        <f t="shared" si="41"/>
        <v>0</v>
      </c>
      <c r="Y50" s="238">
        <f t="shared" si="42"/>
        <v>0</v>
      </c>
      <c r="Z50" s="145" t="str">
        <f t="shared" si="43"/>
        <v>#DIV/0!</v>
      </c>
      <c r="AA50" s="159"/>
      <c r="AB50" s="148"/>
      <c r="AC50" s="148"/>
      <c r="AD50" s="148"/>
      <c r="AE50" s="148"/>
      <c r="AF50" s="148"/>
      <c r="AG50" s="148"/>
    </row>
    <row r="51" ht="30.0" customHeight="1">
      <c r="A51" s="241" t="s">
        <v>153</v>
      </c>
      <c r="B51" s="242"/>
      <c r="C51" s="243"/>
      <c r="D51" s="244"/>
      <c r="E51" s="245"/>
      <c r="F51" s="246"/>
      <c r="G51" s="247">
        <f>G47+G43+G39</f>
        <v>0</v>
      </c>
      <c r="H51" s="245"/>
      <c r="I51" s="246"/>
      <c r="J51" s="247">
        <f>J47+J43+J39</f>
        <v>0</v>
      </c>
      <c r="K51" s="245"/>
      <c r="L51" s="246"/>
      <c r="M51" s="247">
        <f>M47+M43+M39</f>
        <v>0</v>
      </c>
      <c r="N51" s="245"/>
      <c r="O51" s="246"/>
      <c r="P51" s="247">
        <f>P47+P43+P39</f>
        <v>0</v>
      </c>
      <c r="Q51" s="245"/>
      <c r="R51" s="246"/>
      <c r="S51" s="247">
        <f>S47+S43+S39</f>
        <v>0</v>
      </c>
      <c r="T51" s="245"/>
      <c r="U51" s="246"/>
      <c r="V51" s="248">
        <f t="shared" ref="V51:X51" si="62">V47+V43+V39</f>
        <v>0</v>
      </c>
      <c r="W51" s="227">
        <f t="shared" si="62"/>
        <v>0</v>
      </c>
      <c r="X51" s="227">
        <f t="shared" si="62"/>
        <v>0</v>
      </c>
      <c r="Y51" s="221">
        <f t="shared" si="42"/>
        <v>0</v>
      </c>
      <c r="Z51" s="249" t="str">
        <f t="shared" si="43"/>
        <v>#DIV/0!</v>
      </c>
      <c r="AA51" s="250"/>
      <c r="AB51" s="70"/>
      <c r="AC51" s="70"/>
      <c r="AD51" s="70"/>
      <c r="AE51" s="70"/>
      <c r="AF51" s="70"/>
      <c r="AG51" s="70"/>
    </row>
    <row r="52" ht="30.0" customHeight="1">
      <c r="A52" s="251" t="s">
        <v>82</v>
      </c>
      <c r="B52" s="252">
        <v>3.0</v>
      </c>
      <c r="C52" s="253" t="s">
        <v>154</v>
      </c>
      <c r="D52" s="254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35"/>
      <c r="X52" s="235"/>
      <c r="Y52" s="235"/>
      <c r="Z52" s="236"/>
      <c r="AA52" s="256"/>
      <c r="AB52" s="70"/>
      <c r="AC52" s="70"/>
      <c r="AD52" s="70"/>
      <c r="AE52" s="70"/>
      <c r="AF52" s="70"/>
      <c r="AG52" s="70"/>
    </row>
    <row r="53" ht="47.25" customHeight="1">
      <c r="A53" s="122" t="s">
        <v>84</v>
      </c>
      <c r="B53" s="257" t="s">
        <v>155</v>
      </c>
      <c r="C53" s="258" t="s">
        <v>156</v>
      </c>
      <c r="D53" s="185"/>
      <c r="E53" s="259"/>
      <c r="F53" s="260"/>
      <c r="G53" s="261">
        <f>SUM(G54:G56)</f>
        <v>0</v>
      </c>
      <c r="H53" s="259"/>
      <c r="I53" s="260"/>
      <c r="J53" s="261">
        <f>SUM(J54:J56)</f>
        <v>0</v>
      </c>
      <c r="K53" s="259"/>
      <c r="L53" s="260"/>
      <c r="M53" s="261">
        <f>SUM(M54:M56)</f>
        <v>0</v>
      </c>
      <c r="N53" s="259"/>
      <c r="O53" s="260"/>
      <c r="P53" s="261">
        <f>SUM(P54:P56)</f>
        <v>0</v>
      </c>
      <c r="Q53" s="259"/>
      <c r="R53" s="260"/>
      <c r="S53" s="261">
        <f>SUM(S54:S56)</f>
        <v>0</v>
      </c>
      <c r="T53" s="259"/>
      <c r="U53" s="260"/>
      <c r="V53" s="262">
        <f>SUM(V54:V56)</f>
        <v>0</v>
      </c>
      <c r="W53" s="130">
        <f t="shared" ref="W53:W60" si="63">G53+M53+S53</f>
        <v>0</v>
      </c>
      <c r="X53" s="263">
        <f t="shared" ref="X53:X60" si="64">J53+P53+V53</f>
        <v>0</v>
      </c>
      <c r="Y53" s="263">
        <f t="shared" ref="Y53:Y61" si="65">W53-X53</f>
        <v>0</v>
      </c>
      <c r="Z53" s="132" t="str">
        <f t="shared" ref="Z53:Z61" si="66">Y53/W53</f>
        <v>#DIV/0!</v>
      </c>
      <c r="AA53" s="133"/>
      <c r="AB53" s="134"/>
      <c r="AC53" s="134"/>
      <c r="AD53" s="134"/>
      <c r="AE53" s="134"/>
      <c r="AF53" s="134"/>
      <c r="AG53" s="134"/>
    </row>
    <row r="54" ht="30.0" customHeight="1">
      <c r="A54" s="135" t="s">
        <v>87</v>
      </c>
      <c r="B54" s="136" t="s">
        <v>157</v>
      </c>
      <c r="C54" s="239" t="s">
        <v>158</v>
      </c>
      <c r="D54" s="138" t="s">
        <v>136</v>
      </c>
      <c r="E54" s="139"/>
      <c r="F54" s="140"/>
      <c r="G54" s="141">
        <f t="shared" ref="G54:G56" si="67">E54*F54</f>
        <v>0</v>
      </c>
      <c r="H54" s="139"/>
      <c r="I54" s="140"/>
      <c r="J54" s="141">
        <f t="shared" ref="J54:J56" si="68">H54*I54</f>
        <v>0</v>
      </c>
      <c r="K54" s="139"/>
      <c r="L54" s="140"/>
      <c r="M54" s="141">
        <f t="shared" ref="M54:M56" si="69">K54*L54</f>
        <v>0</v>
      </c>
      <c r="N54" s="139"/>
      <c r="O54" s="140"/>
      <c r="P54" s="141">
        <f t="shared" ref="P54:P56" si="70">N54*O54</f>
        <v>0</v>
      </c>
      <c r="Q54" s="139"/>
      <c r="R54" s="140"/>
      <c r="S54" s="141">
        <f t="shared" ref="S54:S56" si="71">Q54*R54</f>
        <v>0</v>
      </c>
      <c r="T54" s="139"/>
      <c r="U54" s="140"/>
      <c r="V54" s="142">
        <f t="shared" ref="V54:V56" si="72">T54*U54</f>
        <v>0</v>
      </c>
      <c r="W54" s="143">
        <f t="shared" si="63"/>
        <v>0</v>
      </c>
      <c r="X54" s="238">
        <f t="shared" si="64"/>
        <v>0</v>
      </c>
      <c r="Y54" s="238">
        <f t="shared" si="65"/>
        <v>0</v>
      </c>
      <c r="Z54" s="145" t="str">
        <f t="shared" si="66"/>
        <v>#DIV/0!</v>
      </c>
      <c r="AA54" s="146"/>
      <c r="AB54" s="148"/>
      <c r="AC54" s="148"/>
      <c r="AD54" s="148"/>
      <c r="AE54" s="148"/>
      <c r="AF54" s="148"/>
      <c r="AG54" s="148"/>
    </row>
    <row r="55" ht="30.0" customHeight="1">
      <c r="A55" s="135" t="s">
        <v>87</v>
      </c>
      <c r="B55" s="136" t="s">
        <v>159</v>
      </c>
      <c r="C55" s="239" t="s">
        <v>160</v>
      </c>
      <c r="D55" s="138" t="s">
        <v>136</v>
      </c>
      <c r="E55" s="139"/>
      <c r="F55" s="140"/>
      <c r="G55" s="141">
        <f t="shared" si="67"/>
        <v>0</v>
      </c>
      <c r="H55" s="139"/>
      <c r="I55" s="140"/>
      <c r="J55" s="141">
        <f t="shared" si="68"/>
        <v>0</v>
      </c>
      <c r="K55" s="139"/>
      <c r="L55" s="140"/>
      <c r="M55" s="141">
        <f t="shared" si="69"/>
        <v>0</v>
      </c>
      <c r="N55" s="139"/>
      <c r="O55" s="140"/>
      <c r="P55" s="141">
        <f t="shared" si="70"/>
        <v>0</v>
      </c>
      <c r="Q55" s="139"/>
      <c r="R55" s="140"/>
      <c r="S55" s="141">
        <f t="shared" si="71"/>
        <v>0</v>
      </c>
      <c r="T55" s="139"/>
      <c r="U55" s="140"/>
      <c r="V55" s="142">
        <f t="shared" si="72"/>
        <v>0</v>
      </c>
      <c r="W55" s="143">
        <f t="shared" si="63"/>
        <v>0</v>
      </c>
      <c r="X55" s="238">
        <f t="shared" si="64"/>
        <v>0</v>
      </c>
      <c r="Y55" s="238">
        <f t="shared" si="65"/>
        <v>0</v>
      </c>
      <c r="Z55" s="145" t="str">
        <f t="shared" si="66"/>
        <v>#DIV/0!</v>
      </c>
      <c r="AA55" s="146"/>
      <c r="AB55" s="148"/>
      <c r="AC55" s="148"/>
      <c r="AD55" s="148"/>
      <c r="AE55" s="148"/>
      <c r="AF55" s="148"/>
      <c r="AG55" s="148"/>
    </row>
    <row r="56" ht="30.0" customHeight="1">
      <c r="A56" s="177" t="s">
        <v>87</v>
      </c>
      <c r="B56" s="160" t="s">
        <v>161</v>
      </c>
      <c r="C56" s="205" t="s">
        <v>162</v>
      </c>
      <c r="D56" s="161" t="s">
        <v>136</v>
      </c>
      <c r="E56" s="162"/>
      <c r="F56" s="163"/>
      <c r="G56" s="164">
        <f t="shared" si="67"/>
        <v>0</v>
      </c>
      <c r="H56" s="162"/>
      <c r="I56" s="163"/>
      <c r="J56" s="164">
        <f t="shared" si="68"/>
        <v>0</v>
      </c>
      <c r="K56" s="162"/>
      <c r="L56" s="163"/>
      <c r="M56" s="164">
        <f t="shared" si="69"/>
        <v>0</v>
      </c>
      <c r="N56" s="162"/>
      <c r="O56" s="163"/>
      <c r="P56" s="164">
        <f t="shared" si="70"/>
        <v>0</v>
      </c>
      <c r="Q56" s="162"/>
      <c r="R56" s="163"/>
      <c r="S56" s="164">
        <f t="shared" si="71"/>
        <v>0</v>
      </c>
      <c r="T56" s="162"/>
      <c r="U56" s="163"/>
      <c r="V56" s="172">
        <f t="shared" si="72"/>
        <v>0</v>
      </c>
      <c r="W56" s="173">
        <f t="shared" si="63"/>
        <v>0</v>
      </c>
      <c r="X56" s="240">
        <f t="shared" si="64"/>
        <v>0</v>
      </c>
      <c r="Y56" s="240">
        <f t="shared" si="65"/>
        <v>0</v>
      </c>
      <c r="Z56" s="145" t="str">
        <f t="shared" si="66"/>
        <v>#DIV/0!</v>
      </c>
      <c r="AA56" s="159"/>
      <c r="AB56" s="148"/>
      <c r="AC56" s="148"/>
      <c r="AD56" s="148"/>
      <c r="AE56" s="148"/>
      <c r="AF56" s="148"/>
      <c r="AG56" s="148"/>
    </row>
    <row r="57" ht="54.0" customHeight="1">
      <c r="A57" s="122" t="s">
        <v>84</v>
      </c>
      <c r="B57" s="257" t="s">
        <v>163</v>
      </c>
      <c r="C57" s="124" t="s">
        <v>164</v>
      </c>
      <c r="D57" s="125"/>
      <c r="E57" s="126"/>
      <c r="F57" s="127"/>
      <c r="G57" s="128"/>
      <c r="H57" s="126"/>
      <c r="I57" s="127"/>
      <c r="J57" s="128"/>
      <c r="K57" s="126"/>
      <c r="L57" s="127"/>
      <c r="M57" s="128">
        <f>SUM(M58:M60)</f>
        <v>0</v>
      </c>
      <c r="N57" s="126"/>
      <c r="O57" s="127"/>
      <c r="P57" s="128">
        <f>SUM(P58:P60)</f>
        <v>0</v>
      </c>
      <c r="Q57" s="126"/>
      <c r="R57" s="127"/>
      <c r="S57" s="128">
        <f>SUM(S58:S60)</f>
        <v>0</v>
      </c>
      <c r="T57" s="126"/>
      <c r="U57" s="127"/>
      <c r="V57" s="129">
        <f>SUM(V58:V60)</f>
        <v>0</v>
      </c>
      <c r="W57" s="130">
        <f t="shared" si="63"/>
        <v>0</v>
      </c>
      <c r="X57" s="263">
        <f t="shared" si="64"/>
        <v>0</v>
      </c>
      <c r="Y57" s="263">
        <f t="shared" si="65"/>
        <v>0</v>
      </c>
      <c r="Z57" s="132" t="str">
        <f t="shared" si="66"/>
        <v>#DIV/0!</v>
      </c>
      <c r="AA57" s="133"/>
      <c r="AB57" s="134"/>
      <c r="AC57" s="134"/>
      <c r="AD57" s="134"/>
      <c r="AE57" s="134"/>
      <c r="AF57" s="134"/>
      <c r="AG57" s="134"/>
    </row>
    <row r="58" ht="30.0" customHeight="1">
      <c r="A58" s="135" t="s">
        <v>87</v>
      </c>
      <c r="B58" s="136" t="s">
        <v>165</v>
      </c>
      <c r="C58" s="239" t="s">
        <v>166</v>
      </c>
      <c r="D58" s="138" t="s">
        <v>121</v>
      </c>
      <c r="E58" s="264" t="s">
        <v>167</v>
      </c>
      <c r="F58" s="265"/>
      <c r="G58" s="266"/>
      <c r="H58" s="264" t="s">
        <v>167</v>
      </c>
      <c r="I58" s="265"/>
      <c r="J58" s="266"/>
      <c r="K58" s="139"/>
      <c r="L58" s="140"/>
      <c r="M58" s="141">
        <f t="shared" ref="M58:M60" si="73">K58*L58</f>
        <v>0</v>
      </c>
      <c r="N58" s="139"/>
      <c r="O58" s="140"/>
      <c r="P58" s="141">
        <f t="shared" ref="P58:P60" si="74">N58*O58</f>
        <v>0</v>
      </c>
      <c r="Q58" s="139"/>
      <c r="R58" s="140"/>
      <c r="S58" s="141">
        <f t="shared" ref="S58:S60" si="75">Q58*R58</f>
        <v>0</v>
      </c>
      <c r="T58" s="139"/>
      <c r="U58" s="140"/>
      <c r="V58" s="142">
        <f t="shared" ref="V58:V60" si="76">T58*U58</f>
        <v>0</v>
      </c>
      <c r="W58" s="143">
        <f t="shared" si="63"/>
        <v>0</v>
      </c>
      <c r="X58" s="238">
        <f t="shared" si="64"/>
        <v>0</v>
      </c>
      <c r="Y58" s="238">
        <f t="shared" si="65"/>
        <v>0</v>
      </c>
      <c r="Z58" s="145" t="str">
        <f t="shared" si="66"/>
        <v>#DIV/0!</v>
      </c>
      <c r="AA58" s="146"/>
      <c r="AB58" s="148"/>
      <c r="AC58" s="148"/>
      <c r="AD58" s="148"/>
      <c r="AE58" s="148"/>
      <c r="AF58" s="148"/>
      <c r="AG58" s="148"/>
    </row>
    <row r="59" ht="30.0" customHeight="1">
      <c r="A59" s="135" t="s">
        <v>87</v>
      </c>
      <c r="B59" s="136" t="s">
        <v>168</v>
      </c>
      <c r="C59" s="239" t="s">
        <v>169</v>
      </c>
      <c r="D59" s="138" t="s">
        <v>121</v>
      </c>
      <c r="E59" s="29"/>
      <c r="G59" s="267"/>
      <c r="H59" s="29"/>
      <c r="J59" s="267"/>
      <c r="K59" s="139"/>
      <c r="L59" s="140"/>
      <c r="M59" s="141">
        <f t="shared" si="73"/>
        <v>0</v>
      </c>
      <c r="N59" s="139"/>
      <c r="O59" s="140"/>
      <c r="P59" s="141">
        <f t="shared" si="74"/>
        <v>0</v>
      </c>
      <c r="Q59" s="139"/>
      <c r="R59" s="140"/>
      <c r="S59" s="141">
        <f t="shared" si="75"/>
        <v>0</v>
      </c>
      <c r="T59" s="139"/>
      <c r="U59" s="140"/>
      <c r="V59" s="142">
        <f t="shared" si="76"/>
        <v>0</v>
      </c>
      <c r="W59" s="143">
        <f t="shared" si="63"/>
        <v>0</v>
      </c>
      <c r="X59" s="238">
        <f t="shared" si="64"/>
        <v>0</v>
      </c>
      <c r="Y59" s="238">
        <f t="shared" si="65"/>
        <v>0</v>
      </c>
      <c r="Z59" s="145" t="str">
        <f t="shared" si="66"/>
        <v>#DIV/0!</v>
      </c>
      <c r="AA59" s="146"/>
      <c r="AB59" s="148"/>
      <c r="AC59" s="148"/>
      <c r="AD59" s="148"/>
      <c r="AE59" s="148"/>
      <c r="AF59" s="148"/>
      <c r="AG59" s="148"/>
    </row>
    <row r="60" ht="30.0" customHeight="1">
      <c r="A60" s="149" t="s">
        <v>87</v>
      </c>
      <c r="B60" s="150" t="s">
        <v>170</v>
      </c>
      <c r="C60" s="268" t="s">
        <v>171</v>
      </c>
      <c r="D60" s="152" t="s">
        <v>121</v>
      </c>
      <c r="E60" s="269"/>
      <c r="F60" s="270"/>
      <c r="G60" s="271"/>
      <c r="H60" s="269"/>
      <c r="I60" s="270"/>
      <c r="J60" s="271"/>
      <c r="K60" s="153"/>
      <c r="L60" s="154"/>
      <c r="M60" s="155">
        <f t="shared" si="73"/>
        <v>0</v>
      </c>
      <c r="N60" s="153"/>
      <c r="O60" s="154"/>
      <c r="P60" s="155">
        <f t="shared" si="74"/>
        <v>0</v>
      </c>
      <c r="Q60" s="153"/>
      <c r="R60" s="154"/>
      <c r="S60" s="155">
        <f t="shared" si="75"/>
        <v>0</v>
      </c>
      <c r="T60" s="153"/>
      <c r="U60" s="154"/>
      <c r="V60" s="156">
        <f t="shared" si="76"/>
        <v>0</v>
      </c>
      <c r="W60" s="157">
        <f t="shared" si="63"/>
        <v>0</v>
      </c>
      <c r="X60" s="272">
        <f t="shared" si="64"/>
        <v>0</v>
      </c>
      <c r="Y60" s="272">
        <f t="shared" si="65"/>
        <v>0</v>
      </c>
      <c r="Z60" s="145" t="str">
        <f t="shared" si="66"/>
        <v>#DIV/0!</v>
      </c>
      <c r="AA60" s="159"/>
      <c r="AB60" s="148"/>
      <c r="AC60" s="148"/>
      <c r="AD60" s="148"/>
      <c r="AE60" s="148"/>
      <c r="AF60" s="148"/>
      <c r="AG60" s="148"/>
    </row>
    <row r="61" ht="30.0" customHeight="1">
      <c r="A61" s="217" t="s">
        <v>172</v>
      </c>
      <c r="B61" s="218"/>
      <c r="C61" s="219"/>
      <c r="D61" s="220"/>
      <c r="E61" s="245"/>
      <c r="F61" s="246"/>
      <c r="G61" s="247">
        <f>G53</f>
        <v>0</v>
      </c>
      <c r="H61" s="245"/>
      <c r="I61" s="246"/>
      <c r="J61" s="247">
        <f>J53</f>
        <v>0</v>
      </c>
      <c r="K61" s="245"/>
      <c r="L61" s="246"/>
      <c r="M61" s="247">
        <f>M57+M53</f>
        <v>0</v>
      </c>
      <c r="N61" s="245"/>
      <c r="O61" s="246"/>
      <c r="P61" s="247">
        <f>P57+P53</f>
        <v>0</v>
      </c>
      <c r="Q61" s="245"/>
      <c r="R61" s="246"/>
      <c r="S61" s="247">
        <f>S57+S53</f>
        <v>0</v>
      </c>
      <c r="T61" s="245"/>
      <c r="U61" s="246"/>
      <c r="V61" s="248">
        <f>V57+V53</f>
        <v>0</v>
      </c>
      <c r="W61" s="273">
        <f t="shared" ref="W61:X61" si="77">W53+W57</f>
        <v>0</v>
      </c>
      <c r="X61" s="273">
        <f t="shared" si="77"/>
        <v>0</v>
      </c>
      <c r="Y61" s="274">
        <f t="shared" si="65"/>
        <v>0</v>
      </c>
      <c r="Z61" s="249" t="str">
        <f t="shared" si="66"/>
        <v>#DIV/0!</v>
      </c>
      <c r="AA61" s="250"/>
      <c r="AB61" s="70"/>
      <c r="AC61" s="70"/>
      <c r="AD61" s="70"/>
      <c r="AE61" s="70"/>
      <c r="AF61" s="70"/>
      <c r="AG61" s="70"/>
    </row>
    <row r="62" ht="30.0" customHeight="1">
      <c r="A62" s="251" t="s">
        <v>82</v>
      </c>
      <c r="B62" s="252">
        <v>4.0</v>
      </c>
      <c r="C62" s="253" t="s">
        <v>173</v>
      </c>
      <c r="D62" s="254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35"/>
      <c r="X62" s="235"/>
      <c r="Y62" s="235"/>
      <c r="Z62" s="236"/>
      <c r="AA62" s="256"/>
      <c r="AB62" s="70"/>
      <c r="AC62" s="70"/>
      <c r="AD62" s="70"/>
      <c r="AE62" s="70"/>
      <c r="AF62" s="70"/>
      <c r="AG62" s="70"/>
    </row>
    <row r="63" ht="30.0" customHeight="1">
      <c r="A63" s="122" t="s">
        <v>84</v>
      </c>
      <c r="B63" s="123" t="s">
        <v>174</v>
      </c>
      <c r="C63" s="124" t="s">
        <v>175</v>
      </c>
      <c r="D63" s="125"/>
      <c r="E63" s="126"/>
      <c r="F63" s="127"/>
      <c r="G63" s="128">
        <f>SUM(G64:G66)</f>
        <v>72000</v>
      </c>
      <c r="H63" s="126"/>
      <c r="I63" s="127"/>
      <c r="J63" s="128">
        <f>SUM(J64:J66)</f>
        <v>42700</v>
      </c>
      <c r="K63" s="126"/>
      <c r="L63" s="127"/>
      <c r="M63" s="128">
        <f>SUM(M64:M66)</f>
        <v>0</v>
      </c>
      <c r="N63" s="126"/>
      <c r="O63" s="127"/>
      <c r="P63" s="128">
        <f>SUM(P64:P66)</f>
        <v>0</v>
      </c>
      <c r="Q63" s="126"/>
      <c r="R63" s="127"/>
      <c r="S63" s="128">
        <f>SUM(S64:S66)</f>
        <v>0</v>
      </c>
      <c r="T63" s="126"/>
      <c r="U63" s="127"/>
      <c r="V63" s="129">
        <f>SUM(V64:V66)</f>
        <v>0</v>
      </c>
      <c r="W63" s="130">
        <f t="shared" ref="W63:W82" si="78">G63+M63+S63</f>
        <v>72000</v>
      </c>
      <c r="X63" s="131">
        <f t="shared" ref="X63:X82" si="79">J63+P63+V63</f>
        <v>42700</v>
      </c>
      <c r="Y63" s="130">
        <f t="shared" ref="Y63:Y83" si="80">W63-X63</f>
        <v>29300</v>
      </c>
      <c r="Z63" s="132">
        <f t="shared" ref="Z63:Z83" si="81">Y63/W63</f>
        <v>0.4069444444</v>
      </c>
      <c r="AA63" s="133"/>
      <c r="AB63" s="134"/>
      <c r="AC63" s="134"/>
      <c r="AD63" s="134"/>
      <c r="AE63" s="134"/>
      <c r="AF63" s="134"/>
      <c r="AG63" s="134"/>
    </row>
    <row r="64">
      <c r="A64" s="135" t="s">
        <v>87</v>
      </c>
      <c r="B64" s="136" t="s">
        <v>176</v>
      </c>
      <c r="C64" s="275" t="s">
        <v>177</v>
      </c>
      <c r="D64" s="276" t="s">
        <v>178</v>
      </c>
      <c r="E64" s="277">
        <v>90.0</v>
      </c>
      <c r="F64" s="278">
        <v>800.0</v>
      </c>
      <c r="G64" s="279">
        <f t="shared" ref="G64:G66" si="82">E64*F64</f>
        <v>72000</v>
      </c>
      <c r="H64" s="280">
        <v>61.0</v>
      </c>
      <c r="I64" s="281">
        <v>700.0</v>
      </c>
      <c r="J64" s="279">
        <f t="shared" ref="J64:J66" si="83">H64*I64</f>
        <v>42700</v>
      </c>
      <c r="K64" s="139"/>
      <c r="L64" s="278"/>
      <c r="M64" s="141">
        <f t="shared" ref="M64:M66" si="84">K64*L64</f>
        <v>0</v>
      </c>
      <c r="N64" s="139"/>
      <c r="O64" s="278"/>
      <c r="P64" s="141">
        <f t="shared" ref="P64:P66" si="85">N64*O64</f>
        <v>0</v>
      </c>
      <c r="Q64" s="139"/>
      <c r="R64" s="278"/>
      <c r="S64" s="141">
        <f t="shared" ref="S64:S66" si="86">Q64*R64</f>
        <v>0</v>
      </c>
      <c r="T64" s="139"/>
      <c r="U64" s="278"/>
      <c r="V64" s="142">
        <f t="shared" ref="V64:V66" si="87">T64*U64</f>
        <v>0</v>
      </c>
      <c r="W64" s="143">
        <f t="shared" si="78"/>
        <v>72000</v>
      </c>
      <c r="X64" s="238">
        <f t="shared" si="79"/>
        <v>42700</v>
      </c>
      <c r="Y64" s="238">
        <f t="shared" si="80"/>
        <v>29300</v>
      </c>
      <c r="Z64" s="145">
        <f t="shared" si="81"/>
        <v>0.4069444444</v>
      </c>
      <c r="AA64" s="282" t="s">
        <v>179</v>
      </c>
      <c r="AB64" s="148"/>
      <c r="AC64" s="148"/>
      <c r="AD64" s="148"/>
      <c r="AE64" s="148"/>
      <c r="AF64" s="148"/>
      <c r="AG64" s="148"/>
    </row>
    <row r="65" ht="30.0" customHeight="1">
      <c r="A65" s="135" t="s">
        <v>87</v>
      </c>
      <c r="B65" s="136" t="s">
        <v>180</v>
      </c>
      <c r="C65" s="239" t="s">
        <v>181</v>
      </c>
      <c r="D65" s="276" t="s">
        <v>182</v>
      </c>
      <c r="E65" s="277"/>
      <c r="F65" s="278"/>
      <c r="G65" s="279">
        <f t="shared" si="82"/>
        <v>0</v>
      </c>
      <c r="H65" s="277"/>
      <c r="I65" s="278"/>
      <c r="J65" s="279">
        <f t="shared" si="83"/>
        <v>0</v>
      </c>
      <c r="K65" s="139"/>
      <c r="L65" s="278"/>
      <c r="M65" s="141">
        <f t="shared" si="84"/>
        <v>0</v>
      </c>
      <c r="N65" s="139"/>
      <c r="O65" s="278"/>
      <c r="P65" s="141">
        <f t="shared" si="85"/>
        <v>0</v>
      </c>
      <c r="Q65" s="139"/>
      <c r="R65" s="278"/>
      <c r="S65" s="141">
        <f t="shared" si="86"/>
        <v>0</v>
      </c>
      <c r="T65" s="139"/>
      <c r="U65" s="278"/>
      <c r="V65" s="142">
        <f t="shared" si="87"/>
        <v>0</v>
      </c>
      <c r="W65" s="143">
        <f t="shared" si="78"/>
        <v>0</v>
      </c>
      <c r="X65" s="238">
        <f t="shared" si="79"/>
        <v>0</v>
      </c>
      <c r="Y65" s="238">
        <f t="shared" si="80"/>
        <v>0</v>
      </c>
      <c r="Z65" s="145" t="str">
        <f t="shared" si="81"/>
        <v>#DIV/0!</v>
      </c>
      <c r="AA65" s="146"/>
      <c r="AB65" s="148"/>
      <c r="AC65" s="148"/>
      <c r="AD65" s="148"/>
      <c r="AE65" s="148"/>
      <c r="AF65" s="148"/>
      <c r="AG65" s="148"/>
    </row>
    <row r="66" ht="30.0" customHeight="1">
      <c r="A66" s="149" t="s">
        <v>87</v>
      </c>
      <c r="B66" s="160" t="s">
        <v>183</v>
      </c>
      <c r="C66" s="205" t="s">
        <v>181</v>
      </c>
      <c r="D66" s="276" t="s">
        <v>182</v>
      </c>
      <c r="E66" s="283"/>
      <c r="F66" s="284"/>
      <c r="G66" s="285">
        <f t="shared" si="82"/>
        <v>0</v>
      </c>
      <c r="H66" s="283"/>
      <c r="I66" s="284"/>
      <c r="J66" s="285">
        <f t="shared" si="83"/>
        <v>0</v>
      </c>
      <c r="K66" s="162"/>
      <c r="L66" s="284"/>
      <c r="M66" s="164">
        <f t="shared" si="84"/>
        <v>0</v>
      </c>
      <c r="N66" s="162"/>
      <c r="O66" s="284"/>
      <c r="P66" s="164">
        <f t="shared" si="85"/>
        <v>0</v>
      </c>
      <c r="Q66" s="162"/>
      <c r="R66" s="284"/>
      <c r="S66" s="164">
        <f t="shared" si="86"/>
        <v>0</v>
      </c>
      <c r="T66" s="162"/>
      <c r="U66" s="284"/>
      <c r="V66" s="172">
        <f t="shared" si="87"/>
        <v>0</v>
      </c>
      <c r="W66" s="173">
        <f t="shared" si="78"/>
        <v>0</v>
      </c>
      <c r="X66" s="240">
        <f t="shared" si="79"/>
        <v>0</v>
      </c>
      <c r="Y66" s="240">
        <f t="shared" si="80"/>
        <v>0</v>
      </c>
      <c r="Z66" s="145" t="str">
        <f t="shared" si="81"/>
        <v>#DIV/0!</v>
      </c>
      <c r="AA66" s="159"/>
      <c r="AB66" s="148"/>
      <c r="AC66" s="148"/>
      <c r="AD66" s="148"/>
      <c r="AE66" s="148"/>
      <c r="AF66" s="148"/>
      <c r="AG66" s="148"/>
    </row>
    <row r="67" ht="30.0" customHeight="1">
      <c r="A67" s="122" t="s">
        <v>84</v>
      </c>
      <c r="B67" s="257" t="s">
        <v>184</v>
      </c>
      <c r="C67" s="286" t="s">
        <v>185</v>
      </c>
      <c r="D67" s="125"/>
      <c r="E67" s="126"/>
      <c r="F67" s="127"/>
      <c r="G67" s="128">
        <f>SUM(G68:G70)</f>
        <v>0</v>
      </c>
      <c r="H67" s="126"/>
      <c r="I67" s="127"/>
      <c r="J67" s="128">
        <f>SUM(J68:J70)</f>
        <v>0</v>
      </c>
      <c r="K67" s="126"/>
      <c r="L67" s="127"/>
      <c r="M67" s="128">
        <f>SUM(M68:M70)</f>
        <v>0</v>
      </c>
      <c r="N67" s="126"/>
      <c r="O67" s="127"/>
      <c r="P67" s="128">
        <f>SUM(P68:P70)</f>
        <v>0</v>
      </c>
      <c r="Q67" s="126"/>
      <c r="R67" s="127"/>
      <c r="S67" s="128">
        <f>SUM(S68:S70)</f>
        <v>0</v>
      </c>
      <c r="T67" s="126"/>
      <c r="U67" s="127"/>
      <c r="V67" s="129">
        <f>SUM(V68:V70)</f>
        <v>0</v>
      </c>
      <c r="W67" s="130">
        <f t="shared" si="78"/>
        <v>0</v>
      </c>
      <c r="X67" s="263">
        <f t="shared" si="79"/>
        <v>0</v>
      </c>
      <c r="Y67" s="263">
        <f t="shared" si="80"/>
        <v>0</v>
      </c>
      <c r="Z67" s="132" t="str">
        <f t="shared" si="81"/>
        <v>#DIV/0!</v>
      </c>
      <c r="AA67" s="133"/>
      <c r="AB67" s="134"/>
      <c r="AC67" s="134"/>
      <c r="AD67" s="134"/>
      <c r="AE67" s="134"/>
      <c r="AF67" s="134"/>
      <c r="AG67" s="134"/>
    </row>
    <row r="68" ht="30.0" customHeight="1">
      <c r="A68" s="135" t="s">
        <v>87</v>
      </c>
      <c r="B68" s="136" t="s">
        <v>186</v>
      </c>
      <c r="C68" s="287" t="s">
        <v>187</v>
      </c>
      <c r="D68" s="211" t="s">
        <v>136</v>
      </c>
      <c r="E68" s="139"/>
      <c r="F68" s="140"/>
      <c r="G68" s="141">
        <f t="shared" ref="G68:G70" si="88">E68*F68</f>
        <v>0</v>
      </c>
      <c r="H68" s="139"/>
      <c r="I68" s="140"/>
      <c r="J68" s="141">
        <f t="shared" ref="J68:J70" si="89">H68*I68</f>
        <v>0</v>
      </c>
      <c r="K68" s="139"/>
      <c r="L68" s="140"/>
      <c r="M68" s="141">
        <f t="shared" ref="M68:M70" si="90">K68*L68</f>
        <v>0</v>
      </c>
      <c r="N68" s="139"/>
      <c r="O68" s="140"/>
      <c r="P68" s="141">
        <f t="shared" ref="P68:P70" si="91">N68*O68</f>
        <v>0</v>
      </c>
      <c r="Q68" s="139"/>
      <c r="R68" s="140"/>
      <c r="S68" s="141">
        <f t="shared" ref="S68:S70" si="92">Q68*R68</f>
        <v>0</v>
      </c>
      <c r="T68" s="139"/>
      <c r="U68" s="140"/>
      <c r="V68" s="142">
        <f t="shared" ref="V68:V70" si="93">T68*U68</f>
        <v>0</v>
      </c>
      <c r="W68" s="143">
        <f t="shared" si="78"/>
        <v>0</v>
      </c>
      <c r="X68" s="238">
        <f t="shared" si="79"/>
        <v>0</v>
      </c>
      <c r="Y68" s="238">
        <f t="shared" si="80"/>
        <v>0</v>
      </c>
      <c r="Z68" s="145" t="str">
        <f t="shared" si="81"/>
        <v>#DIV/0!</v>
      </c>
      <c r="AA68" s="146"/>
      <c r="AB68" s="148"/>
      <c r="AC68" s="148"/>
      <c r="AD68" s="148"/>
      <c r="AE68" s="148"/>
      <c r="AF68" s="148"/>
      <c r="AG68" s="148"/>
    </row>
    <row r="69" ht="30.0" customHeight="1">
      <c r="A69" s="135" t="s">
        <v>87</v>
      </c>
      <c r="B69" s="136" t="s">
        <v>188</v>
      </c>
      <c r="C69" s="287" t="s">
        <v>158</v>
      </c>
      <c r="D69" s="211" t="s">
        <v>136</v>
      </c>
      <c r="E69" s="139"/>
      <c r="F69" s="140"/>
      <c r="G69" s="141">
        <f t="shared" si="88"/>
        <v>0</v>
      </c>
      <c r="H69" s="139"/>
      <c r="I69" s="140"/>
      <c r="J69" s="141">
        <f t="shared" si="89"/>
        <v>0</v>
      </c>
      <c r="K69" s="139"/>
      <c r="L69" s="140"/>
      <c r="M69" s="141">
        <f t="shared" si="90"/>
        <v>0</v>
      </c>
      <c r="N69" s="139"/>
      <c r="O69" s="140"/>
      <c r="P69" s="141">
        <f t="shared" si="91"/>
        <v>0</v>
      </c>
      <c r="Q69" s="139"/>
      <c r="R69" s="140"/>
      <c r="S69" s="141">
        <f t="shared" si="92"/>
        <v>0</v>
      </c>
      <c r="T69" s="139"/>
      <c r="U69" s="140"/>
      <c r="V69" s="142">
        <f t="shared" si="93"/>
        <v>0</v>
      </c>
      <c r="W69" s="143">
        <f t="shared" si="78"/>
        <v>0</v>
      </c>
      <c r="X69" s="238">
        <f t="shared" si="79"/>
        <v>0</v>
      </c>
      <c r="Y69" s="238">
        <f t="shared" si="80"/>
        <v>0</v>
      </c>
      <c r="Z69" s="145" t="str">
        <f t="shared" si="81"/>
        <v>#DIV/0!</v>
      </c>
      <c r="AA69" s="146"/>
      <c r="AB69" s="148"/>
      <c r="AC69" s="148"/>
      <c r="AD69" s="148"/>
      <c r="AE69" s="148"/>
      <c r="AF69" s="148"/>
      <c r="AG69" s="148"/>
    </row>
    <row r="70" ht="30.0" customHeight="1">
      <c r="A70" s="177" t="s">
        <v>87</v>
      </c>
      <c r="B70" s="150" t="s">
        <v>189</v>
      </c>
      <c r="C70" s="288" t="s">
        <v>160</v>
      </c>
      <c r="D70" s="211" t="s">
        <v>136</v>
      </c>
      <c r="E70" s="162"/>
      <c r="F70" s="163"/>
      <c r="G70" s="164">
        <f t="shared" si="88"/>
        <v>0</v>
      </c>
      <c r="H70" s="162"/>
      <c r="I70" s="163"/>
      <c r="J70" s="164">
        <f t="shared" si="89"/>
        <v>0</v>
      </c>
      <c r="K70" s="162"/>
      <c r="L70" s="163"/>
      <c r="M70" s="164">
        <f t="shared" si="90"/>
        <v>0</v>
      </c>
      <c r="N70" s="162"/>
      <c r="O70" s="163"/>
      <c r="P70" s="164">
        <f t="shared" si="91"/>
        <v>0</v>
      </c>
      <c r="Q70" s="162"/>
      <c r="R70" s="163"/>
      <c r="S70" s="164">
        <f t="shared" si="92"/>
        <v>0</v>
      </c>
      <c r="T70" s="162"/>
      <c r="U70" s="163"/>
      <c r="V70" s="172">
        <f t="shared" si="93"/>
        <v>0</v>
      </c>
      <c r="W70" s="157">
        <f t="shared" si="78"/>
        <v>0</v>
      </c>
      <c r="X70" s="272">
        <f t="shared" si="79"/>
        <v>0</v>
      </c>
      <c r="Y70" s="272">
        <f t="shared" si="80"/>
        <v>0</v>
      </c>
      <c r="Z70" s="145" t="str">
        <f t="shared" si="81"/>
        <v>#DIV/0!</v>
      </c>
      <c r="AA70" s="176"/>
      <c r="AB70" s="148"/>
      <c r="AC70" s="148"/>
      <c r="AD70" s="148"/>
      <c r="AE70" s="148"/>
      <c r="AF70" s="148"/>
      <c r="AG70" s="148"/>
    </row>
    <row r="71" ht="30.0" customHeight="1">
      <c r="A71" s="122" t="s">
        <v>84</v>
      </c>
      <c r="B71" s="257" t="s">
        <v>190</v>
      </c>
      <c r="C71" s="286" t="s">
        <v>191</v>
      </c>
      <c r="D71" s="125"/>
      <c r="E71" s="126"/>
      <c r="F71" s="127"/>
      <c r="G71" s="128">
        <f>SUM(G72:G74)</f>
        <v>0</v>
      </c>
      <c r="H71" s="126"/>
      <c r="I71" s="127"/>
      <c r="J71" s="128">
        <f>SUM(J72:J74)</f>
        <v>0</v>
      </c>
      <c r="K71" s="126"/>
      <c r="L71" s="127"/>
      <c r="M71" s="128">
        <f>SUM(M72:M74)</f>
        <v>0</v>
      </c>
      <c r="N71" s="126"/>
      <c r="O71" s="127"/>
      <c r="P71" s="128">
        <f>SUM(P72:P74)</f>
        <v>0</v>
      </c>
      <c r="Q71" s="126"/>
      <c r="R71" s="127"/>
      <c r="S71" s="128">
        <f>SUM(S72:S74)</f>
        <v>0</v>
      </c>
      <c r="T71" s="126"/>
      <c r="U71" s="127"/>
      <c r="V71" s="129">
        <f>SUM(V72:V74)</f>
        <v>0</v>
      </c>
      <c r="W71" s="130">
        <f t="shared" si="78"/>
        <v>0</v>
      </c>
      <c r="X71" s="263">
        <f t="shared" si="79"/>
        <v>0</v>
      </c>
      <c r="Y71" s="263">
        <f t="shared" si="80"/>
        <v>0</v>
      </c>
      <c r="Z71" s="132" t="str">
        <f t="shared" si="81"/>
        <v>#DIV/0!</v>
      </c>
      <c r="AA71" s="133"/>
      <c r="AB71" s="134"/>
      <c r="AC71" s="134"/>
      <c r="AD71" s="134"/>
      <c r="AE71" s="134"/>
      <c r="AF71" s="134"/>
      <c r="AG71" s="134"/>
    </row>
    <row r="72" ht="45.0" customHeight="1">
      <c r="A72" s="135" t="s">
        <v>87</v>
      </c>
      <c r="B72" s="136" t="s">
        <v>192</v>
      </c>
      <c r="C72" s="287" t="s">
        <v>193</v>
      </c>
      <c r="D72" s="211" t="s">
        <v>194</v>
      </c>
      <c r="E72" s="139"/>
      <c r="F72" s="140"/>
      <c r="G72" s="141">
        <f t="shared" ref="G72:G74" si="94">E72*F72</f>
        <v>0</v>
      </c>
      <c r="H72" s="139"/>
      <c r="I72" s="140"/>
      <c r="J72" s="141">
        <f t="shared" ref="J72:J74" si="95">H72*I72</f>
        <v>0</v>
      </c>
      <c r="K72" s="139"/>
      <c r="L72" s="140"/>
      <c r="M72" s="141">
        <f t="shared" ref="M72:M74" si="96">K72*L72</f>
        <v>0</v>
      </c>
      <c r="N72" s="139"/>
      <c r="O72" s="140"/>
      <c r="P72" s="141">
        <f t="shared" ref="P72:P74" si="97">N72*O72</f>
        <v>0</v>
      </c>
      <c r="Q72" s="139"/>
      <c r="R72" s="140"/>
      <c r="S72" s="141">
        <f t="shared" ref="S72:S74" si="98">Q72*R72</f>
        <v>0</v>
      </c>
      <c r="T72" s="139"/>
      <c r="U72" s="140"/>
      <c r="V72" s="142">
        <f t="shared" ref="V72:V74" si="99">T72*U72</f>
        <v>0</v>
      </c>
      <c r="W72" s="143">
        <f t="shared" si="78"/>
        <v>0</v>
      </c>
      <c r="X72" s="238">
        <f t="shared" si="79"/>
        <v>0</v>
      </c>
      <c r="Y72" s="238">
        <f t="shared" si="80"/>
        <v>0</v>
      </c>
      <c r="Z72" s="145" t="str">
        <f t="shared" si="81"/>
        <v>#DIV/0!</v>
      </c>
      <c r="AA72" s="146"/>
      <c r="AB72" s="148"/>
      <c r="AC72" s="148"/>
      <c r="AD72" s="148"/>
      <c r="AE72" s="148"/>
      <c r="AF72" s="148"/>
      <c r="AG72" s="148"/>
    </row>
    <row r="73" ht="45.0" customHeight="1">
      <c r="A73" s="135" t="s">
        <v>87</v>
      </c>
      <c r="B73" s="136" t="s">
        <v>195</v>
      </c>
      <c r="C73" s="287" t="s">
        <v>196</v>
      </c>
      <c r="D73" s="211" t="s">
        <v>194</v>
      </c>
      <c r="E73" s="139"/>
      <c r="F73" s="140"/>
      <c r="G73" s="141">
        <f t="shared" si="94"/>
        <v>0</v>
      </c>
      <c r="H73" s="139"/>
      <c r="I73" s="140"/>
      <c r="J73" s="141">
        <f t="shared" si="95"/>
        <v>0</v>
      </c>
      <c r="K73" s="139"/>
      <c r="L73" s="140"/>
      <c r="M73" s="141">
        <f t="shared" si="96"/>
        <v>0</v>
      </c>
      <c r="N73" s="139"/>
      <c r="O73" s="140"/>
      <c r="P73" s="141">
        <f t="shared" si="97"/>
        <v>0</v>
      </c>
      <c r="Q73" s="139"/>
      <c r="R73" s="140"/>
      <c r="S73" s="141">
        <f t="shared" si="98"/>
        <v>0</v>
      </c>
      <c r="T73" s="139"/>
      <c r="U73" s="140"/>
      <c r="V73" s="142">
        <f t="shared" si="99"/>
        <v>0</v>
      </c>
      <c r="W73" s="143">
        <f t="shared" si="78"/>
        <v>0</v>
      </c>
      <c r="X73" s="238">
        <f t="shared" si="79"/>
        <v>0</v>
      </c>
      <c r="Y73" s="238">
        <f t="shared" si="80"/>
        <v>0</v>
      </c>
      <c r="Z73" s="145" t="str">
        <f t="shared" si="81"/>
        <v>#DIV/0!</v>
      </c>
      <c r="AA73" s="146"/>
      <c r="AB73" s="148"/>
      <c r="AC73" s="148"/>
      <c r="AD73" s="148"/>
      <c r="AE73" s="148"/>
      <c r="AF73" s="148"/>
      <c r="AG73" s="148"/>
    </row>
    <row r="74" ht="45.0" customHeight="1">
      <c r="A74" s="177" t="s">
        <v>87</v>
      </c>
      <c r="B74" s="150" t="s">
        <v>197</v>
      </c>
      <c r="C74" s="288" t="s">
        <v>198</v>
      </c>
      <c r="D74" s="215" t="s">
        <v>194</v>
      </c>
      <c r="E74" s="162"/>
      <c r="F74" s="163"/>
      <c r="G74" s="164">
        <f t="shared" si="94"/>
        <v>0</v>
      </c>
      <c r="H74" s="162"/>
      <c r="I74" s="163"/>
      <c r="J74" s="164">
        <f t="shared" si="95"/>
        <v>0</v>
      </c>
      <c r="K74" s="162"/>
      <c r="L74" s="163"/>
      <c r="M74" s="164">
        <f t="shared" si="96"/>
        <v>0</v>
      </c>
      <c r="N74" s="162"/>
      <c r="O74" s="163"/>
      <c r="P74" s="164">
        <f t="shared" si="97"/>
        <v>0</v>
      </c>
      <c r="Q74" s="162"/>
      <c r="R74" s="163"/>
      <c r="S74" s="164">
        <f t="shared" si="98"/>
        <v>0</v>
      </c>
      <c r="T74" s="162"/>
      <c r="U74" s="163"/>
      <c r="V74" s="172">
        <f t="shared" si="99"/>
        <v>0</v>
      </c>
      <c r="W74" s="157">
        <f t="shared" si="78"/>
        <v>0</v>
      </c>
      <c r="X74" s="272">
        <f t="shared" si="79"/>
        <v>0</v>
      </c>
      <c r="Y74" s="272">
        <f t="shared" si="80"/>
        <v>0</v>
      </c>
      <c r="Z74" s="145" t="str">
        <f t="shared" si="81"/>
        <v>#DIV/0!</v>
      </c>
      <c r="AA74" s="176"/>
      <c r="AB74" s="148"/>
      <c r="AC74" s="148"/>
      <c r="AD74" s="148"/>
      <c r="AE74" s="148"/>
      <c r="AF74" s="148"/>
      <c r="AG74" s="148"/>
    </row>
    <row r="75" ht="30.0" customHeight="1">
      <c r="A75" s="122" t="s">
        <v>84</v>
      </c>
      <c r="B75" s="257" t="s">
        <v>199</v>
      </c>
      <c r="C75" s="286" t="s">
        <v>200</v>
      </c>
      <c r="D75" s="125"/>
      <c r="E75" s="126"/>
      <c r="F75" s="127"/>
      <c r="G75" s="128">
        <f>SUM(G76:G78)</f>
        <v>0</v>
      </c>
      <c r="H75" s="126"/>
      <c r="I75" s="127"/>
      <c r="J75" s="128">
        <f>SUM(J76:J78)</f>
        <v>0</v>
      </c>
      <c r="K75" s="126"/>
      <c r="L75" s="127"/>
      <c r="M75" s="128">
        <f>SUM(M76:M78)</f>
        <v>0</v>
      </c>
      <c r="N75" s="126"/>
      <c r="O75" s="127"/>
      <c r="P75" s="128">
        <f>SUM(P76:P78)</f>
        <v>0</v>
      </c>
      <c r="Q75" s="126"/>
      <c r="R75" s="127"/>
      <c r="S75" s="128">
        <f>SUM(S76:S78)</f>
        <v>0</v>
      </c>
      <c r="T75" s="126"/>
      <c r="U75" s="127"/>
      <c r="V75" s="129">
        <f>SUM(V76:V78)</f>
        <v>0</v>
      </c>
      <c r="W75" s="289">
        <f t="shared" si="78"/>
        <v>0</v>
      </c>
      <c r="X75" s="290">
        <f t="shared" si="79"/>
        <v>0</v>
      </c>
      <c r="Y75" s="290">
        <f t="shared" si="80"/>
        <v>0</v>
      </c>
      <c r="Z75" s="132" t="str">
        <f t="shared" si="81"/>
        <v>#DIV/0!</v>
      </c>
      <c r="AA75" s="133"/>
      <c r="AB75" s="134"/>
      <c r="AC75" s="134"/>
      <c r="AD75" s="134"/>
      <c r="AE75" s="134"/>
      <c r="AF75" s="134"/>
      <c r="AG75" s="134"/>
    </row>
    <row r="76" ht="30.0" customHeight="1">
      <c r="A76" s="135" t="s">
        <v>87</v>
      </c>
      <c r="B76" s="136" t="s">
        <v>201</v>
      </c>
      <c r="C76" s="239" t="s">
        <v>202</v>
      </c>
      <c r="D76" s="211" t="s">
        <v>136</v>
      </c>
      <c r="E76" s="139"/>
      <c r="F76" s="140"/>
      <c r="G76" s="141">
        <f t="shared" ref="G76:G78" si="100">E76*F76</f>
        <v>0</v>
      </c>
      <c r="H76" s="139"/>
      <c r="I76" s="140"/>
      <c r="J76" s="141">
        <f t="shared" ref="J76:J78" si="101">H76*I76</f>
        <v>0</v>
      </c>
      <c r="K76" s="139"/>
      <c r="L76" s="140"/>
      <c r="M76" s="141">
        <f t="shared" ref="M76:M78" si="102">K76*L76</f>
        <v>0</v>
      </c>
      <c r="N76" s="139"/>
      <c r="O76" s="140"/>
      <c r="P76" s="141">
        <f t="shared" ref="P76:P78" si="103">N76*O76</f>
        <v>0</v>
      </c>
      <c r="Q76" s="139"/>
      <c r="R76" s="140"/>
      <c r="S76" s="141">
        <f t="shared" ref="S76:S78" si="104">Q76*R76</f>
        <v>0</v>
      </c>
      <c r="T76" s="139"/>
      <c r="U76" s="140"/>
      <c r="V76" s="142">
        <f t="shared" ref="V76:V78" si="105">T76*U76</f>
        <v>0</v>
      </c>
      <c r="W76" s="143">
        <f t="shared" si="78"/>
        <v>0</v>
      </c>
      <c r="X76" s="238">
        <f t="shared" si="79"/>
        <v>0</v>
      </c>
      <c r="Y76" s="238">
        <f t="shared" si="80"/>
        <v>0</v>
      </c>
      <c r="Z76" s="145" t="str">
        <f t="shared" si="81"/>
        <v>#DIV/0!</v>
      </c>
      <c r="AA76" s="146"/>
      <c r="AB76" s="148"/>
      <c r="AC76" s="148"/>
      <c r="AD76" s="148"/>
      <c r="AE76" s="148"/>
      <c r="AF76" s="148"/>
      <c r="AG76" s="148"/>
    </row>
    <row r="77" ht="30.0" customHeight="1">
      <c r="A77" s="135" t="s">
        <v>87</v>
      </c>
      <c r="B77" s="136" t="s">
        <v>203</v>
      </c>
      <c r="C77" s="239" t="s">
        <v>202</v>
      </c>
      <c r="D77" s="211" t="s">
        <v>136</v>
      </c>
      <c r="E77" s="139"/>
      <c r="F77" s="140"/>
      <c r="G77" s="141">
        <f t="shared" si="100"/>
        <v>0</v>
      </c>
      <c r="H77" s="139"/>
      <c r="I77" s="140"/>
      <c r="J77" s="141">
        <f t="shared" si="101"/>
        <v>0</v>
      </c>
      <c r="K77" s="139"/>
      <c r="L77" s="140"/>
      <c r="M77" s="141">
        <f t="shared" si="102"/>
        <v>0</v>
      </c>
      <c r="N77" s="139"/>
      <c r="O77" s="140"/>
      <c r="P77" s="141">
        <f t="shared" si="103"/>
        <v>0</v>
      </c>
      <c r="Q77" s="139"/>
      <c r="R77" s="140"/>
      <c r="S77" s="141">
        <f t="shared" si="104"/>
        <v>0</v>
      </c>
      <c r="T77" s="139"/>
      <c r="U77" s="140"/>
      <c r="V77" s="142">
        <f t="shared" si="105"/>
        <v>0</v>
      </c>
      <c r="W77" s="143">
        <f t="shared" si="78"/>
        <v>0</v>
      </c>
      <c r="X77" s="238">
        <f t="shared" si="79"/>
        <v>0</v>
      </c>
      <c r="Y77" s="238">
        <f t="shared" si="80"/>
        <v>0</v>
      </c>
      <c r="Z77" s="145" t="str">
        <f t="shared" si="81"/>
        <v>#DIV/0!</v>
      </c>
      <c r="AA77" s="146"/>
      <c r="AB77" s="148"/>
      <c r="AC77" s="148"/>
      <c r="AD77" s="148"/>
      <c r="AE77" s="148"/>
      <c r="AF77" s="148"/>
      <c r="AG77" s="148"/>
    </row>
    <row r="78" ht="30.0" customHeight="1">
      <c r="A78" s="177" t="s">
        <v>87</v>
      </c>
      <c r="B78" s="160" t="s">
        <v>204</v>
      </c>
      <c r="C78" s="205" t="s">
        <v>202</v>
      </c>
      <c r="D78" s="215" t="s">
        <v>136</v>
      </c>
      <c r="E78" s="162"/>
      <c r="F78" s="163"/>
      <c r="G78" s="164">
        <f t="shared" si="100"/>
        <v>0</v>
      </c>
      <c r="H78" s="162"/>
      <c r="I78" s="163"/>
      <c r="J78" s="164">
        <f t="shared" si="101"/>
        <v>0</v>
      </c>
      <c r="K78" s="162"/>
      <c r="L78" s="163"/>
      <c r="M78" s="164">
        <f t="shared" si="102"/>
        <v>0</v>
      </c>
      <c r="N78" s="162"/>
      <c r="O78" s="163"/>
      <c r="P78" s="164">
        <f t="shared" si="103"/>
        <v>0</v>
      </c>
      <c r="Q78" s="162"/>
      <c r="R78" s="163"/>
      <c r="S78" s="164">
        <f t="shared" si="104"/>
        <v>0</v>
      </c>
      <c r="T78" s="162"/>
      <c r="U78" s="163"/>
      <c r="V78" s="172">
        <f t="shared" si="105"/>
        <v>0</v>
      </c>
      <c r="W78" s="173">
        <f t="shared" si="78"/>
        <v>0</v>
      </c>
      <c r="X78" s="240">
        <f t="shared" si="79"/>
        <v>0</v>
      </c>
      <c r="Y78" s="240">
        <f t="shared" si="80"/>
        <v>0</v>
      </c>
      <c r="Z78" s="145" t="str">
        <f t="shared" si="81"/>
        <v>#DIV/0!</v>
      </c>
      <c r="AA78" s="176"/>
      <c r="AB78" s="148"/>
      <c r="AC78" s="148"/>
      <c r="AD78" s="148"/>
      <c r="AE78" s="148"/>
      <c r="AF78" s="148"/>
      <c r="AG78" s="148"/>
    </row>
    <row r="79" ht="30.0" customHeight="1">
      <c r="A79" s="122" t="s">
        <v>84</v>
      </c>
      <c r="B79" s="257" t="s">
        <v>205</v>
      </c>
      <c r="C79" s="286" t="s">
        <v>206</v>
      </c>
      <c r="D79" s="125"/>
      <c r="E79" s="126"/>
      <c r="F79" s="127"/>
      <c r="G79" s="128">
        <f>SUM(G80:G82)</f>
        <v>0</v>
      </c>
      <c r="H79" s="126"/>
      <c r="I79" s="127"/>
      <c r="J79" s="128">
        <f>SUM(J80:J82)</f>
        <v>0</v>
      </c>
      <c r="K79" s="126"/>
      <c r="L79" s="127"/>
      <c r="M79" s="128">
        <f>SUM(M80:M82)</f>
        <v>0</v>
      </c>
      <c r="N79" s="126"/>
      <c r="O79" s="127"/>
      <c r="P79" s="128">
        <f>SUM(P80:P82)</f>
        <v>0</v>
      </c>
      <c r="Q79" s="126"/>
      <c r="R79" s="127"/>
      <c r="S79" s="128">
        <f>SUM(S80:S82)</f>
        <v>0</v>
      </c>
      <c r="T79" s="126"/>
      <c r="U79" s="127"/>
      <c r="V79" s="129">
        <f>SUM(V80:V82)</f>
        <v>0</v>
      </c>
      <c r="W79" s="130">
        <f t="shared" si="78"/>
        <v>0</v>
      </c>
      <c r="X79" s="263">
        <f t="shared" si="79"/>
        <v>0</v>
      </c>
      <c r="Y79" s="263">
        <f t="shared" si="80"/>
        <v>0</v>
      </c>
      <c r="Z79" s="132" t="str">
        <f t="shared" si="81"/>
        <v>#DIV/0!</v>
      </c>
      <c r="AA79" s="133"/>
      <c r="AB79" s="134"/>
      <c r="AC79" s="134"/>
      <c r="AD79" s="134"/>
      <c r="AE79" s="134"/>
      <c r="AF79" s="134"/>
      <c r="AG79" s="134"/>
    </row>
    <row r="80" ht="30.0" customHeight="1">
      <c r="A80" s="135" t="s">
        <v>87</v>
      </c>
      <c r="B80" s="136" t="s">
        <v>207</v>
      </c>
      <c r="C80" s="239" t="s">
        <v>202</v>
      </c>
      <c r="D80" s="211" t="s">
        <v>136</v>
      </c>
      <c r="E80" s="139"/>
      <c r="F80" s="140"/>
      <c r="G80" s="141">
        <f t="shared" ref="G80:G82" si="106">E80*F80</f>
        <v>0</v>
      </c>
      <c r="H80" s="139"/>
      <c r="I80" s="140"/>
      <c r="J80" s="141">
        <f t="shared" ref="J80:J82" si="107">H80*I80</f>
        <v>0</v>
      </c>
      <c r="K80" s="139"/>
      <c r="L80" s="140"/>
      <c r="M80" s="141">
        <f t="shared" ref="M80:M82" si="108">K80*L80</f>
        <v>0</v>
      </c>
      <c r="N80" s="139"/>
      <c r="O80" s="140"/>
      <c r="P80" s="141">
        <f t="shared" ref="P80:P82" si="109">N80*O80</f>
        <v>0</v>
      </c>
      <c r="Q80" s="139"/>
      <c r="R80" s="140"/>
      <c r="S80" s="141">
        <f t="shared" ref="S80:S82" si="110">Q80*R80</f>
        <v>0</v>
      </c>
      <c r="T80" s="139"/>
      <c r="U80" s="140"/>
      <c r="V80" s="142">
        <f t="shared" ref="V80:V82" si="111">T80*U80</f>
        <v>0</v>
      </c>
      <c r="W80" s="143">
        <f t="shared" si="78"/>
        <v>0</v>
      </c>
      <c r="X80" s="238">
        <f t="shared" si="79"/>
        <v>0</v>
      </c>
      <c r="Y80" s="238">
        <f t="shared" si="80"/>
        <v>0</v>
      </c>
      <c r="Z80" s="145" t="str">
        <f t="shared" si="81"/>
        <v>#DIV/0!</v>
      </c>
      <c r="AA80" s="146"/>
      <c r="AB80" s="148"/>
      <c r="AC80" s="148"/>
      <c r="AD80" s="148"/>
      <c r="AE80" s="148"/>
      <c r="AF80" s="148"/>
      <c r="AG80" s="148"/>
    </row>
    <row r="81" ht="30.0" customHeight="1">
      <c r="A81" s="135" t="s">
        <v>87</v>
      </c>
      <c r="B81" s="136" t="s">
        <v>208</v>
      </c>
      <c r="C81" s="239" t="s">
        <v>202</v>
      </c>
      <c r="D81" s="211" t="s">
        <v>136</v>
      </c>
      <c r="E81" s="139"/>
      <c r="F81" s="140"/>
      <c r="G81" s="141">
        <f t="shared" si="106"/>
        <v>0</v>
      </c>
      <c r="H81" s="139"/>
      <c r="I81" s="140"/>
      <c r="J81" s="141">
        <f t="shared" si="107"/>
        <v>0</v>
      </c>
      <c r="K81" s="139"/>
      <c r="L81" s="140"/>
      <c r="M81" s="141">
        <f t="shared" si="108"/>
        <v>0</v>
      </c>
      <c r="N81" s="139"/>
      <c r="O81" s="140"/>
      <c r="P81" s="141">
        <f t="shared" si="109"/>
        <v>0</v>
      </c>
      <c r="Q81" s="139"/>
      <c r="R81" s="140"/>
      <c r="S81" s="141">
        <f t="shared" si="110"/>
        <v>0</v>
      </c>
      <c r="T81" s="139"/>
      <c r="U81" s="140"/>
      <c r="V81" s="142">
        <f t="shared" si="111"/>
        <v>0</v>
      </c>
      <c r="W81" s="143">
        <f t="shared" si="78"/>
        <v>0</v>
      </c>
      <c r="X81" s="238">
        <f t="shared" si="79"/>
        <v>0</v>
      </c>
      <c r="Y81" s="238">
        <f t="shared" si="80"/>
        <v>0</v>
      </c>
      <c r="Z81" s="145" t="str">
        <f t="shared" si="81"/>
        <v>#DIV/0!</v>
      </c>
      <c r="AA81" s="146"/>
      <c r="AB81" s="148"/>
      <c r="AC81" s="148"/>
      <c r="AD81" s="148"/>
      <c r="AE81" s="148"/>
      <c r="AF81" s="148"/>
      <c r="AG81" s="148"/>
    </row>
    <row r="82" ht="30.0" customHeight="1">
      <c r="A82" s="177" t="s">
        <v>87</v>
      </c>
      <c r="B82" s="150" t="s">
        <v>209</v>
      </c>
      <c r="C82" s="205" t="s">
        <v>202</v>
      </c>
      <c r="D82" s="215" t="s">
        <v>136</v>
      </c>
      <c r="E82" s="162"/>
      <c r="F82" s="163"/>
      <c r="G82" s="164">
        <f t="shared" si="106"/>
        <v>0</v>
      </c>
      <c r="H82" s="162"/>
      <c r="I82" s="163"/>
      <c r="J82" s="164">
        <f t="shared" si="107"/>
        <v>0</v>
      </c>
      <c r="K82" s="162"/>
      <c r="L82" s="163"/>
      <c r="M82" s="164">
        <f t="shared" si="108"/>
        <v>0</v>
      </c>
      <c r="N82" s="162"/>
      <c r="O82" s="163"/>
      <c r="P82" s="164">
        <f t="shared" si="109"/>
        <v>0</v>
      </c>
      <c r="Q82" s="162"/>
      <c r="R82" s="163"/>
      <c r="S82" s="164">
        <f t="shared" si="110"/>
        <v>0</v>
      </c>
      <c r="T82" s="162"/>
      <c r="U82" s="163"/>
      <c r="V82" s="172">
        <f t="shared" si="111"/>
        <v>0</v>
      </c>
      <c r="W82" s="157">
        <f t="shared" si="78"/>
        <v>0</v>
      </c>
      <c r="X82" s="272">
        <f t="shared" si="79"/>
        <v>0</v>
      </c>
      <c r="Y82" s="272">
        <f t="shared" si="80"/>
        <v>0</v>
      </c>
      <c r="Z82" s="145" t="str">
        <f t="shared" si="81"/>
        <v>#DIV/0!</v>
      </c>
      <c r="AA82" s="159"/>
      <c r="AB82" s="148"/>
      <c r="AC82" s="148"/>
      <c r="AD82" s="148"/>
      <c r="AE82" s="148"/>
      <c r="AF82" s="148"/>
      <c r="AG82" s="148"/>
    </row>
    <row r="83" ht="30.0" customHeight="1">
      <c r="A83" s="291" t="s">
        <v>210</v>
      </c>
      <c r="B83" s="292"/>
      <c r="C83" s="293"/>
      <c r="D83" s="294"/>
      <c r="E83" s="295"/>
      <c r="F83" s="246"/>
      <c r="G83" s="247">
        <f>G79+G75+G71+G67+G63</f>
        <v>72000</v>
      </c>
      <c r="H83" s="295"/>
      <c r="I83" s="246"/>
      <c r="J83" s="247">
        <f>J79+J75+J71+J67+J63</f>
        <v>42700</v>
      </c>
      <c r="K83" s="245"/>
      <c r="L83" s="246"/>
      <c r="M83" s="247">
        <f>M79+M75+M71+M67+M63</f>
        <v>0</v>
      </c>
      <c r="N83" s="245"/>
      <c r="O83" s="246"/>
      <c r="P83" s="247">
        <f>P79+P75+P71+P67+P63</f>
        <v>0</v>
      </c>
      <c r="Q83" s="245"/>
      <c r="R83" s="246"/>
      <c r="S83" s="247">
        <f>S79+S75+S71+S67+S63</f>
        <v>0</v>
      </c>
      <c r="T83" s="245"/>
      <c r="U83" s="246"/>
      <c r="V83" s="248">
        <f t="shared" ref="V83:X83" si="112">V79+V75+V71+V67+V63</f>
        <v>0</v>
      </c>
      <c r="W83" s="226">
        <f t="shared" si="112"/>
        <v>72000</v>
      </c>
      <c r="X83" s="227">
        <f t="shared" si="112"/>
        <v>42700</v>
      </c>
      <c r="Y83" s="274">
        <f t="shared" si="80"/>
        <v>29300</v>
      </c>
      <c r="Z83" s="249">
        <f t="shared" si="81"/>
        <v>0.4069444444</v>
      </c>
      <c r="AA83" s="250"/>
      <c r="AB83" s="70"/>
      <c r="AC83" s="70"/>
      <c r="AD83" s="70"/>
      <c r="AE83" s="70"/>
      <c r="AF83" s="70"/>
      <c r="AG83" s="70"/>
    </row>
    <row r="84" ht="42.0" customHeight="1">
      <c r="A84" s="296" t="s">
        <v>82</v>
      </c>
      <c r="B84" s="297">
        <v>5.0</v>
      </c>
      <c r="C84" s="298" t="s">
        <v>211</v>
      </c>
      <c r="D84" s="233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35"/>
      <c r="X84" s="235"/>
      <c r="Y84" s="235"/>
      <c r="Z84" s="236"/>
      <c r="AA84" s="256"/>
      <c r="AB84" s="70"/>
      <c r="AC84" s="70"/>
      <c r="AD84" s="70"/>
      <c r="AE84" s="70"/>
      <c r="AF84" s="70"/>
      <c r="AG84" s="70"/>
    </row>
    <row r="85" ht="30.0" customHeight="1">
      <c r="A85" s="122" t="s">
        <v>84</v>
      </c>
      <c r="B85" s="257" t="s">
        <v>212</v>
      </c>
      <c r="C85" s="124" t="s">
        <v>213</v>
      </c>
      <c r="D85" s="125"/>
      <c r="E85" s="126"/>
      <c r="F85" s="127"/>
      <c r="G85" s="128">
        <f>SUM(G86:G88)</f>
        <v>26400</v>
      </c>
      <c r="H85" s="126"/>
      <c r="I85" s="127"/>
      <c r="J85" s="128">
        <f>SUM(J86:J88)</f>
        <v>21280</v>
      </c>
      <c r="K85" s="126"/>
      <c r="L85" s="127"/>
      <c r="M85" s="128">
        <f>SUM(M86:M88)</f>
        <v>0</v>
      </c>
      <c r="N85" s="126"/>
      <c r="O85" s="127"/>
      <c r="P85" s="128">
        <f>SUM(P86:P88)</f>
        <v>0</v>
      </c>
      <c r="Q85" s="126"/>
      <c r="R85" s="127"/>
      <c r="S85" s="128">
        <f>SUM(S86:S88)</f>
        <v>0</v>
      </c>
      <c r="T85" s="126"/>
      <c r="U85" s="127"/>
      <c r="V85" s="129">
        <f>SUM(V86:V88)</f>
        <v>0</v>
      </c>
      <c r="W85" s="130">
        <f t="shared" ref="W85:W96" si="113">G85+M85+S85</f>
        <v>26400</v>
      </c>
      <c r="X85" s="263">
        <f t="shared" ref="X85:X96" si="114">J85+P85+V85</f>
        <v>21280</v>
      </c>
      <c r="Y85" s="263">
        <f t="shared" ref="Y85:Y97" si="115">W85-X85</f>
        <v>5120</v>
      </c>
      <c r="Z85" s="132">
        <f t="shared" ref="Z85:Z97" si="116">Y85/W85</f>
        <v>0.1939393939</v>
      </c>
      <c r="AA85" s="133"/>
      <c r="AB85" s="148"/>
      <c r="AC85" s="148"/>
      <c r="AD85" s="148"/>
      <c r="AE85" s="148"/>
      <c r="AF85" s="148"/>
      <c r="AG85" s="148"/>
    </row>
    <row r="86">
      <c r="A86" s="135" t="s">
        <v>87</v>
      </c>
      <c r="B86" s="136" t="s">
        <v>214</v>
      </c>
      <c r="C86" s="167" t="s">
        <v>215</v>
      </c>
      <c r="D86" s="211" t="s">
        <v>121</v>
      </c>
      <c r="E86" s="139">
        <v>12.0</v>
      </c>
      <c r="F86" s="140">
        <v>1200.0</v>
      </c>
      <c r="G86" s="141">
        <f t="shared" ref="G86:G88" si="117">E86*F86</f>
        <v>14400</v>
      </c>
      <c r="H86" s="299">
        <v>5.0</v>
      </c>
      <c r="I86" s="300">
        <v>2096.0</v>
      </c>
      <c r="J86" s="141">
        <f t="shared" ref="J86:J88" si="118">H86*I86</f>
        <v>10480</v>
      </c>
      <c r="K86" s="139"/>
      <c r="L86" s="140"/>
      <c r="M86" s="141">
        <f t="shared" ref="M86:M88" si="119">K86*L86</f>
        <v>0</v>
      </c>
      <c r="N86" s="139"/>
      <c r="O86" s="140"/>
      <c r="P86" s="141">
        <f t="shared" ref="P86:P88" si="120">N86*O86</f>
        <v>0</v>
      </c>
      <c r="Q86" s="139"/>
      <c r="R86" s="140"/>
      <c r="S86" s="141">
        <f t="shared" ref="S86:S88" si="121">Q86*R86</f>
        <v>0</v>
      </c>
      <c r="T86" s="139"/>
      <c r="U86" s="140"/>
      <c r="V86" s="142">
        <f t="shared" ref="V86:V88" si="122">T86*U86</f>
        <v>0</v>
      </c>
      <c r="W86" s="143">
        <f t="shared" si="113"/>
        <v>14400</v>
      </c>
      <c r="X86" s="238">
        <f t="shared" si="114"/>
        <v>10480</v>
      </c>
      <c r="Y86" s="238">
        <f t="shared" si="115"/>
        <v>3920</v>
      </c>
      <c r="Z86" s="145">
        <f t="shared" si="116"/>
        <v>0.2722222222</v>
      </c>
      <c r="AA86" s="282" t="s">
        <v>216</v>
      </c>
      <c r="AB86" s="148"/>
      <c r="AC86" s="148"/>
      <c r="AD86" s="148"/>
      <c r="AE86" s="148"/>
      <c r="AF86" s="148"/>
      <c r="AG86" s="148"/>
    </row>
    <row r="87">
      <c r="A87" s="135" t="s">
        <v>87</v>
      </c>
      <c r="B87" s="136" t="s">
        <v>217</v>
      </c>
      <c r="C87" s="167" t="s">
        <v>218</v>
      </c>
      <c r="D87" s="211" t="s">
        <v>121</v>
      </c>
      <c r="E87" s="139">
        <v>10.0</v>
      </c>
      <c r="F87" s="140">
        <v>1200.0</v>
      </c>
      <c r="G87" s="141">
        <f t="shared" si="117"/>
        <v>12000</v>
      </c>
      <c r="H87" s="299">
        <v>10.0</v>
      </c>
      <c r="I87" s="300">
        <v>1080.0</v>
      </c>
      <c r="J87" s="141">
        <f t="shared" si="118"/>
        <v>10800</v>
      </c>
      <c r="K87" s="139"/>
      <c r="L87" s="140"/>
      <c r="M87" s="141">
        <f t="shared" si="119"/>
        <v>0</v>
      </c>
      <c r="N87" s="139"/>
      <c r="O87" s="140"/>
      <c r="P87" s="141">
        <f t="shared" si="120"/>
        <v>0</v>
      </c>
      <c r="Q87" s="139"/>
      <c r="R87" s="140"/>
      <c r="S87" s="141">
        <f t="shared" si="121"/>
        <v>0</v>
      </c>
      <c r="T87" s="139"/>
      <c r="U87" s="140"/>
      <c r="V87" s="142">
        <f t="shared" si="122"/>
        <v>0</v>
      </c>
      <c r="W87" s="143">
        <f t="shared" si="113"/>
        <v>12000</v>
      </c>
      <c r="X87" s="238">
        <f t="shared" si="114"/>
        <v>10800</v>
      </c>
      <c r="Y87" s="238">
        <f t="shared" si="115"/>
        <v>1200</v>
      </c>
      <c r="Z87" s="145">
        <f t="shared" si="116"/>
        <v>0.1</v>
      </c>
      <c r="AA87" s="282" t="s">
        <v>219</v>
      </c>
      <c r="AB87" s="148"/>
      <c r="AC87" s="148"/>
      <c r="AD87" s="148"/>
      <c r="AE87" s="148"/>
      <c r="AF87" s="148"/>
      <c r="AG87" s="148"/>
    </row>
    <row r="88" ht="30.0" customHeight="1">
      <c r="A88" s="177" t="s">
        <v>87</v>
      </c>
      <c r="B88" s="160" t="s">
        <v>220</v>
      </c>
      <c r="C88" s="167" t="s">
        <v>221</v>
      </c>
      <c r="D88" s="215" t="s">
        <v>222</v>
      </c>
      <c r="E88" s="162"/>
      <c r="F88" s="163"/>
      <c r="G88" s="164">
        <f t="shared" si="117"/>
        <v>0</v>
      </c>
      <c r="H88" s="162"/>
      <c r="I88" s="163"/>
      <c r="J88" s="164">
        <f t="shared" si="118"/>
        <v>0</v>
      </c>
      <c r="K88" s="162"/>
      <c r="L88" s="163"/>
      <c r="M88" s="164">
        <f t="shared" si="119"/>
        <v>0</v>
      </c>
      <c r="N88" s="162"/>
      <c r="O88" s="163"/>
      <c r="P88" s="164">
        <f t="shared" si="120"/>
        <v>0</v>
      </c>
      <c r="Q88" s="162"/>
      <c r="R88" s="163"/>
      <c r="S88" s="164">
        <f t="shared" si="121"/>
        <v>0</v>
      </c>
      <c r="T88" s="162"/>
      <c r="U88" s="163"/>
      <c r="V88" s="172">
        <f t="shared" si="122"/>
        <v>0</v>
      </c>
      <c r="W88" s="173">
        <f t="shared" si="113"/>
        <v>0</v>
      </c>
      <c r="X88" s="240">
        <f t="shared" si="114"/>
        <v>0</v>
      </c>
      <c r="Y88" s="240">
        <f t="shared" si="115"/>
        <v>0</v>
      </c>
      <c r="Z88" s="175" t="str">
        <f t="shared" si="116"/>
        <v>#DIV/0!</v>
      </c>
      <c r="AA88" s="176"/>
      <c r="AB88" s="148"/>
      <c r="AC88" s="148"/>
      <c r="AD88" s="148"/>
      <c r="AE88" s="148"/>
      <c r="AF88" s="148"/>
      <c r="AG88" s="148"/>
    </row>
    <row r="89" ht="30.0" customHeight="1">
      <c r="A89" s="122" t="s">
        <v>84</v>
      </c>
      <c r="B89" s="257" t="s">
        <v>223</v>
      </c>
      <c r="C89" s="124" t="s">
        <v>224</v>
      </c>
      <c r="D89" s="125"/>
      <c r="E89" s="126"/>
      <c r="F89" s="127"/>
      <c r="G89" s="128">
        <f>SUM(G90:G92)</f>
        <v>0</v>
      </c>
      <c r="H89" s="126"/>
      <c r="I89" s="127"/>
      <c r="J89" s="128">
        <f>SUM(J90:J92)</f>
        <v>0</v>
      </c>
      <c r="K89" s="126"/>
      <c r="L89" s="127"/>
      <c r="M89" s="128">
        <f>SUM(M90:M92)</f>
        <v>0</v>
      </c>
      <c r="N89" s="126"/>
      <c r="O89" s="127"/>
      <c r="P89" s="128">
        <f>SUM(P90:P92)</f>
        <v>0</v>
      </c>
      <c r="Q89" s="126"/>
      <c r="R89" s="127"/>
      <c r="S89" s="128">
        <f>SUM(S90:S92)</f>
        <v>0</v>
      </c>
      <c r="T89" s="126"/>
      <c r="U89" s="127"/>
      <c r="V89" s="129">
        <f>SUM(V90:V92)</f>
        <v>0</v>
      </c>
      <c r="W89" s="130">
        <f t="shared" si="113"/>
        <v>0</v>
      </c>
      <c r="X89" s="263">
        <f t="shared" si="114"/>
        <v>0</v>
      </c>
      <c r="Y89" s="263">
        <f t="shared" si="115"/>
        <v>0</v>
      </c>
      <c r="Z89" s="132" t="str">
        <f t="shared" si="116"/>
        <v>#DIV/0!</v>
      </c>
      <c r="AA89" s="133"/>
      <c r="AB89" s="148"/>
      <c r="AC89" s="148"/>
      <c r="AD89" s="148"/>
      <c r="AE89" s="148"/>
      <c r="AF89" s="148"/>
      <c r="AG89" s="148"/>
    </row>
    <row r="90" ht="30.0" customHeight="1">
      <c r="A90" s="135" t="s">
        <v>87</v>
      </c>
      <c r="B90" s="136" t="s">
        <v>225</v>
      </c>
      <c r="C90" s="137" t="s">
        <v>226</v>
      </c>
      <c r="D90" s="211" t="s">
        <v>136</v>
      </c>
      <c r="E90" s="139"/>
      <c r="F90" s="140"/>
      <c r="G90" s="141">
        <f t="shared" ref="G90:G92" si="123">E90*F90</f>
        <v>0</v>
      </c>
      <c r="H90" s="139"/>
      <c r="I90" s="140"/>
      <c r="J90" s="141">
        <f t="shared" ref="J90:J92" si="124">H90*I90</f>
        <v>0</v>
      </c>
      <c r="K90" s="139"/>
      <c r="L90" s="140"/>
      <c r="M90" s="141">
        <f t="shared" ref="M90:M92" si="125">K90*L90</f>
        <v>0</v>
      </c>
      <c r="N90" s="139"/>
      <c r="O90" s="140"/>
      <c r="P90" s="141">
        <f t="shared" ref="P90:P92" si="126">N90*O90</f>
        <v>0</v>
      </c>
      <c r="Q90" s="139"/>
      <c r="R90" s="140"/>
      <c r="S90" s="141">
        <f t="shared" ref="S90:S92" si="127">Q90*R90</f>
        <v>0</v>
      </c>
      <c r="T90" s="139"/>
      <c r="U90" s="140"/>
      <c r="V90" s="142">
        <f t="shared" ref="V90:V92" si="128">T90*U90</f>
        <v>0</v>
      </c>
      <c r="W90" s="143">
        <f t="shared" si="113"/>
        <v>0</v>
      </c>
      <c r="X90" s="238">
        <f t="shared" si="114"/>
        <v>0</v>
      </c>
      <c r="Y90" s="238">
        <f t="shared" si="115"/>
        <v>0</v>
      </c>
      <c r="Z90" s="145" t="str">
        <f t="shared" si="116"/>
        <v>#DIV/0!</v>
      </c>
      <c r="AA90" s="146"/>
      <c r="AB90" s="148"/>
      <c r="AC90" s="148"/>
      <c r="AD90" s="148"/>
      <c r="AE90" s="148"/>
      <c r="AF90" s="148"/>
      <c r="AG90" s="148"/>
    </row>
    <row r="91" ht="30.0" customHeight="1">
      <c r="A91" s="135" t="s">
        <v>87</v>
      </c>
      <c r="B91" s="136" t="s">
        <v>227</v>
      </c>
      <c r="C91" s="137" t="s">
        <v>226</v>
      </c>
      <c r="D91" s="211" t="s">
        <v>136</v>
      </c>
      <c r="E91" s="139"/>
      <c r="F91" s="140"/>
      <c r="G91" s="141">
        <f t="shared" si="123"/>
        <v>0</v>
      </c>
      <c r="H91" s="139"/>
      <c r="I91" s="140"/>
      <c r="J91" s="141">
        <f t="shared" si="124"/>
        <v>0</v>
      </c>
      <c r="K91" s="139"/>
      <c r="L91" s="140"/>
      <c r="M91" s="141">
        <f t="shared" si="125"/>
        <v>0</v>
      </c>
      <c r="N91" s="139"/>
      <c r="O91" s="140"/>
      <c r="P91" s="141">
        <f t="shared" si="126"/>
        <v>0</v>
      </c>
      <c r="Q91" s="139"/>
      <c r="R91" s="140"/>
      <c r="S91" s="141">
        <f t="shared" si="127"/>
        <v>0</v>
      </c>
      <c r="T91" s="139"/>
      <c r="U91" s="140"/>
      <c r="V91" s="142">
        <f t="shared" si="128"/>
        <v>0</v>
      </c>
      <c r="W91" s="143">
        <f t="shared" si="113"/>
        <v>0</v>
      </c>
      <c r="X91" s="238">
        <f t="shared" si="114"/>
        <v>0</v>
      </c>
      <c r="Y91" s="238">
        <f t="shared" si="115"/>
        <v>0</v>
      </c>
      <c r="Z91" s="145" t="str">
        <f t="shared" si="116"/>
        <v>#DIV/0!</v>
      </c>
      <c r="AA91" s="146"/>
      <c r="AB91" s="148"/>
      <c r="AC91" s="148"/>
      <c r="AD91" s="148"/>
      <c r="AE91" s="148"/>
      <c r="AF91" s="148"/>
      <c r="AG91" s="148"/>
    </row>
    <row r="92" ht="30.0" customHeight="1">
      <c r="A92" s="177" t="s">
        <v>87</v>
      </c>
      <c r="B92" s="160" t="s">
        <v>228</v>
      </c>
      <c r="C92" s="137" t="s">
        <v>226</v>
      </c>
      <c r="D92" s="211" t="s">
        <v>136</v>
      </c>
      <c r="E92" s="162"/>
      <c r="F92" s="163"/>
      <c r="G92" s="164">
        <f t="shared" si="123"/>
        <v>0</v>
      </c>
      <c r="H92" s="162"/>
      <c r="I92" s="163"/>
      <c r="J92" s="164">
        <f t="shared" si="124"/>
        <v>0</v>
      </c>
      <c r="K92" s="162"/>
      <c r="L92" s="163"/>
      <c r="M92" s="164">
        <f t="shared" si="125"/>
        <v>0</v>
      </c>
      <c r="N92" s="162"/>
      <c r="O92" s="163"/>
      <c r="P92" s="164">
        <f t="shared" si="126"/>
        <v>0</v>
      </c>
      <c r="Q92" s="162"/>
      <c r="R92" s="163"/>
      <c r="S92" s="164">
        <f t="shared" si="127"/>
        <v>0</v>
      </c>
      <c r="T92" s="162"/>
      <c r="U92" s="163"/>
      <c r="V92" s="172">
        <f t="shared" si="128"/>
        <v>0</v>
      </c>
      <c r="W92" s="157">
        <f t="shared" si="113"/>
        <v>0</v>
      </c>
      <c r="X92" s="272">
        <f t="shared" si="114"/>
        <v>0</v>
      </c>
      <c r="Y92" s="272">
        <f t="shared" si="115"/>
        <v>0</v>
      </c>
      <c r="Z92" s="175" t="str">
        <f t="shared" si="116"/>
        <v>#DIV/0!</v>
      </c>
      <c r="AA92" s="176"/>
      <c r="AB92" s="148"/>
      <c r="AC92" s="148"/>
      <c r="AD92" s="148"/>
      <c r="AE92" s="148"/>
      <c r="AF92" s="148"/>
      <c r="AG92" s="148"/>
    </row>
    <row r="93" ht="30.0" customHeight="1">
      <c r="A93" s="122" t="s">
        <v>84</v>
      </c>
      <c r="B93" s="257" t="s">
        <v>229</v>
      </c>
      <c r="C93" s="124" t="s">
        <v>230</v>
      </c>
      <c r="D93" s="125"/>
      <c r="E93" s="126"/>
      <c r="F93" s="127"/>
      <c r="G93" s="128">
        <f>SUM(G94:G96)</f>
        <v>0</v>
      </c>
      <c r="H93" s="126"/>
      <c r="I93" s="127"/>
      <c r="J93" s="128">
        <f>SUM(J94:J96)</f>
        <v>0</v>
      </c>
      <c r="K93" s="126"/>
      <c r="L93" s="127"/>
      <c r="M93" s="128">
        <f>SUM(M94:M96)</f>
        <v>0</v>
      </c>
      <c r="N93" s="126"/>
      <c r="O93" s="127"/>
      <c r="P93" s="128">
        <f>SUM(P94:P96)</f>
        <v>0</v>
      </c>
      <c r="Q93" s="126"/>
      <c r="R93" s="127"/>
      <c r="S93" s="128">
        <f>SUM(S94:S96)</f>
        <v>0</v>
      </c>
      <c r="T93" s="126"/>
      <c r="U93" s="127"/>
      <c r="V93" s="129">
        <f>SUM(V94:V96)</f>
        <v>0</v>
      </c>
      <c r="W93" s="289">
        <f t="shared" si="113"/>
        <v>0</v>
      </c>
      <c r="X93" s="290">
        <f t="shared" si="114"/>
        <v>0</v>
      </c>
      <c r="Y93" s="290">
        <f t="shared" si="115"/>
        <v>0</v>
      </c>
      <c r="Z93" s="132" t="str">
        <f t="shared" si="116"/>
        <v>#DIV/0!</v>
      </c>
      <c r="AA93" s="133"/>
      <c r="AB93" s="148"/>
      <c r="AC93" s="148"/>
      <c r="AD93" s="148"/>
      <c r="AE93" s="148"/>
      <c r="AF93" s="148"/>
      <c r="AG93" s="148"/>
    </row>
    <row r="94" ht="30.0" customHeight="1">
      <c r="A94" s="135" t="s">
        <v>87</v>
      </c>
      <c r="B94" s="136" t="s">
        <v>231</v>
      </c>
      <c r="C94" s="239" t="s">
        <v>142</v>
      </c>
      <c r="D94" s="138" t="s">
        <v>143</v>
      </c>
      <c r="E94" s="139"/>
      <c r="F94" s="140"/>
      <c r="G94" s="141">
        <f t="shared" ref="G94:G96" si="129">E94*F94</f>
        <v>0</v>
      </c>
      <c r="H94" s="139"/>
      <c r="I94" s="140"/>
      <c r="J94" s="141">
        <f t="shared" ref="J94:J96" si="130">H94*I94</f>
        <v>0</v>
      </c>
      <c r="K94" s="139"/>
      <c r="L94" s="140"/>
      <c r="M94" s="141">
        <f t="shared" ref="M94:M96" si="131">K94*L94</f>
        <v>0</v>
      </c>
      <c r="N94" s="139"/>
      <c r="O94" s="140"/>
      <c r="P94" s="141">
        <f t="shared" ref="P94:P96" si="132">N94*O94</f>
        <v>0</v>
      </c>
      <c r="Q94" s="139"/>
      <c r="R94" s="140"/>
      <c r="S94" s="141">
        <f t="shared" ref="S94:S96" si="133">Q94*R94</f>
        <v>0</v>
      </c>
      <c r="T94" s="139"/>
      <c r="U94" s="140"/>
      <c r="V94" s="142">
        <f t="shared" ref="V94:V96" si="134">T94*U94</f>
        <v>0</v>
      </c>
      <c r="W94" s="143">
        <f t="shared" si="113"/>
        <v>0</v>
      </c>
      <c r="X94" s="238">
        <f t="shared" si="114"/>
        <v>0</v>
      </c>
      <c r="Y94" s="238">
        <f t="shared" si="115"/>
        <v>0</v>
      </c>
      <c r="Z94" s="145" t="str">
        <f t="shared" si="116"/>
        <v>#DIV/0!</v>
      </c>
      <c r="AA94" s="146"/>
      <c r="AB94" s="147"/>
      <c r="AC94" s="148"/>
      <c r="AD94" s="148"/>
      <c r="AE94" s="148"/>
      <c r="AF94" s="148"/>
      <c r="AG94" s="148"/>
    </row>
    <row r="95" ht="30.0" customHeight="1">
      <c r="A95" s="135" t="s">
        <v>87</v>
      </c>
      <c r="B95" s="136" t="s">
        <v>232</v>
      </c>
      <c r="C95" s="239" t="s">
        <v>142</v>
      </c>
      <c r="D95" s="138" t="s">
        <v>143</v>
      </c>
      <c r="E95" s="139"/>
      <c r="F95" s="140"/>
      <c r="G95" s="141">
        <f t="shared" si="129"/>
        <v>0</v>
      </c>
      <c r="H95" s="139"/>
      <c r="I95" s="140"/>
      <c r="J95" s="141">
        <f t="shared" si="130"/>
        <v>0</v>
      </c>
      <c r="K95" s="139"/>
      <c r="L95" s="140"/>
      <c r="M95" s="141">
        <f t="shared" si="131"/>
        <v>0</v>
      </c>
      <c r="N95" s="139"/>
      <c r="O95" s="140"/>
      <c r="P95" s="141">
        <f t="shared" si="132"/>
        <v>0</v>
      </c>
      <c r="Q95" s="139"/>
      <c r="R95" s="140"/>
      <c r="S95" s="141">
        <f t="shared" si="133"/>
        <v>0</v>
      </c>
      <c r="T95" s="139"/>
      <c r="U95" s="140"/>
      <c r="V95" s="142">
        <f t="shared" si="134"/>
        <v>0</v>
      </c>
      <c r="W95" s="143">
        <f t="shared" si="113"/>
        <v>0</v>
      </c>
      <c r="X95" s="238">
        <f t="shared" si="114"/>
        <v>0</v>
      </c>
      <c r="Y95" s="238">
        <f t="shared" si="115"/>
        <v>0</v>
      </c>
      <c r="Z95" s="145" t="str">
        <f t="shared" si="116"/>
        <v>#DIV/0!</v>
      </c>
      <c r="AA95" s="146"/>
      <c r="AB95" s="148"/>
      <c r="AC95" s="148"/>
      <c r="AD95" s="148"/>
      <c r="AE95" s="148"/>
      <c r="AF95" s="148"/>
      <c r="AG95" s="148"/>
    </row>
    <row r="96" ht="30.0" customHeight="1">
      <c r="A96" s="149" t="s">
        <v>87</v>
      </c>
      <c r="B96" s="150" t="s">
        <v>233</v>
      </c>
      <c r="C96" s="239" t="s">
        <v>142</v>
      </c>
      <c r="D96" s="152" t="s">
        <v>143</v>
      </c>
      <c r="E96" s="153"/>
      <c r="F96" s="154"/>
      <c r="G96" s="155">
        <f t="shared" si="129"/>
        <v>0</v>
      </c>
      <c r="H96" s="153"/>
      <c r="I96" s="154"/>
      <c r="J96" s="155">
        <f t="shared" si="130"/>
        <v>0</v>
      </c>
      <c r="K96" s="153"/>
      <c r="L96" s="154"/>
      <c r="M96" s="155">
        <f t="shared" si="131"/>
        <v>0</v>
      </c>
      <c r="N96" s="153"/>
      <c r="O96" s="154"/>
      <c r="P96" s="155">
        <f t="shared" si="132"/>
        <v>0</v>
      </c>
      <c r="Q96" s="153"/>
      <c r="R96" s="154"/>
      <c r="S96" s="155">
        <f t="shared" si="133"/>
        <v>0</v>
      </c>
      <c r="T96" s="153"/>
      <c r="U96" s="154"/>
      <c r="V96" s="156">
        <f t="shared" si="134"/>
        <v>0</v>
      </c>
      <c r="W96" s="173">
        <f t="shared" si="113"/>
        <v>0</v>
      </c>
      <c r="X96" s="240">
        <f t="shared" si="114"/>
        <v>0</v>
      </c>
      <c r="Y96" s="238">
        <f t="shared" si="115"/>
        <v>0</v>
      </c>
      <c r="Z96" s="175" t="str">
        <f t="shared" si="116"/>
        <v>#DIV/0!</v>
      </c>
      <c r="AA96" s="159"/>
      <c r="AB96" s="148"/>
      <c r="AC96" s="148"/>
      <c r="AD96" s="148"/>
      <c r="AE96" s="148"/>
      <c r="AF96" s="148"/>
      <c r="AG96" s="148"/>
    </row>
    <row r="97" ht="52.5" customHeight="1">
      <c r="A97" s="301" t="s">
        <v>234</v>
      </c>
      <c r="B97" s="84"/>
      <c r="C97" s="87"/>
      <c r="D97" s="220"/>
      <c r="E97" s="245"/>
      <c r="F97" s="246"/>
      <c r="G97" s="247">
        <f>G85+G89+G93</f>
        <v>26400</v>
      </c>
      <c r="H97" s="245"/>
      <c r="I97" s="246"/>
      <c r="J97" s="247">
        <f>J85+J89+J93</f>
        <v>21280</v>
      </c>
      <c r="K97" s="245"/>
      <c r="L97" s="246"/>
      <c r="M97" s="247">
        <f>M85+M89+M93</f>
        <v>0</v>
      </c>
      <c r="N97" s="245"/>
      <c r="O97" s="246"/>
      <c r="P97" s="247">
        <f>P85+P89+P93</f>
        <v>0</v>
      </c>
      <c r="Q97" s="245"/>
      <c r="R97" s="246"/>
      <c r="S97" s="247">
        <f>S85+S89+S93</f>
        <v>0</v>
      </c>
      <c r="T97" s="245"/>
      <c r="U97" s="246"/>
      <c r="V97" s="248">
        <f t="shared" ref="V97:X97" si="135">V85+V89+V93</f>
        <v>0</v>
      </c>
      <c r="W97" s="227">
        <f t="shared" si="135"/>
        <v>26400</v>
      </c>
      <c r="X97" s="221">
        <f t="shared" si="135"/>
        <v>21280</v>
      </c>
      <c r="Y97" s="221">
        <f t="shared" si="115"/>
        <v>5120</v>
      </c>
      <c r="Z97" s="249">
        <f t="shared" si="116"/>
        <v>0.1939393939</v>
      </c>
      <c r="AA97" s="250"/>
      <c r="AB97" s="70"/>
      <c r="AC97" s="70"/>
      <c r="AD97" s="70"/>
      <c r="AE97" s="70"/>
      <c r="AF97" s="70"/>
      <c r="AG97" s="70"/>
    </row>
    <row r="98" ht="30.0" customHeight="1">
      <c r="A98" s="230" t="s">
        <v>82</v>
      </c>
      <c r="B98" s="231">
        <v>6.0</v>
      </c>
      <c r="C98" s="232" t="s">
        <v>235</v>
      </c>
      <c r="D98" s="233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35"/>
      <c r="X98" s="235"/>
      <c r="Y98" s="235"/>
      <c r="Z98" s="236"/>
      <c r="AA98" s="256"/>
      <c r="AB98" s="70"/>
      <c r="AC98" s="70"/>
      <c r="AD98" s="70"/>
      <c r="AE98" s="70"/>
      <c r="AF98" s="70"/>
      <c r="AG98" s="70"/>
    </row>
    <row r="99" ht="30.0" customHeight="1">
      <c r="A99" s="122" t="s">
        <v>84</v>
      </c>
      <c r="B99" s="257" t="s">
        <v>236</v>
      </c>
      <c r="C99" s="302" t="s">
        <v>237</v>
      </c>
      <c r="D99" s="185"/>
      <c r="E99" s="259"/>
      <c r="F99" s="260"/>
      <c r="G99" s="261">
        <f>SUM(G100:G102)</f>
        <v>0</v>
      </c>
      <c r="H99" s="259"/>
      <c r="I99" s="260"/>
      <c r="J99" s="261">
        <f>SUM(J100:J102)</f>
        <v>0</v>
      </c>
      <c r="K99" s="259"/>
      <c r="L99" s="260"/>
      <c r="M99" s="261">
        <f>SUM(M100:M102)</f>
        <v>0</v>
      </c>
      <c r="N99" s="259"/>
      <c r="O99" s="260"/>
      <c r="P99" s="261">
        <f>SUM(P100:P102)</f>
        <v>0</v>
      </c>
      <c r="Q99" s="259"/>
      <c r="R99" s="260"/>
      <c r="S99" s="261">
        <f>SUM(S100:S102)</f>
        <v>0</v>
      </c>
      <c r="T99" s="259"/>
      <c r="U99" s="260"/>
      <c r="V99" s="262">
        <f>SUM(V100:V102)</f>
        <v>0</v>
      </c>
      <c r="W99" s="130">
        <f t="shared" ref="W99:W110" si="136">G99+M99+S99</f>
        <v>0</v>
      </c>
      <c r="X99" s="263">
        <f t="shared" ref="X99:X110" si="137">J99+P99+V99</f>
        <v>0</v>
      </c>
      <c r="Y99" s="263">
        <f t="shared" ref="Y99:Y111" si="138">W99-X99</f>
        <v>0</v>
      </c>
      <c r="Z99" s="132" t="str">
        <f t="shared" ref="Z99:Z111" si="139">Y99/W99</f>
        <v>#DIV/0!</v>
      </c>
      <c r="AA99" s="133"/>
      <c r="AB99" s="134"/>
      <c r="AC99" s="134"/>
      <c r="AD99" s="134"/>
      <c r="AE99" s="134"/>
      <c r="AF99" s="134"/>
      <c r="AG99" s="134"/>
    </row>
    <row r="100" ht="30.0" customHeight="1">
      <c r="A100" s="135" t="s">
        <v>87</v>
      </c>
      <c r="B100" s="136" t="s">
        <v>238</v>
      </c>
      <c r="C100" s="239" t="s">
        <v>239</v>
      </c>
      <c r="D100" s="138" t="s">
        <v>136</v>
      </c>
      <c r="E100" s="139"/>
      <c r="F100" s="140"/>
      <c r="G100" s="141">
        <f t="shared" ref="G100:G102" si="140">E100*F100</f>
        <v>0</v>
      </c>
      <c r="H100" s="139"/>
      <c r="I100" s="140"/>
      <c r="J100" s="141">
        <f t="shared" ref="J100:J102" si="141">H100*I100</f>
        <v>0</v>
      </c>
      <c r="K100" s="139"/>
      <c r="L100" s="140"/>
      <c r="M100" s="141">
        <f t="shared" ref="M100:M102" si="142">K100*L100</f>
        <v>0</v>
      </c>
      <c r="N100" s="139"/>
      <c r="O100" s="140"/>
      <c r="P100" s="141">
        <f t="shared" ref="P100:P102" si="143">N100*O100</f>
        <v>0</v>
      </c>
      <c r="Q100" s="139"/>
      <c r="R100" s="140"/>
      <c r="S100" s="141">
        <f t="shared" ref="S100:S102" si="144">Q100*R100</f>
        <v>0</v>
      </c>
      <c r="T100" s="139"/>
      <c r="U100" s="140"/>
      <c r="V100" s="142">
        <f t="shared" ref="V100:V102" si="145">T100*U100</f>
        <v>0</v>
      </c>
      <c r="W100" s="143">
        <f t="shared" si="136"/>
        <v>0</v>
      </c>
      <c r="X100" s="238">
        <f t="shared" si="137"/>
        <v>0</v>
      </c>
      <c r="Y100" s="238">
        <f t="shared" si="138"/>
        <v>0</v>
      </c>
      <c r="Z100" s="145" t="str">
        <f t="shared" si="139"/>
        <v>#DIV/0!</v>
      </c>
      <c r="AA100" s="146"/>
      <c r="AB100" s="148"/>
      <c r="AC100" s="148"/>
      <c r="AD100" s="148"/>
      <c r="AE100" s="148"/>
      <c r="AF100" s="148"/>
      <c r="AG100" s="148"/>
    </row>
    <row r="101" ht="30.0" customHeight="1">
      <c r="A101" s="135" t="s">
        <v>87</v>
      </c>
      <c r="B101" s="136" t="s">
        <v>240</v>
      </c>
      <c r="C101" s="239" t="s">
        <v>239</v>
      </c>
      <c r="D101" s="138" t="s">
        <v>136</v>
      </c>
      <c r="E101" s="139"/>
      <c r="F101" s="140"/>
      <c r="G101" s="141">
        <f t="shared" si="140"/>
        <v>0</v>
      </c>
      <c r="H101" s="139"/>
      <c r="I101" s="140"/>
      <c r="J101" s="141">
        <f t="shared" si="141"/>
        <v>0</v>
      </c>
      <c r="K101" s="139"/>
      <c r="L101" s="140"/>
      <c r="M101" s="141">
        <f t="shared" si="142"/>
        <v>0</v>
      </c>
      <c r="N101" s="139"/>
      <c r="O101" s="140"/>
      <c r="P101" s="141">
        <f t="shared" si="143"/>
        <v>0</v>
      </c>
      <c r="Q101" s="139"/>
      <c r="R101" s="140"/>
      <c r="S101" s="141">
        <f t="shared" si="144"/>
        <v>0</v>
      </c>
      <c r="T101" s="139"/>
      <c r="U101" s="140"/>
      <c r="V101" s="142">
        <f t="shared" si="145"/>
        <v>0</v>
      </c>
      <c r="W101" s="143">
        <f t="shared" si="136"/>
        <v>0</v>
      </c>
      <c r="X101" s="238">
        <f t="shared" si="137"/>
        <v>0</v>
      </c>
      <c r="Y101" s="238">
        <f t="shared" si="138"/>
        <v>0</v>
      </c>
      <c r="Z101" s="145" t="str">
        <f t="shared" si="139"/>
        <v>#DIV/0!</v>
      </c>
      <c r="AA101" s="146"/>
      <c r="AB101" s="148"/>
      <c r="AC101" s="148"/>
      <c r="AD101" s="148"/>
      <c r="AE101" s="148"/>
      <c r="AF101" s="148"/>
      <c r="AG101" s="148"/>
    </row>
    <row r="102" ht="30.0" customHeight="1">
      <c r="A102" s="177" t="s">
        <v>87</v>
      </c>
      <c r="B102" s="160" t="s">
        <v>241</v>
      </c>
      <c r="C102" s="205" t="s">
        <v>239</v>
      </c>
      <c r="D102" s="161" t="s">
        <v>136</v>
      </c>
      <c r="E102" s="162"/>
      <c r="F102" s="163"/>
      <c r="G102" s="164">
        <f t="shared" si="140"/>
        <v>0</v>
      </c>
      <c r="H102" s="162"/>
      <c r="I102" s="163"/>
      <c r="J102" s="164">
        <f t="shared" si="141"/>
        <v>0</v>
      </c>
      <c r="K102" s="162"/>
      <c r="L102" s="163"/>
      <c r="M102" s="164">
        <f t="shared" si="142"/>
        <v>0</v>
      </c>
      <c r="N102" s="162"/>
      <c r="O102" s="163"/>
      <c r="P102" s="164">
        <f t="shared" si="143"/>
        <v>0</v>
      </c>
      <c r="Q102" s="162"/>
      <c r="R102" s="163"/>
      <c r="S102" s="164">
        <f t="shared" si="144"/>
        <v>0</v>
      </c>
      <c r="T102" s="162"/>
      <c r="U102" s="163"/>
      <c r="V102" s="172">
        <f t="shared" si="145"/>
        <v>0</v>
      </c>
      <c r="W102" s="157">
        <f t="shared" si="136"/>
        <v>0</v>
      </c>
      <c r="X102" s="272">
        <f t="shared" si="137"/>
        <v>0</v>
      </c>
      <c r="Y102" s="272">
        <f t="shared" si="138"/>
        <v>0</v>
      </c>
      <c r="Z102" s="175" t="str">
        <f t="shared" si="139"/>
        <v>#DIV/0!</v>
      </c>
      <c r="AA102" s="176"/>
      <c r="AB102" s="148"/>
      <c r="AC102" s="148"/>
      <c r="AD102" s="148"/>
      <c r="AE102" s="148"/>
      <c r="AF102" s="148"/>
      <c r="AG102" s="148"/>
    </row>
    <row r="103" ht="30.0" customHeight="1">
      <c r="A103" s="122" t="s">
        <v>82</v>
      </c>
      <c r="B103" s="257" t="s">
        <v>242</v>
      </c>
      <c r="C103" s="303" t="s">
        <v>243</v>
      </c>
      <c r="D103" s="125"/>
      <c r="E103" s="126"/>
      <c r="F103" s="127"/>
      <c r="G103" s="128">
        <f>SUM(G104:G106)</f>
        <v>0</v>
      </c>
      <c r="H103" s="126"/>
      <c r="I103" s="127"/>
      <c r="J103" s="128">
        <f>SUM(J104:J106)</f>
        <v>0</v>
      </c>
      <c r="K103" s="126"/>
      <c r="L103" s="127"/>
      <c r="M103" s="128">
        <f>SUM(M104:M106)</f>
        <v>0</v>
      </c>
      <c r="N103" s="126"/>
      <c r="O103" s="127"/>
      <c r="P103" s="128">
        <f>SUM(P104:P106)</f>
        <v>0</v>
      </c>
      <c r="Q103" s="126"/>
      <c r="R103" s="127"/>
      <c r="S103" s="128">
        <f>SUM(S104:S106)</f>
        <v>0</v>
      </c>
      <c r="T103" s="126"/>
      <c r="U103" s="127"/>
      <c r="V103" s="129">
        <f>SUM(V104:V106)</f>
        <v>0</v>
      </c>
      <c r="W103" s="289">
        <f t="shared" si="136"/>
        <v>0</v>
      </c>
      <c r="X103" s="290">
        <f t="shared" si="137"/>
        <v>0</v>
      </c>
      <c r="Y103" s="290">
        <f t="shared" si="138"/>
        <v>0</v>
      </c>
      <c r="Z103" s="132" t="str">
        <f t="shared" si="139"/>
        <v>#DIV/0!</v>
      </c>
      <c r="AA103" s="133"/>
      <c r="AB103" s="134"/>
      <c r="AC103" s="134"/>
      <c r="AD103" s="134"/>
      <c r="AE103" s="134"/>
      <c r="AF103" s="134"/>
      <c r="AG103" s="134"/>
    </row>
    <row r="104" ht="30.0" customHeight="1">
      <c r="A104" s="135" t="s">
        <v>87</v>
      </c>
      <c r="B104" s="136" t="s">
        <v>244</v>
      </c>
      <c r="C104" s="239" t="s">
        <v>239</v>
      </c>
      <c r="D104" s="138" t="s">
        <v>136</v>
      </c>
      <c r="E104" s="139"/>
      <c r="F104" s="140"/>
      <c r="G104" s="141">
        <f t="shared" ref="G104:G106" si="146">E104*F104</f>
        <v>0</v>
      </c>
      <c r="H104" s="139"/>
      <c r="I104" s="140"/>
      <c r="J104" s="141">
        <f t="shared" ref="J104:J106" si="147">H104*I104</f>
        <v>0</v>
      </c>
      <c r="K104" s="139"/>
      <c r="L104" s="140"/>
      <c r="M104" s="141">
        <f t="shared" ref="M104:M106" si="148">K104*L104</f>
        <v>0</v>
      </c>
      <c r="N104" s="139"/>
      <c r="O104" s="140"/>
      <c r="P104" s="141">
        <f t="shared" ref="P104:P106" si="149">N104*O104</f>
        <v>0</v>
      </c>
      <c r="Q104" s="139"/>
      <c r="R104" s="140"/>
      <c r="S104" s="141">
        <f t="shared" ref="S104:S106" si="150">Q104*R104</f>
        <v>0</v>
      </c>
      <c r="T104" s="139"/>
      <c r="U104" s="140"/>
      <c r="V104" s="142">
        <f t="shared" ref="V104:V106" si="151">T104*U104</f>
        <v>0</v>
      </c>
      <c r="W104" s="143">
        <f t="shared" si="136"/>
        <v>0</v>
      </c>
      <c r="X104" s="238">
        <f t="shared" si="137"/>
        <v>0</v>
      </c>
      <c r="Y104" s="238">
        <f t="shared" si="138"/>
        <v>0</v>
      </c>
      <c r="Z104" s="145" t="str">
        <f t="shared" si="139"/>
        <v>#DIV/0!</v>
      </c>
      <c r="AA104" s="146"/>
      <c r="AB104" s="148"/>
      <c r="AC104" s="148"/>
      <c r="AD104" s="148"/>
      <c r="AE104" s="148"/>
      <c r="AF104" s="148"/>
      <c r="AG104" s="148"/>
    </row>
    <row r="105" ht="30.0" customHeight="1">
      <c r="A105" s="135" t="s">
        <v>87</v>
      </c>
      <c r="B105" s="136" t="s">
        <v>245</v>
      </c>
      <c r="C105" s="239" t="s">
        <v>239</v>
      </c>
      <c r="D105" s="138" t="s">
        <v>136</v>
      </c>
      <c r="E105" s="139"/>
      <c r="F105" s="140"/>
      <c r="G105" s="141">
        <f t="shared" si="146"/>
        <v>0</v>
      </c>
      <c r="H105" s="139"/>
      <c r="I105" s="140"/>
      <c r="J105" s="141">
        <f t="shared" si="147"/>
        <v>0</v>
      </c>
      <c r="K105" s="139"/>
      <c r="L105" s="140"/>
      <c r="M105" s="141">
        <f t="shared" si="148"/>
        <v>0</v>
      </c>
      <c r="N105" s="139"/>
      <c r="O105" s="140"/>
      <c r="P105" s="141">
        <f t="shared" si="149"/>
        <v>0</v>
      </c>
      <c r="Q105" s="139"/>
      <c r="R105" s="140"/>
      <c r="S105" s="141">
        <f t="shared" si="150"/>
        <v>0</v>
      </c>
      <c r="T105" s="139"/>
      <c r="U105" s="140"/>
      <c r="V105" s="142">
        <f t="shared" si="151"/>
        <v>0</v>
      </c>
      <c r="W105" s="143">
        <f t="shared" si="136"/>
        <v>0</v>
      </c>
      <c r="X105" s="238">
        <f t="shared" si="137"/>
        <v>0</v>
      </c>
      <c r="Y105" s="238">
        <f t="shared" si="138"/>
        <v>0</v>
      </c>
      <c r="Z105" s="145" t="str">
        <f t="shared" si="139"/>
        <v>#DIV/0!</v>
      </c>
      <c r="AA105" s="146"/>
      <c r="AB105" s="148"/>
      <c r="AC105" s="148"/>
      <c r="AD105" s="148"/>
      <c r="AE105" s="148"/>
      <c r="AF105" s="148"/>
      <c r="AG105" s="148"/>
    </row>
    <row r="106" ht="30.0" customHeight="1">
      <c r="A106" s="177" t="s">
        <v>87</v>
      </c>
      <c r="B106" s="160" t="s">
        <v>246</v>
      </c>
      <c r="C106" s="205" t="s">
        <v>239</v>
      </c>
      <c r="D106" s="161" t="s">
        <v>136</v>
      </c>
      <c r="E106" s="162"/>
      <c r="F106" s="163"/>
      <c r="G106" s="164">
        <f t="shared" si="146"/>
        <v>0</v>
      </c>
      <c r="H106" s="162"/>
      <c r="I106" s="163"/>
      <c r="J106" s="164">
        <f t="shared" si="147"/>
        <v>0</v>
      </c>
      <c r="K106" s="162"/>
      <c r="L106" s="163"/>
      <c r="M106" s="164">
        <f t="shared" si="148"/>
        <v>0</v>
      </c>
      <c r="N106" s="162"/>
      <c r="O106" s="163"/>
      <c r="P106" s="164">
        <f t="shared" si="149"/>
        <v>0</v>
      </c>
      <c r="Q106" s="162"/>
      <c r="R106" s="163"/>
      <c r="S106" s="164">
        <f t="shared" si="150"/>
        <v>0</v>
      </c>
      <c r="T106" s="162"/>
      <c r="U106" s="163"/>
      <c r="V106" s="172">
        <f t="shared" si="151"/>
        <v>0</v>
      </c>
      <c r="W106" s="173">
        <f t="shared" si="136"/>
        <v>0</v>
      </c>
      <c r="X106" s="240">
        <f t="shared" si="137"/>
        <v>0</v>
      </c>
      <c r="Y106" s="240">
        <f t="shared" si="138"/>
        <v>0</v>
      </c>
      <c r="Z106" s="145" t="str">
        <f t="shared" si="139"/>
        <v>#DIV/0!</v>
      </c>
      <c r="AA106" s="176"/>
      <c r="AB106" s="148"/>
      <c r="AC106" s="148"/>
      <c r="AD106" s="148"/>
      <c r="AE106" s="148"/>
      <c r="AF106" s="148"/>
      <c r="AG106" s="148"/>
    </row>
    <row r="107" ht="30.0" customHeight="1">
      <c r="A107" s="122" t="s">
        <v>82</v>
      </c>
      <c r="B107" s="257" t="s">
        <v>247</v>
      </c>
      <c r="C107" s="303" t="s">
        <v>248</v>
      </c>
      <c r="D107" s="125"/>
      <c r="E107" s="126"/>
      <c r="F107" s="127"/>
      <c r="G107" s="128">
        <f>SUM(G108:G110)</f>
        <v>0</v>
      </c>
      <c r="H107" s="126"/>
      <c r="I107" s="127"/>
      <c r="J107" s="128">
        <f>SUM(J108:J110)</f>
        <v>0</v>
      </c>
      <c r="K107" s="126"/>
      <c r="L107" s="127"/>
      <c r="M107" s="128">
        <f>SUM(M108:M110)</f>
        <v>0</v>
      </c>
      <c r="N107" s="126"/>
      <c r="O107" s="127"/>
      <c r="P107" s="128">
        <f>SUM(P108:P110)</f>
        <v>0</v>
      </c>
      <c r="Q107" s="126"/>
      <c r="R107" s="127"/>
      <c r="S107" s="128">
        <f>SUM(S108:S110)</f>
        <v>0</v>
      </c>
      <c r="T107" s="126"/>
      <c r="U107" s="127"/>
      <c r="V107" s="129">
        <f>SUM(V108:V110)</f>
        <v>0</v>
      </c>
      <c r="W107" s="130">
        <f t="shared" si="136"/>
        <v>0</v>
      </c>
      <c r="X107" s="263">
        <f t="shared" si="137"/>
        <v>0</v>
      </c>
      <c r="Y107" s="263">
        <f t="shared" si="138"/>
        <v>0</v>
      </c>
      <c r="Z107" s="132" t="str">
        <f t="shared" si="139"/>
        <v>#DIV/0!</v>
      </c>
      <c r="AA107" s="133"/>
      <c r="AB107" s="134"/>
      <c r="AC107" s="134"/>
      <c r="AD107" s="134"/>
      <c r="AE107" s="134"/>
      <c r="AF107" s="134"/>
      <c r="AG107" s="134"/>
    </row>
    <row r="108" ht="30.0" customHeight="1">
      <c r="A108" s="135" t="s">
        <v>87</v>
      </c>
      <c r="B108" s="136" t="s">
        <v>249</v>
      </c>
      <c r="C108" s="239" t="s">
        <v>239</v>
      </c>
      <c r="D108" s="138" t="s">
        <v>136</v>
      </c>
      <c r="E108" s="139"/>
      <c r="F108" s="140"/>
      <c r="G108" s="141">
        <f t="shared" ref="G108:G110" si="152">E108*F108</f>
        <v>0</v>
      </c>
      <c r="H108" s="139"/>
      <c r="I108" s="140"/>
      <c r="J108" s="141">
        <f t="shared" ref="J108:J110" si="153">H108*I108</f>
        <v>0</v>
      </c>
      <c r="K108" s="139"/>
      <c r="L108" s="140"/>
      <c r="M108" s="141">
        <f t="shared" ref="M108:M110" si="154">K108*L108</f>
        <v>0</v>
      </c>
      <c r="N108" s="139"/>
      <c r="O108" s="140"/>
      <c r="P108" s="141">
        <f t="shared" ref="P108:P110" si="155">N108*O108</f>
        <v>0</v>
      </c>
      <c r="Q108" s="139"/>
      <c r="R108" s="140"/>
      <c r="S108" s="141">
        <f t="shared" ref="S108:S110" si="156">Q108*R108</f>
        <v>0</v>
      </c>
      <c r="T108" s="139"/>
      <c r="U108" s="140"/>
      <c r="V108" s="142">
        <f t="shared" ref="V108:V110" si="157">T108*U108</f>
        <v>0</v>
      </c>
      <c r="W108" s="143">
        <f t="shared" si="136"/>
        <v>0</v>
      </c>
      <c r="X108" s="238">
        <f t="shared" si="137"/>
        <v>0</v>
      </c>
      <c r="Y108" s="238">
        <f t="shared" si="138"/>
        <v>0</v>
      </c>
      <c r="Z108" s="145" t="str">
        <f t="shared" si="139"/>
        <v>#DIV/0!</v>
      </c>
      <c r="AA108" s="146"/>
      <c r="AB108" s="148"/>
      <c r="AC108" s="148"/>
      <c r="AD108" s="148"/>
      <c r="AE108" s="148"/>
      <c r="AF108" s="148"/>
      <c r="AG108" s="148"/>
    </row>
    <row r="109" ht="30.0" customHeight="1">
      <c r="A109" s="135" t="s">
        <v>87</v>
      </c>
      <c r="B109" s="136" t="s">
        <v>250</v>
      </c>
      <c r="C109" s="239" t="s">
        <v>239</v>
      </c>
      <c r="D109" s="138" t="s">
        <v>136</v>
      </c>
      <c r="E109" s="139"/>
      <c r="F109" s="140"/>
      <c r="G109" s="141">
        <f t="shared" si="152"/>
        <v>0</v>
      </c>
      <c r="H109" s="139"/>
      <c r="I109" s="140"/>
      <c r="J109" s="141">
        <f t="shared" si="153"/>
        <v>0</v>
      </c>
      <c r="K109" s="139"/>
      <c r="L109" s="140"/>
      <c r="M109" s="141">
        <f t="shared" si="154"/>
        <v>0</v>
      </c>
      <c r="N109" s="139"/>
      <c r="O109" s="140"/>
      <c r="P109" s="141">
        <f t="shared" si="155"/>
        <v>0</v>
      </c>
      <c r="Q109" s="139"/>
      <c r="R109" s="140"/>
      <c r="S109" s="141">
        <f t="shared" si="156"/>
        <v>0</v>
      </c>
      <c r="T109" s="139"/>
      <c r="U109" s="140"/>
      <c r="V109" s="142">
        <f t="shared" si="157"/>
        <v>0</v>
      </c>
      <c r="W109" s="143">
        <f t="shared" si="136"/>
        <v>0</v>
      </c>
      <c r="X109" s="238">
        <f t="shared" si="137"/>
        <v>0</v>
      </c>
      <c r="Y109" s="238">
        <f t="shared" si="138"/>
        <v>0</v>
      </c>
      <c r="Z109" s="145" t="str">
        <f t="shared" si="139"/>
        <v>#DIV/0!</v>
      </c>
      <c r="AA109" s="146"/>
      <c r="AB109" s="148"/>
      <c r="AC109" s="148"/>
      <c r="AD109" s="148"/>
      <c r="AE109" s="148"/>
      <c r="AF109" s="148"/>
      <c r="AG109" s="148"/>
    </row>
    <row r="110" ht="30.0" customHeight="1">
      <c r="A110" s="177" t="s">
        <v>87</v>
      </c>
      <c r="B110" s="160" t="s">
        <v>251</v>
      </c>
      <c r="C110" s="205" t="s">
        <v>239</v>
      </c>
      <c r="D110" s="161" t="s">
        <v>136</v>
      </c>
      <c r="E110" s="153"/>
      <c r="F110" s="154"/>
      <c r="G110" s="155">
        <f t="shared" si="152"/>
        <v>0</v>
      </c>
      <c r="H110" s="153"/>
      <c r="I110" s="154"/>
      <c r="J110" s="155">
        <f t="shared" si="153"/>
        <v>0</v>
      </c>
      <c r="K110" s="153"/>
      <c r="L110" s="154"/>
      <c r="M110" s="155">
        <f t="shared" si="154"/>
        <v>0</v>
      </c>
      <c r="N110" s="153"/>
      <c r="O110" s="154"/>
      <c r="P110" s="155">
        <f t="shared" si="155"/>
        <v>0</v>
      </c>
      <c r="Q110" s="153"/>
      <c r="R110" s="154"/>
      <c r="S110" s="155">
        <f t="shared" si="156"/>
        <v>0</v>
      </c>
      <c r="T110" s="153"/>
      <c r="U110" s="154"/>
      <c r="V110" s="156">
        <f t="shared" si="157"/>
        <v>0</v>
      </c>
      <c r="W110" s="157">
        <f t="shared" si="136"/>
        <v>0</v>
      </c>
      <c r="X110" s="272">
        <f t="shared" si="137"/>
        <v>0</v>
      </c>
      <c r="Y110" s="272">
        <f t="shared" si="138"/>
        <v>0</v>
      </c>
      <c r="Z110" s="145" t="str">
        <f t="shared" si="139"/>
        <v>#DIV/0!</v>
      </c>
      <c r="AA110" s="159"/>
      <c r="AB110" s="148"/>
      <c r="AC110" s="148"/>
      <c r="AD110" s="148"/>
      <c r="AE110" s="148"/>
      <c r="AF110" s="148"/>
      <c r="AG110" s="148"/>
    </row>
    <row r="111" ht="30.0" customHeight="1">
      <c r="A111" s="291" t="s">
        <v>252</v>
      </c>
      <c r="B111" s="292"/>
      <c r="C111" s="293"/>
      <c r="D111" s="294"/>
      <c r="E111" s="295"/>
      <c r="F111" s="246"/>
      <c r="G111" s="247">
        <f>G107+G103+G99</f>
        <v>0</v>
      </c>
      <c r="H111" s="295"/>
      <c r="I111" s="246"/>
      <c r="J111" s="247">
        <f>J107+J103+J99</f>
        <v>0</v>
      </c>
      <c r="K111" s="245"/>
      <c r="L111" s="246"/>
      <c r="M111" s="247">
        <f>M107+M103+M99</f>
        <v>0</v>
      </c>
      <c r="N111" s="245"/>
      <c r="O111" s="246"/>
      <c r="P111" s="247">
        <f>P107+P103+P99</f>
        <v>0</v>
      </c>
      <c r="Q111" s="245"/>
      <c r="R111" s="246"/>
      <c r="S111" s="247">
        <f>S107+S103+S99</f>
        <v>0</v>
      </c>
      <c r="T111" s="245"/>
      <c r="U111" s="246"/>
      <c r="V111" s="248">
        <f t="shared" ref="V111:X111" si="158">V107+V103+V99</f>
        <v>0</v>
      </c>
      <c r="W111" s="227">
        <f t="shared" si="158"/>
        <v>0</v>
      </c>
      <c r="X111" s="227">
        <f t="shared" si="158"/>
        <v>0</v>
      </c>
      <c r="Y111" s="274">
        <f t="shared" si="138"/>
        <v>0</v>
      </c>
      <c r="Z111" s="249" t="str">
        <f t="shared" si="139"/>
        <v>#DIV/0!</v>
      </c>
      <c r="AA111" s="250"/>
      <c r="AB111" s="70"/>
      <c r="AC111" s="70"/>
      <c r="AD111" s="70"/>
      <c r="AE111" s="70"/>
      <c r="AF111" s="70"/>
      <c r="AG111" s="70"/>
    </row>
    <row r="112" ht="30.0" customHeight="1">
      <c r="A112" s="230" t="s">
        <v>82</v>
      </c>
      <c r="B112" s="252">
        <v>7.0</v>
      </c>
      <c r="C112" s="232" t="s">
        <v>253</v>
      </c>
      <c r="D112" s="233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35"/>
      <c r="X112" s="235"/>
      <c r="Y112" s="235"/>
      <c r="Z112" s="236"/>
      <c r="AA112" s="256"/>
      <c r="AB112" s="70"/>
      <c r="AC112" s="70"/>
      <c r="AD112" s="70"/>
      <c r="AE112" s="70"/>
      <c r="AF112" s="70"/>
      <c r="AG112" s="70"/>
    </row>
    <row r="113" ht="30.0" customHeight="1">
      <c r="A113" s="135" t="s">
        <v>87</v>
      </c>
      <c r="B113" s="136" t="s">
        <v>254</v>
      </c>
      <c r="C113" s="239" t="s">
        <v>255</v>
      </c>
      <c r="D113" s="138" t="s">
        <v>136</v>
      </c>
      <c r="E113" s="139"/>
      <c r="F113" s="140"/>
      <c r="G113" s="141">
        <f t="shared" ref="G113:G123" si="159">E113*F113</f>
        <v>0</v>
      </c>
      <c r="H113" s="139"/>
      <c r="I113" s="140"/>
      <c r="J113" s="141">
        <f t="shared" ref="J113:J123" si="160">H113*I113</f>
        <v>0</v>
      </c>
      <c r="K113" s="139"/>
      <c r="L113" s="140"/>
      <c r="M113" s="141">
        <f t="shared" ref="M113:M123" si="161">K113*L113</f>
        <v>0</v>
      </c>
      <c r="N113" s="139"/>
      <c r="O113" s="140"/>
      <c r="P113" s="141">
        <f t="shared" ref="P113:P123" si="162">N113*O113</f>
        <v>0</v>
      </c>
      <c r="Q113" s="139"/>
      <c r="R113" s="140"/>
      <c r="S113" s="141">
        <f t="shared" ref="S113:S123" si="163">Q113*R113</f>
        <v>0</v>
      </c>
      <c r="T113" s="139"/>
      <c r="U113" s="140"/>
      <c r="V113" s="142">
        <f t="shared" ref="V113:V123" si="164">T113*U113</f>
        <v>0</v>
      </c>
      <c r="W113" s="304">
        <f t="shared" ref="W113:W123" si="165">G113+M113+S113</f>
        <v>0</v>
      </c>
      <c r="X113" s="305">
        <f t="shared" ref="X113:X123" si="166">J113+P113+V113</f>
        <v>0</v>
      </c>
      <c r="Y113" s="305">
        <f t="shared" ref="Y113:Y124" si="167">W113-X113</f>
        <v>0</v>
      </c>
      <c r="Z113" s="306" t="str">
        <f t="shared" ref="Z113:Z124" si="168">Y113/W113</f>
        <v>#DIV/0!</v>
      </c>
      <c r="AA113" s="307"/>
      <c r="AB113" s="148"/>
      <c r="AC113" s="148"/>
      <c r="AD113" s="148"/>
      <c r="AE113" s="148"/>
      <c r="AF113" s="148"/>
      <c r="AG113" s="148"/>
    </row>
    <row r="114">
      <c r="A114" s="135" t="s">
        <v>87</v>
      </c>
      <c r="B114" s="136" t="s">
        <v>256</v>
      </c>
      <c r="C114" s="239" t="s">
        <v>257</v>
      </c>
      <c r="D114" s="138" t="s">
        <v>136</v>
      </c>
      <c r="E114" s="139">
        <v>300.0</v>
      </c>
      <c r="F114" s="140">
        <v>80.0</v>
      </c>
      <c r="G114" s="141">
        <f t="shared" si="159"/>
        <v>24000</v>
      </c>
      <c r="H114" s="139">
        <v>300.0</v>
      </c>
      <c r="I114" s="140">
        <v>85.0</v>
      </c>
      <c r="J114" s="141">
        <f t="shared" si="160"/>
        <v>25500</v>
      </c>
      <c r="K114" s="139"/>
      <c r="L114" s="140"/>
      <c r="M114" s="141">
        <f t="shared" si="161"/>
        <v>0</v>
      </c>
      <c r="N114" s="139"/>
      <c r="O114" s="140"/>
      <c r="P114" s="141">
        <f t="shared" si="162"/>
        <v>0</v>
      </c>
      <c r="Q114" s="139"/>
      <c r="R114" s="140"/>
      <c r="S114" s="141">
        <f t="shared" si="163"/>
        <v>0</v>
      </c>
      <c r="T114" s="139"/>
      <c r="U114" s="140"/>
      <c r="V114" s="142">
        <f t="shared" si="164"/>
        <v>0</v>
      </c>
      <c r="W114" s="143">
        <f t="shared" si="165"/>
        <v>24000</v>
      </c>
      <c r="X114" s="238">
        <f t="shared" si="166"/>
        <v>25500</v>
      </c>
      <c r="Y114" s="238">
        <f t="shared" si="167"/>
        <v>-1500</v>
      </c>
      <c r="Z114" s="308">
        <f t="shared" si="168"/>
        <v>-0.0625</v>
      </c>
      <c r="AA114" s="282" t="s">
        <v>258</v>
      </c>
      <c r="AB114" s="148"/>
      <c r="AC114" s="148"/>
      <c r="AD114" s="148"/>
      <c r="AE114" s="148"/>
      <c r="AF114" s="148"/>
      <c r="AG114" s="148"/>
    </row>
    <row r="115" ht="30.0" customHeight="1">
      <c r="A115" s="135" t="s">
        <v>87</v>
      </c>
      <c r="B115" s="136" t="s">
        <v>259</v>
      </c>
      <c r="C115" s="239" t="s">
        <v>260</v>
      </c>
      <c r="D115" s="138" t="s">
        <v>136</v>
      </c>
      <c r="E115" s="139"/>
      <c r="F115" s="140"/>
      <c r="G115" s="141">
        <f t="shared" si="159"/>
        <v>0</v>
      </c>
      <c r="H115" s="139"/>
      <c r="I115" s="140"/>
      <c r="J115" s="141">
        <f t="shared" si="160"/>
        <v>0</v>
      </c>
      <c r="K115" s="139"/>
      <c r="L115" s="140"/>
      <c r="M115" s="141">
        <f t="shared" si="161"/>
        <v>0</v>
      </c>
      <c r="N115" s="139"/>
      <c r="O115" s="140"/>
      <c r="P115" s="141">
        <f t="shared" si="162"/>
        <v>0</v>
      </c>
      <c r="Q115" s="139"/>
      <c r="R115" s="140"/>
      <c r="S115" s="141">
        <f t="shared" si="163"/>
        <v>0</v>
      </c>
      <c r="T115" s="139"/>
      <c r="U115" s="140"/>
      <c r="V115" s="142">
        <f t="shared" si="164"/>
        <v>0</v>
      </c>
      <c r="W115" s="143">
        <f t="shared" si="165"/>
        <v>0</v>
      </c>
      <c r="X115" s="238">
        <f t="shared" si="166"/>
        <v>0</v>
      </c>
      <c r="Y115" s="238">
        <f t="shared" si="167"/>
        <v>0</v>
      </c>
      <c r="Z115" s="308" t="str">
        <f t="shared" si="168"/>
        <v>#DIV/0!</v>
      </c>
      <c r="AA115" s="146"/>
      <c r="AB115" s="148"/>
      <c r="AC115" s="148"/>
      <c r="AD115" s="148"/>
      <c r="AE115" s="148"/>
      <c r="AF115" s="148"/>
      <c r="AG115" s="148"/>
    </row>
    <row r="116">
      <c r="A116" s="135" t="s">
        <v>87</v>
      </c>
      <c r="B116" s="136" t="s">
        <v>261</v>
      </c>
      <c r="C116" s="239" t="s">
        <v>262</v>
      </c>
      <c r="D116" s="138" t="s">
        <v>136</v>
      </c>
      <c r="E116" s="139">
        <v>3000.0</v>
      </c>
      <c r="F116" s="140">
        <v>2.0</v>
      </c>
      <c r="G116" s="141">
        <f t="shared" si="159"/>
        <v>6000</v>
      </c>
      <c r="H116" s="139">
        <v>5500.0</v>
      </c>
      <c r="I116" s="140">
        <v>1.9372727</v>
      </c>
      <c r="J116" s="141">
        <f t="shared" si="160"/>
        <v>10654.99985</v>
      </c>
      <c r="K116" s="139"/>
      <c r="L116" s="140"/>
      <c r="M116" s="141">
        <f t="shared" si="161"/>
        <v>0</v>
      </c>
      <c r="N116" s="139"/>
      <c r="O116" s="140"/>
      <c r="P116" s="141">
        <f t="shared" si="162"/>
        <v>0</v>
      </c>
      <c r="Q116" s="139"/>
      <c r="R116" s="140"/>
      <c r="S116" s="141">
        <f t="shared" si="163"/>
        <v>0</v>
      </c>
      <c r="T116" s="139"/>
      <c r="U116" s="140"/>
      <c r="V116" s="142">
        <f t="shared" si="164"/>
        <v>0</v>
      </c>
      <c r="W116" s="143">
        <f t="shared" si="165"/>
        <v>6000</v>
      </c>
      <c r="X116" s="238">
        <f t="shared" si="166"/>
        <v>10654.99985</v>
      </c>
      <c r="Y116" s="238">
        <f t="shared" si="167"/>
        <v>-4654.99985</v>
      </c>
      <c r="Z116" s="308">
        <f t="shared" si="168"/>
        <v>-0.7758333083</v>
      </c>
      <c r="AA116" s="282" t="s">
        <v>263</v>
      </c>
      <c r="AB116" s="148"/>
      <c r="AC116" s="148"/>
      <c r="AD116" s="148"/>
      <c r="AE116" s="148"/>
      <c r="AF116" s="148"/>
      <c r="AG116" s="148"/>
    </row>
    <row r="117" ht="30.0" customHeight="1">
      <c r="A117" s="135" t="s">
        <v>87</v>
      </c>
      <c r="B117" s="136" t="s">
        <v>264</v>
      </c>
      <c r="C117" s="239" t="s">
        <v>265</v>
      </c>
      <c r="D117" s="138" t="s">
        <v>136</v>
      </c>
      <c r="E117" s="139">
        <v>2000.0</v>
      </c>
      <c r="F117" s="140">
        <v>1.0</v>
      </c>
      <c r="G117" s="141">
        <f t="shared" si="159"/>
        <v>2000</v>
      </c>
      <c r="H117" s="139">
        <v>2000.0</v>
      </c>
      <c r="I117" s="140">
        <v>0.565</v>
      </c>
      <c r="J117" s="141">
        <f t="shared" si="160"/>
        <v>1130</v>
      </c>
      <c r="K117" s="139"/>
      <c r="L117" s="140"/>
      <c r="M117" s="141">
        <f t="shared" si="161"/>
        <v>0</v>
      </c>
      <c r="N117" s="139"/>
      <c r="O117" s="140"/>
      <c r="P117" s="141">
        <f t="shared" si="162"/>
        <v>0</v>
      </c>
      <c r="Q117" s="139"/>
      <c r="R117" s="140"/>
      <c r="S117" s="141">
        <f t="shared" si="163"/>
        <v>0</v>
      </c>
      <c r="T117" s="139"/>
      <c r="U117" s="140"/>
      <c r="V117" s="142">
        <f t="shared" si="164"/>
        <v>0</v>
      </c>
      <c r="W117" s="143">
        <f t="shared" si="165"/>
        <v>2000</v>
      </c>
      <c r="X117" s="238">
        <f t="shared" si="166"/>
        <v>1130</v>
      </c>
      <c r="Y117" s="238">
        <f t="shared" si="167"/>
        <v>870</v>
      </c>
      <c r="Z117" s="308">
        <f t="shared" si="168"/>
        <v>0.435</v>
      </c>
      <c r="AA117" s="282" t="s">
        <v>266</v>
      </c>
      <c r="AB117" s="148"/>
      <c r="AC117" s="148"/>
      <c r="AD117" s="148"/>
      <c r="AE117" s="148"/>
      <c r="AF117" s="148"/>
      <c r="AG117" s="148"/>
    </row>
    <row r="118" ht="30.0" customHeight="1">
      <c r="A118" s="135" t="s">
        <v>87</v>
      </c>
      <c r="B118" s="136" t="s">
        <v>267</v>
      </c>
      <c r="C118" s="239" t="s">
        <v>268</v>
      </c>
      <c r="D118" s="138" t="s">
        <v>136</v>
      </c>
      <c r="E118" s="139">
        <v>500.0</v>
      </c>
      <c r="F118" s="140">
        <v>6.0</v>
      </c>
      <c r="G118" s="141">
        <f t="shared" si="159"/>
        <v>3000</v>
      </c>
      <c r="H118" s="139">
        <v>500.0</v>
      </c>
      <c r="I118" s="140">
        <v>6.561</v>
      </c>
      <c r="J118" s="141">
        <f t="shared" si="160"/>
        <v>3280.5</v>
      </c>
      <c r="K118" s="139"/>
      <c r="L118" s="140"/>
      <c r="M118" s="141">
        <f t="shared" si="161"/>
        <v>0</v>
      </c>
      <c r="N118" s="139"/>
      <c r="O118" s="140"/>
      <c r="P118" s="141">
        <f t="shared" si="162"/>
        <v>0</v>
      </c>
      <c r="Q118" s="139"/>
      <c r="R118" s="140"/>
      <c r="S118" s="141">
        <f t="shared" si="163"/>
        <v>0</v>
      </c>
      <c r="T118" s="139"/>
      <c r="U118" s="140"/>
      <c r="V118" s="142">
        <f t="shared" si="164"/>
        <v>0</v>
      </c>
      <c r="W118" s="143">
        <f t="shared" si="165"/>
        <v>3000</v>
      </c>
      <c r="X118" s="238">
        <f t="shared" si="166"/>
        <v>3280.5</v>
      </c>
      <c r="Y118" s="238">
        <f t="shared" si="167"/>
        <v>-280.5</v>
      </c>
      <c r="Z118" s="308">
        <f t="shared" si="168"/>
        <v>-0.0935</v>
      </c>
      <c r="AA118" s="282" t="s">
        <v>269</v>
      </c>
      <c r="AB118" s="148"/>
      <c r="AC118" s="148"/>
      <c r="AD118" s="148"/>
      <c r="AE118" s="148"/>
      <c r="AF118" s="148"/>
      <c r="AG118" s="148"/>
    </row>
    <row r="119">
      <c r="A119" s="135" t="s">
        <v>87</v>
      </c>
      <c r="B119" s="136" t="s">
        <v>270</v>
      </c>
      <c r="C119" s="239" t="s">
        <v>271</v>
      </c>
      <c r="D119" s="138" t="s">
        <v>136</v>
      </c>
      <c r="E119" s="139">
        <v>1.0</v>
      </c>
      <c r="F119" s="140">
        <v>3000.0</v>
      </c>
      <c r="G119" s="141">
        <f t="shared" si="159"/>
        <v>3000</v>
      </c>
      <c r="H119" s="139">
        <v>1.0</v>
      </c>
      <c r="I119" s="140">
        <v>5000.0</v>
      </c>
      <c r="J119" s="141">
        <f t="shared" si="160"/>
        <v>5000</v>
      </c>
      <c r="K119" s="139"/>
      <c r="L119" s="140"/>
      <c r="M119" s="141">
        <f t="shared" si="161"/>
        <v>0</v>
      </c>
      <c r="N119" s="139"/>
      <c r="O119" s="140"/>
      <c r="P119" s="141">
        <f t="shared" si="162"/>
        <v>0</v>
      </c>
      <c r="Q119" s="139"/>
      <c r="R119" s="140"/>
      <c r="S119" s="141">
        <f t="shared" si="163"/>
        <v>0</v>
      </c>
      <c r="T119" s="139"/>
      <c r="U119" s="140"/>
      <c r="V119" s="142">
        <f t="shared" si="164"/>
        <v>0</v>
      </c>
      <c r="W119" s="143">
        <f t="shared" si="165"/>
        <v>3000</v>
      </c>
      <c r="X119" s="238">
        <f t="shared" si="166"/>
        <v>5000</v>
      </c>
      <c r="Y119" s="238">
        <f t="shared" si="167"/>
        <v>-2000</v>
      </c>
      <c r="Z119" s="308">
        <f t="shared" si="168"/>
        <v>-0.6666666667</v>
      </c>
      <c r="AA119" s="282" t="s">
        <v>272</v>
      </c>
      <c r="AB119" s="148"/>
      <c r="AC119" s="148"/>
      <c r="AD119" s="148"/>
      <c r="AE119" s="148"/>
      <c r="AF119" s="148"/>
      <c r="AG119" s="148"/>
    </row>
    <row r="120">
      <c r="A120" s="135" t="s">
        <v>87</v>
      </c>
      <c r="B120" s="136" t="s">
        <v>273</v>
      </c>
      <c r="C120" s="239" t="s">
        <v>274</v>
      </c>
      <c r="D120" s="138" t="s">
        <v>136</v>
      </c>
      <c r="E120" s="139">
        <v>10.0</v>
      </c>
      <c r="F120" s="140">
        <v>1800.0</v>
      </c>
      <c r="G120" s="141">
        <f t="shared" si="159"/>
        <v>18000</v>
      </c>
      <c r="H120" s="139">
        <v>11.0</v>
      </c>
      <c r="I120" s="140">
        <v>1800.0</v>
      </c>
      <c r="J120" s="141">
        <f t="shared" si="160"/>
        <v>19800</v>
      </c>
      <c r="K120" s="139"/>
      <c r="L120" s="140"/>
      <c r="M120" s="141">
        <f t="shared" si="161"/>
        <v>0</v>
      </c>
      <c r="N120" s="139"/>
      <c r="O120" s="140"/>
      <c r="P120" s="141">
        <f t="shared" si="162"/>
        <v>0</v>
      </c>
      <c r="Q120" s="139"/>
      <c r="R120" s="140"/>
      <c r="S120" s="141">
        <f t="shared" si="163"/>
        <v>0</v>
      </c>
      <c r="T120" s="139"/>
      <c r="U120" s="140"/>
      <c r="V120" s="142">
        <f t="shared" si="164"/>
        <v>0</v>
      </c>
      <c r="W120" s="143">
        <f t="shared" si="165"/>
        <v>18000</v>
      </c>
      <c r="X120" s="238">
        <f t="shared" si="166"/>
        <v>19800</v>
      </c>
      <c r="Y120" s="238">
        <f t="shared" si="167"/>
        <v>-1800</v>
      </c>
      <c r="Z120" s="308">
        <f t="shared" si="168"/>
        <v>-0.1</v>
      </c>
      <c r="AA120" s="282" t="s">
        <v>275</v>
      </c>
      <c r="AB120" s="148"/>
      <c r="AC120" s="148"/>
      <c r="AD120" s="148"/>
      <c r="AE120" s="148"/>
      <c r="AF120" s="148"/>
      <c r="AG120" s="148"/>
    </row>
    <row r="121" ht="30.0" customHeight="1">
      <c r="A121" s="177" t="s">
        <v>87</v>
      </c>
      <c r="B121" s="136" t="s">
        <v>276</v>
      </c>
      <c r="C121" s="205" t="s">
        <v>277</v>
      </c>
      <c r="D121" s="138" t="s">
        <v>136</v>
      </c>
      <c r="E121" s="162"/>
      <c r="F121" s="163"/>
      <c r="G121" s="141">
        <f t="shared" si="159"/>
        <v>0</v>
      </c>
      <c r="H121" s="162"/>
      <c r="I121" s="163"/>
      <c r="J121" s="141">
        <f t="shared" si="160"/>
        <v>0</v>
      </c>
      <c r="K121" s="139"/>
      <c r="L121" s="140"/>
      <c r="M121" s="141">
        <f t="shared" si="161"/>
        <v>0</v>
      </c>
      <c r="N121" s="139"/>
      <c r="O121" s="140"/>
      <c r="P121" s="141">
        <f t="shared" si="162"/>
        <v>0</v>
      </c>
      <c r="Q121" s="139"/>
      <c r="R121" s="140"/>
      <c r="S121" s="141">
        <f t="shared" si="163"/>
        <v>0</v>
      </c>
      <c r="T121" s="139"/>
      <c r="U121" s="140"/>
      <c r="V121" s="142">
        <f t="shared" si="164"/>
        <v>0</v>
      </c>
      <c r="W121" s="143">
        <f t="shared" si="165"/>
        <v>0</v>
      </c>
      <c r="X121" s="238">
        <f t="shared" si="166"/>
        <v>0</v>
      </c>
      <c r="Y121" s="238">
        <f t="shared" si="167"/>
        <v>0</v>
      </c>
      <c r="Z121" s="308" t="str">
        <f t="shared" si="168"/>
        <v>#DIV/0!</v>
      </c>
      <c r="AA121" s="176"/>
      <c r="AB121" s="148"/>
      <c r="AC121" s="148"/>
      <c r="AD121" s="148"/>
      <c r="AE121" s="148"/>
      <c r="AF121" s="148"/>
      <c r="AG121" s="148"/>
    </row>
    <row r="122" ht="30.0" customHeight="1">
      <c r="A122" s="177" t="s">
        <v>87</v>
      </c>
      <c r="B122" s="136" t="s">
        <v>278</v>
      </c>
      <c r="C122" s="205" t="s">
        <v>279</v>
      </c>
      <c r="D122" s="161" t="s">
        <v>136</v>
      </c>
      <c r="E122" s="139">
        <v>1.0</v>
      </c>
      <c r="F122" s="140">
        <v>25000.0</v>
      </c>
      <c r="G122" s="141">
        <f t="shared" si="159"/>
        <v>25000</v>
      </c>
      <c r="H122" s="139">
        <v>1.0</v>
      </c>
      <c r="I122" s="140">
        <v>25000.0</v>
      </c>
      <c r="J122" s="141">
        <f t="shared" si="160"/>
        <v>25000</v>
      </c>
      <c r="K122" s="139"/>
      <c r="L122" s="140"/>
      <c r="M122" s="141">
        <f t="shared" si="161"/>
        <v>0</v>
      </c>
      <c r="N122" s="139"/>
      <c r="O122" s="140"/>
      <c r="P122" s="141">
        <f t="shared" si="162"/>
        <v>0</v>
      </c>
      <c r="Q122" s="139"/>
      <c r="R122" s="140"/>
      <c r="S122" s="141">
        <f t="shared" si="163"/>
        <v>0</v>
      </c>
      <c r="T122" s="139"/>
      <c r="U122" s="140"/>
      <c r="V122" s="142">
        <f t="shared" si="164"/>
        <v>0</v>
      </c>
      <c r="W122" s="143">
        <f t="shared" si="165"/>
        <v>25000</v>
      </c>
      <c r="X122" s="238">
        <f t="shared" si="166"/>
        <v>25000</v>
      </c>
      <c r="Y122" s="238">
        <f t="shared" si="167"/>
        <v>0</v>
      </c>
      <c r="Z122" s="308">
        <f t="shared" si="168"/>
        <v>0</v>
      </c>
      <c r="AA122" s="146"/>
      <c r="AB122" s="148"/>
      <c r="AC122" s="148"/>
      <c r="AD122" s="148"/>
      <c r="AE122" s="148"/>
      <c r="AF122" s="148"/>
      <c r="AG122" s="148"/>
    </row>
    <row r="123" ht="30.0" customHeight="1">
      <c r="A123" s="177" t="s">
        <v>87</v>
      </c>
      <c r="B123" s="136" t="s">
        <v>280</v>
      </c>
      <c r="C123" s="309" t="s">
        <v>281</v>
      </c>
      <c r="D123" s="161" t="s">
        <v>136</v>
      </c>
      <c r="E123" s="162"/>
      <c r="F123" s="163">
        <v>0.22</v>
      </c>
      <c r="G123" s="164">
        <f t="shared" si="159"/>
        <v>0</v>
      </c>
      <c r="H123" s="162"/>
      <c r="I123" s="163">
        <v>0.22</v>
      </c>
      <c r="J123" s="164">
        <f t="shared" si="160"/>
        <v>0</v>
      </c>
      <c r="K123" s="162"/>
      <c r="L123" s="163">
        <v>0.22</v>
      </c>
      <c r="M123" s="164">
        <f t="shared" si="161"/>
        <v>0</v>
      </c>
      <c r="N123" s="162"/>
      <c r="O123" s="163">
        <v>0.22</v>
      </c>
      <c r="P123" s="164">
        <f t="shared" si="162"/>
        <v>0</v>
      </c>
      <c r="Q123" s="162"/>
      <c r="R123" s="163">
        <v>0.22</v>
      </c>
      <c r="S123" s="164">
        <f t="shared" si="163"/>
        <v>0</v>
      </c>
      <c r="T123" s="162"/>
      <c r="U123" s="163">
        <v>0.22</v>
      </c>
      <c r="V123" s="172">
        <f t="shared" si="164"/>
        <v>0</v>
      </c>
      <c r="W123" s="157">
        <f t="shared" si="165"/>
        <v>0</v>
      </c>
      <c r="X123" s="272">
        <f t="shared" si="166"/>
        <v>0</v>
      </c>
      <c r="Y123" s="272">
        <f t="shared" si="167"/>
        <v>0</v>
      </c>
      <c r="Z123" s="310" t="str">
        <f t="shared" si="168"/>
        <v>#DIV/0!</v>
      </c>
      <c r="AA123" s="159"/>
      <c r="AB123" s="70"/>
      <c r="AC123" s="70"/>
      <c r="AD123" s="70"/>
      <c r="AE123" s="70"/>
      <c r="AF123" s="70"/>
      <c r="AG123" s="70"/>
    </row>
    <row r="124" ht="30.0" customHeight="1">
      <c r="A124" s="291" t="s">
        <v>282</v>
      </c>
      <c r="B124" s="311"/>
      <c r="C124" s="293"/>
      <c r="D124" s="294"/>
      <c r="E124" s="295"/>
      <c r="F124" s="246"/>
      <c r="G124" s="247">
        <f>SUM(G113:G123)</f>
        <v>81000</v>
      </c>
      <c r="H124" s="295"/>
      <c r="I124" s="246"/>
      <c r="J124" s="247">
        <f>SUM(J113:J123)</f>
        <v>90365.49985</v>
      </c>
      <c r="K124" s="245"/>
      <c r="L124" s="246"/>
      <c r="M124" s="247">
        <f>SUM(M113:M123)</f>
        <v>0</v>
      </c>
      <c r="N124" s="245"/>
      <c r="O124" s="246"/>
      <c r="P124" s="247">
        <f>SUM(P113:P123)</f>
        <v>0</v>
      </c>
      <c r="Q124" s="245"/>
      <c r="R124" s="246"/>
      <c r="S124" s="247">
        <f>SUM(S113:S123)</f>
        <v>0</v>
      </c>
      <c r="T124" s="245"/>
      <c r="U124" s="246"/>
      <c r="V124" s="248">
        <f t="shared" ref="V124:X124" si="169">SUM(V113:V123)</f>
        <v>0</v>
      </c>
      <c r="W124" s="227">
        <f t="shared" si="169"/>
        <v>81000</v>
      </c>
      <c r="X124" s="227">
        <f t="shared" si="169"/>
        <v>90365.49985</v>
      </c>
      <c r="Y124" s="312">
        <f t="shared" si="167"/>
        <v>-9365.49985</v>
      </c>
      <c r="Z124" s="313">
        <f t="shared" si="168"/>
        <v>-0.1156234549</v>
      </c>
      <c r="AA124" s="314"/>
      <c r="AB124" s="70"/>
      <c r="AC124" s="70"/>
      <c r="AD124" s="70"/>
      <c r="AE124" s="70"/>
      <c r="AF124" s="70"/>
      <c r="AG124" s="70"/>
    </row>
    <row r="125" ht="30.0" customHeight="1">
      <c r="A125" s="230" t="s">
        <v>82</v>
      </c>
      <c r="B125" s="252">
        <v>8.0</v>
      </c>
      <c r="C125" s="315" t="s">
        <v>283</v>
      </c>
      <c r="D125" s="233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35"/>
      <c r="X125" s="235"/>
      <c r="Y125" s="119"/>
      <c r="Z125" s="316"/>
      <c r="AA125" s="317"/>
      <c r="AB125" s="134"/>
      <c r="AC125" s="134"/>
      <c r="AD125" s="134"/>
      <c r="AE125" s="134"/>
      <c r="AF125" s="134"/>
      <c r="AG125" s="134"/>
    </row>
    <row r="126" ht="30.0" customHeight="1">
      <c r="A126" s="135" t="s">
        <v>87</v>
      </c>
      <c r="B126" s="136" t="s">
        <v>284</v>
      </c>
      <c r="C126" s="239" t="s">
        <v>285</v>
      </c>
      <c r="D126" s="138" t="s">
        <v>286</v>
      </c>
      <c r="E126" s="139"/>
      <c r="F126" s="140"/>
      <c r="G126" s="141">
        <f t="shared" ref="G126:G131" si="170">E126*F126</f>
        <v>0</v>
      </c>
      <c r="H126" s="139"/>
      <c r="I126" s="140"/>
      <c r="J126" s="141">
        <f t="shared" ref="J126:J131" si="171">H126*I126</f>
        <v>0</v>
      </c>
      <c r="K126" s="139"/>
      <c r="L126" s="140"/>
      <c r="M126" s="141">
        <f t="shared" ref="M126:M131" si="172">K126*L126</f>
        <v>0</v>
      </c>
      <c r="N126" s="139"/>
      <c r="O126" s="140"/>
      <c r="P126" s="141">
        <f t="shared" ref="P126:P131" si="173">N126*O126</f>
        <v>0</v>
      </c>
      <c r="Q126" s="139"/>
      <c r="R126" s="140"/>
      <c r="S126" s="141">
        <f t="shared" ref="S126:S131" si="174">Q126*R126</f>
        <v>0</v>
      </c>
      <c r="T126" s="139"/>
      <c r="U126" s="140"/>
      <c r="V126" s="142">
        <f t="shared" ref="V126:V131" si="175">T126*U126</f>
        <v>0</v>
      </c>
      <c r="W126" s="304">
        <f t="shared" ref="W126:W131" si="176">G126+M126+S126</f>
        <v>0</v>
      </c>
      <c r="X126" s="305">
        <f t="shared" ref="X126:X131" si="177">J126+P126+V126</f>
        <v>0</v>
      </c>
      <c r="Y126" s="318">
        <f t="shared" ref="Y126:Y132" si="178">W126-X126</f>
        <v>0</v>
      </c>
      <c r="Z126" s="306" t="str">
        <f t="shared" ref="Z126:Z132" si="179">Y126/W126</f>
        <v>#DIV/0!</v>
      </c>
      <c r="AA126" s="319"/>
      <c r="AB126" s="148"/>
      <c r="AC126" s="148"/>
      <c r="AD126" s="148"/>
      <c r="AE126" s="148"/>
      <c r="AF126" s="148"/>
      <c r="AG126" s="148"/>
    </row>
    <row r="127" ht="30.0" customHeight="1">
      <c r="A127" s="135" t="s">
        <v>87</v>
      </c>
      <c r="B127" s="136" t="s">
        <v>287</v>
      </c>
      <c r="C127" s="239" t="s">
        <v>288</v>
      </c>
      <c r="D127" s="138" t="s">
        <v>286</v>
      </c>
      <c r="E127" s="139"/>
      <c r="F127" s="140"/>
      <c r="G127" s="141">
        <f t="shared" si="170"/>
        <v>0</v>
      </c>
      <c r="H127" s="139"/>
      <c r="I127" s="140"/>
      <c r="J127" s="141">
        <f t="shared" si="171"/>
        <v>0</v>
      </c>
      <c r="K127" s="139"/>
      <c r="L127" s="140"/>
      <c r="M127" s="141">
        <f t="shared" si="172"/>
        <v>0</v>
      </c>
      <c r="N127" s="139"/>
      <c r="O127" s="140"/>
      <c r="P127" s="141">
        <f t="shared" si="173"/>
        <v>0</v>
      </c>
      <c r="Q127" s="139"/>
      <c r="R127" s="140"/>
      <c r="S127" s="141">
        <f t="shared" si="174"/>
        <v>0</v>
      </c>
      <c r="T127" s="139"/>
      <c r="U127" s="140"/>
      <c r="V127" s="142">
        <f t="shared" si="175"/>
        <v>0</v>
      </c>
      <c r="W127" s="143">
        <f t="shared" si="176"/>
        <v>0</v>
      </c>
      <c r="X127" s="238">
        <f t="shared" si="177"/>
        <v>0</v>
      </c>
      <c r="Y127" s="144">
        <f t="shared" si="178"/>
        <v>0</v>
      </c>
      <c r="Z127" s="308" t="str">
        <f t="shared" si="179"/>
        <v>#DIV/0!</v>
      </c>
      <c r="AA127" s="319"/>
      <c r="AB127" s="148"/>
      <c r="AC127" s="148"/>
      <c r="AD127" s="148"/>
      <c r="AE127" s="148"/>
      <c r="AF127" s="148"/>
      <c r="AG127" s="148"/>
    </row>
    <row r="128" ht="30.0" customHeight="1">
      <c r="A128" s="135" t="s">
        <v>87</v>
      </c>
      <c r="B128" s="136" t="s">
        <v>289</v>
      </c>
      <c r="C128" s="239" t="s">
        <v>290</v>
      </c>
      <c r="D128" s="138" t="s">
        <v>291</v>
      </c>
      <c r="E128" s="212"/>
      <c r="F128" s="320"/>
      <c r="G128" s="141">
        <f t="shared" si="170"/>
        <v>0</v>
      </c>
      <c r="H128" s="212"/>
      <c r="I128" s="320"/>
      <c r="J128" s="141">
        <f t="shared" si="171"/>
        <v>0</v>
      </c>
      <c r="K128" s="139"/>
      <c r="L128" s="140"/>
      <c r="M128" s="141">
        <f t="shared" si="172"/>
        <v>0</v>
      </c>
      <c r="N128" s="139"/>
      <c r="O128" s="140"/>
      <c r="P128" s="141">
        <f t="shared" si="173"/>
        <v>0</v>
      </c>
      <c r="Q128" s="139"/>
      <c r="R128" s="140"/>
      <c r="S128" s="141">
        <f t="shared" si="174"/>
        <v>0</v>
      </c>
      <c r="T128" s="139"/>
      <c r="U128" s="140"/>
      <c r="V128" s="142">
        <f t="shared" si="175"/>
        <v>0</v>
      </c>
      <c r="W128" s="143">
        <f t="shared" si="176"/>
        <v>0</v>
      </c>
      <c r="X128" s="238">
        <f t="shared" si="177"/>
        <v>0</v>
      </c>
      <c r="Y128" s="144">
        <f t="shared" si="178"/>
        <v>0</v>
      </c>
      <c r="Z128" s="308" t="str">
        <f t="shared" si="179"/>
        <v>#DIV/0!</v>
      </c>
      <c r="AA128" s="319"/>
      <c r="AB128" s="148"/>
      <c r="AC128" s="148"/>
      <c r="AD128" s="148"/>
      <c r="AE128" s="148"/>
      <c r="AF128" s="148"/>
      <c r="AG128" s="148"/>
    </row>
    <row r="129" ht="30.0" customHeight="1">
      <c r="A129" s="135" t="s">
        <v>87</v>
      </c>
      <c r="B129" s="136" t="s">
        <v>292</v>
      </c>
      <c r="C129" s="239" t="s">
        <v>293</v>
      </c>
      <c r="D129" s="138" t="s">
        <v>291</v>
      </c>
      <c r="E129" s="139"/>
      <c r="F129" s="140"/>
      <c r="G129" s="141">
        <f t="shared" si="170"/>
        <v>0</v>
      </c>
      <c r="H129" s="139"/>
      <c r="I129" s="140"/>
      <c r="J129" s="141">
        <f t="shared" si="171"/>
        <v>0</v>
      </c>
      <c r="K129" s="212"/>
      <c r="L129" s="320"/>
      <c r="M129" s="141">
        <f t="shared" si="172"/>
        <v>0</v>
      </c>
      <c r="N129" s="212"/>
      <c r="O129" s="320"/>
      <c r="P129" s="141">
        <f t="shared" si="173"/>
        <v>0</v>
      </c>
      <c r="Q129" s="212"/>
      <c r="R129" s="320"/>
      <c r="S129" s="141">
        <f t="shared" si="174"/>
        <v>0</v>
      </c>
      <c r="T129" s="212"/>
      <c r="U129" s="320"/>
      <c r="V129" s="142">
        <f t="shared" si="175"/>
        <v>0</v>
      </c>
      <c r="W129" s="143">
        <f t="shared" si="176"/>
        <v>0</v>
      </c>
      <c r="X129" s="238">
        <f t="shared" si="177"/>
        <v>0</v>
      </c>
      <c r="Y129" s="144">
        <f t="shared" si="178"/>
        <v>0</v>
      </c>
      <c r="Z129" s="308" t="str">
        <f t="shared" si="179"/>
        <v>#DIV/0!</v>
      </c>
      <c r="AA129" s="319"/>
      <c r="AB129" s="148"/>
      <c r="AC129" s="148"/>
      <c r="AD129" s="148"/>
      <c r="AE129" s="148"/>
      <c r="AF129" s="148"/>
      <c r="AG129" s="148"/>
    </row>
    <row r="130" ht="30.0" customHeight="1">
      <c r="A130" s="135" t="s">
        <v>87</v>
      </c>
      <c r="B130" s="136" t="s">
        <v>294</v>
      </c>
      <c r="C130" s="239" t="s">
        <v>295</v>
      </c>
      <c r="D130" s="138" t="s">
        <v>291</v>
      </c>
      <c r="E130" s="139"/>
      <c r="F130" s="140"/>
      <c r="G130" s="141">
        <f t="shared" si="170"/>
        <v>0</v>
      </c>
      <c r="H130" s="139"/>
      <c r="I130" s="140"/>
      <c r="J130" s="141">
        <f t="shared" si="171"/>
        <v>0</v>
      </c>
      <c r="K130" s="139"/>
      <c r="L130" s="140"/>
      <c r="M130" s="141">
        <f t="shared" si="172"/>
        <v>0</v>
      </c>
      <c r="N130" s="139"/>
      <c r="O130" s="140"/>
      <c r="P130" s="141">
        <f t="shared" si="173"/>
        <v>0</v>
      </c>
      <c r="Q130" s="139"/>
      <c r="R130" s="140"/>
      <c r="S130" s="141">
        <f t="shared" si="174"/>
        <v>0</v>
      </c>
      <c r="T130" s="139"/>
      <c r="U130" s="140"/>
      <c r="V130" s="142">
        <f t="shared" si="175"/>
        <v>0</v>
      </c>
      <c r="W130" s="143">
        <f t="shared" si="176"/>
        <v>0</v>
      </c>
      <c r="X130" s="238">
        <f t="shared" si="177"/>
        <v>0</v>
      </c>
      <c r="Y130" s="144">
        <f t="shared" si="178"/>
        <v>0</v>
      </c>
      <c r="Z130" s="308" t="str">
        <f t="shared" si="179"/>
        <v>#DIV/0!</v>
      </c>
      <c r="AA130" s="319"/>
      <c r="AB130" s="148"/>
      <c r="AC130" s="148"/>
      <c r="AD130" s="148"/>
      <c r="AE130" s="148"/>
      <c r="AF130" s="148"/>
      <c r="AG130" s="148"/>
    </row>
    <row r="131" ht="30.0" customHeight="1">
      <c r="A131" s="149" t="s">
        <v>87</v>
      </c>
      <c r="B131" s="150" t="s">
        <v>296</v>
      </c>
      <c r="C131" s="151" t="s">
        <v>297</v>
      </c>
      <c r="D131" s="152"/>
      <c r="E131" s="162"/>
      <c r="F131" s="163">
        <v>0.22</v>
      </c>
      <c r="G131" s="164">
        <f t="shared" si="170"/>
        <v>0</v>
      </c>
      <c r="H131" s="162"/>
      <c r="I131" s="163">
        <v>0.22</v>
      </c>
      <c r="J131" s="164">
        <f t="shared" si="171"/>
        <v>0</v>
      </c>
      <c r="K131" s="162"/>
      <c r="L131" s="163">
        <v>0.22</v>
      </c>
      <c r="M131" s="164">
        <f t="shared" si="172"/>
        <v>0</v>
      </c>
      <c r="N131" s="162"/>
      <c r="O131" s="163">
        <v>0.22</v>
      </c>
      <c r="P131" s="164">
        <f t="shared" si="173"/>
        <v>0</v>
      </c>
      <c r="Q131" s="162"/>
      <c r="R131" s="163">
        <v>0.22</v>
      </c>
      <c r="S131" s="164">
        <f t="shared" si="174"/>
        <v>0</v>
      </c>
      <c r="T131" s="162"/>
      <c r="U131" s="163">
        <v>0.22</v>
      </c>
      <c r="V131" s="172">
        <f t="shared" si="175"/>
        <v>0</v>
      </c>
      <c r="W131" s="157">
        <f t="shared" si="176"/>
        <v>0</v>
      </c>
      <c r="X131" s="272">
        <f t="shared" si="177"/>
        <v>0</v>
      </c>
      <c r="Y131" s="158">
        <f t="shared" si="178"/>
        <v>0</v>
      </c>
      <c r="Z131" s="310" t="str">
        <f t="shared" si="179"/>
        <v>#DIV/0!</v>
      </c>
      <c r="AA131" s="321"/>
      <c r="AB131" s="70"/>
      <c r="AC131" s="70"/>
      <c r="AD131" s="70"/>
      <c r="AE131" s="70"/>
      <c r="AF131" s="70"/>
      <c r="AG131" s="70"/>
    </row>
    <row r="132" ht="30.0" customHeight="1">
      <c r="A132" s="291" t="s">
        <v>298</v>
      </c>
      <c r="B132" s="322"/>
      <c r="C132" s="293"/>
      <c r="D132" s="323"/>
      <c r="E132" s="224"/>
      <c r="F132" s="222"/>
      <c r="G132" s="221">
        <f>SUM(G126:G131)</f>
        <v>0</v>
      </c>
      <c r="H132" s="224"/>
      <c r="I132" s="222"/>
      <c r="J132" s="221">
        <f>SUM(J126:J131)</f>
        <v>0</v>
      </c>
      <c r="K132" s="295"/>
      <c r="L132" s="246"/>
      <c r="M132" s="324">
        <f>SUM(M126:M131)</f>
        <v>0</v>
      </c>
      <c r="N132" s="224"/>
      <c r="O132" s="222"/>
      <c r="P132" s="221">
        <f>SUM(P126:P131)</f>
        <v>0</v>
      </c>
      <c r="Q132" s="224"/>
      <c r="R132" s="222"/>
      <c r="S132" s="221">
        <f>SUM(S126:S131)</f>
        <v>0</v>
      </c>
      <c r="T132" s="224"/>
      <c r="U132" s="222"/>
      <c r="V132" s="221">
        <f t="shared" ref="V132:X132" si="180">SUM(V126:V131)</f>
        <v>0</v>
      </c>
      <c r="W132" s="227">
        <f t="shared" si="180"/>
        <v>0</v>
      </c>
      <c r="X132" s="227">
        <f t="shared" si="180"/>
        <v>0</v>
      </c>
      <c r="Y132" s="312">
        <f t="shared" si="178"/>
        <v>0</v>
      </c>
      <c r="Z132" s="313" t="str">
        <f t="shared" si="179"/>
        <v>#DIV/0!</v>
      </c>
      <c r="AA132" s="325"/>
      <c r="AB132" s="70"/>
      <c r="AC132" s="70"/>
      <c r="AD132" s="70"/>
      <c r="AE132" s="70"/>
      <c r="AF132" s="70"/>
      <c r="AG132" s="70"/>
    </row>
    <row r="133" ht="30.0" customHeight="1">
      <c r="A133" s="230" t="s">
        <v>82</v>
      </c>
      <c r="B133" s="252">
        <v>9.0</v>
      </c>
      <c r="C133" s="232" t="s">
        <v>299</v>
      </c>
      <c r="D133" s="233"/>
      <c r="E133" s="234"/>
      <c r="F133" s="234"/>
      <c r="G133" s="234"/>
      <c r="H133" s="234"/>
      <c r="I133" s="234"/>
      <c r="J133" s="234"/>
      <c r="K133" s="255"/>
      <c r="L133" s="255"/>
      <c r="M133" s="255"/>
      <c r="N133" s="234"/>
      <c r="O133" s="234"/>
      <c r="P133" s="234"/>
      <c r="Q133" s="234"/>
      <c r="R133" s="234"/>
      <c r="S133" s="234"/>
      <c r="T133" s="234"/>
      <c r="U133" s="234"/>
      <c r="V133" s="234"/>
      <c r="W133" s="235"/>
      <c r="X133" s="235"/>
      <c r="Y133" s="119"/>
      <c r="Z133" s="316"/>
      <c r="AA133" s="317"/>
      <c r="AB133" s="70"/>
      <c r="AC133" s="70"/>
      <c r="AD133" s="70"/>
      <c r="AE133" s="70"/>
      <c r="AF133" s="70"/>
      <c r="AG133" s="70"/>
    </row>
    <row r="134" ht="30.0" customHeight="1">
      <c r="A134" s="326" t="s">
        <v>87</v>
      </c>
      <c r="B134" s="327">
        <v>43839.0</v>
      </c>
      <c r="C134" s="328" t="s">
        <v>300</v>
      </c>
      <c r="D134" s="329"/>
      <c r="E134" s="330"/>
      <c r="F134" s="331"/>
      <c r="G134" s="332">
        <f t="shared" ref="G134:G139" si="181">E134*F134</f>
        <v>0</v>
      </c>
      <c r="H134" s="330"/>
      <c r="I134" s="331"/>
      <c r="J134" s="332">
        <f t="shared" ref="J134:J139" si="182">H134*I134</f>
        <v>0</v>
      </c>
      <c r="K134" s="333"/>
      <c r="L134" s="331"/>
      <c r="M134" s="332">
        <f t="shared" ref="M134:M139" si="183">K134*L134</f>
        <v>0</v>
      </c>
      <c r="N134" s="333"/>
      <c r="O134" s="331"/>
      <c r="P134" s="332">
        <f t="shared" ref="P134:P139" si="184">N134*O134</f>
        <v>0</v>
      </c>
      <c r="Q134" s="333"/>
      <c r="R134" s="331"/>
      <c r="S134" s="332">
        <f t="shared" ref="S134:S139" si="185">Q134*R134</f>
        <v>0</v>
      </c>
      <c r="T134" s="333"/>
      <c r="U134" s="331"/>
      <c r="V134" s="334">
        <f t="shared" ref="V134:V139" si="186">T134*U134</f>
        <v>0</v>
      </c>
      <c r="W134" s="304">
        <f t="shared" ref="W134:W139" si="187">G134+M134+S134</f>
        <v>0</v>
      </c>
      <c r="X134" s="305">
        <f t="shared" ref="X134:X139" si="188">J134+P134+V134</f>
        <v>0</v>
      </c>
      <c r="Y134" s="318">
        <f t="shared" ref="Y134:Y140" si="189">W134-X134</f>
        <v>0</v>
      </c>
      <c r="Z134" s="306" t="str">
        <f t="shared" ref="Z134:Z140" si="190">Y134/W134</f>
        <v>#DIV/0!</v>
      </c>
      <c r="AA134" s="335"/>
      <c r="AB134" s="147"/>
      <c r="AC134" s="148"/>
      <c r="AD134" s="148"/>
      <c r="AE134" s="148"/>
      <c r="AF134" s="148"/>
      <c r="AG134" s="148"/>
    </row>
    <row r="135" ht="30.0" customHeight="1">
      <c r="A135" s="135" t="s">
        <v>87</v>
      </c>
      <c r="B135" s="336">
        <v>43870.0</v>
      </c>
      <c r="C135" s="239" t="s">
        <v>301</v>
      </c>
      <c r="D135" s="168" t="s">
        <v>121</v>
      </c>
      <c r="E135" s="169">
        <v>25.0</v>
      </c>
      <c r="F135" s="140">
        <v>2000.0</v>
      </c>
      <c r="G135" s="141">
        <f t="shared" si="181"/>
        <v>50000</v>
      </c>
      <c r="H135" s="169">
        <v>25.0</v>
      </c>
      <c r="I135" s="140">
        <v>2000.0</v>
      </c>
      <c r="J135" s="141">
        <f t="shared" si="182"/>
        <v>50000</v>
      </c>
      <c r="K135" s="139"/>
      <c r="L135" s="140"/>
      <c r="M135" s="141">
        <f t="shared" si="183"/>
        <v>0</v>
      </c>
      <c r="N135" s="139"/>
      <c r="O135" s="140"/>
      <c r="P135" s="141">
        <f t="shared" si="184"/>
        <v>0</v>
      </c>
      <c r="Q135" s="139"/>
      <c r="R135" s="140"/>
      <c r="S135" s="141">
        <f t="shared" si="185"/>
        <v>0</v>
      </c>
      <c r="T135" s="139"/>
      <c r="U135" s="140"/>
      <c r="V135" s="142">
        <f t="shared" si="186"/>
        <v>0</v>
      </c>
      <c r="W135" s="143">
        <f t="shared" si="187"/>
        <v>50000</v>
      </c>
      <c r="X135" s="238">
        <f t="shared" si="188"/>
        <v>50000</v>
      </c>
      <c r="Y135" s="144">
        <f t="shared" si="189"/>
        <v>0</v>
      </c>
      <c r="Z135" s="308">
        <f t="shared" si="190"/>
        <v>0</v>
      </c>
      <c r="AA135" s="319"/>
      <c r="AB135" s="148"/>
      <c r="AC135" s="148"/>
      <c r="AD135" s="148"/>
      <c r="AE135" s="148"/>
      <c r="AF135" s="148"/>
      <c r="AG135" s="148"/>
    </row>
    <row r="136" ht="30.0" customHeight="1">
      <c r="A136" s="135" t="s">
        <v>87</v>
      </c>
      <c r="B136" s="336">
        <v>43899.0</v>
      </c>
      <c r="C136" s="239" t="s">
        <v>302</v>
      </c>
      <c r="D136" s="168"/>
      <c r="E136" s="169"/>
      <c r="F136" s="140"/>
      <c r="G136" s="141">
        <f t="shared" si="181"/>
        <v>0</v>
      </c>
      <c r="H136" s="169"/>
      <c r="I136" s="140"/>
      <c r="J136" s="141">
        <f t="shared" si="182"/>
        <v>0</v>
      </c>
      <c r="K136" s="139"/>
      <c r="L136" s="140"/>
      <c r="M136" s="141">
        <f t="shared" si="183"/>
        <v>0</v>
      </c>
      <c r="N136" s="139"/>
      <c r="O136" s="140"/>
      <c r="P136" s="141">
        <f t="shared" si="184"/>
        <v>0</v>
      </c>
      <c r="Q136" s="139"/>
      <c r="R136" s="140"/>
      <c r="S136" s="141">
        <f t="shared" si="185"/>
        <v>0</v>
      </c>
      <c r="T136" s="139"/>
      <c r="U136" s="140"/>
      <c r="V136" s="142">
        <f t="shared" si="186"/>
        <v>0</v>
      </c>
      <c r="W136" s="143">
        <f t="shared" si="187"/>
        <v>0</v>
      </c>
      <c r="X136" s="238">
        <f t="shared" si="188"/>
        <v>0</v>
      </c>
      <c r="Y136" s="144">
        <f t="shared" si="189"/>
        <v>0</v>
      </c>
      <c r="Z136" s="308" t="str">
        <f t="shared" si="190"/>
        <v>#DIV/0!</v>
      </c>
      <c r="AA136" s="319"/>
      <c r="AB136" s="148"/>
      <c r="AC136" s="148"/>
      <c r="AD136" s="148"/>
      <c r="AE136" s="148"/>
      <c r="AF136" s="148"/>
      <c r="AG136" s="148"/>
    </row>
    <row r="137" ht="30.0" customHeight="1">
      <c r="A137" s="135" t="s">
        <v>87</v>
      </c>
      <c r="B137" s="336">
        <v>43930.0</v>
      </c>
      <c r="C137" s="239" t="s">
        <v>303</v>
      </c>
      <c r="D137" s="168" t="s">
        <v>304</v>
      </c>
      <c r="E137" s="169">
        <v>5.0</v>
      </c>
      <c r="F137" s="140">
        <v>5000.0</v>
      </c>
      <c r="G137" s="141">
        <f t="shared" si="181"/>
        <v>25000</v>
      </c>
      <c r="H137" s="337">
        <v>1.0</v>
      </c>
      <c r="I137" s="300">
        <v>25000.0</v>
      </c>
      <c r="J137" s="141">
        <f t="shared" si="182"/>
        <v>25000</v>
      </c>
      <c r="K137" s="139"/>
      <c r="L137" s="140"/>
      <c r="M137" s="141">
        <f t="shared" si="183"/>
        <v>0</v>
      </c>
      <c r="N137" s="139"/>
      <c r="O137" s="140"/>
      <c r="P137" s="141">
        <f t="shared" si="184"/>
        <v>0</v>
      </c>
      <c r="Q137" s="139"/>
      <c r="R137" s="140"/>
      <c r="S137" s="141">
        <f t="shared" si="185"/>
        <v>0</v>
      </c>
      <c r="T137" s="139"/>
      <c r="U137" s="140"/>
      <c r="V137" s="142">
        <f t="shared" si="186"/>
        <v>0</v>
      </c>
      <c r="W137" s="143">
        <f t="shared" si="187"/>
        <v>25000</v>
      </c>
      <c r="X137" s="238">
        <f t="shared" si="188"/>
        <v>25000</v>
      </c>
      <c r="Y137" s="144">
        <f t="shared" si="189"/>
        <v>0</v>
      </c>
      <c r="Z137" s="308">
        <f t="shared" si="190"/>
        <v>0</v>
      </c>
      <c r="AA137" s="319"/>
      <c r="AB137" s="148"/>
      <c r="AC137" s="148"/>
      <c r="AD137" s="148"/>
      <c r="AE137" s="148"/>
      <c r="AF137" s="148"/>
      <c r="AG137" s="148"/>
    </row>
    <row r="138" ht="30.0" customHeight="1">
      <c r="A138" s="177" t="s">
        <v>87</v>
      </c>
      <c r="B138" s="336">
        <v>43960.0</v>
      </c>
      <c r="C138" s="205" t="s">
        <v>305</v>
      </c>
      <c r="D138" s="338" t="s">
        <v>306</v>
      </c>
      <c r="E138" s="171">
        <v>2.0</v>
      </c>
      <c r="F138" s="163">
        <v>10000.0</v>
      </c>
      <c r="G138" s="164">
        <f t="shared" si="181"/>
        <v>20000</v>
      </c>
      <c r="H138" s="171">
        <v>2.0</v>
      </c>
      <c r="I138" s="163">
        <v>6712.5</v>
      </c>
      <c r="J138" s="164">
        <f t="shared" si="182"/>
        <v>13425</v>
      </c>
      <c r="K138" s="162"/>
      <c r="L138" s="163"/>
      <c r="M138" s="164">
        <f t="shared" si="183"/>
        <v>0</v>
      </c>
      <c r="N138" s="162"/>
      <c r="O138" s="163"/>
      <c r="P138" s="164">
        <f t="shared" si="184"/>
        <v>0</v>
      </c>
      <c r="Q138" s="162"/>
      <c r="R138" s="163"/>
      <c r="S138" s="164">
        <f t="shared" si="185"/>
        <v>0</v>
      </c>
      <c r="T138" s="162"/>
      <c r="U138" s="163"/>
      <c r="V138" s="172">
        <f t="shared" si="186"/>
        <v>0</v>
      </c>
      <c r="W138" s="143">
        <f t="shared" si="187"/>
        <v>20000</v>
      </c>
      <c r="X138" s="238">
        <f t="shared" si="188"/>
        <v>13425</v>
      </c>
      <c r="Y138" s="144">
        <f t="shared" si="189"/>
        <v>6575</v>
      </c>
      <c r="Z138" s="308">
        <f t="shared" si="190"/>
        <v>0.32875</v>
      </c>
      <c r="AA138" s="339" t="s">
        <v>307</v>
      </c>
      <c r="AB138" s="148"/>
      <c r="AC138" s="148"/>
      <c r="AD138" s="148"/>
      <c r="AE138" s="148"/>
      <c r="AF138" s="148"/>
      <c r="AG138" s="148"/>
    </row>
    <row r="139" ht="30.0" customHeight="1">
      <c r="A139" s="177" t="s">
        <v>87</v>
      </c>
      <c r="B139" s="336">
        <v>43991.0</v>
      </c>
      <c r="C139" s="309" t="s">
        <v>308</v>
      </c>
      <c r="D139" s="152"/>
      <c r="E139" s="162"/>
      <c r="F139" s="163">
        <v>0.22</v>
      </c>
      <c r="G139" s="164">
        <f t="shared" si="181"/>
        <v>0</v>
      </c>
      <c r="H139" s="162"/>
      <c r="I139" s="163">
        <v>0.22</v>
      </c>
      <c r="J139" s="164">
        <f t="shared" si="182"/>
        <v>0</v>
      </c>
      <c r="K139" s="162"/>
      <c r="L139" s="163">
        <v>0.22</v>
      </c>
      <c r="M139" s="164">
        <f t="shared" si="183"/>
        <v>0</v>
      </c>
      <c r="N139" s="162"/>
      <c r="O139" s="163">
        <v>0.22</v>
      </c>
      <c r="P139" s="164">
        <f t="shared" si="184"/>
        <v>0</v>
      </c>
      <c r="Q139" s="162"/>
      <c r="R139" s="163">
        <v>0.22</v>
      </c>
      <c r="S139" s="164">
        <f t="shared" si="185"/>
        <v>0</v>
      </c>
      <c r="T139" s="162"/>
      <c r="U139" s="163">
        <v>0.22</v>
      </c>
      <c r="V139" s="172">
        <f t="shared" si="186"/>
        <v>0</v>
      </c>
      <c r="W139" s="157">
        <f t="shared" si="187"/>
        <v>0</v>
      </c>
      <c r="X139" s="272">
        <f t="shared" si="188"/>
        <v>0</v>
      </c>
      <c r="Y139" s="158">
        <f t="shared" si="189"/>
        <v>0</v>
      </c>
      <c r="Z139" s="310" t="str">
        <f t="shared" si="190"/>
        <v>#DIV/0!</v>
      </c>
      <c r="AA139" s="321"/>
      <c r="AB139" s="70"/>
      <c r="AC139" s="70"/>
      <c r="AD139" s="70"/>
      <c r="AE139" s="70"/>
      <c r="AF139" s="70"/>
      <c r="AG139" s="70"/>
    </row>
    <row r="140" ht="30.0" customHeight="1">
      <c r="A140" s="291" t="s">
        <v>309</v>
      </c>
      <c r="B140" s="292"/>
      <c r="C140" s="293"/>
      <c r="D140" s="294"/>
      <c r="E140" s="295"/>
      <c r="F140" s="246"/>
      <c r="G140" s="247">
        <f>SUM(G134:G139)</f>
        <v>95000</v>
      </c>
      <c r="H140" s="295"/>
      <c r="I140" s="246"/>
      <c r="J140" s="247">
        <f>SUM(J134:J139)</f>
        <v>88425</v>
      </c>
      <c r="K140" s="245"/>
      <c r="L140" s="246"/>
      <c r="M140" s="247">
        <f>SUM(M134:M139)</f>
        <v>0</v>
      </c>
      <c r="N140" s="245"/>
      <c r="O140" s="246"/>
      <c r="P140" s="247">
        <f>SUM(P134:P139)</f>
        <v>0</v>
      </c>
      <c r="Q140" s="245"/>
      <c r="R140" s="246"/>
      <c r="S140" s="247">
        <f>SUM(S134:S139)</f>
        <v>0</v>
      </c>
      <c r="T140" s="245"/>
      <c r="U140" s="246"/>
      <c r="V140" s="247">
        <f t="shared" ref="V140:X140" si="191">SUM(V134:V139)</f>
        <v>0</v>
      </c>
      <c r="W140" s="340">
        <f t="shared" si="191"/>
        <v>95000</v>
      </c>
      <c r="X140" s="340">
        <f t="shared" si="191"/>
        <v>88425</v>
      </c>
      <c r="Y140" s="341">
        <f t="shared" si="189"/>
        <v>6575</v>
      </c>
      <c r="Z140" s="342">
        <f t="shared" si="190"/>
        <v>0.06921052632</v>
      </c>
      <c r="AA140" s="343"/>
      <c r="AB140" s="70"/>
      <c r="AC140" s="70"/>
      <c r="AD140" s="70"/>
      <c r="AE140" s="70"/>
      <c r="AF140" s="70"/>
      <c r="AG140" s="70"/>
    </row>
    <row r="141" ht="30.0" customHeight="1">
      <c r="A141" s="230" t="s">
        <v>82</v>
      </c>
      <c r="B141" s="252">
        <v>10.0</v>
      </c>
      <c r="C141" s="315" t="s">
        <v>310</v>
      </c>
      <c r="D141" s="233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119"/>
      <c r="X141" s="119"/>
      <c r="Y141" s="119"/>
      <c r="Z141" s="236"/>
      <c r="AA141" s="317"/>
      <c r="AB141" s="70"/>
      <c r="AC141" s="70"/>
      <c r="AD141" s="70"/>
      <c r="AE141" s="70"/>
      <c r="AF141" s="70"/>
      <c r="AG141" s="70"/>
    </row>
    <row r="142" ht="45.0" customHeight="1">
      <c r="A142" s="135" t="s">
        <v>87</v>
      </c>
      <c r="B142" s="336">
        <v>43840.0</v>
      </c>
      <c r="C142" s="344" t="s">
        <v>311</v>
      </c>
      <c r="D142" s="329"/>
      <c r="E142" s="345"/>
      <c r="F142" s="198"/>
      <c r="G142" s="199">
        <f t="shared" ref="G142:G146" si="192">E142*F142</f>
        <v>0</v>
      </c>
      <c r="H142" s="345"/>
      <c r="I142" s="198"/>
      <c r="J142" s="199">
        <f t="shared" ref="J142:J146" si="193">H142*I142</f>
        <v>0</v>
      </c>
      <c r="K142" s="197"/>
      <c r="L142" s="198"/>
      <c r="M142" s="199">
        <f t="shared" ref="M142:M146" si="194">K142*L142</f>
        <v>0</v>
      </c>
      <c r="N142" s="197"/>
      <c r="O142" s="198"/>
      <c r="P142" s="199">
        <f t="shared" ref="P142:P146" si="195">N142*O142</f>
        <v>0</v>
      </c>
      <c r="Q142" s="197"/>
      <c r="R142" s="198"/>
      <c r="S142" s="199">
        <f t="shared" ref="S142:S146" si="196">Q142*R142</f>
        <v>0</v>
      </c>
      <c r="T142" s="197"/>
      <c r="U142" s="198"/>
      <c r="V142" s="200">
        <f t="shared" ref="V142:V146" si="197">T142*U142</f>
        <v>0</v>
      </c>
      <c r="W142" s="304">
        <f t="shared" ref="W142:W146" si="198">G142+M142+S142</f>
        <v>0</v>
      </c>
      <c r="X142" s="305">
        <f t="shared" ref="X142:X146" si="199">J142+P142+V142</f>
        <v>0</v>
      </c>
      <c r="Y142" s="305">
        <f t="shared" ref="Y142:Y147" si="200">W142-X142</f>
        <v>0</v>
      </c>
      <c r="Z142" s="306" t="str">
        <f t="shared" ref="Z142:Z147" si="201">Y142/W142</f>
        <v>#DIV/0!</v>
      </c>
      <c r="AA142" s="346"/>
      <c r="AB142" s="148"/>
      <c r="AC142" s="148"/>
      <c r="AD142" s="148"/>
      <c r="AE142" s="148"/>
      <c r="AF142" s="148"/>
      <c r="AG142" s="148"/>
    </row>
    <row r="143" ht="45.0" customHeight="1">
      <c r="A143" s="135" t="s">
        <v>87</v>
      </c>
      <c r="B143" s="336">
        <v>43871.0</v>
      </c>
      <c r="C143" s="344" t="s">
        <v>311</v>
      </c>
      <c r="D143" s="168"/>
      <c r="E143" s="169"/>
      <c r="F143" s="140"/>
      <c r="G143" s="141">
        <f t="shared" si="192"/>
        <v>0</v>
      </c>
      <c r="H143" s="169"/>
      <c r="I143" s="140"/>
      <c r="J143" s="141">
        <f t="shared" si="193"/>
        <v>0</v>
      </c>
      <c r="K143" s="139"/>
      <c r="L143" s="140"/>
      <c r="M143" s="141">
        <f t="shared" si="194"/>
        <v>0</v>
      </c>
      <c r="N143" s="139"/>
      <c r="O143" s="140"/>
      <c r="P143" s="141">
        <f t="shared" si="195"/>
        <v>0</v>
      </c>
      <c r="Q143" s="139"/>
      <c r="R143" s="140"/>
      <c r="S143" s="141">
        <f t="shared" si="196"/>
        <v>0</v>
      </c>
      <c r="T143" s="139"/>
      <c r="U143" s="140"/>
      <c r="V143" s="142">
        <f t="shared" si="197"/>
        <v>0</v>
      </c>
      <c r="W143" s="143">
        <f t="shared" si="198"/>
        <v>0</v>
      </c>
      <c r="X143" s="238">
        <f t="shared" si="199"/>
        <v>0</v>
      </c>
      <c r="Y143" s="238">
        <f t="shared" si="200"/>
        <v>0</v>
      </c>
      <c r="Z143" s="308" t="str">
        <f t="shared" si="201"/>
        <v>#DIV/0!</v>
      </c>
      <c r="AA143" s="319"/>
      <c r="AB143" s="148"/>
      <c r="AC143" s="148"/>
      <c r="AD143" s="148"/>
      <c r="AE143" s="148"/>
      <c r="AF143" s="148"/>
      <c r="AG143" s="148"/>
    </row>
    <row r="144" ht="45.0" customHeight="1">
      <c r="A144" s="135" t="s">
        <v>87</v>
      </c>
      <c r="B144" s="336">
        <v>43900.0</v>
      </c>
      <c r="C144" s="344" t="s">
        <v>311</v>
      </c>
      <c r="D144" s="168"/>
      <c r="E144" s="169"/>
      <c r="F144" s="140"/>
      <c r="G144" s="141">
        <f t="shared" si="192"/>
        <v>0</v>
      </c>
      <c r="H144" s="169"/>
      <c r="I144" s="140"/>
      <c r="J144" s="141">
        <f t="shared" si="193"/>
        <v>0</v>
      </c>
      <c r="K144" s="139"/>
      <c r="L144" s="140"/>
      <c r="M144" s="141">
        <f t="shared" si="194"/>
        <v>0</v>
      </c>
      <c r="N144" s="139"/>
      <c r="O144" s="140"/>
      <c r="P144" s="141">
        <f t="shared" si="195"/>
        <v>0</v>
      </c>
      <c r="Q144" s="139"/>
      <c r="R144" s="140"/>
      <c r="S144" s="141">
        <f t="shared" si="196"/>
        <v>0</v>
      </c>
      <c r="T144" s="139"/>
      <c r="U144" s="140"/>
      <c r="V144" s="142">
        <f t="shared" si="197"/>
        <v>0</v>
      </c>
      <c r="W144" s="143">
        <f t="shared" si="198"/>
        <v>0</v>
      </c>
      <c r="X144" s="238">
        <f t="shared" si="199"/>
        <v>0</v>
      </c>
      <c r="Y144" s="238">
        <f t="shared" si="200"/>
        <v>0</v>
      </c>
      <c r="Z144" s="308" t="str">
        <f t="shared" si="201"/>
        <v>#DIV/0!</v>
      </c>
      <c r="AA144" s="319"/>
      <c r="AB144" s="148"/>
      <c r="AC144" s="148"/>
      <c r="AD144" s="148"/>
      <c r="AE144" s="148"/>
      <c r="AF144" s="148"/>
      <c r="AG144" s="148"/>
    </row>
    <row r="145" ht="30.0" customHeight="1">
      <c r="A145" s="177" t="s">
        <v>87</v>
      </c>
      <c r="B145" s="347">
        <v>43931.0</v>
      </c>
      <c r="C145" s="205" t="s">
        <v>312</v>
      </c>
      <c r="D145" s="338" t="s">
        <v>90</v>
      </c>
      <c r="E145" s="171"/>
      <c r="F145" s="163"/>
      <c r="G145" s="141">
        <f t="shared" si="192"/>
        <v>0</v>
      </c>
      <c r="H145" s="171"/>
      <c r="I145" s="163"/>
      <c r="J145" s="141">
        <f t="shared" si="193"/>
        <v>0</v>
      </c>
      <c r="K145" s="162"/>
      <c r="L145" s="163"/>
      <c r="M145" s="164">
        <f t="shared" si="194"/>
        <v>0</v>
      </c>
      <c r="N145" s="162"/>
      <c r="O145" s="163"/>
      <c r="P145" s="164">
        <f t="shared" si="195"/>
        <v>0</v>
      </c>
      <c r="Q145" s="162"/>
      <c r="R145" s="163"/>
      <c r="S145" s="164">
        <f t="shared" si="196"/>
        <v>0</v>
      </c>
      <c r="T145" s="162"/>
      <c r="U145" s="163"/>
      <c r="V145" s="172">
        <f t="shared" si="197"/>
        <v>0</v>
      </c>
      <c r="W145" s="143">
        <f t="shared" si="198"/>
        <v>0</v>
      </c>
      <c r="X145" s="238">
        <f t="shared" si="199"/>
        <v>0</v>
      </c>
      <c r="Y145" s="238">
        <f t="shared" si="200"/>
        <v>0</v>
      </c>
      <c r="Z145" s="308" t="str">
        <f t="shared" si="201"/>
        <v>#DIV/0!</v>
      </c>
      <c r="AA145" s="348"/>
      <c r="AB145" s="148"/>
      <c r="AC145" s="148"/>
      <c r="AD145" s="148"/>
      <c r="AE145" s="148"/>
      <c r="AF145" s="148"/>
      <c r="AG145" s="148"/>
    </row>
    <row r="146" ht="30.0" customHeight="1">
      <c r="A146" s="177" t="s">
        <v>87</v>
      </c>
      <c r="B146" s="349">
        <v>43961.0</v>
      </c>
      <c r="C146" s="309" t="s">
        <v>313</v>
      </c>
      <c r="D146" s="178" t="s">
        <v>90</v>
      </c>
      <c r="E146" s="162"/>
      <c r="F146" s="163">
        <v>0.22</v>
      </c>
      <c r="G146" s="164">
        <f t="shared" si="192"/>
        <v>0</v>
      </c>
      <c r="H146" s="162"/>
      <c r="I146" s="163">
        <v>0.22</v>
      </c>
      <c r="J146" s="164">
        <f t="shared" si="193"/>
        <v>0</v>
      </c>
      <c r="K146" s="162"/>
      <c r="L146" s="163">
        <v>0.22</v>
      </c>
      <c r="M146" s="164">
        <f t="shared" si="194"/>
        <v>0</v>
      </c>
      <c r="N146" s="162"/>
      <c r="O146" s="163">
        <v>0.22</v>
      </c>
      <c r="P146" s="164">
        <f t="shared" si="195"/>
        <v>0</v>
      </c>
      <c r="Q146" s="162"/>
      <c r="R146" s="163">
        <v>0.22</v>
      </c>
      <c r="S146" s="164">
        <f t="shared" si="196"/>
        <v>0</v>
      </c>
      <c r="T146" s="162"/>
      <c r="U146" s="163">
        <v>0.22</v>
      </c>
      <c r="V146" s="172">
        <f t="shared" si="197"/>
        <v>0</v>
      </c>
      <c r="W146" s="157">
        <f t="shared" si="198"/>
        <v>0</v>
      </c>
      <c r="X146" s="272">
        <f t="shared" si="199"/>
        <v>0</v>
      </c>
      <c r="Y146" s="272">
        <f t="shared" si="200"/>
        <v>0</v>
      </c>
      <c r="Z146" s="310" t="str">
        <f t="shared" si="201"/>
        <v>#DIV/0!</v>
      </c>
      <c r="AA146" s="348"/>
      <c r="AB146" s="70"/>
      <c r="AC146" s="70"/>
      <c r="AD146" s="70"/>
      <c r="AE146" s="70"/>
      <c r="AF146" s="70"/>
      <c r="AG146" s="70"/>
    </row>
    <row r="147" ht="30.0" customHeight="1">
      <c r="A147" s="291" t="s">
        <v>314</v>
      </c>
      <c r="B147" s="292"/>
      <c r="C147" s="293"/>
      <c r="D147" s="294"/>
      <c r="E147" s="295"/>
      <c r="F147" s="246"/>
      <c r="G147" s="247">
        <f>SUM(G142:G146)</f>
        <v>0</v>
      </c>
      <c r="H147" s="295"/>
      <c r="I147" s="246"/>
      <c r="J147" s="247">
        <f>SUM(J142:J146)</f>
        <v>0</v>
      </c>
      <c r="K147" s="245"/>
      <c r="L147" s="246"/>
      <c r="M147" s="247">
        <f>SUM(M142:M146)</f>
        <v>0</v>
      </c>
      <c r="N147" s="245"/>
      <c r="O147" s="246"/>
      <c r="P147" s="247">
        <f>SUM(P142:P146)</f>
        <v>0</v>
      </c>
      <c r="Q147" s="245"/>
      <c r="R147" s="246"/>
      <c r="S147" s="247">
        <f>SUM(S142:S146)</f>
        <v>0</v>
      </c>
      <c r="T147" s="245"/>
      <c r="U147" s="246"/>
      <c r="V147" s="247">
        <f t="shared" ref="V147:X147" si="202">SUM(V142:V146)</f>
        <v>0</v>
      </c>
      <c r="W147" s="340">
        <f t="shared" si="202"/>
        <v>0</v>
      </c>
      <c r="X147" s="340">
        <f t="shared" si="202"/>
        <v>0</v>
      </c>
      <c r="Y147" s="340">
        <f t="shared" si="200"/>
        <v>0</v>
      </c>
      <c r="Z147" s="342" t="str">
        <f t="shared" si="201"/>
        <v>#DIV/0!</v>
      </c>
      <c r="AA147" s="325"/>
      <c r="AB147" s="70"/>
      <c r="AC147" s="70"/>
      <c r="AD147" s="70"/>
      <c r="AE147" s="70"/>
      <c r="AF147" s="70"/>
      <c r="AG147" s="70"/>
    </row>
    <row r="148" ht="30.0" customHeight="1">
      <c r="A148" s="230" t="s">
        <v>82</v>
      </c>
      <c r="B148" s="252">
        <v>11.0</v>
      </c>
      <c r="C148" s="232" t="s">
        <v>315</v>
      </c>
      <c r="D148" s="233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119"/>
      <c r="X148" s="119"/>
      <c r="Y148" s="119"/>
      <c r="Z148" s="316"/>
      <c r="AA148" s="317"/>
      <c r="AB148" s="70"/>
      <c r="AC148" s="70"/>
      <c r="AD148" s="70"/>
      <c r="AE148" s="70"/>
      <c r="AF148" s="70"/>
      <c r="AG148" s="70"/>
    </row>
    <row r="149" ht="45.0" customHeight="1">
      <c r="A149" s="350" t="s">
        <v>87</v>
      </c>
      <c r="B149" s="336">
        <v>43841.0</v>
      </c>
      <c r="C149" s="344" t="s">
        <v>316</v>
      </c>
      <c r="D149" s="196" t="s">
        <v>306</v>
      </c>
      <c r="E149" s="197"/>
      <c r="F149" s="198"/>
      <c r="G149" s="199">
        <f t="shared" ref="G149:G150" si="203">E149*F149</f>
        <v>0</v>
      </c>
      <c r="H149" s="197"/>
      <c r="I149" s="198"/>
      <c r="J149" s="199">
        <f t="shared" ref="J149:J150" si="204">H149*I149</f>
        <v>0</v>
      </c>
      <c r="K149" s="197"/>
      <c r="L149" s="198"/>
      <c r="M149" s="199">
        <f t="shared" ref="M149:M150" si="205">K149*L149</f>
        <v>0</v>
      </c>
      <c r="N149" s="197"/>
      <c r="O149" s="198"/>
      <c r="P149" s="199">
        <f t="shared" ref="P149:P150" si="206">N149*O149</f>
        <v>0</v>
      </c>
      <c r="Q149" s="197"/>
      <c r="R149" s="198"/>
      <c r="S149" s="199">
        <f t="shared" ref="S149:S150" si="207">Q149*R149</f>
        <v>0</v>
      </c>
      <c r="T149" s="197"/>
      <c r="U149" s="198"/>
      <c r="V149" s="200">
        <f t="shared" ref="V149:V150" si="208">T149*U149</f>
        <v>0</v>
      </c>
      <c r="W149" s="304">
        <f t="shared" ref="W149:W150" si="209">G149+M149+S149</f>
        <v>0</v>
      </c>
      <c r="X149" s="305">
        <f t="shared" ref="X149:X150" si="210">J149+P149+V149</f>
        <v>0</v>
      </c>
      <c r="Y149" s="305">
        <f t="shared" ref="Y149:Y151" si="211">W149-X149</f>
        <v>0</v>
      </c>
      <c r="Z149" s="306" t="str">
        <f t="shared" ref="Z149:Z151" si="212">Y149/W149</f>
        <v>#DIV/0!</v>
      </c>
      <c r="AA149" s="346"/>
      <c r="AB149" s="148"/>
      <c r="AC149" s="148"/>
      <c r="AD149" s="148"/>
      <c r="AE149" s="148"/>
      <c r="AF149" s="148"/>
      <c r="AG149" s="148"/>
    </row>
    <row r="150" ht="45.0" customHeight="1">
      <c r="A150" s="351" t="s">
        <v>87</v>
      </c>
      <c r="B150" s="336">
        <v>43872.0</v>
      </c>
      <c r="C150" s="205" t="s">
        <v>316</v>
      </c>
      <c r="D150" s="161" t="s">
        <v>306</v>
      </c>
      <c r="E150" s="162"/>
      <c r="F150" s="163"/>
      <c r="G150" s="141">
        <f t="shared" si="203"/>
        <v>0</v>
      </c>
      <c r="H150" s="162"/>
      <c r="I150" s="163"/>
      <c r="J150" s="141">
        <f t="shared" si="204"/>
        <v>0</v>
      </c>
      <c r="K150" s="162"/>
      <c r="L150" s="163"/>
      <c r="M150" s="164">
        <f t="shared" si="205"/>
        <v>0</v>
      </c>
      <c r="N150" s="162"/>
      <c r="O150" s="163"/>
      <c r="P150" s="164">
        <f t="shared" si="206"/>
        <v>0</v>
      </c>
      <c r="Q150" s="162"/>
      <c r="R150" s="163"/>
      <c r="S150" s="164">
        <f t="shared" si="207"/>
        <v>0</v>
      </c>
      <c r="T150" s="162"/>
      <c r="U150" s="163"/>
      <c r="V150" s="172">
        <f t="shared" si="208"/>
        <v>0</v>
      </c>
      <c r="W150" s="157">
        <f t="shared" si="209"/>
        <v>0</v>
      </c>
      <c r="X150" s="272">
        <f t="shared" si="210"/>
        <v>0</v>
      </c>
      <c r="Y150" s="272">
        <f t="shared" si="211"/>
        <v>0</v>
      </c>
      <c r="Z150" s="310" t="str">
        <f t="shared" si="212"/>
        <v>#DIV/0!</v>
      </c>
      <c r="AA150" s="348"/>
      <c r="AB150" s="147"/>
      <c r="AC150" s="148"/>
      <c r="AD150" s="148"/>
      <c r="AE150" s="148"/>
      <c r="AF150" s="148"/>
      <c r="AG150" s="148"/>
    </row>
    <row r="151" ht="45.0" customHeight="1">
      <c r="A151" s="352" t="s">
        <v>317</v>
      </c>
      <c r="B151" s="353"/>
      <c r="C151" s="353"/>
      <c r="D151" s="354"/>
      <c r="E151" s="295"/>
      <c r="F151" s="246"/>
      <c r="G151" s="247">
        <f>SUM(G149:G150)</f>
        <v>0</v>
      </c>
      <c r="H151" s="295"/>
      <c r="I151" s="246"/>
      <c r="J151" s="247">
        <f>SUM(J149:J150)</f>
        <v>0</v>
      </c>
      <c r="K151" s="245"/>
      <c r="L151" s="246"/>
      <c r="M151" s="247">
        <f>SUM(M149:M150)</f>
        <v>0</v>
      </c>
      <c r="N151" s="245"/>
      <c r="O151" s="246"/>
      <c r="P151" s="247">
        <f>SUM(P149:P150)</f>
        <v>0</v>
      </c>
      <c r="Q151" s="245"/>
      <c r="R151" s="246"/>
      <c r="S151" s="247">
        <f>SUM(S149:S150)</f>
        <v>0</v>
      </c>
      <c r="T151" s="245"/>
      <c r="U151" s="246"/>
      <c r="V151" s="247">
        <f t="shared" ref="V151:X151" si="213">SUM(V149:V150)</f>
        <v>0</v>
      </c>
      <c r="W151" s="340">
        <f t="shared" si="213"/>
        <v>0</v>
      </c>
      <c r="X151" s="340">
        <f t="shared" si="213"/>
        <v>0</v>
      </c>
      <c r="Y151" s="341">
        <f t="shared" si="211"/>
        <v>0</v>
      </c>
      <c r="Z151" s="342" t="str">
        <f t="shared" si="212"/>
        <v>#DIV/0!</v>
      </c>
      <c r="AA151" s="343"/>
      <c r="AB151" s="70"/>
      <c r="AC151" s="70"/>
      <c r="AD151" s="70"/>
      <c r="AE151" s="70"/>
      <c r="AF151" s="70"/>
      <c r="AG151" s="70"/>
    </row>
    <row r="152" ht="30.0" customHeight="1">
      <c r="A152" s="251" t="s">
        <v>82</v>
      </c>
      <c r="B152" s="252">
        <v>12.0</v>
      </c>
      <c r="C152" s="253" t="s">
        <v>318</v>
      </c>
      <c r="D152" s="117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119"/>
      <c r="X152" s="119"/>
      <c r="Y152" s="119"/>
      <c r="Z152" s="236"/>
      <c r="AA152" s="317"/>
      <c r="AB152" s="70"/>
      <c r="AC152" s="70"/>
      <c r="AD152" s="70"/>
      <c r="AE152" s="70"/>
      <c r="AF152" s="70"/>
      <c r="AG152" s="70"/>
    </row>
    <row r="153" ht="30.0" customHeight="1">
      <c r="A153" s="194" t="s">
        <v>87</v>
      </c>
      <c r="B153" s="355">
        <v>43842.0</v>
      </c>
      <c r="C153" s="356" t="s">
        <v>319</v>
      </c>
      <c r="D153" s="329" t="s">
        <v>320</v>
      </c>
      <c r="E153" s="345"/>
      <c r="F153" s="198"/>
      <c r="G153" s="199">
        <f t="shared" ref="G153:G156" si="214">E153*F153</f>
        <v>0</v>
      </c>
      <c r="H153" s="197"/>
      <c r="I153" s="198"/>
      <c r="J153" s="199">
        <f t="shared" ref="J153:J156" si="215">H153*I153</f>
        <v>0</v>
      </c>
      <c r="K153" s="197"/>
      <c r="L153" s="198"/>
      <c r="M153" s="199">
        <f t="shared" ref="M153:M156" si="216">K153*L153</f>
        <v>0</v>
      </c>
      <c r="N153" s="197"/>
      <c r="O153" s="198"/>
      <c r="P153" s="199">
        <f t="shared" ref="P153:P156" si="217">N153*O153</f>
        <v>0</v>
      </c>
      <c r="Q153" s="197"/>
      <c r="R153" s="198"/>
      <c r="S153" s="199">
        <f t="shared" ref="S153:S156" si="218">Q153*R153</f>
        <v>0</v>
      </c>
      <c r="T153" s="197"/>
      <c r="U153" s="198"/>
      <c r="V153" s="200">
        <f t="shared" ref="V153:V156" si="219">T153*U153</f>
        <v>0</v>
      </c>
      <c r="W153" s="304">
        <f t="shared" ref="W153:W156" si="220">G153+M153+S153</f>
        <v>0</v>
      </c>
      <c r="X153" s="305">
        <f t="shared" ref="X153:X156" si="221">J153+P153+V153</f>
        <v>0</v>
      </c>
      <c r="Y153" s="318">
        <f t="shared" ref="Y153:Y157" si="222">W153-X153</f>
        <v>0</v>
      </c>
      <c r="Z153" s="306" t="str">
        <f t="shared" ref="Z153:Z157" si="223">Y153/W153</f>
        <v>#DIV/0!</v>
      </c>
      <c r="AA153" s="346"/>
      <c r="AB153" s="147"/>
      <c r="AC153" s="148"/>
      <c r="AD153" s="148"/>
      <c r="AE153" s="148"/>
      <c r="AF153" s="148"/>
      <c r="AG153" s="148"/>
    </row>
    <row r="154" ht="30.0" customHeight="1">
      <c r="A154" s="135" t="s">
        <v>87</v>
      </c>
      <c r="B154" s="336">
        <v>43873.0</v>
      </c>
      <c r="C154" s="357" t="s">
        <v>321</v>
      </c>
      <c r="D154" s="358" t="s">
        <v>286</v>
      </c>
      <c r="E154" s="139">
        <v>25.0</v>
      </c>
      <c r="F154" s="140">
        <v>250.0</v>
      </c>
      <c r="G154" s="141">
        <f t="shared" si="214"/>
        <v>6250</v>
      </c>
      <c r="H154" s="139">
        <v>25.0</v>
      </c>
      <c r="I154" s="140">
        <v>250.0</v>
      </c>
      <c r="J154" s="141">
        <f t="shared" si="215"/>
        <v>6250</v>
      </c>
      <c r="K154" s="139"/>
      <c r="L154" s="140"/>
      <c r="M154" s="141">
        <f t="shared" si="216"/>
        <v>0</v>
      </c>
      <c r="N154" s="139"/>
      <c r="O154" s="140"/>
      <c r="P154" s="141">
        <f t="shared" si="217"/>
        <v>0</v>
      </c>
      <c r="Q154" s="139"/>
      <c r="R154" s="140"/>
      <c r="S154" s="141">
        <f t="shared" si="218"/>
        <v>0</v>
      </c>
      <c r="T154" s="139"/>
      <c r="U154" s="140"/>
      <c r="V154" s="142">
        <f t="shared" si="219"/>
        <v>0</v>
      </c>
      <c r="W154" s="143">
        <f t="shared" si="220"/>
        <v>6250</v>
      </c>
      <c r="X154" s="238">
        <f t="shared" si="221"/>
        <v>6250</v>
      </c>
      <c r="Y154" s="144">
        <f t="shared" si="222"/>
        <v>0</v>
      </c>
      <c r="Z154" s="308">
        <f t="shared" si="223"/>
        <v>0</v>
      </c>
      <c r="AA154" s="319"/>
      <c r="AB154" s="148"/>
      <c r="AC154" s="148"/>
      <c r="AD154" s="148"/>
      <c r="AE154" s="148"/>
      <c r="AF154" s="148"/>
      <c r="AG154" s="148"/>
    </row>
    <row r="155" ht="30.0" customHeight="1">
      <c r="A155" s="177" t="s">
        <v>87</v>
      </c>
      <c r="B155" s="347">
        <v>43902.0</v>
      </c>
      <c r="C155" s="359" t="s">
        <v>322</v>
      </c>
      <c r="D155" s="360" t="s">
        <v>286</v>
      </c>
      <c r="E155" s="162">
        <v>25.0</v>
      </c>
      <c r="F155" s="163">
        <v>180.0</v>
      </c>
      <c r="G155" s="164">
        <f t="shared" si="214"/>
        <v>4500</v>
      </c>
      <c r="H155" s="162">
        <v>25.0</v>
      </c>
      <c r="I155" s="163">
        <v>180.0</v>
      </c>
      <c r="J155" s="164">
        <f t="shared" si="215"/>
        <v>4500</v>
      </c>
      <c r="K155" s="162"/>
      <c r="L155" s="163"/>
      <c r="M155" s="164">
        <f t="shared" si="216"/>
        <v>0</v>
      </c>
      <c r="N155" s="162"/>
      <c r="O155" s="163"/>
      <c r="P155" s="164">
        <f t="shared" si="217"/>
        <v>0</v>
      </c>
      <c r="Q155" s="162"/>
      <c r="R155" s="163"/>
      <c r="S155" s="164">
        <f t="shared" si="218"/>
        <v>0</v>
      </c>
      <c r="T155" s="162"/>
      <c r="U155" s="163"/>
      <c r="V155" s="172">
        <f t="shared" si="219"/>
        <v>0</v>
      </c>
      <c r="W155" s="143">
        <f t="shared" si="220"/>
        <v>4500</v>
      </c>
      <c r="X155" s="238">
        <f t="shared" si="221"/>
        <v>4500</v>
      </c>
      <c r="Y155" s="144">
        <f t="shared" si="222"/>
        <v>0</v>
      </c>
      <c r="Z155" s="308">
        <f t="shared" si="223"/>
        <v>0</v>
      </c>
      <c r="AA155" s="348"/>
      <c r="AB155" s="148"/>
      <c r="AC155" s="148"/>
      <c r="AD155" s="148"/>
      <c r="AE155" s="148"/>
      <c r="AF155" s="148"/>
      <c r="AG155" s="148"/>
    </row>
    <row r="156" ht="30.0" customHeight="1">
      <c r="A156" s="177" t="s">
        <v>87</v>
      </c>
      <c r="B156" s="347">
        <v>43933.0</v>
      </c>
      <c r="C156" s="309" t="s">
        <v>323</v>
      </c>
      <c r="D156" s="178"/>
      <c r="E156" s="171"/>
      <c r="F156" s="163">
        <v>0.22</v>
      </c>
      <c r="G156" s="164">
        <f t="shared" si="214"/>
        <v>0</v>
      </c>
      <c r="H156" s="162"/>
      <c r="I156" s="163">
        <v>0.22</v>
      </c>
      <c r="J156" s="164">
        <f t="shared" si="215"/>
        <v>0</v>
      </c>
      <c r="K156" s="162"/>
      <c r="L156" s="163">
        <v>0.22</v>
      </c>
      <c r="M156" s="164">
        <f t="shared" si="216"/>
        <v>0</v>
      </c>
      <c r="N156" s="162"/>
      <c r="O156" s="163">
        <v>0.22</v>
      </c>
      <c r="P156" s="164">
        <f t="shared" si="217"/>
        <v>0</v>
      </c>
      <c r="Q156" s="162"/>
      <c r="R156" s="163">
        <v>0.22</v>
      </c>
      <c r="S156" s="164">
        <f t="shared" si="218"/>
        <v>0</v>
      </c>
      <c r="T156" s="162"/>
      <c r="U156" s="163">
        <v>0.22</v>
      </c>
      <c r="V156" s="172">
        <f t="shared" si="219"/>
        <v>0</v>
      </c>
      <c r="W156" s="157">
        <f t="shared" si="220"/>
        <v>0</v>
      </c>
      <c r="X156" s="272">
        <f t="shared" si="221"/>
        <v>0</v>
      </c>
      <c r="Y156" s="158">
        <f t="shared" si="222"/>
        <v>0</v>
      </c>
      <c r="Z156" s="310" t="str">
        <f t="shared" si="223"/>
        <v>#DIV/0!</v>
      </c>
      <c r="AA156" s="321"/>
      <c r="AB156" s="70"/>
      <c r="AC156" s="70"/>
      <c r="AD156" s="70"/>
      <c r="AE156" s="70"/>
      <c r="AF156" s="70"/>
      <c r="AG156" s="70"/>
    </row>
    <row r="157" ht="30.0" customHeight="1">
      <c r="A157" s="291" t="s">
        <v>324</v>
      </c>
      <c r="B157" s="292"/>
      <c r="C157" s="293"/>
      <c r="D157" s="361"/>
      <c r="E157" s="295"/>
      <c r="F157" s="246"/>
      <c r="G157" s="247">
        <f>SUM(G153:G156)</f>
        <v>10750</v>
      </c>
      <c r="H157" s="295"/>
      <c r="I157" s="246"/>
      <c r="J157" s="247">
        <f>SUM(J153:J156)</f>
        <v>10750</v>
      </c>
      <c r="K157" s="245"/>
      <c r="L157" s="246"/>
      <c r="M157" s="247">
        <f>SUM(M153:M156)</f>
        <v>0</v>
      </c>
      <c r="N157" s="245"/>
      <c r="O157" s="246"/>
      <c r="P157" s="247">
        <f>SUM(P153:P156)</f>
        <v>0</v>
      </c>
      <c r="Q157" s="245"/>
      <c r="R157" s="246"/>
      <c r="S157" s="247">
        <f>SUM(S153:S156)</f>
        <v>0</v>
      </c>
      <c r="T157" s="245"/>
      <c r="U157" s="246"/>
      <c r="V157" s="247">
        <f t="shared" ref="V157:X157" si="224">SUM(V153:V156)</f>
        <v>0</v>
      </c>
      <c r="W157" s="340">
        <f t="shared" si="224"/>
        <v>10750</v>
      </c>
      <c r="X157" s="340">
        <f t="shared" si="224"/>
        <v>10750</v>
      </c>
      <c r="Y157" s="340">
        <f t="shared" si="222"/>
        <v>0</v>
      </c>
      <c r="Z157" s="313">
        <f t="shared" si="223"/>
        <v>0</v>
      </c>
      <c r="AA157" s="325"/>
      <c r="AB157" s="70"/>
      <c r="AC157" s="70"/>
      <c r="AD157" s="70"/>
      <c r="AE157" s="70"/>
      <c r="AF157" s="70"/>
      <c r="AG157" s="70"/>
    </row>
    <row r="158" ht="30.0" customHeight="1">
      <c r="A158" s="251" t="s">
        <v>82</v>
      </c>
      <c r="B158" s="362">
        <v>13.0</v>
      </c>
      <c r="C158" s="253" t="s">
        <v>325</v>
      </c>
      <c r="D158" s="254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119"/>
      <c r="X158" s="119"/>
      <c r="Y158" s="119"/>
      <c r="Z158" s="316"/>
      <c r="AA158" s="256"/>
      <c r="AB158" s="121"/>
      <c r="AC158" s="70"/>
      <c r="AD158" s="70"/>
      <c r="AE158" s="70"/>
      <c r="AF158" s="70"/>
      <c r="AG158" s="70"/>
    </row>
    <row r="159" ht="30.0" customHeight="1">
      <c r="A159" s="122" t="s">
        <v>84</v>
      </c>
      <c r="B159" s="257" t="s">
        <v>326</v>
      </c>
      <c r="C159" s="363" t="s">
        <v>327</v>
      </c>
      <c r="D159" s="125"/>
      <c r="E159" s="126"/>
      <c r="F159" s="127"/>
      <c r="G159" s="128">
        <f>SUM(G160:G163)</f>
        <v>70000</v>
      </c>
      <c r="H159" s="126"/>
      <c r="I159" s="127"/>
      <c r="J159" s="128">
        <f>SUM(J160:J163)</f>
        <v>70000</v>
      </c>
      <c r="K159" s="126"/>
      <c r="L159" s="127"/>
      <c r="M159" s="128">
        <f>SUM(M160:M163)</f>
        <v>0</v>
      </c>
      <c r="N159" s="126"/>
      <c r="O159" s="127"/>
      <c r="P159" s="128">
        <f>SUM(P160:P163)</f>
        <v>0</v>
      </c>
      <c r="Q159" s="126"/>
      <c r="R159" s="127"/>
      <c r="S159" s="128">
        <f>SUM(S160:S163)</f>
        <v>0</v>
      </c>
      <c r="T159" s="126"/>
      <c r="U159" s="127"/>
      <c r="V159" s="129">
        <f>SUM(V160:V163)</f>
        <v>0</v>
      </c>
      <c r="W159" s="130">
        <f t="shared" ref="W159:W184" si="225">G159+M159+S159</f>
        <v>70000</v>
      </c>
      <c r="X159" s="263">
        <f t="shared" ref="X159:X184" si="226">J159+P159+V159</f>
        <v>70000</v>
      </c>
      <c r="Y159" s="131">
        <f t="shared" ref="Y159:Y186" si="227">W159-X159</f>
        <v>0</v>
      </c>
      <c r="Z159" s="364">
        <f t="shared" ref="Z159:Z186" si="228">Y159/W159</f>
        <v>0</v>
      </c>
      <c r="AA159" s="365"/>
      <c r="AB159" s="134"/>
      <c r="AC159" s="134"/>
      <c r="AD159" s="134"/>
      <c r="AE159" s="134"/>
      <c r="AF159" s="134"/>
      <c r="AG159" s="134"/>
    </row>
    <row r="160" ht="30.0" customHeight="1">
      <c r="A160" s="135" t="s">
        <v>87</v>
      </c>
      <c r="B160" s="136" t="s">
        <v>328</v>
      </c>
      <c r="C160" s="366" t="s">
        <v>329</v>
      </c>
      <c r="D160" s="138" t="s">
        <v>90</v>
      </c>
      <c r="E160" s="139"/>
      <c r="F160" s="140"/>
      <c r="G160" s="141">
        <f t="shared" ref="G160:G163" si="229">E160*F160</f>
        <v>0</v>
      </c>
      <c r="H160" s="139"/>
      <c r="I160" s="140"/>
      <c r="J160" s="141">
        <f t="shared" ref="J160:J163" si="230">H160*I160</f>
        <v>0</v>
      </c>
      <c r="K160" s="139"/>
      <c r="L160" s="140"/>
      <c r="M160" s="141">
        <f t="shared" ref="M160:M163" si="231">K160*L160</f>
        <v>0</v>
      </c>
      <c r="N160" s="139"/>
      <c r="O160" s="140"/>
      <c r="P160" s="141">
        <f t="shared" ref="P160:P163" si="232">N160*O160</f>
        <v>0</v>
      </c>
      <c r="Q160" s="139"/>
      <c r="R160" s="140"/>
      <c r="S160" s="141">
        <f t="shared" ref="S160:S163" si="233">Q160*R160</f>
        <v>0</v>
      </c>
      <c r="T160" s="139"/>
      <c r="U160" s="140"/>
      <c r="V160" s="142">
        <f t="shared" ref="V160:V163" si="234">T160*U160</f>
        <v>0</v>
      </c>
      <c r="W160" s="143">
        <f t="shared" si="225"/>
        <v>0</v>
      </c>
      <c r="X160" s="238">
        <f t="shared" si="226"/>
        <v>0</v>
      </c>
      <c r="Y160" s="144">
        <f t="shared" si="227"/>
        <v>0</v>
      </c>
      <c r="Z160" s="308" t="str">
        <f t="shared" si="228"/>
        <v>#DIV/0!</v>
      </c>
      <c r="AA160" s="319"/>
      <c r="AB160" s="148"/>
      <c r="AC160" s="148"/>
      <c r="AD160" s="148"/>
      <c r="AE160" s="148"/>
      <c r="AF160" s="148"/>
      <c r="AG160" s="148"/>
    </row>
    <row r="161" ht="30.0" customHeight="1">
      <c r="A161" s="135" t="s">
        <v>87</v>
      </c>
      <c r="B161" s="136" t="s">
        <v>330</v>
      </c>
      <c r="C161" s="367" t="s">
        <v>331</v>
      </c>
      <c r="D161" s="168" t="s">
        <v>121</v>
      </c>
      <c r="E161" s="169">
        <v>2.0</v>
      </c>
      <c r="F161" s="140">
        <v>10000.0</v>
      </c>
      <c r="G161" s="141">
        <f t="shared" si="229"/>
        <v>20000</v>
      </c>
      <c r="H161" s="139">
        <v>2.0</v>
      </c>
      <c r="I161" s="140">
        <v>10000.0</v>
      </c>
      <c r="J161" s="141">
        <f t="shared" si="230"/>
        <v>20000</v>
      </c>
      <c r="K161" s="139"/>
      <c r="L161" s="140"/>
      <c r="M161" s="141">
        <f t="shared" si="231"/>
        <v>0</v>
      </c>
      <c r="N161" s="139"/>
      <c r="O161" s="140"/>
      <c r="P161" s="141">
        <f t="shared" si="232"/>
        <v>0</v>
      </c>
      <c r="Q161" s="139"/>
      <c r="R161" s="140"/>
      <c r="S161" s="141">
        <f t="shared" si="233"/>
        <v>0</v>
      </c>
      <c r="T161" s="139"/>
      <c r="U161" s="140"/>
      <c r="V161" s="142">
        <f t="shared" si="234"/>
        <v>0</v>
      </c>
      <c r="W161" s="143">
        <f t="shared" si="225"/>
        <v>20000</v>
      </c>
      <c r="X161" s="238">
        <f t="shared" si="226"/>
        <v>20000</v>
      </c>
      <c r="Y161" s="144">
        <f t="shared" si="227"/>
        <v>0</v>
      </c>
      <c r="Z161" s="308">
        <f t="shared" si="228"/>
        <v>0</v>
      </c>
      <c r="AA161" s="319"/>
      <c r="AB161" s="148"/>
      <c r="AC161" s="148"/>
      <c r="AD161" s="148"/>
      <c r="AE161" s="148"/>
      <c r="AF161" s="148"/>
      <c r="AG161" s="148"/>
    </row>
    <row r="162" ht="30.0" customHeight="1">
      <c r="A162" s="135" t="s">
        <v>87</v>
      </c>
      <c r="B162" s="136" t="s">
        <v>332</v>
      </c>
      <c r="C162" s="367" t="s">
        <v>333</v>
      </c>
      <c r="D162" s="168" t="s">
        <v>121</v>
      </c>
      <c r="E162" s="169">
        <v>1.0</v>
      </c>
      <c r="F162" s="140">
        <v>50000.0</v>
      </c>
      <c r="G162" s="141">
        <f t="shared" si="229"/>
        <v>50000</v>
      </c>
      <c r="H162" s="139">
        <v>1.0</v>
      </c>
      <c r="I162" s="140">
        <v>50000.0</v>
      </c>
      <c r="J162" s="141">
        <f t="shared" si="230"/>
        <v>50000</v>
      </c>
      <c r="K162" s="139"/>
      <c r="L162" s="140"/>
      <c r="M162" s="141">
        <f t="shared" si="231"/>
        <v>0</v>
      </c>
      <c r="N162" s="139"/>
      <c r="O162" s="140"/>
      <c r="P162" s="141">
        <f t="shared" si="232"/>
        <v>0</v>
      </c>
      <c r="Q162" s="139"/>
      <c r="R162" s="140"/>
      <c r="S162" s="141">
        <f t="shared" si="233"/>
        <v>0</v>
      </c>
      <c r="T162" s="139"/>
      <c r="U162" s="140"/>
      <c r="V162" s="142">
        <f t="shared" si="234"/>
        <v>0</v>
      </c>
      <c r="W162" s="143">
        <f t="shared" si="225"/>
        <v>50000</v>
      </c>
      <c r="X162" s="238">
        <f t="shared" si="226"/>
        <v>50000</v>
      </c>
      <c r="Y162" s="144">
        <f t="shared" si="227"/>
        <v>0</v>
      </c>
      <c r="Z162" s="308">
        <f t="shared" si="228"/>
        <v>0</v>
      </c>
      <c r="AA162" s="319"/>
      <c r="AB162" s="148"/>
      <c r="AC162" s="148"/>
      <c r="AD162" s="148"/>
      <c r="AE162" s="148"/>
      <c r="AF162" s="148"/>
      <c r="AG162" s="148"/>
    </row>
    <row r="163" ht="30.0" customHeight="1">
      <c r="A163" s="149" t="s">
        <v>87</v>
      </c>
      <c r="B163" s="150" t="s">
        <v>334</v>
      </c>
      <c r="C163" s="357" t="s">
        <v>335</v>
      </c>
      <c r="D163" s="152" t="s">
        <v>121</v>
      </c>
      <c r="E163" s="153"/>
      <c r="F163" s="154"/>
      <c r="G163" s="155">
        <f t="shared" si="229"/>
        <v>0</v>
      </c>
      <c r="H163" s="153"/>
      <c r="I163" s="154"/>
      <c r="J163" s="155">
        <f t="shared" si="230"/>
        <v>0</v>
      </c>
      <c r="K163" s="153"/>
      <c r="L163" s="154"/>
      <c r="M163" s="155">
        <f t="shared" si="231"/>
        <v>0</v>
      </c>
      <c r="N163" s="153"/>
      <c r="O163" s="154"/>
      <c r="P163" s="155">
        <f t="shared" si="232"/>
        <v>0</v>
      </c>
      <c r="Q163" s="153"/>
      <c r="R163" s="154"/>
      <c r="S163" s="155">
        <f t="shared" si="233"/>
        <v>0</v>
      </c>
      <c r="T163" s="153"/>
      <c r="U163" s="154"/>
      <c r="V163" s="156">
        <f t="shared" si="234"/>
        <v>0</v>
      </c>
      <c r="W163" s="173">
        <f t="shared" si="225"/>
        <v>0</v>
      </c>
      <c r="X163" s="240">
        <f t="shared" si="226"/>
        <v>0</v>
      </c>
      <c r="Y163" s="174">
        <f t="shared" si="227"/>
        <v>0</v>
      </c>
      <c r="Z163" s="310" t="str">
        <f t="shared" si="228"/>
        <v>#DIV/0!</v>
      </c>
      <c r="AA163" s="321"/>
      <c r="AB163" s="148"/>
      <c r="AC163" s="148"/>
      <c r="AD163" s="148"/>
      <c r="AE163" s="148"/>
      <c r="AF163" s="148"/>
      <c r="AG163" s="148"/>
    </row>
    <row r="164" ht="30.0" customHeight="1">
      <c r="A164" s="368" t="s">
        <v>84</v>
      </c>
      <c r="B164" s="369" t="s">
        <v>326</v>
      </c>
      <c r="C164" s="303" t="s">
        <v>336</v>
      </c>
      <c r="D164" s="185"/>
      <c r="E164" s="259"/>
      <c r="F164" s="260"/>
      <c r="G164" s="261">
        <f>SUM(G165:G171)</f>
        <v>352500</v>
      </c>
      <c r="H164" s="259"/>
      <c r="I164" s="260"/>
      <c r="J164" s="261">
        <f>SUM(J165:J171)</f>
        <v>375500</v>
      </c>
      <c r="K164" s="259"/>
      <c r="L164" s="260"/>
      <c r="M164" s="261">
        <f>SUM(M165:M171)</f>
        <v>0</v>
      </c>
      <c r="N164" s="259"/>
      <c r="O164" s="260"/>
      <c r="P164" s="261">
        <f>SUM(P165:P171)</f>
        <v>0</v>
      </c>
      <c r="Q164" s="259"/>
      <c r="R164" s="260"/>
      <c r="S164" s="261">
        <f>SUM(S165:S171)</f>
        <v>0</v>
      </c>
      <c r="T164" s="259"/>
      <c r="U164" s="260"/>
      <c r="V164" s="262">
        <f>SUM(V165:V171)</f>
        <v>0</v>
      </c>
      <c r="W164" s="130">
        <f t="shared" si="225"/>
        <v>352500</v>
      </c>
      <c r="X164" s="263">
        <f t="shared" si="226"/>
        <v>375500</v>
      </c>
      <c r="Y164" s="263">
        <f t="shared" si="227"/>
        <v>-23000</v>
      </c>
      <c r="Z164" s="370">
        <f t="shared" si="228"/>
        <v>-0.06524822695</v>
      </c>
      <c r="AA164" s="371"/>
      <c r="AB164" s="134"/>
      <c r="AC164" s="134"/>
      <c r="AD164" s="134"/>
      <c r="AE164" s="134"/>
      <c r="AF164" s="134"/>
      <c r="AG164" s="134"/>
    </row>
    <row r="165" ht="17.25" customHeight="1">
      <c r="A165" s="135" t="s">
        <v>87</v>
      </c>
      <c r="B165" s="372" t="s">
        <v>337</v>
      </c>
      <c r="C165" s="367" t="s">
        <v>338</v>
      </c>
      <c r="D165" s="168" t="s">
        <v>339</v>
      </c>
      <c r="E165" s="169">
        <v>10.0</v>
      </c>
      <c r="F165" s="140">
        <v>8000.0</v>
      </c>
      <c r="G165" s="141">
        <f t="shared" ref="G165:G171" si="235">E165*F165</f>
        <v>80000</v>
      </c>
      <c r="H165" s="139">
        <v>10.0</v>
      </c>
      <c r="I165" s="140">
        <v>8000.0</v>
      </c>
      <c r="J165" s="141">
        <f t="shared" ref="J165:J171" si="236">H165*I165</f>
        <v>80000</v>
      </c>
      <c r="K165" s="139"/>
      <c r="L165" s="140"/>
      <c r="M165" s="141">
        <f t="shared" ref="M165:M171" si="237">K165*L165</f>
        <v>0</v>
      </c>
      <c r="N165" s="139"/>
      <c r="O165" s="140"/>
      <c r="P165" s="141">
        <f t="shared" ref="P165:P171" si="238">N165*O165</f>
        <v>0</v>
      </c>
      <c r="Q165" s="139"/>
      <c r="R165" s="140"/>
      <c r="S165" s="141">
        <f t="shared" ref="S165:S171" si="239">Q165*R165</f>
        <v>0</v>
      </c>
      <c r="T165" s="139"/>
      <c r="U165" s="140"/>
      <c r="V165" s="142">
        <f t="shared" ref="V165:V171" si="240">T165*U165</f>
        <v>0</v>
      </c>
      <c r="W165" s="143">
        <f t="shared" si="225"/>
        <v>80000</v>
      </c>
      <c r="X165" s="238">
        <f t="shared" si="226"/>
        <v>80000</v>
      </c>
      <c r="Y165" s="238">
        <f t="shared" si="227"/>
        <v>0</v>
      </c>
      <c r="Z165" s="308">
        <f t="shared" si="228"/>
        <v>0</v>
      </c>
      <c r="AA165" s="146"/>
      <c r="AB165" s="148"/>
      <c r="AC165" s="148"/>
      <c r="AD165" s="148"/>
      <c r="AE165" s="148"/>
      <c r="AF165" s="148"/>
      <c r="AG165" s="148"/>
    </row>
    <row r="166">
      <c r="A166" s="135" t="s">
        <v>87</v>
      </c>
      <c r="B166" s="372" t="s">
        <v>340</v>
      </c>
      <c r="C166" s="367" t="s">
        <v>341</v>
      </c>
      <c r="D166" s="168" t="s">
        <v>339</v>
      </c>
      <c r="E166" s="169">
        <v>10.0</v>
      </c>
      <c r="F166" s="140">
        <v>3500.0</v>
      </c>
      <c r="G166" s="141">
        <f t="shared" si="235"/>
        <v>35000</v>
      </c>
      <c r="H166" s="139">
        <v>10.0</v>
      </c>
      <c r="I166" s="140">
        <v>4000.0</v>
      </c>
      <c r="J166" s="141">
        <f t="shared" si="236"/>
        <v>40000</v>
      </c>
      <c r="K166" s="139"/>
      <c r="L166" s="140"/>
      <c r="M166" s="141">
        <f t="shared" si="237"/>
        <v>0</v>
      </c>
      <c r="N166" s="139"/>
      <c r="O166" s="140"/>
      <c r="P166" s="141">
        <f t="shared" si="238"/>
        <v>0</v>
      </c>
      <c r="Q166" s="139"/>
      <c r="R166" s="140"/>
      <c r="S166" s="141">
        <f t="shared" si="239"/>
        <v>0</v>
      </c>
      <c r="T166" s="139"/>
      <c r="U166" s="140"/>
      <c r="V166" s="142">
        <f t="shared" si="240"/>
        <v>0</v>
      </c>
      <c r="W166" s="143">
        <f t="shared" si="225"/>
        <v>35000</v>
      </c>
      <c r="X166" s="238">
        <f t="shared" si="226"/>
        <v>40000</v>
      </c>
      <c r="Y166" s="238">
        <f t="shared" si="227"/>
        <v>-5000</v>
      </c>
      <c r="Z166" s="308">
        <f t="shared" si="228"/>
        <v>-0.1428571429</v>
      </c>
      <c r="AA166" s="282" t="s">
        <v>342</v>
      </c>
      <c r="AB166" s="148"/>
      <c r="AC166" s="148"/>
      <c r="AD166" s="148"/>
      <c r="AE166" s="148"/>
      <c r="AF166" s="148"/>
      <c r="AG166" s="148"/>
    </row>
    <row r="167">
      <c r="A167" s="177" t="s">
        <v>87</v>
      </c>
      <c r="B167" s="373" t="s">
        <v>343</v>
      </c>
      <c r="C167" s="367" t="s">
        <v>344</v>
      </c>
      <c r="D167" s="168" t="s">
        <v>339</v>
      </c>
      <c r="E167" s="171">
        <v>10.0</v>
      </c>
      <c r="F167" s="163">
        <v>3500.0</v>
      </c>
      <c r="G167" s="164">
        <f t="shared" si="235"/>
        <v>35000</v>
      </c>
      <c r="H167" s="162">
        <v>10.0</v>
      </c>
      <c r="I167" s="163">
        <v>5000.0</v>
      </c>
      <c r="J167" s="164">
        <f t="shared" si="236"/>
        <v>50000</v>
      </c>
      <c r="K167" s="162"/>
      <c r="L167" s="163"/>
      <c r="M167" s="164">
        <f t="shared" si="237"/>
        <v>0</v>
      </c>
      <c r="N167" s="162"/>
      <c r="O167" s="163"/>
      <c r="P167" s="164">
        <f t="shared" si="238"/>
        <v>0</v>
      </c>
      <c r="Q167" s="162"/>
      <c r="R167" s="163"/>
      <c r="S167" s="164">
        <f t="shared" si="239"/>
        <v>0</v>
      </c>
      <c r="T167" s="162"/>
      <c r="U167" s="163"/>
      <c r="V167" s="172">
        <f t="shared" si="240"/>
        <v>0</v>
      </c>
      <c r="W167" s="143">
        <f t="shared" si="225"/>
        <v>35000</v>
      </c>
      <c r="X167" s="238">
        <f t="shared" si="226"/>
        <v>50000</v>
      </c>
      <c r="Y167" s="238">
        <f t="shared" si="227"/>
        <v>-15000</v>
      </c>
      <c r="Z167" s="308">
        <f t="shared" si="228"/>
        <v>-0.4285714286</v>
      </c>
      <c r="AA167" s="282" t="s">
        <v>342</v>
      </c>
      <c r="AB167" s="148"/>
      <c r="AC167" s="148"/>
      <c r="AD167" s="148"/>
      <c r="AE167" s="148"/>
      <c r="AF167" s="148"/>
      <c r="AG167" s="148"/>
    </row>
    <row r="168" ht="16.5" customHeight="1">
      <c r="A168" s="135" t="s">
        <v>87</v>
      </c>
      <c r="B168" s="373" t="s">
        <v>345</v>
      </c>
      <c r="C168" s="367" t="s">
        <v>346</v>
      </c>
      <c r="D168" s="168" t="s">
        <v>339</v>
      </c>
      <c r="E168" s="169">
        <v>1.0</v>
      </c>
      <c r="F168" s="140">
        <v>30500.0</v>
      </c>
      <c r="G168" s="164">
        <f t="shared" si="235"/>
        <v>30500</v>
      </c>
      <c r="H168" s="162">
        <v>1.0</v>
      </c>
      <c r="I168" s="163">
        <v>30500.0</v>
      </c>
      <c r="J168" s="164">
        <f t="shared" si="236"/>
        <v>30500</v>
      </c>
      <c r="K168" s="162"/>
      <c r="L168" s="163"/>
      <c r="M168" s="164">
        <f t="shared" si="237"/>
        <v>0</v>
      </c>
      <c r="N168" s="162"/>
      <c r="O168" s="163"/>
      <c r="P168" s="164">
        <f t="shared" si="238"/>
        <v>0</v>
      </c>
      <c r="Q168" s="162"/>
      <c r="R168" s="163"/>
      <c r="S168" s="164">
        <f t="shared" si="239"/>
        <v>0</v>
      </c>
      <c r="T168" s="162"/>
      <c r="U168" s="163"/>
      <c r="V168" s="172">
        <f t="shared" si="240"/>
        <v>0</v>
      </c>
      <c r="W168" s="143">
        <f t="shared" si="225"/>
        <v>30500</v>
      </c>
      <c r="X168" s="238">
        <f t="shared" si="226"/>
        <v>30500</v>
      </c>
      <c r="Y168" s="238">
        <f t="shared" si="227"/>
        <v>0</v>
      </c>
      <c r="Z168" s="308">
        <f t="shared" si="228"/>
        <v>0</v>
      </c>
      <c r="AA168" s="176"/>
      <c r="AB168" s="148"/>
      <c r="AC168" s="148"/>
      <c r="AD168" s="148"/>
      <c r="AE168" s="148"/>
      <c r="AF168" s="148"/>
      <c r="AG168" s="148"/>
    </row>
    <row r="169">
      <c r="A169" s="135" t="s">
        <v>87</v>
      </c>
      <c r="B169" s="373" t="s">
        <v>347</v>
      </c>
      <c r="C169" s="367" t="s">
        <v>348</v>
      </c>
      <c r="D169" s="168" t="s">
        <v>339</v>
      </c>
      <c r="E169" s="169">
        <v>1.0</v>
      </c>
      <c r="F169" s="140">
        <v>15000.0</v>
      </c>
      <c r="G169" s="164">
        <f t="shared" si="235"/>
        <v>15000</v>
      </c>
      <c r="H169" s="162">
        <v>1.0</v>
      </c>
      <c r="I169" s="163">
        <v>18000.0</v>
      </c>
      <c r="J169" s="164">
        <f t="shared" si="236"/>
        <v>18000</v>
      </c>
      <c r="K169" s="162"/>
      <c r="L169" s="163"/>
      <c r="M169" s="164">
        <f t="shared" si="237"/>
        <v>0</v>
      </c>
      <c r="N169" s="162"/>
      <c r="O169" s="163"/>
      <c r="P169" s="164">
        <f t="shared" si="238"/>
        <v>0</v>
      </c>
      <c r="Q169" s="162"/>
      <c r="R169" s="163"/>
      <c r="S169" s="164">
        <f t="shared" si="239"/>
        <v>0</v>
      </c>
      <c r="T169" s="162"/>
      <c r="U169" s="163"/>
      <c r="V169" s="172">
        <f t="shared" si="240"/>
        <v>0</v>
      </c>
      <c r="W169" s="143">
        <f t="shared" si="225"/>
        <v>15000</v>
      </c>
      <c r="X169" s="238">
        <f t="shared" si="226"/>
        <v>18000</v>
      </c>
      <c r="Y169" s="238">
        <f t="shared" si="227"/>
        <v>-3000</v>
      </c>
      <c r="Z169" s="308">
        <f t="shared" si="228"/>
        <v>-0.2</v>
      </c>
      <c r="AA169" s="282" t="s">
        <v>342</v>
      </c>
      <c r="AB169" s="148"/>
      <c r="AC169" s="148"/>
      <c r="AD169" s="148"/>
      <c r="AE169" s="148"/>
      <c r="AF169" s="148"/>
      <c r="AG169" s="148"/>
    </row>
    <row r="170" ht="55.5" customHeight="1">
      <c r="A170" s="177" t="s">
        <v>87</v>
      </c>
      <c r="B170" s="373" t="s">
        <v>349</v>
      </c>
      <c r="C170" s="367" t="s">
        <v>350</v>
      </c>
      <c r="D170" s="168" t="s">
        <v>339</v>
      </c>
      <c r="E170" s="169">
        <v>1.0</v>
      </c>
      <c r="F170" s="140">
        <v>62000.0</v>
      </c>
      <c r="G170" s="164">
        <f t="shared" si="235"/>
        <v>62000</v>
      </c>
      <c r="H170" s="162">
        <v>1.0</v>
      </c>
      <c r="I170" s="163">
        <v>62000.0</v>
      </c>
      <c r="J170" s="164">
        <f t="shared" si="236"/>
        <v>62000</v>
      </c>
      <c r="K170" s="162"/>
      <c r="L170" s="163"/>
      <c r="M170" s="164">
        <f t="shared" si="237"/>
        <v>0</v>
      </c>
      <c r="N170" s="162"/>
      <c r="O170" s="163"/>
      <c r="P170" s="164">
        <f t="shared" si="238"/>
        <v>0</v>
      </c>
      <c r="Q170" s="162"/>
      <c r="R170" s="163"/>
      <c r="S170" s="164">
        <f t="shared" si="239"/>
        <v>0</v>
      </c>
      <c r="T170" s="162"/>
      <c r="U170" s="163"/>
      <c r="V170" s="172">
        <f t="shared" si="240"/>
        <v>0</v>
      </c>
      <c r="W170" s="143">
        <f t="shared" si="225"/>
        <v>62000</v>
      </c>
      <c r="X170" s="238">
        <f t="shared" si="226"/>
        <v>62000</v>
      </c>
      <c r="Y170" s="238">
        <f t="shared" si="227"/>
        <v>0</v>
      </c>
      <c r="Z170" s="308">
        <f t="shared" si="228"/>
        <v>0</v>
      </c>
      <c r="AA170" s="176"/>
      <c r="AB170" s="148"/>
      <c r="AC170" s="148"/>
      <c r="AD170" s="148"/>
      <c r="AE170" s="148"/>
      <c r="AF170" s="148"/>
      <c r="AG170" s="148"/>
    </row>
    <row r="171" ht="19.5" customHeight="1">
      <c r="A171" s="177" t="s">
        <v>87</v>
      </c>
      <c r="B171" s="372" t="s">
        <v>351</v>
      </c>
      <c r="C171" s="367" t="s">
        <v>352</v>
      </c>
      <c r="D171" s="168" t="s">
        <v>339</v>
      </c>
      <c r="E171" s="169">
        <v>1.0</v>
      </c>
      <c r="F171" s="140">
        <v>95000.0</v>
      </c>
      <c r="G171" s="164">
        <f t="shared" si="235"/>
        <v>95000</v>
      </c>
      <c r="H171" s="162">
        <v>1.0</v>
      </c>
      <c r="I171" s="163">
        <v>95000.0</v>
      </c>
      <c r="J171" s="164">
        <f t="shared" si="236"/>
        <v>95000</v>
      </c>
      <c r="K171" s="162"/>
      <c r="L171" s="163">
        <v>0.22</v>
      </c>
      <c r="M171" s="164">
        <f t="shared" si="237"/>
        <v>0</v>
      </c>
      <c r="N171" s="162"/>
      <c r="O171" s="163">
        <v>0.22</v>
      </c>
      <c r="P171" s="164">
        <f t="shared" si="238"/>
        <v>0</v>
      </c>
      <c r="Q171" s="162"/>
      <c r="R171" s="163">
        <v>0.22</v>
      </c>
      <c r="S171" s="164">
        <f t="shared" si="239"/>
        <v>0</v>
      </c>
      <c r="T171" s="162"/>
      <c r="U171" s="163">
        <v>0.22</v>
      </c>
      <c r="V171" s="172">
        <f t="shared" si="240"/>
        <v>0</v>
      </c>
      <c r="W171" s="157">
        <f t="shared" si="225"/>
        <v>95000</v>
      </c>
      <c r="X171" s="272">
        <f t="shared" si="226"/>
        <v>95000</v>
      </c>
      <c r="Y171" s="272">
        <f t="shared" si="227"/>
        <v>0</v>
      </c>
      <c r="Z171" s="310">
        <f t="shared" si="228"/>
        <v>0</v>
      </c>
      <c r="AA171" s="159"/>
      <c r="AB171" s="148"/>
      <c r="AC171" s="148"/>
      <c r="AD171" s="148"/>
      <c r="AE171" s="148"/>
      <c r="AF171" s="148"/>
      <c r="AG171" s="148"/>
    </row>
    <row r="172" ht="30.0" customHeight="1">
      <c r="A172" s="122" t="s">
        <v>84</v>
      </c>
      <c r="B172" s="257" t="s">
        <v>353</v>
      </c>
      <c r="C172" s="303" t="s">
        <v>354</v>
      </c>
      <c r="D172" s="125"/>
      <c r="E172" s="126"/>
      <c r="F172" s="127"/>
      <c r="G172" s="128">
        <f>SUM(G173:G175)</f>
        <v>0</v>
      </c>
      <c r="H172" s="126"/>
      <c r="I172" s="127"/>
      <c r="J172" s="128">
        <f>SUM(J173:J175)</f>
        <v>0</v>
      </c>
      <c r="K172" s="126"/>
      <c r="L172" s="127"/>
      <c r="M172" s="128">
        <f>SUM(M173:M175)</f>
        <v>0</v>
      </c>
      <c r="N172" s="126"/>
      <c r="O172" s="127"/>
      <c r="P172" s="128">
        <f>SUM(P173:P175)</f>
        <v>0</v>
      </c>
      <c r="Q172" s="126"/>
      <c r="R172" s="127"/>
      <c r="S172" s="128">
        <f>SUM(S173:S175)</f>
        <v>0</v>
      </c>
      <c r="T172" s="126"/>
      <c r="U172" s="127"/>
      <c r="V172" s="129">
        <f>SUM(V173:V175)</f>
        <v>0</v>
      </c>
      <c r="W172" s="289">
        <f t="shared" si="225"/>
        <v>0</v>
      </c>
      <c r="X172" s="290">
        <f t="shared" si="226"/>
        <v>0</v>
      </c>
      <c r="Y172" s="290">
        <f t="shared" si="227"/>
        <v>0</v>
      </c>
      <c r="Z172" s="132" t="str">
        <f t="shared" si="228"/>
        <v>#DIV/0!</v>
      </c>
      <c r="AA172" s="133"/>
      <c r="AB172" s="134"/>
      <c r="AC172" s="134"/>
      <c r="AD172" s="134"/>
      <c r="AE172" s="134"/>
      <c r="AF172" s="134"/>
      <c r="AG172" s="134"/>
    </row>
    <row r="173" ht="30.0" customHeight="1">
      <c r="A173" s="135" t="s">
        <v>87</v>
      </c>
      <c r="B173" s="136" t="s">
        <v>355</v>
      </c>
      <c r="C173" s="239" t="s">
        <v>356</v>
      </c>
      <c r="D173" s="138"/>
      <c r="E173" s="139"/>
      <c r="F173" s="140"/>
      <c r="G173" s="141">
        <f t="shared" ref="G173:G175" si="241">E173*F173</f>
        <v>0</v>
      </c>
      <c r="H173" s="139"/>
      <c r="I173" s="140"/>
      <c r="J173" s="141">
        <f t="shared" ref="J173:J175" si="242">H173*I173</f>
        <v>0</v>
      </c>
      <c r="K173" s="139"/>
      <c r="L173" s="140"/>
      <c r="M173" s="141">
        <f t="shared" ref="M173:M175" si="243">K173*L173</f>
        <v>0</v>
      </c>
      <c r="N173" s="139"/>
      <c r="O173" s="140"/>
      <c r="P173" s="141">
        <f t="shared" ref="P173:P175" si="244">N173*O173</f>
        <v>0</v>
      </c>
      <c r="Q173" s="139"/>
      <c r="R173" s="140"/>
      <c r="S173" s="141">
        <f t="shared" ref="S173:S175" si="245">Q173*R173</f>
        <v>0</v>
      </c>
      <c r="T173" s="139"/>
      <c r="U173" s="140"/>
      <c r="V173" s="142">
        <f t="shared" ref="V173:V175" si="246">T173*U173</f>
        <v>0</v>
      </c>
      <c r="W173" s="143">
        <f t="shared" si="225"/>
        <v>0</v>
      </c>
      <c r="X173" s="238">
        <f t="shared" si="226"/>
        <v>0</v>
      </c>
      <c r="Y173" s="238">
        <f t="shared" si="227"/>
        <v>0</v>
      </c>
      <c r="Z173" s="145" t="str">
        <f t="shared" si="228"/>
        <v>#DIV/0!</v>
      </c>
      <c r="AA173" s="146"/>
      <c r="AB173" s="148"/>
      <c r="AC173" s="148"/>
      <c r="AD173" s="148"/>
      <c r="AE173" s="148"/>
      <c r="AF173" s="148"/>
      <c r="AG173" s="148"/>
    </row>
    <row r="174" ht="30.0" customHeight="1">
      <c r="A174" s="135" t="s">
        <v>87</v>
      </c>
      <c r="B174" s="136" t="s">
        <v>357</v>
      </c>
      <c r="C174" s="239" t="s">
        <v>356</v>
      </c>
      <c r="D174" s="138"/>
      <c r="E174" s="139"/>
      <c r="F174" s="140"/>
      <c r="G174" s="141">
        <f t="shared" si="241"/>
        <v>0</v>
      </c>
      <c r="H174" s="139"/>
      <c r="I174" s="140"/>
      <c r="J174" s="141">
        <f t="shared" si="242"/>
        <v>0</v>
      </c>
      <c r="K174" s="139"/>
      <c r="L174" s="140"/>
      <c r="M174" s="141">
        <f t="shared" si="243"/>
        <v>0</v>
      </c>
      <c r="N174" s="139"/>
      <c r="O174" s="140"/>
      <c r="P174" s="141">
        <f t="shared" si="244"/>
        <v>0</v>
      </c>
      <c r="Q174" s="139"/>
      <c r="R174" s="140"/>
      <c r="S174" s="141">
        <f t="shared" si="245"/>
        <v>0</v>
      </c>
      <c r="T174" s="139"/>
      <c r="U174" s="140"/>
      <c r="V174" s="142">
        <f t="shared" si="246"/>
        <v>0</v>
      </c>
      <c r="W174" s="143">
        <f t="shared" si="225"/>
        <v>0</v>
      </c>
      <c r="X174" s="238">
        <f t="shared" si="226"/>
        <v>0</v>
      </c>
      <c r="Y174" s="238">
        <f t="shared" si="227"/>
        <v>0</v>
      </c>
      <c r="Z174" s="145" t="str">
        <f t="shared" si="228"/>
        <v>#DIV/0!</v>
      </c>
      <c r="AA174" s="146"/>
      <c r="AB174" s="148"/>
      <c r="AC174" s="148"/>
      <c r="AD174" s="148"/>
      <c r="AE174" s="148"/>
      <c r="AF174" s="148"/>
      <c r="AG174" s="148"/>
    </row>
    <row r="175" ht="30.0" customHeight="1">
      <c r="A175" s="177" t="s">
        <v>87</v>
      </c>
      <c r="B175" s="160" t="s">
        <v>358</v>
      </c>
      <c r="C175" s="205" t="s">
        <v>356</v>
      </c>
      <c r="D175" s="161"/>
      <c r="E175" s="162"/>
      <c r="F175" s="163"/>
      <c r="G175" s="164">
        <f t="shared" si="241"/>
        <v>0</v>
      </c>
      <c r="H175" s="162"/>
      <c r="I175" s="163"/>
      <c r="J175" s="164">
        <f t="shared" si="242"/>
        <v>0</v>
      </c>
      <c r="K175" s="162"/>
      <c r="L175" s="163"/>
      <c r="M175" s="164">
        <f t="shared" si="243"/>
        <v>0</v>
      </c>
      <c r="N175" s="162"/>
      <c r="O175" s="163"/>
      <c r="P175" s="164">
        <f t="shared" si="244"/>
        <v>0</v>
      </c>
      <c r="Q175" s="162"/>
      <c r="R175" s="163"/>
      <c r="S175" s="164">
        <f t="shared" si="245"/>
        <v>0</v>
      </c>
      <c r="T175" s="162"/>
      <c r="U175" s="163"/>
      <c r="V175" s="172">
        <f t="shared" si="246"/>
        <v>0</v>
      </c>
      <c r="W175" s="173">
        <f t="shared" si="225"/>
        <v>0</v>
      </c>
      <c r="X175" s="240">
        <f t="shared" si="226"/>
        <v>0</v>
      </c>
      <c r="Y175" s="240">
        <f t="shared" si="227"/>
        <v>0</v>
      </c>
      <c r="Z175" s="175" t="str">
        <f t="shared" si="228"/>
        <v>#DIV/0!</v>
      </c>
      <c r="AA175" s="176"/>
      <c r="AB175" s="148"/>
      <c r="AC175" s="148"/>
      <c r="AD175" s="148"/>
      <c r="AE175" s="148"/>
      <c r="AF175" s="148"/>
      <c r="AG175" s="148"/>
    </row>
    <row r="176" ht="30.0" customHeight="1">
      <c r="A176" s="122" t="s">
        <v>84</v>
      </c>
      <c r="B176" s="257" t="s">
        <v>359</v>
      </c>
      <c r="C176" s="374" t="s">
        <v>325</v>
      </c>
      <c r="D176" s="125"/>
      <c r="E176" s="126"/>
      <c r="F176" s="127"/>
      <c r="G176" s="128">
        <f>SUM(G177:G184)</f>
        <v>1160</v>
      </c>
      <c r="H176" s="126"/>
      <c r="I176" s="127"/>
      <c r="J176" s="128">
        <f>SUM(J177:J184)</f>
        <v>2147.32</v>
      </c>
      <c r="K176" s="126"/>
      <c r="L176" s="127"/>
      <c r="M176" s="128">
        <f>SUM(M177:M184)</f>
        <v>0</v>
      </c>
      <c r="N176" s="126"/>
      <c r="O176" s="127"/>
      <c r="P176" s="128">
        <f>SUM(P177:P184)</f>
        <v>0</v>
      </c>
      <c r="Q176" s="126"/>
      <c r="R176" s="127"/>
      <c r="S176" s="128">
        <f>SUM(S177:S184)</f>
        <v>0</v>
      </c>
      <c r="T176" s="126"/>
      <c r="U176" s="127"/>
      <c r="V176" s="129">
        <f>SUM(V177:V184)</f>
        <v>0</v>
      </c>
      <c r="W176" s="130">
        <f t="shared" si="225"/>
        <v>1160</v>
      </c>
      <c r="X176" s="263">
        <f t="shared" si="226"/>
        <v>2147.32</v>
      </c>
      <c r="Y176" s="263">
        <f t="shared" si="227"/>
        <v>-987.32</v>
      </c>
      <c r="Z176" s="132">
        <f t="shared" si="228"/>
        <v>-0.851137931</v>
      </c>
      <c r="AA176" s="133"/>
      <c r="AB176" s="134"/>
      <c r="AC176" s="134"/>
      <c r="AD176" s="134"/>
      <c r="AE176" s="134"/>
      <c r="AF176" s="134"/>
      <c r="AG176" s="134"/>
    </row>
    <row r="177" ht="30.0" customHeight="1">
      <c r="A177" s="135" t="s">
        <v>87</v>
      </c>
      <c r="B177" s="136" t="s">
        <v>360</v>
      </c>
      <c r="C177" s="239" t="s">
        <v>361</v>
      </c>
      <c r="D177" s="138" t="s">
        <v>90</v>
      </c>
      <c r="E177" s="139"/>
      <c r="F177" s="140"/>
      <c r="G177" s="141">
        <f t="shared" ref="G177:G184" si="247">E177*F177</f>
        <v>0</v>
      </c>
      <c r="H177" s="139"/>
      <c r="I177" s="140"/>
      <c r="J177" s="141">
        <f t="shared" ref="J177:J184" si="248">H177*I177</f>
        <v>0</v>
      </c>
      <c r="K177" s="139"/>
      <c r="L177" s="140"/>
      <c r="M177" s="141">
        <f t="shared" ref="M177:M184" si="249">K177*L177</f>
        <v>0</v>
      </c>
      <c r="N177" s="139"/>
      <c r="O177" s="140"/>
      <c r="P177" s="141">
        <f t="shared" ref="P177:P184" si="250">N177*O177</f>
        <v>0</v>
      </c>
      <c r="Q177" s="139"/>
      <c r="R177" s="140"/>
      <c r="S177" s="141">
        <f t="shared" ref="S177:S184" si="251">Q177*R177</f>
        <v>0</v>
      </c>
      <c r="T177" s="139"/>
      <c r="U177" s="140"/>
      <c r="V177" s="142">
        <f t="shared" ref="V177:V184" si="252">T177*U177</f>
        <v>0</v>
      </c>
      <c r="W177" s="143">
        <f t="shared" si="225"/>
        <v>0</v>
      </c>
      <c r="X177" s="238">
        <f t="shared" si="226"/>
        <v>0</v>
      </c>
      <c r="Y177" s="238">
        <f t="shared" si="227"/>
        <v>0</v>
      </c>
      <c r="Z177" s="145" t="str">
        <f t="shared" si="228"/>
        <v>#DIV/0!</v>
      </c>
      <c r="AA177" s="146"/>
      <c r="AB177" s="148"/>
      <c r="AC177" s="148"/>
      <c r="AD177" s="148"/>
      <c r="AE177" s="148"/>
      <c r="AF177" s="148"/>
      <c r="AG177" s="148"/>
    </row>
    <row r="178" ht="45.0" customHeight="1">
      <c r="A178" s="135" t="s">
        <v>87</v>
      </c>
      <c r="B178" s="136" t="s">
        <v>362</v>
      </c>
      <c r="C178" s="239" t="s">
        <v>363</v>
      </c>
      <c r="D178" s="138"/>
      <c r="E178" s="139"/>
      <c r="F178" s="140"/>
      <c r="G178" s="141">
        <f t="shared" si="247"/>
        <v>0</v>
      </c>
      <c r="H178" s="139"/>
      <c r="I178" s="140"/>
      <c r="J178" s="141">
        <f t="shared" si="248"/>
        <v>0</v>
      </c>
      <c r="K178" s="139"/>
      <c r="L178" s="140"/>
      <c r="M178" s="141">
        <f t="shared" si="249"/>
        <v>0</v>
      </c>
      <c r="N178" s="139"/>
      <c r="O178" s="140"/>
      <c r="P178" s="141">
        <f t="shared" si="250"/>
        <v>0</v>
      </c>
      <c r="Q178" s="139"/>
      <c r="R178" s="140"/>
      <c r="S178" s="141">
        <f t="shared" si="251"/>
        <v>0</v>
      </c>
      <c r="T178" s="139"/>
      <c r="U178" s="140"/>
      <c r="V178" s="142">
        <f t="shared" si="252"/>
        <v>0</v>
      </c>
      <c r="W178" s="143">
        <f t="shared" si="225"/>
        <v>0</v>
      </c>
      <c r="X178" s="238">
        <f t="shared" si="226"/>
        <v>0</v>
      </c>
      <c r="Y178" s="238">
        <f t="shared" si="227"/>
        <v>0</v>
      </c>
      <c r="Z178" s="145" t="str">
        <f t="shared" si="228"/>
        <v>#DIV/0!</v>
      </c>
      <c r="AA178" s="146"/>
      <c r="AB178" s="148"/>
      <c r="AC178" s="148"/>
      <c r="AD178" s="148"/>
      <c r="AE178" s="148"/>
      <c r="AF178" s="148"/>
      <c r="AG178" s="148"/>
    </row>
    <row r="179" ht="45.0" customHeight="1">
      <c r="A179" s="135" t="s">
        <v>87</v>
      </c>
      <c r="B179" s="136" t="s">
        <v>364</v>
      </c>
      <c r="C179" s="367" t="s">
        <v>365</v>
      </c>
      <c r="D179" s="138" t="s">
        <v>306</v>
      </c>
      <c r="E179" s="139">
        <v>120.0</v>
      </c>
      <c r="F179" s="140">
        <v>3.0</v>
      </c>
      <c r="G179" s="141">
        <f t="shared" si="247"/>
        <v>360</v>
      </c>
      <c r="H179" s="139">
        <v>503.44</v>
      </c>
      <c r="I179" s="140">
        <v>3.0</v>
      </c>
      <c r="J179" s="141">
        <f t="shared" si="248"/>
        <v>1510.32</v>
      </c>
      <c r="K179" s="139"/>
      <c r="L179" s="140"/>
      <c r="M179" s="141">
        <f t="shared" si="249"/>
        <v>0</v>
      </c>
      <c r="N179" s="139"/>
      <c r="O179" s="140"/>
      <c r="P179" s="141">
        <f t="shared" si="250"/>
        <v>0</v>
      </c>
      <c r="Q179" s="139"/>
      <c r="R179" s="140"/>
      <c r="S179" s="141">
        <f t="shared" si="251"/>
        <v>0</v>
      </c>
      <c r="T179" s="139"/>
      <c r="U179" s="140"/>
      <c r="V179" s="142">
        <f t="shared" si="252"/>
        <v>0</v>
      </c>
      <c r="W179" s="143">
        <f t="shared" si="225"/>
        <v>360</v>
      </c>
      <c r="X179" s="238">
        <f t="shared" si="226"/>
        <v>1510.32</v>
      </c>
      <c r="Y179" s="238">
        <f t="shared" si="227"/>
        <v>-1150.32</v>
      </c>
      <c r="Z179" s="145">
        <f t="shared" si="228"/>
        <v>-3.195333333</v>
      </c>
      <c r="AA179" s="282" t="s">
        <v>366</v>
      </c>
      <c r="AB179" s="148"/>
      <c r="AC179" s="148"/>
      <c r="AD179" s="148"/>
      <c r="AE179" s="148"/>
      <c r="AF179" s="148"/>
      <c r="AG179" s="148"/>
    </row>
    <row r="180" ht="30.0" customHeight="1">
      <c r="A180" s="135" t="s">
        <v>87</v>
      </c>
      <c r="B180" s="136" t="s">
        <v>367</v>
      </c>
      <c r="C180" s="367" t="s">
        <v>368</v>
      </c>
      <c r="D180" s="138" t="s">
        <v>121</v>
      </c>
      <c r="E180" s="139">
        <v>8.0</v>
      </c>
      <c r="F180" s="140">
        <v>100.0</v>
      </c>
      <c r="G180" s="141">
        <f t="shared" si="247"/>
        <v>800</v>
      </c>
      <c r="H180" s="139">
        <v>6.37</v>
      </c>
      <c r="I180" s="140">
        <v>100.0</v>
      </c>
      <c r="J180" s="141">
        <f t="shared" si="248"/>
        <v>637</v>
      </c>
      <c r="K180" s="139"/>
      <c r="L180" s="140"/>
      <c r="M180" s="141">
        <f t="shared" si="249"/>
        <v>0</v>
      </c>
      <c r="N180" s="139"/>
      <c r="O180" s="140"/>
      <c r="P180" s="141">
        <f t="shared" si="250"/>
        <v>0</v>
      </c>
      <c r="Q180" s="139"/>
      <c r="R180" s="140"/>
      <c r="S180" s="141">
        <f t="shared" si="251"/>
        <v>0</v>
      </c>
      <c r="T180" s="139"/>
      <c r="U180" s="140"/>
      <c r="V180" s="142">
        <f t="shared" si="252"/>
        <v>0</v>
      </c>
      <c r="W180" s="143">
        <f t="shared" si="225"/>
        <v>800</v>
      </c>
      <c r="X180" s="238">
        <f t="shared" si="226"/>
        <v>637</v>
      </c>
      <c r="Y180" s="238">
        <f t="shared" si="227"/>
        <v>163</v>
      </c>
      <c r="Z180" s="145">
        <f t="shared" si="228"/>
        <v>0.20375</v>
      </c>
      <c r="AA180" s="146"/>
      <c r="AB180" s="148"/>
      <c r="AC180" s="148"/>
      <c r="AD180" s="148"/>
      <c r="AE180" s="148"/>
      <c r="AF180" s="148"/>
      <c r="AG180" s="148"/>
    </row>
    <row r="181" ht="30.0" customHeight="1">
      <c r="A181" s="135" t="s">
        <v>87</v>
      </c>
      <c r="B181" s="136" t="s">
        <v>369</v>
      </c>
      <c r="C181" s="205" t="s">
        <v>370</v>
      </c>
      <c r="D181" s="138"/>
      <c r="E181" s="139"/>
      <c r="F181" s="140"/>
      <c r="G181" s="141">
        <f t="shared" si="247"/>
        <v>0</v>
      </c>
      <c r="H181" s="139"/>
      <c r="I181" s="140"/>
      <c r="J181" s="141">
        <f t="shared" si="248"/>
        <v>0</v>
      </c>
      <c r="K181" s="139"/>
      <c r="L181" s="140"/>
      <c r="M181" s="141">
        <f t="shared" si="249"/>
        <v>0</v>
      </c>
      <c r="N181" s="139"/>
      <c r="O181" s="140"/>
      <c r="P181" s="141">
        <f t="shared" si="250"/>
        <v>0</v>
      </c>
      <c r="Q181" s="139"/>
      <c r="R181" s="140"/>
      <c r="S181" s="141">
        <f t="shared" si="251"/>
        <v>0</v>
      </c>
      <c r="T181" s="139"/>
      <c r="U181" s="140"/>
      <c r="V181" s="142">
        <f t="shared" si="252"/>
        <v>0</v>
      </c>
      <c r="W181" s="143">
        <f t="shared" si="225"/>
        <v>0</v>
      </c>
      <c r="X181" s="238">
        <f t="shared" si="226"/>
        <v>0</v>
      </c>
      <c r="Y181" s="238">
        <f t="shared" si="227"/>
        <v>0</v>
      </c>
      <c r="Z181" s="145" t="str">
        <f t="shared" si="228"/>
        <v>#DIV/0!</v>
      </c>
      <c r="AA181" s="146"/>
      <c r="AB181" s="147"/>
      <c r="AC181" s="148"/>
      <c r="AD181" s="148"/>
      <c r="AE181" s="148"/>
      <c r="AF181" s="148"/>
      <c r="AG181" s="148"/>
    </row>
    <row r="182" ht="30.0" customHeight="1">
      <c r="A182" s="135" t="s">
        <v>87</v>
      </c>
      <c r="B182" s="136" t="s">
        <v>371</v>
      </c>
      <c r="C182" s="205" t="s">
        <v>370</v>
      </c>
      <c r="D182" s="138"/>
      <c r="E182" s="139"/>
      <c r="F182" s="140"/>
      <c r="G182" s="141">
        <f t="shared" si="247"/>
        <v>0</v>
      </c>
      <c r="H182" s="139"/>
      <c r="I182" s="140"/>
      <c r="J182" s="141">
        <f t="shared" si="248"/>
        <v>0</v>
      </c>
      <c r="K182" s="139"/>
      <c r="L182" s="140"/>
      <c r="M182" s="141">
        <f t="shared" si="249"/>
        <v>0</v>
      </c>
      <c r="N182" s="139"/>
      <c r="O182" s="140"/>
      <c r="P182" s="141">
        <f t="shared" si="250"/>
        <v>0</v>
      </c>
      <c r="Q182" s="139"/>
      <c r="R182" s="140"/>
      <c r="S182" s="141">
        <f t="shared" si="251"/>
        <v>0</v>
      </c>
      <c r="T182" s="139"/>
      <c r="U182" s="140"/>
      <c r="V182" s="142">
        <f t="shared" si="252"/>
        <v>0</v>
      </c>
      <c r="W182" s="143">
        <f t="shared" si="225"/>
        <v>0</v>
      </c>
      <c r="X182" s="238">
        <f t="shared" si="226"/>
        <v>0</v>
      </c>
      <c r="Y182" s="238">
        <f t="shared" si="227"/>
        <v>0</v>
      </c>
      <c r="Z182" s="145" t="str">
        <f t="shared" si="228"/>
        <v>#DIV/0!</v>
      </c>
      <c r="AA182" s="146"/>
      <c r="AB182" s="148"/>
      <c r="AC182" s="148"/>
      <c r="AD182" s="148"/>
      <c r="AE182" s="148"/>
      <c r="AF182" s="148"/>
      <c r="AG182" s="148"/>
    </row>
    <row r="183" ht="30.0" customHeight="1">
      <c r="A183" s="177" t="s">
        <v>87</v>
      </c>
      <c r="B183" s="160" t="s">
        <v>372</v>
      </c>
      <c r="C183" s="205" t="s">
        <v>370</v>
      </c>
      <c r="D183" s="161"/>
      <c r="E183" s="162"/>
      <c r="F183" s="163"/>
      <c r="G183" s="164">
        <f t="shared" si="247"/>
        <v>0</v>
      </c>
      <c r="H183" s="162"/>
      <c r="I183" s="163"/>
      <c r="J183" s="164">
        <f t="shared" si="248"/>
        <v>0</v>
      </c>
      <c r="K183" s="162"/>
      <c r="L183" s="163"/>
      <c r="M183" s="164">
        <f t="shared" si="249"/>
        <v>0</v>
      </c>
      <c r="N183" s="162"/>
      <c r="O183" s="163"/>
      <c r="P183" s="164">
        <f t="shared" si="250"/>
        <v>0</v>
      </c>
      <c r="Q183" s="162"/>
      <c r="R183" s="163"/>
      <c r="S183" s="164">
        <f t="shared" si="251"/>
        <v>0</v>
      </c>
      <c r="T183" s="162"/>
      <c r="U183" s="163"/>
      <c r="V183" s="172">
        <f t="shared" si="252"/>
        <v>0</v>
      </c>
      <c r="W183" s="143">
        <f t="shared" si="225"/>
        <v>0</v>
      </c>
      <c r="X183" s="238">
        <f t="shared" si="226"/>
        <v>0</v>
      </c>
      <c r="Y183" s="238">
        <f t="shared" si="227"/>
        <v>0</v>
      </c>
      <c r="Z183" s="145" t="str">
        <f t="shared" si="228"/>
        <v>#DIV/0!</v>
      </c>
      <c r="AA183" s="176"/>
      <c r="AB183" s="148"/>
      <c r="AC183" s="148"/>
      <c r="AD183" s="148"/>
      <c r="AE183" s="148"/>
      <c r="AF183" s="148"/>
      <c r="AG183" s="148"/>
    </row>
    <row r="184" ht="30.0" customHeight="1">
      <c r="A184" s="177" t="s">
        <v>87</v>
      </c>
      <c r="B184" s="150" t="s">
        <v>373</v>
      </c>
      <c r="C184" s="151" t="s">
        <v>374</v>
      </c>
      <c r="D184" s="152"/>
      <c r="E184" s="162"/>
      <c r="F184" s="163">
        <v>0.22</v>
      </c>
      <c r="G184" s="164">
        <f t="shared" si="247"/>
        <v>0</v>
      </c>
      <c r="H184" s="162"/>
      <c r="I184" s="163">
        <v>0.22</v>
      </c>
      <c r="J184" s="164">
        <f t="shared" si="248"/>
        <v>0</v>
      </c>
      <c r="K184" s="162"/>
      <c r="L184" s="163">
        <v>0.22</v>
      </c>
      <c r="M184" s="164">
        <f t="shared" si="249"/>
        <v>0</v>
      </c>
      <c r="N184" s="162"/>
      <c r="O184" s="163">
        <v>0.22</v>
      </c>
      <c r="P184" s="164">
        <f t="shared" si="250"/>
        <v>0</v>
      </c>
      <c r="Q184" s="162"/>
      <c r="R184" s="163">
        <v>0.22</v>
      </c>
      <c r="S184" s="164">
        <f t="shared" si="251"/>
        <v>0</v>
      </c>
      <c r="T184" s="162"/>
      <c r="U184" s="163">
        <v>0.22</v>
      </c>
      <c r="V184" s="172">
        <f t="shared" si="252"/>
        <v>0</v>
      </c>
      <c r="W184" s="157">
        <f t="shared" si="225"/>
        <v>0</v>
      </c>
      <c r="X184" s="272">
        <f t="shared" si="226"/>
        <v>0</v>
      </c>
      <c r="Y184" s="272">
        <f t="shared" si="227"/>
        <v>0</v>
      </c>
      <c r="Z184" s="375" t="str">
        <f t="shared" si="228"/>
        <v>#DIV/0!</v>
      </c>
      <c r="AA184" s="159"/>
      <c r="AB184" s="70"/>
      <c r="AC184" s="70"/>
      <c r="AD184" s="70"/>
      <c r="AE184" s="70"/>
      <c r="AF184" s="70"/>
      <c r="AG184" s="70"/>
    </row>
    <row r="185" ht="30.0" customHeight="1">
      <c r="A185" s="376" t="s">
        <v>375</v>
      </c>
      <c r="B185" s="377"/>
      <c r="C185" s="378"/>
      <c r="D185" s="379"/>
      <c r="E185" s="224"/>
      <c r="F185" s="222"/>
      <c r="G185" s="223">
        <f>G176+G172+G164+G159</f>
        <v>423660</v>
      </c>
      <c r="H185" s="224"/>
      <c r="I185" s="222"/>
      <c r="J185" s="223">
        <f>J176+J172+J164+J159</f>
        <v>447647.32</v>
      </c>
      <c r="K185" s="224"/>
      <c r="L185" s="222"/>
      <c r="M185" s="223">
        <f>M176+M172+M164+M159</f>
        <v>0</v>
      </c>
      <c r="N185" s="224"/>
      <c r="O185" s="222"/>
      <c r="P185" s="223">
        <f>P176+P172+P164+P159</f>
        <v>0</v>
      </c>
      <c r="Q185" s="224"/>
      <c r="R185" s="222"/>
      <c r="S185" s="223">
        <f>S176+S172+S164+S159</f>
        <v>0</v>
      </c>
      <c r="T185" s="295"/>
      <c r="U185" s="246"/>
      <c r="V185" s="225">
        <f>V176+V172+V164+V159</f>
        <v>0</v>
      </c>
      <c r="W185" s="227">
        <f t="shared" ref="W185:X185" si="253">W159+W164+W172+W176</f>
        <v>423660</v>
      </c>
      <c r="X185" s="227">
        <f t="shared" si="253"/>
        <v>447647.32</v>
      </c>
      <c r="Y185" s="223">
        <f t="shared" si="227"/>
        <v>-23987.32</v>
      </c>
      <c r="Z185" s="380">
        <f t="shared" si="228"/>
        <v>-0.05661927017</v>
      </c>
      <c r="AA185" s="381"/>
      <c r="AB185" s="70"/>
      <c r="AC185" s="70"/>
      <c r="AD185" s="70"/>
      <c r="AE185" s="70"/>
      <c r="AF185" s="70"/>
      <c r="AG185" s="70"/>
    </row>
    <row r="186" ht="30.0" customHeight="1">
      <c r="A186" s="382" t="s">
        <v>376</v>
      </c>
      <c r="B186" s="383"/>
      <c r="C186" s="384"/>
      <c r="D186" s="108"/>
      <c r="E186" s="385"/>
      <c r="F186" s="386"/>
      <c r="G186" s="386">
        <f>G37+G51+G61+G83+G97+G111+G124+G132+G140+G147+G151+G157+G185</f>
        <v>1513930</v>
      </c>
      <c r="H186" s="385"/>
      <c r="I186" s="386"/>
      <c r="J186" s="386">
        <f>J37+J51+J61+J83+J97+J111+J124+J132+J140+J147+J151+J157+J185</f>
        <v>1506287.82</v>
      </c>
      <c r="K186" s="385"/>
      <c r="L186" s="386"/>
      <c r="M186" s="386">
        <f>M37+M51+M61+M83+M97+M111+M124+M132+M140+M147+M151+M157+M185</f>
        <v>0</v>
      </c>
      <c r="N186" s="385"/>
      <c r="O186" s="386"/>
      <c r="P186" s="386">
        <f>P37+P51+P61+P83+P97+P111+P124+P132+P140+P147+P151+P157+P185</f>
        <v>0</v>
      </c>
      <c r="Q186" s="385"/>
      <c r="R186" s="386"/>
      <c r="S186" s="386">
        <f>S37+S51+S61+S83+S97+S111+S124+S132+S140+S147+S151+S157+S185</f>
        <v>0</v>
      </c>
      <c r="T186" s="387"/>
      <c r="U186" s="388"/>
      <c r="V186" s="386">
        <f t="shared" ref="V186:X186" si="254">V37+V51+V61+V83+V97+V111+V124+V132+V140+V147+V151+V157+V185</f>
        <v>0</v>
      </c>
      <c r="W186" s="386">
        <f t="shared" si="254"/>
        <v>1513930</v>
      </c>
      <c r="X186" s="386">
        <f t="shared" si="254"/>
        <v>1506287.82</v>
      </c>
      <c r="Y186" s="386">
        <f t="shared" si="227"/>
        <v>7642.18015</v>
      </c>
      <c r="Z186" s="389">
        <f t="shared" si="228"/>
        <v>0.005047908523</v>
      </c>
      <c r="AA186" s="390"/>
      <c r="AB186" s="70"/>
      <c r="AC186" s="70"/>
      <c r="AD186" s="70"/>
      <c r="AE186" s="70"/>
      <c r="AF186" s="70"/>
      <c r="AG186" s="70"/>
    </row>
    <row r="187" ht="15.0" customHeight="1">
      <c r="A187" s="391"/>
      <c r="D187" s="67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392"/>
      <c r="X187" s="392"/>
      <c r="Y187" s="392"/>
      <c r="Z187" s="393"/>
      <c r="AA187" s="79"/>
      <c r="AB187" s="70"/>
      <c r="AC187" s="70"/>
      <c r="AD187" s="70"/>
      <c r="AE187" s="70"/>
      <c r="AF187" s="70"/>
      <c r="AG187" s="70"/>
    </row>
    <row r="188" ht="30.0" customHeight="1">
      <c r="A188" s="394" t="s">
        <v>377</v>
      </c>
      <c r="B188" s="84"/>
      <c r="C188" s="87"/>
      <c r="D188" s="395"/>
      <c r="E188" s="387"/>
      <c r="F188" s="388"/>
      <c r="G188" s="396">
        <f>'Фінансування'!C22-'Витрати'!G186</f>
        <v>0</v>
      </c>
      <c r="H188" s="387"/>
      <c r="I188" s="388"/>
      <c r="J188" s="396">
        <f>'Фінансування'!C23-'Витрати'!J186</f>
        <v>-0.003999999957</v>
      </c>
      <c r="K188" s="387"/>
      <c r="L188" s="388"/>
      <c r="M188" s="396">
        <f>'Фінансування'!J22-'Витрати'!M186</f>
        <v>0</v>
      </c>
      <c r="N188" s="387"/>
      <c r="O188" s="388"/>
      <c r="P188" s="396">
        <f>'Фінансування'!J23-'Витрати'!P186</f>
        <v>0</v>
      </c>
      <c r="Q188" s="387"/>
      <c r="R188" s="388"/>
      <c r="S188" s="396">
        <f>'Фінансування'!L22-'Витрати'!S186</f>
        <v>0</v>
      </c>
      <c r="T188" s="387"/>
      <c r="U188" s="388"/>
      <c r="V188" s="396">
        <f>'Фінансування'!L23-'Витрати'!V186</f>
        <v>0</v>
      </c>
      <c r="W188" s="397">
        <f>'Фінансування'!N22-'Витрати'!W186</f>
        <v>0</v>
      </c>
      <c r="X188" s="397">
        <f>'Фінансування'!N23-'Витрати'!X186</f>
        <v>-0.003999999957</v>
      </c>
      <c r="Y188" s="397">
        <f>W188-X188</f>
        <v>0.003999999957</v>
      </c>
      <c r="Z188" s="398"/>
      <c r="AA188" s="399"/>
      <c r="AB188" s="70"/>
      <c r="AC188" s="70"/>
      <c r="AD188" s="70"/>
      <c r="AE188" s="70"/>
      <c r="AF188" s="70"/>
      <c r="AG188" s="70"/>
    </row>
    <row r="189" ht="15.75" customHeight="1">
      <c r="A189" s="15"/>
      <c r="B189" s="16"/>
      <c r="C189" s="400"/>
      <c r="D189" s="401"/>
      <c r="E189" s="402"/>
      <c r="F189" s="402"/>
      <c r="G189" s="402"/>
      <c r="H189" s="402"/>
      <c r="I189" s="402"/>
      <c r="J189" s="402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  <c r="U189" s="402"/>
      <c r="V189" s="402"/>
      <c r="W189" s="403"/>
      <c r="X189" s="403"/>
      <c r="Y189" s="403"/>
      <c r="Z189" s="404"/>
      <c r="AA189" s="400"/>
      <c r="AB189" s="15"/>
      <c r="AC189" s="15"/>
      <c r="AD189" s="15"/>
      <c r="AE189" s="15"/>
      <c r="AF189" s="15"/>
      <c r="AG189" s="15"/>
    </row>
    <row r="190" ht="15.75" customHeight="1">
      <c r="A190" s="15"/>
      <c r="B190" s="16"/>
      <c r="C190" s="400"/>
      <c r="D190" s="401"/>
      <c r="E190" s="402"/>
      <c r="F190" s="402"/>
      <c r="G190" s="402"/>
      <c r="H190" s="402"/>
      <c r="I190" s="402"/>
      <c r="J190" s="402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  <c r="U190" s="402"/>
      <c r="V190" s="402"/>
      <c r="W190" s="403"/>
      <c r="X190" s="403"/>
      <c r="Y190" s="403"/>
      <c r="Z190" s="404"/>
      <c r="AA190" s="400"/>
      <c r="AB190" s="15"/>
      <c r="AC190" s="15"/>
      <c r="AD190" s="15"/>
      <c r="AE190" s="15"/>
      <c r="AF190" s="15"/>
      <c r="AG190" s="15"/>
    </row>
    <row r="191" ht="15.75" customHeight="1">
      <c r="A191" s="15"/>
      <c r="B191" s="16"/>
      <c r="C191" s="400"/>
      <c r="D191" s="401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3"/>
      <c r="X191" s="403"/>
      <c r="Y191" s="403"/>
      <c r="Z191" s="404"/>
      <c r="AA191" s="400"/>
      <c r="AB191" s="15"/>
      <c r="AC191" s="15"/>
      <c r="AD191" s="15"/>
      <c r="AE191" s="15"/>
      <c r="AF191" s="15"/>
      <c r="AG191" s="15"/>
    </row>
    <row r="192" ht="15.75" customHeight="1">
      <c r="A192" s="400" t="s">
        <v>47</v>
      </c>
      <c r="B192" s="405"/>
      <c r="C192" s="406"/>
      <c r="D192" s="401"/>
      <c r="E192" s="407"/>
      <c r="F192" s="407"/>
      <c r="G192" s="402"/>
      <c r="H192" s="402"/>
      <c r="I192" s="402"/>
      <c r="J192" s="402"/>
      <c r="K192" s="408"/>
      <c r="L192" s="400"/>
      <c r="M192" s="402"/>
      <c r="N192" s="408"/>
      <c r="O192" s="400"/>
      <c r="P192" s="402"/>
      <c r="Q192" s="402"/>
      <c r="R192" s="402"/>
      <c r="S192" s="402"/>
      <c r="T192" s="402"/>
      <c r="U192" s="402"/>
      <c r="V192" s="402"/>
      <c r="W192" s="403"/>
      <c r="X192" s="403"/>
      <c r="Y192" s="403"/>
      <c r="Z192" s="404"/>
      <c r="AA192" s="400"/>
      <c r="AB192" s="15"/>
      <c r="AC192" s="400"/>
      <c r="AD192" s="15"/>
      <c r="AE192" s="15"/>
      <c r="AF192" s="15"/>
      <c r="AG192" s="15"/>
    </row>
    <row r="193" ht="15.75" customHeight="1">
      <c r="A193" s="409"/>
      <c r="B193" s="410"/>
      <c r="C193" s="411" t="s">
        <v>378</v>
      </c>
      <c r="D193" s="412"/>
      <c r="E193" s="413"/>
      <c r="F193" s="414" t="s">
        <v>379</v>
      </c>
      <c r="G193" s="413"/>
      <c r="H193" s="413"/>
      <c r="I193" s="414"/>
      <c r="J193" s="413"/>
      <c r="K193" s="415"/>
      <c r="L193" s="416"/>
      <c r="M193" s="413"/>
      <c r="N193" s="415"/>
      <c r="O193" s="416"/>
      <c r="P193" s="413"/>
      <c r="Q193" s="413"/>
      <c r="R193" s="413"/>
      <c r="S193" s="413"/>
      <c r="T193" s="413"/>
      <c r="U193" s="413"/>
      <c r="V193" s="413"/>
      <c r="W193" s="417"/>
      <c r="X193" s="417"/>
      <c r="Y193" s="417"/>
      <c r="Z193" s="418"/>
      <c r="AA193" s="419"/>
      <c r="AB193" s="420"/>
      <c r="AC193" s="419"/>
      <c r="AD193" s="420"/>
      <c r="AE193" s="420"/>
      <c r="AF193" s="420"/>
      <c r="AG193" s="420"/>
    </row>
    <row r="194" ht="15.75" customHeight="1">
      <c r="A194" s="15"/>
      <c r="B194" s="16"/>
      <c r="C194" s="400"/>
      <c r="D194" s="401"/>
      <c r="E194" s="402"/>
      <c r="F194" s="402"/>
      <c r="G194" s="402"/>
      <c r="H194" s="402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  <c r="W194" s="403"/>
      <c r="X194" s="403"/>
      <c r="Y194" s="403"/>
      <c r="Z194" s="404"/>
      <c r="AA194" s="400"/>
      <c r="AB194" s="15"/>
      <c r="AC194" s="15"/>
      <c r="AD194" s="15"/>
      <c r="AE194" s="15"/>
      <c r="AF194" s="15"/>
      <c r="AG194" s="15"/>
    </row>
    <row r="195" ht="15.75" customHeight="1">
      <c r="A195" s="15"/>
      <c r="B195" s="16"/>
      <c r="C195" s="400"/>
      <c r="D195" s="401"/>
      <c r="E195" s="402"/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  <c r="W195" s="403"/>
      <c r="X195" s="403"/>
      <c r="Y195" s="403"/>
      <c r="Z195" s="404"/>
      <c r="AA195" s="400"/>
      <c r="AB195" s="15"/>
      <c r="AC195" s="15"/>
      <c r="AD195" s="15"/>
      <c r="AE195" s="15"/>
      <c r="AF195" s="15"/>
      <c r="AG195" s="15"/>
    </row>
    <row r="196" ht="15.75" customHeight="1">
      <c r="A196" s="15"/>
      <c r="B196" s="16"/>
      <c r="C196" s="400"/>
      <c r="D196" s="401"/>
      <c r="E196" s="402"/>
      <c r="F196" s="402"/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3"/>
      <c r="X196" s="403"/>
      <c r="Y196" s="403"/>
      <c r="Z196" s="404"/>
      <c r="AA196" s="400"/>
      <c r="AB196" s="15"/>
      <c r="AC196" s="15"/>
      <c r="AD196" s="15"/>
      <c r="AE196" s="15"/>
      <c r="AF196" s="15"/>
      <c r="AG196" s="15"/>
    </row>
    <row r="197" ht="15.75" customHeight="1">
      <c r="A197" s="15"/>
      <c r="B197" s="16"/>
      <c r="C197" s="400"/>
      <c r="D197" s="401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21"/>
      <c r="X197" s="421"/>
      <c r="Y197" s="421"/>
      <c r="Z197" s="422"/>
      <c r="AA197" s="400"/>
      <c r="AB197" s="15"/>
      <c r="AC197" s="15"/>
      <c r="AD197" s="15"/>
      <c r="AE197" s="15"/>
      <c r="AF197" s="15"/>
      <c r="AG197" s="15"/>
    </row>
    <row r="198" ht="15.75" customHeight="1">
      <c r="A198" s="15"/>
      <c r="B198" s="16"/>
      <c r="C198" s="400"/>
      <c r="D198" s="401"/>
      <c r="E198" s="402"/>
      <c r="F198" s="402"/>
      <c r="G198" s="402"/>
      <c r="H198" s="402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21"/>
      <c r="X198" s="421"/>
      <c r="Y198" s="421"/>
      <c r="Z198" s="422"/>
      <c r="AA198" s="400"/>
      <c r="AB198" s="15"/>
      <c r="AC198" s="15"/>
      <c r="AD198" s="15"/>
      <c r="AE198" s="15"/>
      <c r="AF198" s="15"/>
      <c r="AG198" s="15"/>
    </row>
    <row r="199" ht="15.75" customHeight="1">
      <c r="A199" s="15"/>
      <c r="B199" s="16"/>
      <c r="C199" s="400"/>
      <c r="D199" s="401"/>
      <c r="E199" s="402"/>
      <c r="F199" s="402"/>
      <c r="G199" s="402"/>
      <c r="H199" s="402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21"/>
      <c r="X199" s="421"/>
      <c r="Y199" s="421"/>
      <c r="Z199" s="422"/>
      <c r="AA199" s="400"/>
      <c r="AB199" s="15"/>
      <c r="AC199" s="15"/>
      <c r="AD199" s="15"/>
      <c r="AE199" s="15"/>
      <c r="AF199" s="15"/>
      <c r="AG199" s="15"/>
    </row>
    <row r="200" ht="15.75" customHeight="1">
      <c r="A200" s="15"/>
      <c r="B200" s="16"/>
      <c r="C200" s="400"/>
      <c r="D200" s="401"/>
      <c r="E200" s="402"/>
      <c r="F200" s="402"/>
      <c r="G200" s="402"/>
      <c r="H200" s="402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21"/>
      <c r="X200" s="421"/>
      <c r="Y200" s="421"/>
      <c r="Z200" s="422"/>
      <c r="AA200" s="400"/>
      <c r="AB200" s="15"/>
      <c r="AC200" s="15"/>
      <c r="AD200" s="15"/>
      <c r="AE200" s="15"/>
      <c r="AF200" s="15"/>
      <c r="AG200" s="15"/>
    </row>
    <row r="201" ht="15.75" customHeight="1">
      <c r="A201" s="15"/>
      <c r="B201" s="16"/>
      <c r="C201" s="400"/>
      <c r="D201" s="401"/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21"/>
      <c r="X201" s="421"/>
      <c r="Y201" s="421"/>
      <c r="Z201" s="422"/>
      <c r="AA201" s="400"/>
      <c r="AB201" s="15"/>
      <c r="AC201" s="15"/>
      <c r="AD201" s="15"/>
      <c r="AE201" s="15"/>
      <c r="AF201" s="15"/>
      <c r="AG201" s="15"/>
    </row>
    <row r="202" ht="15.75" customHeight="1">
      <c r="A202" s="15"/>
      <c r="B202" s="16"/>
      <c r="C202" s="400"/>
      <c r="D202" s="401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21"/>
      <c r="X202" s="421"/>
      <c r="Y202" s="421"/>
      <c r="Z202" s="422"/>
      <c r="AA202" s="400"/>
      <c r="AB202" s="15"/>
      <c r="AC202" s="15"/>
      <c r="AD202" s="15"/>
      <c r="AE202" s="15"/>
      <c r="AF202" s="15"/>
      <c r="AG202" s="15"/>
    </row>
    <row r="203" ht="15.75" customHeight="1">
      <c r="A203" s="15"/>
      <c r="B203" s="16"/>
      <c r="C203" s="400"/>
      <c r="D203" s="401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21"/>
      <c r="X203" s="421"/>
      <c r="Y203" s="421"/>
      <c r="Z203" s="422"/>
      <c r="AA203" s="400"/>
      <c r="AB203" s="15"/>
      <c r="AC203" s="15"/>
      <c r="AD203" s="15"/>
      <c r="AE203" s="15"/>
      <c r="AF203" s="15"/>
      <c r="AG203" s="15"/>
    </row>
    <row r="204" ht="15.75" customHeight="1">
      <c r="A204" s="15"/>
      <c r="B204" s="16"/>
      <c r="C204" s="400"/>
      <c r="D204" s="401"/>
      <c r="E204" s="402"/>
      <c r="F204" s="402"/>
      <c r="G204" s="402"/>
      <c r="H204" s="402"/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402"/>
      <c r="W204" s="421"/>
      <c r="X204" s="421"/>
      <c r="Y204" s="421"/>
      <c r="Z204" s="422"/>
      <c r="AA204" s="400"/>
      <c r="AB204" s="15"/>
      <c r="AC204" s="15"/>
      <c r="AD204" s="15"/>
      <c r="AE204" s="15"/>
      <c r="AF204" s="15"/>
      <c r="AG204" s="15"/>
    </row>
    <row r="205" ht="15.75" customHeight="1">
      <c r="A205" s="15"/>
      <c r="B205" s="16"/>
      <c r="C205" s="400"/>
      <c r="D205" s="401"/>
      <c r="E205" s="402"/>
      <c r="F205" s="402"/>
      <c r="G205" s="402"/>
      <c r="H205" s="402"/>
      <c r="I205" s="402"/>
      <c r="J205" s="402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402"/>
      <c r="W205" s="421"/>
      <c r="X205" s="421"/>
      <c r="Y205" s="421"/>
      <c r="Z205" s="422"/>
      <c r="AA205" s="400"/>
      <c r="AB205" s="15"/>
      <c r="AC205" s="15"/>
      <c r="AD205" s="15"/>
      <c r="AE205" s="15"/>
      <c r="AF205" s="15"/>
      <c r="AG205" s="15"/>
    </row>
    <row r="206" ht="15.75" customHeight="1">
      <c r="A206" s="15"/>
      <c r="B206" s="16"/>
      <c r="C206" s="400"/>
      <c r="D206" s="401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21"/>
      <c r="X206" s="421"/>
      <c r="Y206" s="421"/>
      <c r="Z206" s="422"/>
      <c r="AA206" s="400"/>
      <c r="AB206" s="15"/>
      <c r="AC206" s="15"/>
      <c r="AD206" s="15"/>
      <c r="AE206" s="15"/>
      <c r="AF206" s="15"/>
      <c r="AG206" s="15"/>
    </row>
    <row r="207" ht="15.75" customHeight="1">
      <c r="A207" s="15"/>
      <c r="B207" s="16"/>
      <c r="C207" s="400"/>
      <c r="D207" s="401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21"/>
      <c r="X207" s="421"/>
      <c r="Y207" s="421"/>
      <c r="Z207" s="422"/>
      <c r="AA207" s="400"/>
      <c r="AB207" s="15"/>
      <c r="AC207" s="15"/>
      <c r="AD207" s="15"/>
      <c r="AE207" s="15"/>
      <c r="AF207" s="15"/>
      <c r="AG207" s="15"/>
    </row>
    <row r="208" ht="15.75" customHeight="1">
      <c r="A208" s="15"/>
      <c r="B208" s="16"/>
      <c r="C208" s="400"/>
      <c r="D208" s="401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21"/>
      <c r="X208" s="421"/>
      <c r="Y208" s="421"/>
      <c r="Z208" s="422"/>
      <c r="AA208" s="400"/>
      <c r="AB208" s="15"/>
      <c r="AC208" s="15"/>
      <c r="AD208" s="15"/>
      <c r="AE208" s="15"/>
      <c r="AF208" s="15"/>
      <c r="AG208" s="15"/>
    </row>
    <row r="209" ht="15.75" customHeight="1">
      <c r="A209" s="15"/>
      <c r="B209" s="16"/>
      <c r="C209" s="400"/>
      <c r="D209" s="401"/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21"/>
      <c r="X209" s="421"/>
      <c r="Y209" s="421"/>
      <c r="Z209" s="422"/>
      <c r="AA209" s="400"/>
      <c r="AB209" s="15"/>
      <c r="AC209" s="15"/>
      <c r="AD209" s="15"/>
      <c r="AE209" s="15"/>
      <c r="AF209" s="15"/>
      <c r="AG209" s="15"/>
    </row>
    <row r="210" ht="15.75" customHeight="1">
      <c r="A210" s="15"/>
      <c r="B210" s="16"/>
      <c r="C210" s="400"/>
      <c r="D210" s="401"/>
      <c r="E210" s="402"/>
      <c r="F210" s="402"/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  <c r="W210" s="421"/>
      <c r="X210" s="421"/>
      <c r="Y210" s="421"/>
      <c r="Z210" s="422"/>
      <c r="AA210" s="400"/>
      <c r="AB210" s="15"/>
      <c r="AC210" s="15"/>
      <c r="AD210" s="15"/>
      <c r="AE210" s="15"/>
      <c r="AF210" s="15"/>
      <c r="AG210" s="15"/>
    </row>
    <row r="211" ht="15.75" customHeight="1">
      <c r="A211" s="15"/>
      <c r="B211" s="16"/>
      <c r="C211" s="400"/>
      <c r="D211" s="401"/>
      <c r="E211" s="402"/>
      <c r="F211" s="402"/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21"/>
      <c r="X211" s="421"/>
      <c r="Y211" s="421"/>
      <c r="Z211" s="422"/>
      <c r="AA211" s="400"/>
      <c r="AB211" s="15"/>
      <c r="AC211" s="15"/>
      <c r="AD211" s="15"/>
      <c r="AE211" s="15"/>
      <c r="AF211" s="15"/>
      <c r="AG211" s="15"/>
    </row>
    <row r="212" ht="15.75" customHeight="1">
      <c r="A212" s="15"/>
      <c r="B212" s="16"/>
      <c r="C212" s="400"/>
      <c r="D212" s="401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21"/>
      <c r="X212" s="421"/>
      <c r="Y212" s="421"/>
      <c r="Z212" s="422"/>
      <c r="AA212" s="400"/>
      <c r="AB212" s="15"/>
      <c r="AC212" s="15"/>
      <c r="AD212" s="15"/>
      <c r="AE212" s="15"/>
      <c r="AF212" s="15"/>
      <c r="AG212" s="15"/>
    </row>
    <row r="213" ht="15.75" customHeight="1">
      <c r="A213" s="15"/>
      <c r="B213" s="16"/>
      <c r="C213" s="400"/>
      <c r="D213" s="401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21"/>
      <c r="X213" s="421"/>
      <c r="Y213" s="421"/>
      <c r="Z213" s="422"/>
      <c r="AA213" s="400"/>
      <c r="AB213" s="15"/>
      <c r="AC213" s="15"/>
      <c r="AD213" s="15"/>
      <c r="AE213" s="15"/>
      <c r="AF213" s="15"/>
      <c r="AG213" s="15"/>
    </row>
    <row r="214" ht="15.75" customHeight="1">
      <c r="A214" s="15"/>
      <c r="B214" s="16"/>
      <c r="C214" s="400"/>
      <c r="D214" s="401"/>
      <c r="E214" s="402"/>
      <c r="F214" s="402"/>
      <c r="G214" s="402"/>
      <c r="H214" s="402"/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  <c r="W214" s="421"/>
      <c r="X214" s="421"/>
      <c r="Y214" s="421"/>
      <c r="Z214" s="422"/>
      <c r="AA214" s="400"/>
      <c r="AB214" s="15"/>
      <c r="AC214" s="15"/>
      <c r="AD214" s="15"/>
      <c r="AE214" s="15"/>
      <c r="AF214" s="15"/>
      <c r="AG214" s="15"/>
    </row>
    <row r="215" ht="15.75" customHeight="1">
      <c r="A215" s="15"/>
      <c r="B215" s="16"/>
      <c r="C215" s="400"/>
      <c r="D215" s="401"/>
      <c r="E215" s="402"/>
      <c r="F215" s="402"/>
      <c r="G215" s="402"/>
      <c r="H215" s="402"/>
      <c r="I215" s="402"/>
      <c r="J215" s="402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402"/>
      <c r="W215" s="421"/>
      <c r="X215" s="421"/>
      <c r="Y215" s="421"/>
      <c r="Z215" s="422"/>
      <c r="AA215" s="400"/>
      <c r="AB215" s="15"/>
      <c r="AC215" s="15"/>
      <c r="AD215" s="15"/>
      <c r="AE215" s="15"/>
      <c r="AF215" s="15"/>
      <c r="AG215" s="15"/>
    </row>
    <row r="216" ht="15.75" customHeight="1">
      <c r="A216" s="15"/>
      <c r="B216" s="16"/>
      <c r="C216" s="400"/>
      <c r="D216" s="401"/>
      <c r="E216" s="402"/>
      <c r="F216" s="402"/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21"/>
      <c r="X216" s="421"/>
      <c r="Y216" s="421"/>
      <c r="Z216" s="422"/>
      <c r="AA216" s="400"/>
      <c r="AB216" s="15"/>
      <c r="AC216" s="15"/>
      <c r="AD216" s="15"/>
      <c r="AE216" s="15"/>
      <c r="AF216" s="15"/>
      <c r="AG216" s="15"/>
    </row>
    <row r="217" ht="15.75" customHeight="1">
      <c r="A217" s="15"/>
      <c r="B217" s="16"/>
      <c r="C217" s="400"/>
      <c r="D217" s="401"/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21"/>
      <c r="X217" s="421"/>
      <c r="Y217" s="421"/>
      <c r="Z217" s="422"/>
      <c r="AA217" s="400"/>
      <c r="AB217" s="15"/>
      <c r="AC217" s="15"/>
      <c r="AD217" s="15"/>
      <c r="AE217" s="15"/>
      <c r="AF217" s="15"/>
      <c r="AG217" s="15"/>
    </row>
    <row r="218" ht="15.75" customHeight="1">
      <c r="A218" s="15"/>
      <c r="B218" s="16"/>
      <c r="C218" s="400"/>
      <c r="D218" s="401"/>
      <c r="E218" s="402"/>
      <c r="F218" s="402"/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21"/>
      <c r="X218" s="421"/>
      <c r="Y218" s="421"/>
      <c r="Z218" s="422"/>
      <c r="AA218" s="400"/>
      <c r="AB218" s="15"/>
      <c r="AC218" s="15"/>
      <c r="AD218" s="15"/>
      <c r="AE218" s="15"/>
      <c r="AF218" s="15"/>
      <c r="AG218" s="15"/>
    </row>
    <row r="219" ht="15.75" customHeight="1">
      <c r="A219" s="15"/>
      <c r="B219" s="16"/>
      <c r="C219" s="400"/>
      <c r="D219" s="401"/>
      <c r="E219" s="402"/>
      <c r="F219" s="402"/>
      <c r="G219" s="402"/>
      <c r="H219" s="402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21"/>
      <c r="X219" s="421"/>
      <c r="Y219" s="421"/>
      <c r="Z219" s="422"/>
      <c r="AA219" s="400"/>
      <c r="AB219" s="15"/>
      <c r="AC219" s="15"/>
      <c r="AD219" s="15"/>
      <c r="AE219" s="15"/>
      <c r="AF219" s="15"/>
      <c r="AG219" s="15"/>
    </row>
    <row r="220" ht="15.75" customHeight="1">
      <c r="A220" s="15"/>
      <c r="B220" s="16"/>
      <c r="C220" s="400"/>
      <c r="D220" s="401"/>
      <c r="E220" s="402"/>
      <c r="F220" s="402"/>
      <c r="G220" s="402"/>
      <c r="H220" s="402"/>
      <c r="I220" s="402"/>
      <c r="J220" s="402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402"/>
      <c r="W220" s="421"/>
      <c r="X220" s="421"/>
      <c r="Y220" s="421"/>
      <c r="Z220" s="422"/>
      <c r="AA220" s="400"/>
      <c r="AB220" s="15"/>
      <c r="AC220" s="15"/>
      <c r="AD220" s="15"/>
      <c r="AE220" s="15"/>
      <c r="AF220" s="15"/>
      <c r="AG220" s="15"/>
    </row>
    <row r="221" ht="15.75" customHeight="1">
      <c r="A221" s="15"/>
      <c r="B221" s="16"/>
      <c r="C221" s="400"/>
      <c r="D221" s="401"/>
      <c r="E221" s="402"/>
      <c r="F221" s="402"/>
      <c r="G221" s="402"/>
      <c r="H221" s="402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21"/>
      <c r="X221" s="421"/>
      <c r="Y221" s="421"/>
      <c r="Z221" s="422"/>
      <c r="AA221" s="400"/>
      <c r="AB221" s="15"/>
      <c r="AC221" s="15"/>
      <c r="AD221" s="15"/>
      <c r="AE221" s="15"/>
      <c r="AF221" s="15"/>
      <c r="AG221" s="15"/>
    </row>
    <row r="222" ht="15.75" customHeight="1">
      <c r="A222" s="15"/>
      <c r="B222" s="16"/>
      <c r="C222" s="400"/>
      <c r="D222" s="401"/>
      <c r="E222" s="402"/>
      <c r="F222" s="402"/>
      <c r="G222" s="402"/>
      <c r="H222" s="402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21"/>
      <c r="X222" s="421"/>
      <c r="Y222" s="421"/>
      <c r="Z222" s="422"/>
      <c r="AA222" s="400"/>
      <c r="AB222" s="15"/>
      <c r="AC222" s="15"/>
      <c r="AD222" s="15"/>
      <c r="AE222" s="15"/>
      <c r="AF222" s="15"/>
      <c r="AG222" s="15"/>
    </row>
    <row r="223" ht="15.75" customHeight="1">
      <c r="A223" s="15"/>
      <c r="B223" s="16"/>
      <c r="C223" s="400"/>
      <c r="D223" s="401"/>
      <c r="E223" s="402"/>
      <c r="F223" s="402"/>
      <c r="G223" s="402"/>
      <c r="H223" s="402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21"/>
      <c r="X223" s="421"/>
      <c r="Y223" s="421"/>
      <c r="Z223" s="422"/>
      <c r="AA223" s="400"/>
      <c r="AB223" s="15"/>
      <c r="AC223" s="15"/>
      <c r="AD223" s="15"/>
      <c r="AE223" s="15"/>
      <c r="AF223" s="15"/>
      <c r="AG223" s="15"/>
    </row>
    <row r="224" ht="15.75" customHeight="1">
      <c r="A224" s="15"/>
      <c r="B224" s="16"/>
      <c r="C224" s="400"/>
      <c r="D224" s="401"/>
      <c r="E224" s="402"/>
      <c r="F224" s="402"/>
      <c r="G224" s="402"/>
      <c r="H224" s="402"/>
      <c r="I224" s="402"/>
      <c r="J224" s="402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402"/>
      <c r="W224" s="421"/>
      <c r="X224" s="421"/>
      <c r="Y224" s="421"/>
      <c r="Z224" s="422"/>
      <c r="AA224" s="400"/>
      <c r="AB224" s="15"/>
      <c r="AC224" s="15"/>
      <c r="AD224" s="15"/>
      <c r="AE224" s="15"/>
      <c r="AF224" s="15"/>
      <c r="AG224" s="15"/>
    </row>
    <row r="225" ht="15.75" customHeight="1">
      <c r="A225" s="15"/>
      <c r="B225" s="16"/>
      <c r="C225" s="400"/>
      <c r="D225" s="401"/>
      <c r="E225" s="402"/>
      <c r="F225" s="402"/>
      <c r="G225" s="402"/>
      <c r="H225" s="402"/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  <c r="W225" s="421"/>
      <c r="X225" s="421"/>
      <c r="Y225" s="421"/>
      <c r="Z225" s="422"/>
      <c r="AA225" s="400"/>
      <c r="AB225" s="15"/>
      <c r="AC225" s="15"/>
      <c r="AD225" s="15"/>
      <c r="AE225" s="15"/>
      <c r="AF225" s="15"/>
      <c r="AG225" s="15"/>
    </row>
    <row r="226" ht="15.75" customHeight="1">
      <c r="A226" s="15"/>
      <c r="B226" s="16"/>
      <c r="C226" s="400"/>
      <c r="D226" s="401"/>
      <c r="E226" s="402"/>
      <c r="F226" s="402"/>
      <c r="G226" s="402"/>
      <c r="H226" s="402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21"/>
      <c r="X226" s="421"/>
      <c r="Y226" s="421"/>
      <c r="Z226" s="422"/>
      <c r="AA226" s="400"/>
      <c r="AB226" s="15"/>
      <c r="AC226" s="15"/>
      <c r="AD226" s="15"/>
      <c r="AE226" s="15"/>
      <c r="AF226" s="15"/>
      <c r="AG226" s="15"/>
    </row>
    <row r="227" ht="15.75" customHeight="1">
      <c r="A227" s="15"/>
      <c r="B227" s="16"/>
      <c r="C227" s="400"/>
      <c r="D227" s="401"/>
      <c r="E227" s="402"/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21"/>
      <c r="X227" s="421"/>
      <c r="Y227" s="421"/>
      <c r="Z227" s="422"/>
      <c r="AA227" s="400"/>
      <c r="AB227" s="15"/>
      <c r="AC227" s="15"/>
      <c r="AD227" s="15"/>
      <c r="AE227" s="15"/>
      <c r="AF227" s="15"/>
      <c r="AG227" s="15"/>
    </row>
    <row r="228" ht="15.75" customHeight="1">
      <c r="A228" s="15"/>
      <c r="B228" s="16"/>
      <c r="C228" s="400"/>
      <c r="D228" s="401"/>
      <c r="E228" s="402"/>
      <c r="F228" s="402"/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21"/>
      <c r="X228" s="421"/>
      <c r="Y228" s="421"/>
      <c r="Z228" s="422"/>
      <c r="AA228" s="400"/>
      <c r="AB228" s="15"/>
      <c r="AC228" s="15"/>
      <c r="AD228" s="15"/>
      <c r="AE228" s="15"/>
      <c r="AF228" s="15"/>
      <c r="AG228" s="15"/>
    </row>
    <row r="229" ht="15.75" customHeight="1">
      <c r="A229" s="15"/>
      <c r="B229" s="16"/>
      <c r="C229" s="400"/>
      <c r="D229" s="401"/>
      <c r="E229" s="402"/>
      <c r="F229" s="402"/>
      <c r="G229" s="402"/>
      <c r="H229" s="402"/>
      <c r="I229" s="402"/>
      <c r="J229" s="402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402"/>
      <c r="W229" s="421"/>
      <c r="X229" s="421"/>
      <c r="Y229" s="421"/>
      <c r="Z229" s="422"/>
      <c r="AA229" s="400"/>
      <c r="AB229" s="15"/>
      <c r="AC229" s="15"/>
      <c r="AD229" s="15"/>
      <c r="AE229" s="15"/>
      <c r="AF229" s="15"/>
      <c r="AG229" s="15"/>
    </row>
    <row r="230" ht="15.75" customHeight="1">
      <c r="A230" s="15"/>
      <c r="B230" s="16"/>
      <c r="C230" s="400"/>
      <c r="D230" s="401"/>
      <c r="E230" s="402"/>
      <c r="F230" s="402"/>
      <c r="G230" s="402"/>
      <c r="H230" s="402"/>
      <c r="I230" s="402"/>
      <c r="J230" s="402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402"/>
      <c r="W230" s="421"/>
      <c r="X230" s="421"/>
      <c r="Y230" s="421"/>
      <c r="Z230" s="422"/>
      <c r="AA230" s="400"/>
      <c r="AB230" s="15"/>
      <c r="AC230" s="15"/>
      <c r="AD230" s="15"/>
      <c r="AE230" s="15"/>
      <c r="AF230" s="15"/>
      <c r="AG230" s="15"/>
    </row>
    <row r="231" ht="15.75" customHeight="1">
      <c r="A231" s="15"/>
      <c r="B231" s="16"/>
      <c r="C231" s="400"/>
      <c r="D231" s="401"/>
      <c r="E231" s="402"/>
      <c r="F231" s="402"/>
      <c r="G231" s="402"/>
      <c r="H231" s="402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21"/>
      <c r="X231" s="421"/>
      <c r="Y231" s="421"/>
      <c r="Z231" s="422"/>
      <c r="AA231" s="400"/>
      <c r="AB231" s="15"/>
      <c r="AC231" s="15"/>
      <c r="AD231" s="15"/>
      <c r="AE231" s="15"/>
      <c r="AF231" s="15"/>
      <c r="AG231" s="15"/>
    </row>
    <row r="232" ht="15.75" customHeight="1">
      <c r="A232" s="15"/>
      <c r="B232" s="16"/>
      <c r="C232" s="400"/>
      <c r="D232" s="401"/>
      <c r="E232" s="402"/>
      <c r="F232" s="402"/>
      <c r="G232" s="402"/>
      <c r="H232" s="402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21"/>
      <c r="X232" s="421"/>
      <c r="Y232" s="421"/>
      <c r="Z232" s="422"/>
      <c r="AA232" s="400"/>
      <c r="AB232" s="15"/>
      <c r="AC232" s="15"/>
      <c r="AD232" s="15"/>
      <c r="AE232" s="15"/>
      <c r="AF232" s="15"/>
      <c r="AG232" s="15"/>
    </row>
    <row r="233" ht="15.75" customHeight="1">
      <c r="A233" s="15"/>
      <c r="B233" s="16"/>
      <c r="C233" s="400"/>
      <c r="D233" s="401"/>
      <c r="E233" s="402"/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21"/>
      <c r="X233" s="421"/>
      <c r="Y233" s="421"/>
      <c r="Z233" s="422"/>
      <c r="AA233" s="400"/>
      <c r="AB233" s="15"/>
      <c r="AC233" s="15"/>
      <c r="AD233" s="15"/>
      <c r="AE233" s="15"/>
      <c r="AF233" s="15"/>
      <c r="AG233" s="15"/>
    </row>
    <row r="234" ht="15.75" customHeight="1">
      <c r="A234" s="15"/>
      <c r="B234" s="16"/>
      <c r="C234" s="400"/>
      <c r="D234" s="401"/>
      <c r="E234" s="402"/>
      <c r="F234" s="402"/>
      <c r="G234" s="402"/>
      <c r="H234" s="402"/>
      <c r="I234" s="402"/>
      <c r="J234" s="402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402"/>
      <c r="W234" s="421"/>
      <c r="X234" s="421"/>
      <c r="Y234" s="421"/>
      <c r="Z234" s="422"/>
      <c r="AA234" s="400"/>
      <c r="AB234" s="15"/>
      <c r="AC234" s="15"/>
      <c r="AD234" s="15"/>
      <c r="AE234" s="15"/>
      <c r="AF234" s="15"/>
      <c r="AG234" s="15"/>
    </row>
    <row r="235" ht="15.75" customHeight="1">
      <c r="A235" s="15"/>
      <c r="B235" s="16"/>
      <c r="C235" s="400"/>
      <c r="D235" s="401"/>
      <c r="E235" s="402"/>
      <c r="F235" s="402"/>
      <c r="G235" s="402"/>
      <c r="H235" s="402"/>
      <c r="I235" s="402"/>
      <c r="J235" s="402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402"/>
      <c r="W235" s="421"/>
      <c r="X235" s="421"/>
      <c r="Y235" s="421"/>
      <c r="Z235" s="422"/>
      <c r="AA235" s="400"/>
      <c r="AB235" s="15"/>
      <c r="AC235" s="15"/>
      <c r="AD235" s="15"/>
      <c r="AE235" s="15"/>
      <c r="AF235" s="15"/>
      <c r="AG235" s="15"/>
    </row>
    <row r="236" ht="15.75" customHeight="1">
      <c r="A236" s="15"/>
      <c r="B236" s="16"/>
      <c r="C236" s="400"/>
      <c r="D236" s="401"/>
      <c r="E236" s="402"/>
      <c r="F236" s="402"/>
      <c r="G236" s="402"/>
      <c r="H236" s="402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21"/>
      <c r="X236" s="421"/>
      <c r="Y236" s="421"/>
      <c r="Z236" s="422"/>
      <c r="AA236" s="400"/>
      <c r="AB236" s="15"/>
      <c r="AC236" s="15"/>
      <c r="AD236" s="15"/>
      <c r="AE236" s="15"/>
      <c r="AF236" s="15"/>
      <c r="AG236" s="15"/>
    </row>
    <row r="237" ht="15.75" customHeight="1">
      <c r="A237" s="15"/>
      <c r="B237" s="16"/>
      <c r="C237" s="400"/>
      <c r="D237" s="401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21"/>
      <c r="X237" s="421"/>
      <c r="Y237" s="421"/>
      <c r="Z237" s="422"/>
      <c r="AA237" s="400"/>
      <c r="AB237" s="15"/>
      <c r="AC237" s="15"/>
      <c r="AD237" s="15"/>
      <c r="AE237" s="15"/>
      <c r="AF237" s="15"/>
      <c r="AG237" s="15"/>
    </row>
    <row r="238" ht="15.75" customHeight="1">
      <c r="A238" s="15"/>
      <c r="B238" s="16"/>
      <c r="C238" s="400"/>
      <c r="D238" s="401"/>
      <c r="E238" s="402"/>
      <c r="F238" s="402"/>
      <c r="G238" s="402"/>
      <c r="H238" s="402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21"/>
      <c r="X238" s="421"/>
      <c r="Y238" s="421"/>
      <c r="Z238" s="422"/>
      <c r="AA238" s="400"/>
      <c r="AB238" s="15"/>
      <c r="AC238" s="15"/>
      <c r="AD238" s="15"/>
      <c r="AE238" s="15"/>
      <c r="AF238" s="15"/>
      <c r="AG238" s="15"/>
    </row>
    <row r="239" ht="15.75" customHeight="1">
      <c r="A239" s="15"/>
      <c r="B239" s="16"/>
      <c r="C239" s="400"/>
      <c r="D239" s="401"/>
      <c r="E239" s="402"/>
      <c r="F239" s="402"/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21"/>
      <c r="X239" s="421"/>
      <c r="Y239" s="421"/>
      <c r="Z239" s="422"/>
      <c r="AA239" s="400"/>
      <c r="AB239" s="15"/>
      <c r="AC239" s="15"/>
      <c r="AD239" s="15"/>
      <c r="AE239" s="15"/>
      <c r="AF239" s="15"/>
      <c r="AG239" s="15"/>
    </row>
    <row r="240" ht="15.75" customHeight="1">
      <c r="A240" s="15"/>
      <c r="B240" s="16"/>
      <c r="C240" s="400"/>
      <c r="D240" s="401"/>
      <c r="E240" s="402"/>
      <c r="F240" s="402"/>
      <c r="G240" s="402"/>
      <c r="H240" s="402"/>
      <c r="I240" s="402"/>
      <c r="J240" s="402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402"/>
      <c r="W240" s="421"/>
      <c r="X240" s="421"/>
      <c r="Y240" s="421"/>
      <c r="Z240" s="422"/>
      <c r="AA240" s="400"/>
      <c r="AB240" s="15"/>
      <c r="AC240" s="15"/>
      <c r="AD240" s="15"/>
      <c r="AE240" s="15"/>
      <c r="AF240" s="15"/>
      <c r="AG240" s="15"/>
    </row>
    <row r="241" ht="15.75" customHeight="1">
      <c r="A241" s="15"/>
      <c r="B241" s="16"/>
      <c r="C241" s="400"/>
      <c r="D241" s="401"/>
      <c r="E241" s="402"/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21"/>
      <c r="X241" s="421"/>
      <c r="Y241" s="421"/>
      <c r="Z241" s="422"/>
      <c r="AA241" s="400"/>
      <c r="AB241" s="15"/>
      <c r="AC241" s="15"/>
      <c r="AD241" s="15"/>
      <c r="AE241" s="15"/>
      <c r="AF241" s="15"/>
      <c r="AG241" s="15"/>
    </row>
    <row r="242" ht="15.75" customHeight="1">
      <c r="A242" s="15"/>
      <c r="B242" s="16"/>
      <c r="C242" s="400"/>
      <c r="D242" s="401"/>
      <c r="E242" s="402"/>
      <c r="F242" s="402"/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21"/>
      <c r="X242" s="421"/>
      <c r="Y242" s="421"/>
      <c r="Z242" s="422"/>
      <c r="AA242" s="400"/>
      <c r="AB242" s="15"/>
      <c r="AC242" s="15"/>
      <c r="AD242" s="15"/>
      <c r="AE242" s="15"/>
      <c r="AF242" s="15"/>
      <c r="AG242" s="15"/>
    </row>
    <row r="243" ht="15.75" customHeight="1">
      <c r="A243" s="15"/>
      <c r="B243" s="16"/>
      <c r="C243" s="400"/>
      <c r="D243" s="401"/>
      <c r="E243" s="402"/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21"/>
      <c r="X243" s="421"/>
      <c r="Y243" s="421"/>
      <c r="Z243" s="422"/>
      <c r="AA243" s="400"/>
      <c r="AB243" s="15"/>
      <c r="AC243" s="15"/>
      <c r="AD243" s="15"/>
      <c r="AE243" s="15"/>
      <c r="AF243" s="15"/>
      <c r="AG243" s="15"/>
    </row>
    <row r="244" ht="15.75" customHeight="1">
      <c r="A244" s="15"/>
      <c r="B244" s="16"/>
      <c r="C244" s="400"/>
      <c r="D244" s="401"/>
      <c r="E244" s="402"/>
      <c r="F244" s="402"/>
      <c r="G244" s="402"/>
      <c r="H244" s="402"/>
      <c r="I244" s="402"/>
      <c r="J244" s="402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402"/>
      <c r="W244" s="421"/>
      <c r="X244" s="421"/>
      <c r="Y244" s="421"/>
      <c r="Z244" s="422"/>
      <c r="AA244" s="400"/>
      <c r="AB244" s="15"/>
      <c r="AC244" s="15"/>
      <c r="AD244" s="15"/>
      <c r="AE244" s="15"/>
      <c r="AF244" s="15"/>
      <c r="AG244" s="15"/>
    </row>
    <row r="245" ht="15.75" customHeight="1">
      <c r="A245" s="15"/>
      <c r="B245" s="16"/>
      <c r="C245" s="400"/>
      <c r="D245" s="401"/>
      <c r="E245" s="402"/>
      <c r="F245" s="402"/>
      <c r="G245" s="402"/>
      <c r="H245" s="402"/>
      <c r="I245" s="402"/>
      <c r="J245" s="402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402"/>
      <c r="W245" s="421"/>
      <c r="X245" s="421"/>
      <c r="Y245" s="421"/>
      <c r="Z245" s="422"/>
      <c r="AA245" s="400"/>
      <c r="AB245" s="15"/>
      <c r="AC245" s="15"/>
      <c r="AD245" s="15"/>
      <c r="AE245" s="15"/>
      <c r="AF245" s="15"/>
      <c r="AG245" s="15"/>
    </row>
    <row r="246" ht="15.75" customHeight="1">
      <c r="A246" s="15"/>
      <c r="B246" s="16"/>
      <c r="C246" s="400"/>
      <c r="D246" s="401"/>
      <c r="E246" s="402"/>
      <c r="F246" s="402"/>
      <c r="G246" s="402"/>
      <c r="H246" s="402"/>
      <c r="I246" s="402"/>
      <c r="J246" s="402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402"/>
      <c r="W246" s="421"/>
      <c r="X246" s="421"/>
      <c r="Y246" s="421"/>
      <c r="Z246" s="422"/>
      <c r="AA246" s="400"/>
      <c r="AB246" s="15"/>
      <c r="AC246" s="15"/>
      <c r="AD246" s="15"/>
      <c r="AE246" s="15"/>
      <c r="AF246" s="15"/>
      <c r="AG246" s="15"/>
    </row>
    <row r="247" ht="15.75" customHeight="1">
      <c r="A247" s="15"/>
      <c r="B247" s="16"/>
      <c r="C247" s="400"/>
      <c r="D247" s="401"/>
      <c r="E247" s="402"/>
      <c r="F247" s="402"/>
      <c r="G247" s="402"/>
      <c r="H247" s="402"/>
      <c r="I247" s="402"/>
      <c r="J247" s="402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402"/>
      <c r="W247" s="421"/>
      <c r="X247" s="421"/>
      <c r="Y247" s="421"/>
      <c r="Z247" s="422"/>
      <c r="AA247" s="400"/>
      <c r="AB247" s="15"/>
      <c r="AC247" s="15"/>
      <c r="AD247" s="15"/>
      <c r="AE247" s="15"/>
      <c r="AF247" s="15"/>
      <c r="AG247" s="15"/>
    </row>
    <row r="248" ht="15.75" customHeight="1">
      <c r="A248" s="15"/>
      <c r="B248" s="16"/>
      <c r="C248" s="400"/>
      <c r="D248" s="401"/>
      <c r="E248" s="402"/>
      <c r="F248" s="402"/>
      <c r="G248" s="402"/>
      <c r="H248" s="402"/>
      <c r="I248" s="402"/>
      <c r="J248" s="402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21"/>
      <c r="X248" s="421"/>
      <c r="Y248" s="421"/>
      <c r="Z248" s="422"/>
      <c r="AA248" s="400"/>
      <c r="AB248" s="15"/>
      <c r="AC248" s="15"/>
      <c r="AD248" s="15"/>
      <c r="AE248" s="15"/>
      <c r="AF248" s="15"/>
      <c r="AG248" s="15"/>
    </row>
    <row r="249" ht="15.75" customHeight="1">
      <c r="A249" s="15"/>
      <c r="B249" s="16"/>
      <c r="C249" s="400"/>
      <c r="D249" s="401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21"/>
      <c r="X249" s="421"/>
      <c r="Y249" s="421"/>
      <c r="Z249" s="422"/>
      <c r="AA249" s="400"/>
      <c r="AB249" s="15"/>
      <c r="AC249" s="15"/>
      <c r="AD249" s="15"/>
      <c r="AE249" s="15"/>
      <c r="AF249" s="15"/>
      <c r="AG249" s="15"/>
    </row>
    <row r="250" ht="15.75" customHeight="1">
      <c r="A250" s="15"/>
      <c r="B250" s="16"/>
      <c r="C250" s="400"/>
      <c r="D250" s="401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21"/>
      <c r="X250" s="421"/>
      <c r="Y250" s="421"/>
      <c r="Z250" s="422"/>
      <c r="AA250" s="400"/>
      <c r="AB250" s="15"/>
      <c r="AC250" s="15"/>
      <c r="AD250" s="15"/>
      <c r="AE250" s="15"/>
      <c r="AF250" s="15"/>
      <c r="AG250" s="15"/>
    </row>
    <row r="251" ht="15.75" customHeight="1">
      <c r="A251" s="15"/>
      <c r="B251" s="16"/>
      <c r="C251" s="400"/>
      <c r="D251" s="401"/>
      <c r="E251" s="402"/>
      <c r="F251" s="402"/>
      <c r="G251" s="402"/>
      <c r="H251" s="402"/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402"/>
      <c r="W251" s="421"/>
      <c r="X251" s="421"/>
      <c r="Y251" s="421"/>
      <c r="Z251" s="422"/>
      <c r="AA251" s="400"/>
      <c r="AB251" s="15"/>
      <c r="AC251" s="15"/>
      <c r="AD251" s="15"/>
      <c r="AE251" s="15"/>
      <c r="AF251" s="15"/>
      <c r="AG251" s="15"/>
    </row>
    <row r="252" ht="15.75" customHeight="1">
      <c r="A252" s="15"/>
      <c r="B252" s="16"/>
      <c r="C252" s="400"/>
      <c r="D252" s="401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402"/>
      <c r="W252" s="421"/>
      <c r="X252" s="421"/>
      <c r="Y252" s="421"/>
      <c r="Z252" s="422"/>
      <c r="AA252" s="400"/>
      <c r="AB252" s="15"/>
      <c r="AC252" s="15"/>
      <c r="AD252" s="15"/>
      <c r="AE252" s="15"/>
      <c r="AF252" s="15"/>
      <c r="AG252" s="15"/>
    </row>
    <row r="253" ht="15.75" customHeight="1">
      <c r="A253" s="15"/>
      <c r="B253" s="16"/>
      <c r="C253" s="400"/>
      <c r="D253" s="401"/>
      <c r="E253" s="402"/>
      <c r="F253" s="402"/>
      <c r="G253" s="402"/>
      <c r="H253" s="402"/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  <c r="W253" s="421"/>
      <c r="X253" s="421"/>
      <c r="Y253" s="421"/>
      <c r="Z253" s="422"/>
      <c r="AA253" s="400"/>
      <c r="AB253" s="15"/>
      <c r="AC253" s="15"/>
      <c r="AD253" s="15"/>
      <c r="AE253" s="15"/>
      <c r="AF253" s="15"/>
      <c r="AG253" s="15"/>
    </row>
    <row r="254" ht="15.75" customHeight="1">
      <c r="A254" s="15"/>
      <c r="B254" s="16"/>
      <c r="C254" s="400"/>
      <c r="D254" s="401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21"/>
      <c r="X254" s="421"/>
      <c r="Y254" s="421"/>
      <c r="Z254" s="422"/>
      <c r="AA254" s="400"/>
      <c r="AB254" s="15"/>
      <c r="AC254" s="15"/>
      <c r="AD254" s="15"/>
      <c r="AE254" s="15"/>
      <c r="AF254" s="15"/>
      <c r="AG254" s="15"/>
    </row>
    <row r="255" ht="15.75" customHeight="1">
      <c r="A255" s="15"/>
      <c r="B255" s="16"/>
      <c r="C255" s="400"/>
      <c r="D255" s="401"/>
      <c r="E255" s="402"/>
      <c r="F255" s="402"/>
      <c r="G255" s="402"/>
      <c r="H255" s="402"/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21"/>
      <c r="X255" s="421"/>
      <c r="Y255" s="421"/>
      <c r="Z255" s="422"/>
      <c r="AA255" s="400"/>
      <c r="AB255" s="15"/>
      <c r="AC255" s="15"/>
      <c r="AD255" s="15"/>
      <c r="AE255" s="15"/>
      <c r="AF255" s="15"/>
      <c r="AG255" s="15"/>
    </row>
    <row r="256" ht="15.75" customHeight="1">
      <c r="A256" s="15"/>
      <c r="B256" s="16"/>
      <c r="C256" s="400"/>
      <c r="D256" s="401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402"/>
      <c r="W256" s="421"/>
      <c r="X256" s="421"/>
      <c r="Y256" s="421"/>
      <c r="Z256" s="422"/>
      <c r="AA256" s="400"/>
      <c r="AB256" s="15"/>
      <c r="AC256" s="15"/>
      <c r="AD256" s="15"/>
      <c r="AE256" s="15"/>
      <c r="AF256" s="15"/>
      <c r="AG256" s="15"/>
    </row>
    <row r="257" ht="15.75" customHeight="1">
      <c r="A257" s="15"/>
      <c r="B257" s="16"/>
      <c r="C257" s="400"/>
      <c r="D257" s="401"/>
      <c r="E257" s="402"/>
      <c r="F257" s="402"/>
      <c r="G257" s="402"/>
      <c r="H257" s="402"/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  <c r="W257" s="421"/>
      <c r="X257" s="421"/>
      <c r="Y257" s="421"/>
      <c r="Z257" s="422"/>
      <c r="AA257" s="400"/>
      <c r="AB257" s="15"/>
      <c r="AC257" s="15"/>
      <c r="AD257" s="15"/>
      <c r="AE257" s="15"/>
      <c r="AF257" s="15"/>
      <c r="AG257" s="15"/>
    </row>
    <row r="258" ht="15.75" customHeight="1">
      <c r="A258" s="15"/>
      <c r="B258" s="16"/>
      <c r="C258" s="400"/>
      <c r="D258" s="401"/>
      <c r="E258" s="402"/>
      <c r="F258" s="402"/>
      <c r="G258" s="402"/>
      <c r="H258" s="402"/>
      <c r="I258" s="402"/>
      <c r="J258" s="402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402"/>
      <c r="W258" s="421"/>
      <c r="X258" s="421"/>
      <c r="Y258" s="421"/>
      <c r="Z258" s="422"/>
      <c r="AA258" s="400"/>
      <c r="AB258" s="15"/>
      <c r="AC258" s="15"/>
      <c r="AD258" s="15"/>
      <c r="AE258" s="15"/>
      <c r="AF258" s="15"/>
      <c r="AG258" s="15"/>
    </row>
    <row r="259" ht="15.75" customHeight="1">
      <c r="A259" s="15"/>
      <c r="B259" s="16"/>
      <c r="C259" s="400"/>
      <c r="D259" s="401"/>
      <c r="E259" s="402"/>
      <c r="F259" s="402"/>
      <c r="G259" s="402"/>
      <c r="H259" s="402"/>
      <c r="I259" s="402"/>
      <c r="J259" s="402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21"/>
      <c r="X259" s="421"/>
      <c r="Y259" s="421"/>
      <c r="Z259" s="422"/>
      <c r="AA259" s="400"/>
      <c r="AB259" s="15"/>
      <c r="AC259" s="15"/>
      <c r="AD259" s="15"/>
      <c r="AE259" s="15"/>
      <c r="AF259" s="15"/>
      <c r="AG259" s="15"/>
    </row>
    <row r="260" ht="15.75" customHeight="1">
      <c r="A260" s="15"/>
      <c r="B260" s="16"/>
      <c r="C260" s="400"/>
      <c r="D260" s="401"/>
      <c r="E260" s="402"/>
      <c r="F260" s="402"/>
      <c r="G260" s="402"/>
      <c r="H260" s="402"/>
      <c r="I260" s="402"/>
      <c r="J260" s="402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402"/>
      <c r="W260" s="421"/>
      <c r="X260" s="421"/>
      <c r="Y260" s="421"/>
      <c r="Z260" s="422"/>
      <c r="AA260" s="400"/>
      <c r="AB260" s="15"/>
      <c r="AC260" s="15"/>
      <c r="AD260" s="15"/>
      <c r="AE260" s="15"/>
      <c r="AF260" s="15"/>
      <c r="AG260" s="15"/>
    </row>
    <row r="261" ht="15.75" customHeight="1">
      <c r="A261" s="15"/>
      <c r="B261" s="16"/>
      <c r="C261" s="400"/>
      <c r="D261" s="401"/>
      <c r="E261" s="402"/>
      <c r="F261" s="402"/>
      <c r="G261" s="402"/>
      <c r="H261" s="402"/>
      <c r="I261" s="402"/>
      <c r="J261" s="402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402"/>
      <c r="W261" s="421"/>
      <c r="X261" s="421"/>
      <c r="Y261" s="421"/>
      <c r="Z261" s="422"/>
      <c r="AA261" s="400"/>
      <c r="AB261" s="15"/>
      <c r="AC261" s="15"/>
      <c r="AD261" s="15"/>
      <c r="AE261" s="15"/>
      <c r="AF261" s="15"/>
      <c r="AG261" s="15"/>
    </row>
    <row r="262" ht="15.75" customHeight="1">
      <c r="A262" s="15"/>
      <c r="B262" s="16"/>
      <c r="C262" s="400"/>
      <c r="D262" s="401"/>
      <c r="E262" s="402"/>
      <c r="F262" s="402"/>
      <c r="G262" s="402"/>
      <c r="H262" s="402"/>
      <c r="I262" s="402"/>
      <c r="J262" s="402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402"/>
      <c r="W262" s="421"/>
      <c r="X262" s="421"/>
      <c r="Y262" s="421"/>
      <c r="Z262" s="422"/>
      <c r="AA262" s="400"/>
      <c r="AB262" s="15"/>
      <c r="AC262" s="15"/>
      <c r="AD262" s="15"/>
      <c r="AE262" s="15"/>
      <c r="AF262" s="15"/>
      <c r="AG262" s="15"/>
    </row>
    <row r="263" ht="15.75" customHeight="1">
      <c r="A263" s="15"/>
      <c r="B263" s="16"/>
      <c r="C263" s="400"/>
      <c r="D263" s="401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21"/>
      <c r="X263" s="421"/>
      <c r="Y263" s="421"/>
      <c r="Z263" s="422"/>
      <c r="AA263" s="400"/>
      <c r="AB263" s="15"/>
      <c r="AC263" s="15"/>
      <c r="AD263" s="15"/>
      <c r="AE263" s="15"/>
      <c r="AF263" s="15"/>
      <c r="AG263" s="15"/>
    </row>
    <row r="264" ht="15.75" customHeight="1">
      <c r="A264" s="15"/>
      <c r="B264" s="16"/>
      <c r="C264" s="400"/>
      <c r="D264" s="401"/>
      <c r="E264" s="402"/>
      <c r="F264" s="402"/>
      <c r="G264" s="402"/>
      <c r="H264" s="402"/>
      <c r="I264" s="402"/>
      <c r="J264" s="402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21"/>
      <c r="X264" s="421"/>
      <c r="Y264" s="421"/>
      <c r="Z264" s="422"/>
      <c r="AA264" s="400"/>
      <c r="AB264" s="15"/>
      <c r="AC264" s="15"/>
      <c r="AD264" s="15"/>
      <c r="AE264" s="15"/>
      <c r="AF264" s="15"/>
      <c r="AG264" s="15"/>
    </row>
    <row r="265" ht="15.75" customHeight="1">
      <c r="A265" s="15"/>
      <c r="B265" s="16"/>
      <c r="C265" s="400"/>
      <c r="D265" s="401"/>
      <c r="E265" s="402"/>
      <c r="F265" s="402"/>
      <c r="G265" s="402"/>
      <c r="H265" s="402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  <c r="W265" s="421"/>
      <c r="X265" s="421"/>
      <c r="Y265" s="421"/>
      <c r="Z265" s="422"/>
      <c r="AA265" s="400"/>
      <c r="AB265" s="15"/>
      <c r="AC265" s="15"/>
      <c r="AD265" s="15"/>
      <c r="AE265" s="15"/>
      <c r="AF265" s="15"/>
      <c r="AG265" s="15"/>
    </row>
    <row r="266" ht="15.75" customHeight="1">
      <c r="A266" s="15"/>
      <c r="B266" s="16"/>
      <c r="C266" s="400"/>
      <c r="D266" s="401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402"/>
      <c r="W266" s="421"/>
      <c r="X266" s="421"/>
      <c r="Y266" s="421"/>
      <c r="Z266" s="422"/>
      <c r="AA266" s="400"/>
      <c r="AB266" s="15"/>
      <c r="AC266" s="15"/>
      <c r="AD266" s="15"/>
      <c r="AE266" s="15"/>
      <c r="AF266" s="15"/>
      <c r="AG266" s="15"/>
    </row>
    <row r="267" ht="15.75" customHeight="1">
      <c r="A267" s="15"/>
      <c r="B267" s="16"/>
      <c r="C267" s="400"/>
      <c r="D267" s="401"/>
      <c r="E267" s="402"/>
      <c r="F267" s="402"/>
      <c r="G267" s="402"/>
      <c r="H267" s="402"/>
      <c r="I267" s="402"/>
      <c r="J267" s="402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402"/>
      <c r="W267" s="421"/>
      <c r="X267" s="421"/>
      <c r="Y267" s="421"/>
      <c r="Z267" s="422"/>
      <c r="AA267" s="400"/>
      <c r="AB267" s="15"/>
      <c r="AC267" s="15"/>
      <c r="AD267" s="15"/>
      <c r="AE267" s="15"/>
      <c r="AF267" s="15"/>
      <c r="AG267" s="15"/>
    </row>
    <row r="268" ht="15.75" customHeight="1">
      <c r="A268" s="15"/>
      <c r="B268" s="16"/>
      <c r="C268" s="400"/>
      <c r="D268" s="401"/>
      <c r="E268" s="402"/>
      <c r="F268" s="402"/>
      <c r="G268" s="402"/>
      <c r="H268" s="402"/>
      <c r="I268" s="402"/>
      <c r="J268" s="402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402"/>
      <c r="W268" s="421"/>
      <c r="X268" s="421"/>
      <c r="Y268" s="421"/>
      <c r="Z268" s="422"/>
      <c r="AA268" s="400"/>
      <c r="AB268" s="15"/>
      <c r="AC268" s="15"/>
      <c r="AD268" s="15"/>
      <c r="AE268" s="15"/>
      <c r="AF268" s="15"/>
      <c r="AG268" s="15"/>
    </row>
    <row r="269" ht="15.75" customHeight="1">
      <c r="A269" s="15"/>
      <c r="B269" s="16"/>
      <c r="C269" s="400"/>
      <c r="D269" s="401"/>
      <c r="E269" s="402"/>
      <c r="F269" s="402"/>
      <c r="G269" s="402"/>
      <c r="H269" s="402"/>
      <c r="I269" s="402"/>
      <c r="J269" s="402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21"/>
      <c r="X269" s="421"/>
      <c r="Y269" s="421"/>
      <c r="Z269" s="422"/>
      <c r="AA269" s="400"/>
      <c r="AB269" s="15"/>
      <c r="AC269" s="15"/>
      <c r="AD269" s="15"/>
      <c r="AE269" s="15"/>
      <c r="AF269" s="15"/>
      <c r="AG269" s="15"/>
    </row>
    <row r="270" ht="15.75" customHeight="1">
      <c r="A270" s="15"/>
      <c r="B270" s="16"/>
      <c r="C270" s="400"/>
      <c r="D270" s="401"/>
      <c r="E270" s="402"/>
      <c r="F270" s="402"/>
      <c r="G270" s="402"/>
      <c r="H270" s="402"/>
      <c r="I270" s="402"/>
      <c r="J270" s="402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21"/>
      <c r="X270" s="421"/>
      <c r="Y270" s="421"/>
      <c r="Z270" s="422"/>
      <c r="AA270" s="400"/>
      <c r="AB270" s="15"/>
      <c r="AC270" s="15"/>
      <c r="AD270" s="15"/>
      <c r="AE270" s="15"/>
      <c r="AF270" s="15"/>
      <c r="AG270" s="15"/>
    </row>
    <row r="271" ht="15.75" customHeight="1">
      <c r="A271" s="15"/>
      <c r="B271" s="16"/>
      <c r="C271" s="400"/>
      <c r="D271" s="401"/>
      <c r="E271" s="402"/>
      <c r="F271" s="402"/>
      <c r="G271" s="402"/>
      <c r="H271" s="402"/>
      <c r="I271" s="402"/>
      <c r="J271" s="402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402"/>
      <c r="W271" s="421"/>
      <c r="X271" s="421"/>
      <c r="Y271" s="421"/>
      <c r="Z271" s="422"/>
      <c r="AA271" s="400"/>
      <c r="AB271" s="15"/>
      <c r="AC271" s="15"/>
      <c r="AD271" s="15"/>
      <c r="AE271" s="15"/>
      <c r="AF271" s="15"/>
      <c r="AG271" s="15"/>
    </row>
    <row r="272" ht="15.75" customHeight="1">
      <c r="A272" s="15"/>
      <c r="B272" s="16"/>
      <c r="C272" s="400"/>
      <c r="D272" s="401"/>
      <c r="E272" s="402"/>
      <c r="F272" s="402"/>
      <c r="G272" s="402"/>
      <c r="H272" s="402"/>
      <c r="I272" s="402"/>
      <c r="J272" s="402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402"/>
      <c r="W272" s="421"/>
      <c r="X272" s="421"/>
      <c r="Y272" s="421"/>
      <c r="Z272" s="422"/>
      <c r="AA272" s="400"/>
      <c r="AB272" s="15"/>
      <c r="AC272" s="15"/>
      <c r="AD272" s="15"/>
      <c r="AE272" s="15"/>
      <c r="AF272" s="15"/>
      <c r="AG272" s="15"/>
    </row>
    <row r="273" ht="15.75" customHeight="1">
      <c r="A273" s="15"/>
      <c r="B273" s="16"/>
      <c r="C273" s="400"/>
      <c r="D273" s="401"/>
      <c r="E273" s="402"/>
      <c r="F273" s="402"/>
      <c r="G273" s="402"/>
      <c r="H273" s="402"/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  <c r="W273" s="421"/>
      <c r="X273" s="421"/>
      <c r="Y273" s="421"/>
      <c r="Z273" s="422"/>
      <c r="AA273" s="400"/>
      <c r="AB273" s="15"/>
      <c r="AC273" s="15"/>
      <c r="AD273" s="15"/>
      <c r="AE273" s="15"/>
      <c r="AF273" s="15"/>
      <c r="AG273" s="15"/>
    </row>
    <row r="274" ht="15.75" customHeight="1">
      <c r="A274" s="15"/>
      <c r="B274" s="16"/>
      <c r="C274" s="400"/>
      <c r="D274" s="401"/>
      <c r="E274" s="402"/>
      <c r="F274" s="402"/>
      <c r="G274" s="402"/>
      <c r="H274" s="402"/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402"/>
      <c r="W274" s="421"/>
      <c r="X274" s="421"/>
      <c r="Y274" s="421"/>
      <c r="Z274" s="422"/>
      <c r="AA274" s="400"/>
      <c r="AB274" s="15"/>
      <c r="AC274" s="15"/>
      <c r="AD274" s="15"/>
      <c r="AE274" s="15"/>
      <c r="AF274" s="15"/>
      <c r="AG274" s="15"/>
    </row>
    <row r="275" ht="15.75" customHeight="1">
      <c r="A275" s="15"/>
      <c r="B275" s="16"/>
      <c r="C275" s="400"/>
      <c r="D275" s="401"/>
      <c r="E275" s="402"/>
      <c r="F275" s="402"/>
      <c r="G275" s="402"/>
      <c r="H275" s="402"/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  <c r="W275" s="421"/>
      <c r="X275" s="421"/>
      <c r="Y275" s="421"/>
      <c r="Z275" s="422"/>
      <c r="AA275" s="400"/>
      <c r="AB275" s="15"/>
      <c r="AC275" s="15"/>
      <c r="AD275" s="15"/>
      <c r="AE275" s="15"/>
      <c r="AF275" s="15"/>
      <c r="AG275" s="15"/>
    </row>
    <row r="276" ht="15.75" customHeight="1">
      <c r="A276" s="15"/>
      <c r="B276" s="16"/>
      <c r="C276" s="400"/>
      <c r="D276" s="401"/>
      <c r="E276" s="402"/>
      <c r="F276" s="402"/>
      <c r="G276" s="402"/>
      <c r="H276" s="402"/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402"/>
      <c r="W276" s="421"/>
      <c r="X276" s="421"/>
      <c r="Y276" s="421"/>
      <c r="Z276" s="422"/>
      <c r="AA276" s="400"/>
      <c r="AB276" s="15"/>
      <c r="AC276" s="15"/>
      <c r="AD276" s="15"/>
      <c r="AE276" s="15"/>
      <c r="AF276" s="15"/>
      <c r="AG276" s="15"/>
    </row>
    <row r="277" ht="15.75" customHeight="1">
      <c r="A277" s="15"/>
      <c r="B277" s="16"/>
      <c r="C277" s="400"/>
      <c r="D277" s="401"/>
      <c r="E277" s="402"/>
      <c r="F277" s="402"/>
      <c r="G277" s="402"/>
      <c r="H277" s="402"/>
      <c r="I277" s="402"/>
      <c r="J277" s="402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402"/>
      <c r="W277" s="421"/>
      <c r="X277" s="421"/>
      <c r="Y277" s="421"/>
      <c r="Z277" s="422"/>
      <c r="AA277" s="400"/>
      <c r="AB277" s="15"/>
      <c r="AC277" s="15"/>
      <c r="AD277" s="15"/>
      <c r="AE277" s="15"/>
      <c r="AF277" s="15"/>
      <c r="AG277" s="15"/>
    </row>
    <row r="278" ht="15.75" customHeight="1">
      <c r="A278" s="15"/>
      <c r="B278" s="16"/>
      <c r="C278" s="400"/>
      <c r="D278" s="401"/>
      <c r="E278" s="402"/>
      <c r="F278" s="402"/>
      <c r="G278" s="402"/>
      <c r="H278" s="402"/>
      <c r="I278" s="402"/>
      <c r="J278" s="402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402"/>
      <c r="W278" s="421"/>
      <c r="X278" s="421"/>
      <c r="Y278" s="421"/>
      <c r="Z278" s="422"/>
      <c r="AA278" s="400"/>
      <c r="AB278" s="15"/>
      <c r="AC278" s="15"/>
      <c r="AD278" s="15"/>
      <c r="AE278" s="15"/>
      <c r="AF278" s="15"/>
      <c r="AG278" s="15"/>
    </row>
    <row r="279" ht="15.75" customHeight="1">
      <c r="A279" s="15"/>
      <c r="B279" s="16"/>
      <c r="C279" s="400"/>
      <c r="D279" s="401"/>
      <c r="E279" s="402"/>
      <c r="F279" s="402"/>
      <c r="G279" s="402"/>
      <c r="H279" s="402"/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402"/>
      <c r="W279" s="421"/>
      <c r="X279" s="421"/>
      <c r="Y279" s="421"/>
      <c r="Z279" s="422"/>
      <c r="AA279" s="400"/>
      <c r="AB279" s="15"/>
      <c r="AC279" s="15"/>
      <c r="AD279" s="15"/>
      <c r="AE279" s="15"/>
      <c r="AF279" s="15"/>
      <c r="AG279" s="15"/>
    </row>
    <row r="280" ht="15.75" customHeight="1">
      <c r="A280" s="15"/>
      <c r="B280" s="16"/>
      <c r="C280" s="400"/>
      <c r="D280" s="401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21"/>
      <c r="X280" s="421"/>
      <c r="Y280" s="421"/>
      <c r="Z280" s="422"/>
      <c r="AA280" s="400"/>
      <c r="AB280" s="15"/>
      <c r="AC280" s="15"/>
      <c r="AD280" s="15"/>
      <c r="AE280" s="15"/>
      <c r="AF280" s="15"/>
      <c r="AG280" s="15"/>
    </row>
    <row r="281" ht="15.75" customHeight="1">
      <c r="A281" s="15"/>
      <c r="B281" s="16"/>
      <c r="C281" s="400"/>
      <c r="D281" s="401"/>
      <c r="E281" s="402"/>
      <c r="F281" s="402"/>
      <c r="G281" s="402"/>
      <c r="H281" s="402"/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  <c r="W281" s="421"/>
      <c r="X281" s="421"/>
      <c r="Y281" s="421"/>
      <c r="Z281" s="422"/>
      <c r="AA281" s="400"/>
      <c r="AB281" s="15"/>
      <c r="AC281" s="15"/>
      <c r="AD281" s="15"/>
      <c r="AE281" s="15"/>
      <c r="AF281" s="15"/>
      <c r="AG281" s="15"/>
    </row>
    <row r="282" ht="15.75" customHeight="1">
      <c r="A282" s="15"/>
      <c r="B282" s="16"/>
      <c r="C282" s="400"/>
      <c r="D282" s="401"/>
      <c r="E282" s="402"/>
      <c r="F282" s="402"/>
      <c r="G282" s="402"/>
      <c r="H282" s="402"/>
      <c r="I282" s="402"/>
      <c r="J282" s="402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402"/>
      <c r="W282" s="421"/>
      <c r="X282" s="421"/>
      <c r="Y282" s="421"/>
      <c r="Z282" s="422"/>
      <c r="AA282" s="400"/>
      <c r="AB282" s="15"/>
      <c r="AC282" s="15"/>
      <c r="AD282" s="15"/>
      <c r="AE282" s="15"/>
      <c r="AF282" s="15"/>
      <c r="AG282" s="15"/>
    </row>
    <row r="283" ht="15.75" customHeight="1">
      <c r="A283" s="15"/>
      <c r="B283" s="16"/>
      <c r="C283" s="400"/>
      <c r="D283" s="401"/>
      <c r="E283" s="402"/>
      <c r="F283" s="402"/>
      <c r="G283" s="402"/>
      <c r="H283" s="402"/>
      <c r="I283" s="402"/>
      <c r="J283" s="402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402"/>
      <c r="W283" s="421"/>
      <c r="X283" s="421"/>
      <c r="Y283" s="421"/>
      <c r="Z283" s="422"/>
      <c r="AA283" s="400"/>
      <c r="AB283" s="15"/>
      <c r="AC283" s="15"/>
      <c r="AD283" s="15"/>
      <c r="AE283" s="15"/>
      <c r="AF283" s="15"/>
      <c r="AG283" s="15"/>
    </row>
    <row r="284" ht="15.75" customHeight="1">
      <c r="A284" s="15"/>
      <c r="B284" s="16"/>
      <c r="C284" s="400"/>
      <c r="D284" s="401"/>
      <c r="E284" s="402"/>
      <c r="F284" s="402"/>
      <c r="G284" s="402"/>
      <c r="H284" s="402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21"/>
      <c r="X284" s="421"/>
      <c r="Y284" s="421"/>
      <c r="Z284" s="422"/>
      <c r="AA284" s="400"/>
      <c r="AB284" s="15"/>
      <c r="AC284" s="15"/>
      <c r="AD284" s="15"/>
      <c r="AE284" s="15"/>
      <c r="AF284" s="15"/>
      <c r="AG284" s="15"/>
    </row>
    <row r="285" ht="15.75" customHeight="1">
      <c r="A285" s="15"/>
      <c r="B285" s="16"/>
      <c r="C285" s="400"/>
      <c r="D285" s="401"/>
      <c r="E285" s="402"/>
      <c r="F285" s="402"/>
      <c r="G285" s="402"/>
      <c r="H285" s="402"/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  <c r="W285" s="421"/>
      <c r="X285" s="421"/>
      <c r="Y285" s="421"/>
      <c r="Z285" s="422"/>
      <c r="AA285" s="400"/>
      <c r="AB285" s="15"/>
      <c r="AC285" s="15"/>
      <c r="AD285" s="15"/>
      <c r="AE285" s="15"/>
      <c r="AF285" s="15"/>
      <c r="AG285" s="15"/>
    </row>
    <row r="286" ht="15.75" customHeight="1">
      <c r="A286" s="15"/>
      <c r="B286" s="16"/>
      <c r="C286" s="400"/>
      <c r="D286" s="401"/>
      <c r="E286" s="402"/>
      <c r="F286" s="402"/>
      <c r="G286" s="402"/>
      <c r="H286" s="402"/>
      <c r="I286" s="402"/>
      <c r="J286" s="402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402"/>
      <c r="W286" s="421"/>
      <c r="X286" s="421"/>
      <c r="Y286" s="421"/>
      <c r="Z286" s="422"/>
      <c r="AA286" s="400"/>
      <c r="AB286" s="15"/>
      <c r="AC286" s="15"/>
      <c r="AD286" s="15"/>
      <c r="AE286" s="15"/>
      <c r="AF286" s="15"/>
      <c r="AG286" s="15"/>
    </row>
    <row r="287" ht="15.75" customHeight="1">
      <c r="A287" s="15"/>
      <c r="B287" s="16"/>
      <c r="C287" s="400"/>
      <c r="D287" s="401"/>
      <c r="E287" s="402"/>
      <c r="F287" s="402"/>
      <c r="G287" s="402"/>
      <c r="H287" s="402"/>
      <c r="I287" s="402"/>
      <c r="J287" s="402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21"/>
      <c r="X287" s="421"/>
      <c r="Y287" s="421"/>
      <c r="Z287" s="422"/>
      <c r="AA287" s="400"/>
      <c r="AB287" s="15"/>
      <c r="AC287" s="15"/>
      <c r="AD287" s="15"/>
      <c r="AE287" s="15"/>
      <c r="AF287" s="15"/>
      <c r="AG287" s="15"/>
    </row>
    <row r="288" ht="15.75" customHeight="1">
      <c r="A288" s="15"/>
      <c r="B288" s="16"/>
      <c r="C288" s="400"/>
      <c r="D288" s="401"/>
      <c r="E288" s="402"/>
      <c r="F288" s="402"/>
      <c r="G288" s="402"/>
      <c r="H288" s="402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21"/>
      <c r="X288" s="421"/>
      <c r="Y288" s="421"/>
      <c r="Z288" s="422"/>
      <c r="AA288" s="400"/>
      <c r="AB288" s="15"/>
      <c r="AC288" s="15"/>
      <c r="AD288" s="15"/>
      <c r="AE288" s="15"/>
      <c r="AF288" s="15"/>
      <c r="AG288" s="15"/>
    </row>
    <row r="289" ht="15.75" customHeight="1">
      <c r="A289" s="15"/>
      <c r="B289" s="16"/>
      <c r="C289" s="400"/>
      <c r="D289" s="401"/>
      <c r="E289" s="402"/>
      <c r="F289" s="402"/>
      <c r="G289" s="402"/>
      <c r="H289" s="402"/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  <c r="W289" s="421"/>
      <c r="X289" s="421"/>
      <c r="Y289" s="421"/>
      <c r="Z289" s="422"/>
      <c r="AA289" s="400"/>
      <c r="AB289" s="15"/>
      <c r="AC289" s="15"/>
      <c r="AD289" s="15"/>
      <c r="AE289" s="15"/>
      <c r="AF289" s="15"/>
      <c r="AG289" s="15"/>
    </row>
    <row r="290" ht="15.75" customHeight="1">
      <c r="A290" s="15"/>
      <c r="B290" s="16"/>
      <c r="C290" s="400"/>
      <c r="D290" s="401"/>
      <c r="E290" s="402"/>
      <c r="F290" s="402"/>
      <c r="G290" s="402"/>
      <c r="H290" s="402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21"/>
      <c r="X290" s="421"/>
      <c r="Y290" s="421"/>
      <c r="Z290" s="422"/>
      <c r="AA290" s="400"/>
      <c r="AB290" s="15"/>
      <c r="AC290" s="15"/>
      <c r="AD290" s="15"/>
      <c r="AE290" s="15"/>
      <c r="AF290" s="15"/>
      <c r="AG290" s="15"/>
    </row>
    <row r="291" ht="15.75" customHeight="1">
      <c r="A291" s="15"/>
      <c r="B291" s="16"/>
      <c r="C291" s="400"/>
      <c r="D291" s="401"/>
      <c r="E291" s="402"/>
      <c r="F291" s="402"/>
      <c r="G291" s="402"/>
      <c r="H291" s="402"/>
      <c r="I291" s="402"/>
      <c r="J291" s="402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402"/>
      <c r="W291" s="421"/>
      <c r="X291" s="421"/>
      <c r="Y291" s="421"/>
      <c r="Z291" s="422"/>
      <c r="AA291" s="400"/>
      <c r="AB291" s="15"/>
      <c r="AC291" s="15"/>
      <c r="AD291" s="15"/>
      <c r="AE291" s="15"/>
      <c r="AF291" s="15"/>
      <c r="AG291" s="15"/>
    </row>
    <row r="292" ht="15.75" customHeight="1">
      <c r="A292" s="15"/>
      <c r="B292" s="16"/>
      <c r="C292" s="400"/>
      <c r="D292" s="401"/>
      <c r="E292" s="402"/>
      <c r="F292" s="402"/>
      <c r="G292" s="402"/>
      <c r="H292" s="402"/>
      <c r="I292" s="402"/>
      <c r="J292" s="402"/>
      <c r="K292" s="402"/>
      <c r="L292" s="402"/>
      <c r="M292" s="402"/>
      <c r="N292" s="402"/>
      <c r="O292" s="402"/>
      <c r="P292" s="402"/>
      <c r="Q292" s="402"/>
      <c r="R292" s="402"/>
      <c r="S292" s="402"/>
      <c r="T292" s="402"/>
      <c r="U292" s="402"/>
      <c r="V292" s="402"/>
      <c r="W292" s="421"/>
      <c r="X292" s="421"/>
      <c r="Y292" s="421"/>
      <c r="Z292" s="422"/>
      <c r="AA292" s="400"/>
      <c r="AB292" s="15"/>
      <c r="AC292" s="15"/>
      <c r="AD292" s="15"/>
      <c r="AE292" s="15"/>
      <c r="AF292" s="15"/>
      <c r="AG292" s="15"/>
    </row>
    <row r="293" ht="15.75" customHeight="1">
      <c r="A293" s="15"/>
      <c r="B293" s="16"/>
      <c r="C293" s="400"/>
      <c r="D293" s="401"/>
      <c r="E293" s="402"/>
      <c r="F293" s="402"/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  <c r="V293" s="402"/>
      <c r="W293" s="421"/>
      <c r="X293" s="421"/>
      <c r="Y293" s="421"/>
      <c r="Z293" s="422"/>
      <c r="AA293" s="400"/>
      <c r="AB293" s="15"/>
      <c r="AC293" s="15"/>
      <c r="AD293" s="15"/>
      <c r="AE293" s="15"/>
      <c r="AF293" s="15"/>
      <c r="AG293" s="15"/>
    </row>
    <row r="294" ht="15.75" customHeight="1">
      <c r="A294" s="15"/>
      <c r="B294" s="16"/>
      <c r="C294" s="400"/>
      <c r="D294" s="401"/>
      <c r="E294" s="402"/>
      <c r="F294" s="402"/>
      <c r="G294" s="402"/>
      <c r="H294" s="402"/>
      <c r="I294" s="402"/>
      <c r="J294" s="402"/>
      <c r="K294" s="402"/>
      <c r="L294" s="402"/>
      <c r="M294" s="402"/>
      <c r="N294" s="402"/>
      <c r="O294" s="402"/>
      <c r="P294" s="402"/>
      <c r="Q294" s="402"/>
      <c r="R294" s="402"/>
      <c r="S294" s="402"/>
      <c r="T294" s="402"/>
      <c r="U294" s="402"/>
      <c r="V294" s="402"/>
      <c r="W294" s="421"/>
      <c r="X294" s="421"/>
      <c r="Y294" s="421"/>
      <c r="Z294" s="422"/>
      <c r="AA294" s="400"/>
      <c r="AB294" s="15"/>
      <c r="AC294" s="15"/>
      <c r="AD294" s="15"/>
      <c r="AE294" s="15"/>
      <c r="AF294" s="15"/>
      <c r="AG294" s="15"/>
    </row>
    <row r="295" ht="15.75" customHeight="1">
      <c r="A295" s="15"/>
      <c r="B295" s="16"/>
      <c r="C295" s="400"/>
      <c r="D295" s="401"/>
      <c r="E295" s="402"/>
      <c r="F295" s="402"/>
      <c r="G295" s="402"/>
      <c r="H295" s="402"/>
      <c r="I295" s="402"/>
      <c r="J295" s="402"/>
      <c r="K295" s="402"/>
      <c r="L295" s="402"/>
      <c r="M295" s="402"/>
      <c r="N295" s="402"/>
      <c r="O295" s="402"/>
      <c r="P295" s="402"/>
      <c r="Q295" s="402"/>
      <c r="R295" s="402"/>
      <c r="S295" s="402"/>
      <c r="T295" s="402"/>
      <c r="U295" s="402"/>
      <c r="V295" s="402"/>
      <c r="W295" s="421"/>
      <c r="X295" s="421"/>
      <c r="Y295" s="421"/>
      <c r="Z295" s="422"/>
      <c r="AA295" s="400"/>
      <c r="AB295" s="15"/>
      <c r="AC295" s="15"/>
      <c r="AD295" s="15"/>
      <c r="AE295" s="15"/>
      <c r="AF295" s="15"/>
      <c r="AG295" s="15"/>
    </row>
    <row r="296" ht="15.75" customHeight="1">
      <c r="A296" s="15"/>
      <c r="B296" s="16"/>
      <c r="C296" s="400"/>
      <c r="D296" s="401"/>
      <c r="E296" s="402"/>
      <c r="F296" s="402"/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2"/>
      <c r="T296" s="402"/>
      <c r="U296" s="402"/>
      <c r="V296" s="402"/>
      <c r="W296" s="421"/>
      <c r="X296" s="421"/>
      <c r="Y296" s="421"/>
      <c r="Z296" s="422"/>
      <c r="AA296" s="400"/>
      <c r="AB296" s="15"/>
      <c r="AC296" s="15"/>
      <c r="AD296" s="15"/>
      <c r="AE296" s="15"/>
      <c r="AF296" s="15"/>
      <c r="AG296" s="15"/>
    </row>
    <row r="297" ht="15.75" customHeight="1">
      <c r="A297" s="15"/>
      <c r="B297" s="16"/>
      <c r="C297" s="400"/>
      <c r="D297" s="401"/>
      <c r="E297" s="402"/>
      <c r="F297" s="402"/>
      <c r="G297" s="402"/>
      <c r="H297" s="402"/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  <c r="W297" s="421"/>
      <c r="X297" s="421"/>
      <c r="Y297" s="421"/>
      <c r="Z297" s="422"/>
      <c r="AA297" s="400"/>
      <c r="AB297" s="15"/>
      <c r="AC297" s="15"/>
      <c r="AD297" s="15"/>
      <c r="AE297" s="15"/>
      <c r="AF297" s="15"/>
      <c r="AG297" s="15"/>
    </row>
    <row r="298" ht="15.75" customHeight="1">
      <c r="A298" s="15"/>
      <c r="B298" s="16"/>
      <c r="C298" s="400"/>
      <c r="D298" s="401"/>
      <c r="E298" s="402"/>
      <c r="F298" s="402"/>
      <c r="G298" s="402"/>
      <c r="H298" s="402"/>
      <c r="I298" s="402"/>
      <c r="J298" s="402"/>
      <c r="K298" s="402"/>
      <c r="L298" s="402"/>
      <c r="M298" s="402"/>
      <c r="N298" s="402"/>
      <c r="O298" s="402"/>
      <c r="P298" s="402"/>
      <c r="Q298" s="402"/>
      <c r="R298" s="402"/>
      <c r="S298" s="402"/>
      <c r="T298" s="402"/>
      <c r="U298" s="402"/>
      <c r="V298" s="402"/>
      <c r="W298" s="421"/>
      <c r="X298" s="421"/>
      <c r="Y298" s="421"/>
      <c r="Z298" s="422"/>
      <c r="AA298" s="400"/>
      <c r="AB298" s="15"/>
      <c r="AC298" s="15"/>
      <c r="AD298" s="15"/>
      <c r="AE298" s="15"/>
      <c r="AF298" s="15"/>
      <c r="AG298" s="15"/>
    </row>
    <row r="299" ht="15.75" customHeight="1">
      <c r="A299" s="15"/>
      <c r="B299" s="16"/>
      <c r="C299" s="400"/>
      <c r="D299" s="401"/>
      <c r="E299" s="402"/>
      <c r="F299" s="402"/>
      <c r="G299" s="402"/>
      <c r="H299" s="402"/>
      <c r="I299" s="402"/>
      <c r="J299" s="402"/>
      <c r="K299" s="402"/>
      <c r="L299" s="402"/>
      <c r="M299" s="402"/>
      <c r="N299" s="402"/>
      <c r="O299" s="402"/>
      <c r="P299" s="402"/>
      <c r="Q299" s="402"/>
      <c r="R299" s="402"/>
      <c r="S299" s="402"/>
      <c r="T299" s="402"/>
      <c r="U299" s="402"/>
      <c r="V299" s="402"/>
      <c r="W299" s="421"/>
      <c r="X299" s="421"/>
      <c r="Y299" s="421"/>
      <c r="Z299" s="422"/>
      <c r="AA299" s="400"/>
      <c r="AB299" s="15"/>
      <c r="AC299" s="15"/>
      <c r="AD299" s="15"/>
      <c r="AE299" s="15"/>
      <c r="AF299" s="15"/>
      <c r="AG299" s="15"/>
    </row>
    <row r="300" ht="15.75" customHeight="1">
      <c r="A300" s="15"/>
      <c r="B300" s="16"/>
      <c r="C300" s="400"/>
      <c r="D300" s="401"/>
      <c r="E300" s="402"/>
      <c r="F300" s="402"/>
      <c r="G300" s="402"/>
      <c r="H300" s="402"/>
      <c r="I300" s="402"/>
      <c r="J300" s="402"/>
      <c r="K300" s="402"/>
      <c r="L300" s="402"/>
      <c r="M300" s="402"/>
      <c r="N300" s="402"/>
      <c r="O300" s="402"/>
      <c r="P300" s="402"/>
      <c r="Q300" s="402"/>
      <c r="R300" s="402"/>
      <c r="S300" s="402"/>
      <c r="T300" s="402"/>
      <c r="U300" s="402"/>
      <c r="V300" s="402"/>
      <c r="W300" s="421"/>
      <c r="X300" s="421"/>
      <c r="Y300" s="421"/>
      <c r="Z300" s="422"/>
      <c r="AA300" s="400"/>
      <c r="AB300" s="15"/>
      <c r="AC300" s="15"/>
      <c r="AD300" s="15"/>
      <c r="AE300" s="15"/>
      <c r="AF300" s="15"/>
      <c r="AG300" s="15"/>
    </row>
    <row r="301" ht="15.75" customHeight="1">
      <c r="A301" s="15"/>
      <c r="B301" s="16"/>
      <c r="C301" s="400"/>
      <c r="D301" s="401"/>
      <c r="E301" s="402"/>
      <c r="F301" s="402"/>
      <c r="G301" s="402"/>
      <c r="H301" s="402"/>
      <c r="I301" s="402"/>
      <c r="J301" s="402"/>
      <c r="K301" s="402"/>
      <c r="L301" s="402"/>
      <c r="M301" s="402"/>
      <c r="N301" s="402"/>
      <c r="O301" s="402"/>
      <c r="P301" s="402"/>
      <c r="Q301" s="402"/>
      <c r="R301" s="402"/>
      <c r="S301" s="402"/>
      <c r="T301" s="402"/>
      <c r="U301" s="402"/>
      <c r="V301" s="402"/>
      <c r="W301" s="421"/>
      <c r="X301" s="421"/>
      <c r="Y301" s="421"/>
      <c r="Z301" s="422"/>
      <c r="AA301" s="400"/>
      <c r="AB301" s="15"/>
      <c r="AC301" s="15"/>
      <c r="AD301" s="15"/>
      <c r="AE301" s="15"/>
      <c r="AF301" s="15"/>
      <c r="AG301" s="15"/>
    </row>
    <row r="302" ht="15.75" customHeight="1">
      <c r="A302" s="15"/>
      <c r="B302" s="16"/>
      <c r="C302" s="400"/>
      <c r="D302" s="401"/>
      <c r="E302" s="402"/>
      <c r="F302" s="402"/>
      <c r="G302" s="402"/>
      <c r="H302" s="402"/>
      <c r="I302" s="402"/>
      <c r="J302" s="402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402"/>
      <c r="W302" s="421"/>
      <c r="X302" s="421"/>
      <c r="Y302" s="421"/>
      <c r="Z302" s="422"/>
      <c r="AA302" s="400"/>
      <c r="AB302" s="15"/>
      <c r="AC302" s="15"/>
      <c r="AD302" s="15"/>
      <c r="AE302" s="15"/>
      <c r="AF302" s="15"/>
      <c r="AG302" s="15"/>
    </row>
    <row r="303" ht="15.75" customHeight="1">
      <c r="A303" s="15"/>
      <c r="B303" s="16"/>
      <c r="C303" s="400"/>
      <c r="D303" s="401"/>
      <c r="E303" s="402"/>
      <c r="F303" s="402"/>
      <c r="G303" s="402"/>
      <c r="H303" s="402"/>
      <c r="I303" s="402"/>
      <c r="J303" s="402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402"/>
      <c r="W303" s="421"/>
      <c r="X303" s="421"/>
      <c r="Y303" s="421"/>
      <c r="Z303" s="422"/>
      <c r="AA303" s="400"/>
      <c r="AB303" s="15"/>
      <c r="AC303" s="15"/>
      <c r="AD303" s="15"/>
      <c r="AE303" s="15"/>
      <c r="AF303" s="15"/>
      <c r="AG303" s="15"/>
    </row>
    <row r="304" ht="15.75" customHeight="1">
      <c r="A304" s="15"/>
      <c r="B304" s="16"/>
      <c r="C304" s="400"/>
      <c r="D304" s="401"/>
      <c r="E304" s="402"/>
      <c r="F304" s="402"/>
      <c r="G304" s="402"/>
      <c r="H304" s="402"/>
      <c r="I304" s="402"/>
      <c r="J304" s="402"/>
      <c r="K304" s="402"/>
      <c r="L304" s="402"/>
      <c r="M304" s="402"/>
      <c r="N304" s="402"/>
      <c r="O304" s="402"/>
      <c r="P304" s="402"/>
      <c r="Q304" s="402"/>
      <c r="R304" s="402"/>
      <c r="S304" s="402"/>
      <c r="T304" s="402"/>
      <c r="U304" s="402"/>
      <c r="V304" s="402"/>
      <c r="W304" s="421"/>
      <c r="X304" s="421"/>
      <c r="Y304" s="421"/>
      <c r="Z304" s="422"/>
      <c r="AA304" s="400"/>
      <c r="AB304" s="15"/>
      <c r="AC304" s="15"/>
      <c r="AD304" s="15"/>
      <c r="AE304" s="15"/>
      <c r="AF304" s="15"/>
      <c r="AG304" s="15"/>
    </row>
    <row r="305" ht="15.75" customHeight="1">
      <c r="A305" s="15"/>
      <c r="B305" s="16"/>
      <c r="C305" s="400"/>
      <c r="D305" s="401"/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  <c r="W305" s="421"/>
      <c r="X305" s="421"/>
      <c r="Y305" s="421"/>
      <c r="Z305" s="422"/>
      <c r="AA305" s="400"/>
      <c r="AB305" s="15"/>
      <c r="AC305" s="15"/>
      <c r="AD305" s="15"/>
      <c r="AE305" s="15"/>
      <c r="AF305" s="15"/>
      <c r="AG305" s="15"/>
    </row>
    <row r="306" ht="15.75" customHeight="1">
      <c r="A306" s="15"/>
      <c r="B306" s="16"/>
      <c r="C306" s="400"/>
      <c r="D306" s="401"/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402"/>
      <c r="W306" s="421"/>
      <c r="X306" s="421"/>
      <c r="Y306" s="421"/>
      <c r="Z306" s="422"/>
      <c r="AA306" s="400"/>
      <c r="AB306" s="15"/>
      <c r="AC306" s="15"/>
      <c r="AD306" s="15"/>
      <c r="AE306" s="15"/>
      <c r="AF306" s="15"/>
      <c r="AG306" s="15"/>
    </row>
    <row r="307" ht="15.75" customHeight="1">
      <c r="A307" s="15"/>
      <c r="B307" s="16"/>
      <c r="C307" s="400"/>
      <c r="D307" s="401"/>
      <c r="E307" s="402"/>
      <c r="F307" s="402"/>
      <c r="G307" s="402"/>
      <c r="H307" s="402"/>
      <c r="I307" s="402"/>
      <c r="J307" s="402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  <c r="V307" s="402"/>
      <c r="W307" s="421"/>
      <c r="X307" s="421"/>
      <c r="Y307" s="421"/>
      <c r="Z307" s="422"/>
      <c r="AA307" s="400"/>
      <c r="AB307" s="15"/>
      <c r="AC307" s="15"/>
      <c r="AD307" s="15"/>
      <c r="AE307" s="15"/>
      <c r="AF307" s="15"/>
      <c r="AG307" s="15"/>
    </row>
    <row r="308" ht="15.75" customHeight="1">
      <c r="A308" s="15"/>
      <c r="B308" s="16"/>
      <c r="C308" s="400"/>
      <c r="D308" s="401"/>
      <c r="E308" s="402"/>
      <c r="F308" s="402"/>
      <c r="G308" s="402"/>
      <c r="H308" s="402"/>
      <c r="I308" s="402"/>
      <c r="J308" s="402"/>
      <c r="K308" s="402"/>
      <c r="L308" s="402"/>
      <c r="M308" s="402"/>
      <c r="N308" s="402"/>
      <c r="O308" s="402"/>
      <c r="P308" s="402"/>
      <c r="Q308" s="402"/>
      <c r="R308" s="402"/>
      <c r="S308" s="402"/>
      <c r="T308" s="402"/>
      <c r="U308" s="402"/>
      <c r="V308" s="402"/>
      <c r="W308" s="421"/>
      <c r="X308" s="421"/>
      <c r="Y308" s="421"/>
      <c r="Z308" s="422"/>
      <c r="AA308" s="400"/>
      <c r="AB308" s="15"/>
      <c r="AC308" s="15"/>
      <c r="AD308" s="15"/>
      <c r="AE308" s="15"/>
      <c r="AF308" s="15"/>
      <c r="AG308" s="15"/>
    </row>
    <row r="309" ht="15.75" customHeight="1">
      <c r="A309" s="15"/>
      <c r="B309" s="16"/>
      <c r="C309" s="400"/>
      <c r="D309" s="401"/>
      <c r="E309" s="402"/>
      <c r="F309" s="402"/>
      <c r="G309" s="402"/>
      <c r="H309" s="402"/>
      <c r="I309" s="402"/>
      <c r="J309" s="402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402"/>
      <c r="W309" s="421"/>
      <c r="X309" s="421"/>
      <c r="Y309" s="421"/>
      <c r="Z309" s="422"/>
      <c r="AA309" s="400"/>
      <c r="AB309" s="15"/>
      <c r="AC309" s="15"/>
      <c r="AD309" s="15"/>
      <c r="AE309" s="15"/>
      <c r="AF309" s="15"/>
      <c r="AG309" s="15"/>
    </row>
    <row r="310" ht="15.75" customHeight="1">
      <c r="A310" s="15"/>
      <c r="B310" s="16"/>
      <c r="C310" s="400"/>
      <c r="D310" s="401"/>
      <c r="E310" s="402"/>
      <c r="F310" s="402"/>
      <c r="G310" s="402"/>
      <c r="H310" s="402"/>
      <c r="I310" s="402"/>
      <c r="J310" s="402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402"/>
      <c r="W310" s="421"/>
      <c r="X310" s="421"/>
      <c r="Y310" s="421"/>
      <c r="Z310" s="422"/>
      <c r="AA310" s="400"/>
      <c r="AB310" s="15"/>
      <c r="AC310" s="15"/>
      <c r="AD310" s="15"/>
      <c r="AE310" s="15"/>
      <c r="AF310" s="15"/>
      <c r="AG310" s="15"/>
    </row>
    <row r="311" ht="15.75" customHeight="1">
      <c r="A311" s="15"/>
      <c r="B311" s="16"/>
      <c r="C311" s="400"/>
      <c r="D311" s="401"/>
      <c r="E311" s="402"/>
      <c r="F311" s="402"/>
      <c r="G311" s="402"/>
      <c r="H311" s="402"/>
      <c r="I311" s="402"/>
      <c r="J311" s="402"/>
      <c r="K311" s="402"/>
      <c r="L311" s="402"/>
      <c r="M311" s="402"/>
      <c r="N311" s="402"/>
      <c r="O311" s="402"/>
      <c r="P311" s="402"/>
      <c r="Q311" s="402"/>
      <c r="R311" s="402"/>
      <c r="S311" s="402"/>
      <c r="T311" s="402"/>
      <c r="U311" s="402"/>
      <c r="V311" s="402"/>
      <c r="W311" s="421"/>
      <c r="X311" s="421"/>
      <c r="Y311" s="421"/>
      <c r="Z311" s="422"/>
      <c r="AA311" s="400"/>
      <c r="AB311" s="15"/>
      <c r="AC311" s="15"/>
      <c r="AD311" s="15"/>
      <c r="AE311" s="15"/>
      <c r="AF311" s="15"/>
      <c r="AG311" s="15"/>
    </row>
    <row r="312" ht="15.75" customHeight="1">
      <c r="A312" s="15"/>
      <c r="B312" s="16"/>
      <c r="C312" s="400"/>
      <c r="D312" s="401"/>
      <c r="E312" s="402"/>
      <c r="F312" s="402"/>
      <c r="G312" s="402"/>
      <c r="H312" s="402"/>
      <c r="I312" s="402"/>
      <c r="J312" s="402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402"/>
      <c r="W312" s="421"/>
      <c r="X312" s="421"/>
      <c r="Y312" s="421"/>
      <c r="Z312" s="422"/>
      <c r="AA312" s="400"/>
      <c r="AB312" s="15"/>
      <c r="AC312" s="15"/>
      <c r="AD312" s="15"/>
      <c r="AE312" s="15"/>
      <c r="AF312" s="15"/>
      <c r="AG312" s="15"/>
    </row>
    <row r="313" ht="15.75" customHeight="1">
      <c r="A313" s="15"/>
      <c r="B313" s="16"/>
      <c r="C313" s="400"/>
      <c r="D313" s="401"/>
      <c r="E313" s="402"/>
      <c r="F313" s="402"/>
      <c r="G313" s="402"/>
      <c r="H313" s="402"/>
      <c r="I313" s="402"/>
      <c r="J313" s="402"/>
      <c r="K313" s="402"/>
      <c r="L313" s="402"/>
      <c r="M313" s="402"/>
      <c r="N313" s="402"/>
      <c r="O313" s="402"/>
      <c r="P313" s="402"/>
      <c r="Q313" s="402"/>
      <c r="R313" s="402"/>
      <c r="S313" s="402"/>
      <c r="T313" s="402"/>
      <c r="U313" s="402"/>
      <c r="V313" s="402"/>
      <c r="W313" s="421"/>
      <c r="X313" s="421"/>
      <c r="Y313" s="421"/>
      <c r="Z313" s="422"/>
      <c r="AA313" s="400"/>
      <c r="AB313" s="15"/>
      <c r="AC313" s="15"/>
      <c r="AD313" s="15"/>
      <c r="AE313" s="15"/>
      <c r="AF313" s="15"/>
      <c r="AG313" s="15"/>
    </row>
    <row r="314" ht="15.75" customHeight="1">
      <c r="A314" s="15"/>
      <c r="B314" s="16"/>
      <c r="C314" s="400"/>
      <c r="D314" s="401"/>
      <c r="E314" s="402"/>
      <c r="F314" s="402"/>
      <c r="G314" s="402"/>
      <c r="H314" s="402"/>
      <c r="I314" s="402"/>
      <c r="J314" s="402"/>
      <c r="K314" s="402"/>
      <c r="L314" s="402"/>
      <c r="M314" s="402"/>
      <c r="N314" s="402"/>
      <c r="O314" s="402"/>
      <c r="P314" s="402"/>
      <c r="Q314" s="402"/>
      <c r="R314" s="402"/>
      <c r="S314" s="402"/>
      <c r="T314" s="402"/>
      <c r="U314" s="402"/>
      <c r="V314" s="402"/>
      <c r="W314" s="421"/>
      <c r="X314" s="421"/>
      <c r="Y314" s="421"/>
      <c r="Z314" s="422"/>
      <c r="AA314" s="400"/>
      <c r="AB314" s="15"/>
      <c r="AC314" s="15"/>
      <c r="AD314" s="15"/>
      <c r="AE314" s="15"/>
      <c r="AF314" s="15"/>
      <c r="AG314" s="15"/>
    </row>
    <row r="315" ht="15.75" customHeight="1">
      <c r="A315" s="15"/>
      <c r="B315" s="16"/>
      <c r="C315" s="400"/>
      <c r="D315" s="401"/>
      <c r="E315" s="402"/>
      <c r="F315" s="402"/>
      <c r="G315" s="402"/>
      <c r="H315" s="402"/>
      <c r="I315" s="402"/>
      <c r="J315" s="402"/>
      <c r="K315" s="402"/>
      <c r="L315" s="402"/>
      <c r="M315" s="402"/>
      <c r="N315" s="402"/>
      <c r="O315" s="402"/>
      <c r="P315" s="402"/>
      <c r="Q315" s="402"/>
      <c r="R315" s="402"/>
      <c r="S315" s="402"/>
      <c r="T315" s="402"/>
      <c r="U315" s="402"/>
      <c r="V315" s="402"/>
      <c r="W315" s="421"/>
      <c r="X315" s="421"/>
      <c r="Y315" s="421"/>
      <c r="Z315" s="422"/>
      <c r="AA315" s="400"/>
      <c r="AB315" s="15"/>
      <c r="AC315" s="15"/>
      <c r="AD315" s="15"/>
      <c r="AE315" s="15"/>
      <c r="AF315" s="15"/>
      <c r="AG315" s="15"/>
    </row>
    <row r="316" ht="15.75" customHeight="1">
      <c r="A316" s="15"/>
      <c r="B316" s="16"/>
      <c r="C316" s="400"/>
      <c r="D316" s="401"/>
      <c r="E316" s="402"/>
      <c r="F316" s="402"/>
      <c r="G316" s="402"/>
      <c r="H316" s="402"/>
      <c r="I316" s="402"/>
      <c r="J316" s="402"/>
      <c r="K316" s="402"/>
      <c r="L316" s="402"/>
      <c r="M316" s="402"/>
      <c r="N316" s="402"/>
      <c r="O316" s="402"/>
      <c r="P316" s="402"/>
      <c r="Q316" s="402"/>
      <c r="R316" s="402"/>
      <c r="S316" s="402"/>
      <c r="T316" s="402"/>
      <c r="U316" s="402"/>
      <c r="V316" s="402"/>
      <c r="W316" s="421"/>
      <c r="X316" s="421"/>
      <c r="Y316" s="421"/>
      <c r="Z316" s="422"/>
      <c r="AA316" s="400"/>
      <c r="AB316" s="15"/>
      <c r="AC316" s="15"/>
      <c r="AD316" s="15"/>
      <c r="AE316" s="15"/>
      <c r="AF316" s="15"/>
      <c r="AG316" s="15"/>
    </row>
    <row r="317" ht="15.75" customHeight="1">
      <c r="A317" s="15"/>
      <c r="B317" s="16"/>
      <c r="C317" s="400"/>
      <c r="D317" s="401"/>
      <c r="E317" s="402"/>
      <c r="F317" s="402"/>
      <c r="G317" s="402"/>
      <c r="H317" s="402"/>
      <c r="I317" s="402"/>
      <c r="J317" s="402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  <c r="W317" s="421"/>
      <c r="X317" s="421"/>
      <c r="Y317" s="421"/>
      <c r="Z317" s="422"/>
      <c r="AA317" s="400"/>
      <c r="AB317" s="15"/>
      <c r="AC317" s="15"/>
      <c r="AD317" s="15"/>
      <c r="AE317" s="15"/>
      <c r="AF317" s="15"/>
      <c r="AG317" s="15"/>
    </row>
    <row r="318" ht="15.75" customHeight="1">
      <c r="A318" s="15"/>
      <c r="B318" s="16"/>
      <c r="C318" s="400"/>
      <c r="D318" s="401"/>
      <c r="E318" s="402"/>
      <c r="F318" s="402"/>
      <c r="G318" s="402"/>
      <c r="H318" s="402"/>
      <c r="I318" s="402"/>
      <c r="J318" s="402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402"/>
      <c r="W318" s="421"/>
      <c r="X318" s="421"/>
      <c r="Y318" s="421"/>
      <c r="Z318" s="422"/>
      <c r="AA318" s="400"/>
      <c r="AB318" s="15"/>
      <c r="AC318" s="15"/>
      <c r="AD318" s="15"/>
      <c r="AE318" s="15"/>
      <c r="AF318" s="15"/>
      <c r="AG318" s="15"/>
    </row>
    <row r="319" ht="15.75" customHeight="1">
      <c r="A319" s="15"/>
      <c r="B319" s="16"/>
      <c r="C319" s="400"/>
      <c r="D319" s="401"/>
      <c r="E319" s="402"/>
      <c r="F319" s="402"/>
      <c r="G319" s="402"/>
      <c r="H319" s="402"/>
      <c r="I319" s="402"/>
      <c r="J319" s="402"/>
      <c r="K319" s="402"/>
      <c r="L319" s="402"/>
      <c r="M319" s="402"/>
      <c r="N319" s="402"/>
      <c r="O319" s="402"/>
      <c r="P319" s="402"/>
      <c r="Q319" s="402"/>
      <c r="R319" s="402"/>
      <c r="S319" s="402"/>
      <c r="T319" s="402"/>
      <c r="U319" s="402"/>
      <c r="V319" s="402"/>
      <c r="W319" s="421"/>
      <c r="X319" s="421"/>
      <c r="Y319" s="421"/>
      <c r="Z319" s="422"/>
      <c r="AA319" s="400"/>
      <c r="AB319" s="15"/>
      <c r="AC319" s="15"/>
      <c r="AD319" s="15"/>
      <c r="AE319" s="15"/>
      <c r="AF319" s="15"/>
      <c r="AG319" s="15"/>
    </row>
    <row r="320" ht="15.75" customHeight="1">
      <c r="A320" s="15"/>
      <c r="B320" s="16"/>
      <c r="C320" s="400"/>
      <c r="D320" s="401"/>
      <c r="E320" s="402"/>
      <c r="F320" s="402"/>
      <c r="G320" s="402"/>
      <c r="H320" s="402"/>
      <c r="I320" s="402"/>
      <c r="J320" s="402"/>
      <c r="K320" s="402"/>
      <c r="L320" s="402"/>
      <c r="M320" s="402"/>
      <c r="N320" s="402"/>
      <c r="O320" s="402"/>
      <c r="P320" s="402"/>
      <c r="Q320" s="402"/>
      <c r="R320" s="402"/>
      <c r="S320" s="402"/>
      <c r="T320" s="402"/>
      <c r="U320" s="402"/>
      <c r="V320" s="402"/>
      <c r="W320" s="421"/>
      <c r="X320" s="421"/>
      <c r="Y320" s="421"/>
      <c r="Z320" s="422"/>
      <c r="AA320" s="400"/>
      <c r="AB320" s="15"/>
      <c r="AC320" s="15"/>
      <c r="AD320" s="15"/>
      <c r="AE320" s="15"/>
      <c r="AF320" s="15"/>
      <c r="AG320" s="15"/>
    </row>
    <row r="321" ht="15.75" customHeight="1">
      <c r="A321" s="15"/>
      <c r="B321" s="16"/>
      <c r="C321" s="400"/>
      <c r="D321" s="401"/>
      <c r="E321" s="402"/>
      <c r="F321" s="402"/>
      <c r="G321" s="402"/>
      <c r="H321" s="402"/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  <c r="V321" s="402"/>
      <c r="W321" s="421"/>
      <c r="X321" s="421"/>
      <c r="Y321" s="421"/>
      <c r="Z321" s="422"/>
      <c r="AA321" s="400"/>
      <c r="AB321" s="15"/>
      <c r="AC321" s="15"/>
      <c r="AD321" s="15"/>
      <c r="AE321" s="15"/>
      <c r="AF321" s="15"/>
      <c r="AG321" s="15"/>
    </row>
    <row r="322" ht="15.75" customHeight="1">
      <c r="A322" s="15"/>
      <c r="B322" s="16"/>
      <c r="C322" s="400"/>
      <c r="D322" s="401"/>
      <c r="E322" s="402"/>
      <c r="F322" s="402"/>
      <c r="G322" s="402"/>
      <c r="H322" s="402"/>
      <c r="I322" s="402"/>
      <c r="J322" s="402"/>
      <c r="K322" s="402"/>
      <c r="L322" s="402"/>
      <c r="M322" s="402"/>
      <c r="N322" s="402"/>
      <c r="O322" s="402"/>
      <c r="P322" s="402"/>
      <c r="Q322" s="402"/>
      <c r="R322" s="402"/>
      <c r="S322" s="402"/>
      <c r="T322" s="402"/>
      <c r="U322" s="402"/>
      <c r="V322" s="402"/>
      <c r="W322" s="421"/>
      <c r="X322" s="421"/>
      <c r="Y322" s="421"/>
      <c r="Z322" s="422"/>
      <c r="AA322" s="400"/>
      <c r="AB322" s="15"/>
      <c r="AC322" s="15"/>
      <c r="AD322" s="15"/>
      <c r="AE322" s="15"/>
      <c r="AF322" s="15"/>
      <c r="AG322" s="15"/>
    </row>
    <row r="323" ht="15.75" customHeight="1">
      <c r="A323" s="15"/>
      <c r="B323" s="16"/>
      <c r="C323" s="400"/>
      <c r="D323" s="401"/>
      <c r="E323" s="402"/>
      <c r="F323" s="402"/>
      <c r="G323" s="402"/>
      <c r="H323" s="402"/>
      <c r="I323" s="402"/>
      <c r="J323" s="402"/>
      <c r="K323" s="402"/>
      <c r="L323" s="402"/>
      <c r="M323" s="402"/>
      <c r="N323" s="402"/>
      <c r="O323" s="402"/>
      <c r="P323" s="402"/>
      <c r="Q323" s="402"/>
      <c r="R323" s="402"/>
      <c r="S323" s="402"/>
      <c r="T323" s="402"/>
      <c r="U323" s="402"/>
      <c r="V323" s="402"/>
      <c r="W323" s="421"/>
      <c r="X323" s="421"/>
      <c r="Y323" s="421"/>
      <c r="Z323" s="422"/>
      <c r="AA323" s="400"/>
      <c r="AB323" s="15"/>
      <c r="AC323" s="15"/>
      <c r="AD323" s="15"/>
      <c r="AE323" s="15"/>
      <c r="AF323" s="15"/>
      <c r="AG323" s="15"/>
    </row>
    <row r="324" ht="15.75" customHeight="1">
      <c r="A324" s="15"/>
      <c r="B324" s="16"/>
      <c r="C324" s="400"/>
      <c r="D324" s="401"/>
      <c r="E324" s="402"/>
      <c r="F324" s="402"/>
      <c r="G324" s="402"/>
      <c r="H324" s="402"/>
      <c r="I324" s="402"/>
      <c r="J324" s="402"/>
      <c r="K324" s="402"/>
      <c r="L324" s="402"/>
      <c r="M324" s="402"/>
      <c r="N324" s="402"/>
      <c r="O324" s="402"/>
      <c r="P324" s="402"/>
      <c r="Q324" s="402"/>
      <c r="R324" s="402"/>
      <c r="S324" s="402"/>
      <c r="T324" s="402"/>
      <c r="U324" s="402"/>
      <c r="V324" s="402"/>
      <c r="W324" s="421"/>
      <c r="X324" s="421"/>
      <c r="Y324" s="421"/>
      <c r="Z324" s="422"/>
      <c r="AA324" s="400"/>
      <c r="AB324" s="15"/>
      <c r="AC324" s="15"/>
      <c r="AD324" s="15"/>
      <c r="AE324" s="15"/>
      <c r="AF324" s="15"/>
      <c r="AG324" s="15"/>
    </row>
    <row r="325" ht="15.75" customHeight="1">
      <c r="A325" s="15"/>
      <c r="B325" s="16"/>
      <c r="C325" s="400"/>
      <c r="D325" s="401"/>
      <c r="E325" s="402"/>
      <c r="F325" s="402"/>
      <c r="G325" s="402"/>
      <c r="H325" s="402"/>
      <c r="I325" s="402"/>
      <c r="J325" s="402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402"/>
      <c r="W325" s="421"/>
      <c r="X325" s="421"/>
      <c r="Y325" s="421"/>
      <c r="Z325" s="422"/>
      <c r="AA325" s="400"/>
      <c r="AB325" s="15"/>
      <c r="AC325" s="15"/>
      <c r="AD325" s="15"/>
      <c r="AE325" s="15"/>
      <c r="AF325" s="15"/>
      <c r="AG325" s="15"/>
    </row>
    <row r="326" ht="15.75" customHeight="1">
      <c r="A326" s="15"/>
      <c r="B326" s="16"/>
      <c r="C326" s="400"/>
      <c r="D326" s="401"/>
      <c r="E326" s="402"/>
      <c r="F326" s="402"/>
      <c r="G326" s="402"/>
      <c r="H326" s="402"/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  <c r="W326" s="421"/>
      <c r="X326" s="421"/>
      <c r="Y326" s="421"/>
      <c r="Z326" s="422"/>
      <c r="AA326" s="400"/>
      <c r="AB326" s="15"/>
      <c r="AC326" s="15"/>
      <c r="AD326" s="15"/>
      <c r="AE326" s="15"/>
      <c r="AF326" s="15"/>
      <c r="AG326" s="15"/>
    </row>
    <row r="327" ht="15.75" customHeight="1">
      <c r="A327" s="15"/>
      <c r="B327" s="16"/>
      <c r="C327" s="400"/>
      <c r="D327" s="401"/>
      <c r="E327" s="402"/>
      <c r="F327" s="402"/>
      <c r="G327" s="402"/>
      <c r="H327" s="402"/>
      <c r="I327" s="402"/>
      <c r="J327" s="402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402"/>
      <c r="W327" s="421"/>
      <c r="X327" s="421"/>
      <c r="Y327" s="421"/>
      <c r="Z327" s="422"/>
      <c r="AA327" s="400"/>
      <c r="AB327" s="15"/>
      <c r="AC327" s="15"/>
      <c r="AD327" s="15"/>
      <c r="AE327" s="15"/>
      <c r="AF327" s="15"/>
      <c r="AG327" s="15"/>
    </row>
    <row r="328" ht="15.75" customHeight="1">
      <c r="A328" s="15"/>
      <c r="B328" s="16"/>
      <c r="C328" s="400"/>
      <c r="D328" s="401"/>
      <c r="E328" s="402"/>
      <c r="F328" s="402"/>
      <c r="G328" s="402"/>
      <c r="H328" s="402"/>
      <c r="I328" s="402"/>
      <c r="J328" s="402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402"/>
      <c r="W328" s="421"/>
      <c r="X328" s="421"/>
      <c r="Y328" s="421"/>
      <c r="Z328" s="422"/>
      <c r="AA328" s="400"/>
      <c r="AB328" s="15"/>
      <c r="AC328" s="15"/>
      <c r="AD328" s="15"/>
      <c r="AE328" s="15"/>
      <c r="AF328" s="15"/>
      <c r="AG328" s="15"/>
    </row>
    <row r="329" ht="15.75" customHeight="1">
      <c r="A329" s="15"/>
      <c r="B329" s="16"/>
      <c r="C329" s="400"/>
      <c r="D329" s="401"/>
      <c r="E329" s="402"/>
      <c r="F329" s="402"/>
      <c r="G329" s="402"/>
      <c r="H329" s="402"/>
      <c r="I329" s="402"/>
      <c r="J329" s="402"/>
      <c r="K329" s="402"/>
      <c r="L329" s="402"/>
      <c r="M329" s="402"/>
      <c r="N329" s="402"/>
      <c r="O329" s="402"/>
      <c r="P329" s="402"/>
      <c r="Q329" s="402"/>
      <c r="R329" s="402"/>
      <c r="S329" s="402"/>
      <c r="T329" s="402"/>
      <c r="U329" s="402"/>
      <c r="V329" s="402"/>
      <c r="W329" s="421"/>
      <c r="X329" s="421"/>
      <c r="Y329" s="421"/>
      <c r="Z329" s="422"/>
      <c r="AA329" s="400"/>
      <c r="AB329" s="15"/>
      <c r="AC329" s="15"/>
      <c r="AD329" s="15"/>
      <c r="AE329" s="15"/>
      <c r="AF329" s="15"/>
      <c r="AG329" s="15"/>
    </row>
    <row r="330" ht="15.75" customHeight="1">
      <c r="A330" s="15"/>
      <c r="B330" s="16"/>
      <c r="C330" s="400"/>
      <c r="D330" s="401"/>
      <c r="E330" s="402"/>
      <c r="F330" s="402"/>
      <c r="G330" s="402"/>
      <c r="H330" s="402"/>
      <c r="I330" s="402"/>
      <c r="J330" s="402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402"/>
      <c r="V330" s="402"/>
      <c r="W330" s="421"/>
      <c r="X330" s="421"/>
      <c r="Y330" s="421"/>
      <c r="Z330" s="422"/>
      <c r="AA330" s="400"/>
      <c r="AB330" s="15"/>
      <c r="AC330" s="15"/>
      <c r="AD330" s="15"/>
      <c r="AE330" s="15"/>
      <c r="AF330" s="15"/>
      <c r="AG330" s="15"/>
    </row>
    <row r="331" ht="15.75" customHeight="1">
      <c r="A331" s="15"/>
      <c r="B331" s="16"/>
      <c r="C331" s="400"/>
      <c r="D331" s="401"/>
      <c r="E331" s="402"/>
      <c r="F331" s="402"/>
      <c r="G331" s="402"/>
      <c r="H331" s="402"/>
      <c r="I331" s="402"/>
      <c r="J331" s="402"/>
      <c r="K331" s="402"/>
      <c r="L331" s="402"/>
      <c r="M331" s="402"/>
      <c r="N331" s="402"/>
      <c r="O331" s="402"/>
      <c r="P331" s="402"/>
      <c r="Q331" s="402"/>
      <c r="R331" s="402"/>
      <c r="S331" s="402"/>
      <c r="T331" s="402"/>
      <c r="U331" s="402"/>
      <c r="V331" s="402"/>
      <c r="W331" s="421"/>
      <c r="X331" s="421"/>
      <c r="Y331" s="421"/>
      <c r="Z331" s="422"/>
      <c r="AA331" s="400"/>
      <c r="AB331" s="15"/>
      <c r="AC331" s="15"/>
      <c r="AD331" s="15"/>
      <c r="AE331" s="15"/>
      <c r="AF331" s="15"/>
      <c r="AG331" s="15"/>
    </row>
    <row r="332" ht="15.75" customHeight="1">
      <c r="A332" s="15"/>
      <c r="B332" s="16"/>
      <c r="C332" s="400"/>
      <c r="D332" s="401"/>
      <c r="E332" s="402"/>
      <c r="F332" s="402"/>
      <c r="G332" s="402"/>
      <c r="H332" s="402"/>
      <c r="I332" s="402"/>
      <c r="J332" s="402"/>
      <c r="K332" s="402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  <c r="V332" s="402"/>
      <c r="W332" s="421"/>
      <c r="X332" s="421"/>
      <c r="Y332" s="421"/>
      <c r="Z332" s="422"/>
      <c r="AA332" s="400"/>
      <c r="AB332" s="15"/>
      <c r="AC332" s="15"/>
      <c r="AD332" s="15"/>
      <c r="AE332" s="15"/>
      <c r="AF332" s="15"/>
      <c r="AG332" s="15"/>
    </row>
    <row r="333" ht="15.75" customHeight="1">
      <c r="A333" s="15"/>
      <c r="B333" s="16"/>
      <c r="C333" s="400"/>
      <c r="D333" s="401"/>
      <c r="E333" s="402"/>
      <c r="F333" s="402"/>
      <c r="G333" s="402"/>
      <c r="H333" s="402"/>
      <c r="I333" s="402"/>
      <c r="J333" s="402"/>
      <c r="K333" s="402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  <c r="V333" s="402"/>
      <c r="W333" s="421"/>
      <c r="X333" s="421"/>
      <c r="Y333" s="421"/>
      <c r="Z333" s="422"/>
      <c r="AA333" s="400"/>
      <c r="AB333" s="15"/>
      <c r="AC333" s="15"/>
      <c r="AD333" s="15"/>
      <c r="AE333" s="15"/>
      <c r="AF333" s="15"/>
      <c r="AG333" s="15"/>
    </row>
    <row r="334" ht="15.75" customHeight="1">
      <c r="A334" s="15"/>
      <c r="B334" s="16"/>
      <c r="C334" s="400"/>
      <c r="D334" s="401"/>
      <c r="E334" s="402"/>
      <c r="F334" s="402"/>
      <c r="G334" s="402"/>
      <c r="H334" s="402"/>
      <c r="I334" s="402"/>
      <c r="J334" s="402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402"/>
      <c r="W334" s="421"/>
      <c r="X334" s="421"/>
      <c r="Y334" s="421"/>
      <c r="Z334" s="422"/>
      <c r="AA334" s="400"/>
      <c r="AB334" s="15"/>
      <c r="AC334" s="15"/>
      <c r="AD334" s="15"/>
      <c r="AE334" s="15"/>
      <c r="AF334" s="15"/>
      <c r="AG334" s="15"/>
    </row>
    <row r="335" ht="15.75" customHeight="1">
      <c r="A335" s="15"/>
      <c r="B335" s="16"/>
      <c r="C335" s="400"/>
      <c r="D335" s="401"/>
      <c r="E335" s="402"/>
      <c r="F335" s="402"/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  <c r="V335" s="402"/>
      <c r="W335" s="421"/>
      <c r="X335" s="421"/>
      <c r="Y335" s="421"/>
      <c r="Z335" s="422"/>
      <c r="AA335" s="400"/>
      <c r="AB335" s="15"/>
      <c r="AC335" s="15"/>
      <c r="AD335" s="15"/>
      <c r="AE335" s="15"/>
      <c r="AF335" s="15"/>
      <c r="AG335" s="15"/>
    </row>
    <row r="336" ht="15.75" customHeight="1">
      <c r="A336" s="15"/>
      <c r="B336" s="16"/>
      <c r="C336" s="400"/>
      <c r="D336" s="401"/>
      <c r="E336" s="402"/>
      <c r="F336" s="402"/>
      <c r="G336" s="402"/>
      <c r="H336" s="402"/>
      <c r="I336" s="402"/>
      <c r="J336" s="402"/>
      <c r="K336" s="402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402"/>
      <c r="W336" s="421"/>
      <c r="X336" s="421"/>
      <c r="Y336" s="421"/>
      <c r="Z336" s="422"/>
      <c r="AA336" s="400"/>
      <c r="AB336" s="15"/>
      <c r="AC336" s="15"/>
      <c r="AD336" s="15"/>
      <c r="AE336" s="15"/>
      <c r="AF336" s="15"/>
      <c r="AG336" s="15"/>
    </row>
    <row r="337" ht="15.75" customHeight="1">
      <c r="A337" s="15"/>
      <c r="B337" s="16"/>
      <c r="C337" s="400"/>
      <c r="D337" s="401"/>
      <c r="E337" s="402"/>
      <c r="F337" s="402"/>
      <c r="G337" s="402"/>
      <c r="H337" s="402"/>
      <c r="I337" s="402"/>
      <c r="J337" s="402"/>
      <c r="K337" s="402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  <c r="V337" s="402"/>
      <c r="W337" s="421"/>
      <c r="X337" s="421"/>
      <c r="Y337" s="421"/>
      <c r="Z337" s="422"/>
      <c r="AA337" s="400"/>
      <c r="AB337" s="15"/>
      <c r="AC337" s="15"/>
      <c r="AD337" s="15"/>
      <c r="AE337" s="15"/>
      <c r="AF337" s="15"/>
      <c r="AG337" s="15"/>
    </row>
    <row r="338" ht="15.75" customHeight="1">
      <c r="A338" s="15"/>
      <c r="B338" s="16"/>
      <c r="C338" s="400"/>
      <c r="D338" s="401"/>
      <c r="E338" s="402"/>
      <c r="F338" s="402"/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2"/>
      <c r="T338" s="402"/>
      <c r="U338" s="402"/>
      <c r="V338" s="402"/>
      <c r="W338" s="421"/>
      <c r="X338" s="421"/>
      <c r="Y338" s="421"/>
      <c r="Z338" s="422"/>
      <c r="AA338" s="400"/>
      <c r="AB338" s="15"/>
      <c r="AC338" s="15"/>
      <c r="AD338" s="15"/>
      <c r="AE338" s="15"/>
      <c r="AF338" s="15"/>
      <c r="AG338" s="15"/>
    </row>
    <row r="339" ht="15.75" customHeight="1">
      <c r="A339" s="15"/>
      <c r="B339" s="16"/>
      <c r="C339" s="400"/>
      <c r="D339" s="401"/>
      <c r="E339" s="402"/>
      <c r="F339" s="402"/>
      <c r="G339" s="402"/>
      <c r="H339" s="402"/>
      <c r="I339" s="402"/>
      <c r="J339" s="402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402"/>
      <c r="W339" s="421"/>
      <c r="X339" s="421"/>
      <c r="Y339" s="421"/>
      <c r="Z339" s="422"/>
      <c r="AA339" s="400"/>
      <c r="AB339" s="15"/>
      <c r="AC339" s="15"/>
      <c r="AD339" s="15"/>
      <c r="AE339" s="15"/>
      <c r="AF339" s="15"/>
      <c r="AG339" s="15"/>
    </row>
    <row r="340" ht="15.75" customHeight="1">
      <c r="A340" s="15"/>
      <c r="B340" s="16"/>
      <c r="C340" s="400"/>
      <c r="D340" s="401"/>
      <c r="E340" s="402"/>
      <c r="F340" s="402"/>
      <c r="G340" s="402"/>
      <c r="H340" s="402"/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2"/>
      <c r="W340" s="421"/>
      <c r="X340" s="421"/>
      <c r="Y340" s="421"/>
      <c r="Z340" s="422"/>
      <c r="AA340" s="400"/>
      <c r="AB340" s="15"/>
      <c r="AC340" s="15"/>
      <c r="AD340" s="15"/>
      <c r="AE340" s="15"/>
      <c r="AF340" s="15"/>
      <c r="AG340" s="15"/>
    </row>
    <row r="341" ht="15.75" customHeight="1">
      <c r="A341" s="15"/>
      <c r="B341" s="16"/>
      <c r="C341" s="400"/>
      <c r="D341" s="401"/>
      <c r="E341" s="402"/>
      <c r="F341" s="402"/>
      <c r="G341" s="402"/>
      <c r="H341" s="402"/>
      <c r="I341" s="402"/>
      <c r="J341" s="402"/>
      <c r="K341" s="402"/>
      <c r="L341" s="402"/>
      <c r="M341" s="402"/>
      <c r="N341" s="402"/>
      <c r="O341" s="402"/>
      <c r="P341" s="402"/>
      <c r="Q341" s="402"/>
      <c r="R341" s="402"/>
      <c r="S341" s="402"/>
      <c r="T341" s="402"/>
      <c r="U341" s="402"/>
      <c r="V341" s="402"/>
      <c r="W341" s="421"/>
      <c r="X341" s="421"/>
      <c r="Y341" s="421"/>
      <c r="Z341" s="422"/>
      <c r="AA341" s="400"/>
      <c r="AB341" s="15"/>
      <c r="AC341" s="15"/>
      <c r="AD341" s="15"/>
      <c r="AE341" s="15"/>
      <c r="AF341" s="15"/>
      <c r="AG341" s="15"/>
    </row>
    <row r="342" ht="15.75" customHeight="1">
      <c r="A342" s="15"/>
      <c r="B342" s="16"/>
      <c r="C342" s="400"/>
      <c r="D342" s="401"/>
      <c r="E342" s="402"/>
      <c r="F342" s="402"/>
      <c r="G342" s="402"/>
      <c r="H342" s="402"/>
      <c r="I342" s="402"/>
      <c r="J342" s="402"/>
      <c r="K342" s="402"/>
      <c r="L342" s="402"/>
      <c r="M342" s="402"/>
      <c r="N342" s="402"/>
      <c r="O342" s="402"/>
      <c r="P342" s="402"/>
      <c r="Q342" s="402"/>
      <c r="R342" s="402"/>
      <c r="S342" s="402"/>
      <c r="T342" s="402"/>
      <c r="U342" s="402"/>
      <c r="V342" s="402"/>
      <c r="W342" s="421"/>
      <c r="X342" s="421"/>
      <c r="Y342" s="421"/>
      <c r="Z342" s="422"/>
      <c r="AA342" s="400"/>
      <c r="AB342" s="15"/>
      <c r="AC342" s="15"/>
      <c r="AD342" s="15"/>
      <c r="AE342" s="15"/>
      <c r="AF342" s="15"/>
      <c r="AG342" s="15"/>
    </row>
    <row r="343" ht="15.75" customHeight="1">
      <c r="A343" s="15"/>
      <c r="B343" s="16"/>
      <c r="C343" s="400"/>
      <c r="D343" s="401"/>
      <c r="E343" s="402"/>
      <c r="F343" s="402"/>
      <c r="G343" s="402"/>
      <c r="H343" s="402"/>
      <c r="I343" s="402"/>
      <c r="J343" s="402"/>
      <c r="K343" s="402"/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402"/>
      <c r="W343" s="421"/>
      <c r="X343" s="421"/>
      <c r="Y343" s="421"/>
      <c r="Z343" s="422"/>
      <c r="AA343" s="400"/>
      <c r="AB343" s="15"/>
      <c r="AC343" s="15"/>
      <c r="AD343" s="15"/>
      <c r="AE343" s="15"/>
      <c r="AF343" s="15"/>
      <c r="AG343" s="15"/>
    </row>
    <row r="344" ht="15.75" customHeight="1">
      <c r="A344" s="15"/>
      <c r="B344" s="16"/>
      <c r="C344" s="400"/>
      <c r="D344" s="401"/>
      <c r="E344" s="402"/>
      <c r="F344" s="402"/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2"/>
      <c r="T344" s="402"/>
      <c r="U344" s="402"/>
      <c r="V344" s="402"/>
      <c r="W344" s="421"/>
      <c r="X344" s="421"/>
      <c r="Y344" s="421"/>
      <c r="Z344" s="422"/>
      <c r="AA344" s="400"/>
      <c r="AB344" s="15"/>
      <c r="AC344" s="15"/>
      <c r="AD344" s="15"/>
      <c r="AE344" s="15"/>
      <c r="AF344" s="15"/>
      <c r="AG344" s="15"/>
    </row>
    <row r="345" ht="15.75" customHeight="1">
      <c r="A345" s="15"/>
      <c r="B345" s="16"/>
      <c r="C345" s="400"/>
      <c r="D345" s="401"/>
      <c r="E345" s="402"/>
      <c r="F345" s="402"/>
      <c r="G345" s="402"/>
      <c r="H345" s="402"/>
      <c r="I345" s="402"/>
      <c r="J345" s="402"/>
      <c r="K345" s="402"/>
      <c r="L345" s="402"/>
      <c r="M345" s="402"/>
      <c r="N345" s="402"/>
      <c r="O345" s="402"/>
      <c r="P345" s="402"/>
      <c r="Q345" s="402"/>
      <c r="R345" s="402"/>
      <c r="S345" s="402"/>
      <c r="T345" s="402"/>
      <c r="U345" s="402"/>
      <c r="V345" s="402"/>
      <c r="W345" s="421"/>
      <c r="X345" s="421"/>
      <c r="Y345" s="421"/>
      <c r="Z345" s="422"/>
      <c r="AA345" s="400"/>
      <c r="AB345" s="15"/>
      <c r="AC345" s="15"/>
      <c r="AD345" s="15"/>
      <c r="AE345" s="15"/>
      <c r="AF345" s="15"/>
      <c r="AG345" s="15"/>
    </row>
    <row r="346" ht="15.75" customHeight="1">
      <c r="A346" s="15"/>
      <c r="B346" s="16"/>
      <c r="C346" s="400"/>
      <c r="D346" s="401"/>
      <c r="E346" s="402"/>
      <c r="F346" s="402"/>
      <c r="G346" s="402"/>
      <c r="H346" s="402"/>
      <c r="I346" s="402"/>
      <c r="J346" s="402"/>
      <c r="K346" s="402"/>
      <c r="L346" s="402"/>
      <c r="M346" s="402"/>
      <c r="N346" s="402"/>
      <c r="O346" s="402"/>
      <c r="P346" s="402"/>
      <c r="Q346" s="402"/>
      <c r="R346" s="402"/>
      <c r="S346" s="402"/>
      <c r="T346" s="402"/>
      <c r="U346" s="402"/>
      <c r="V346" s="402"/>
      <c r="W346" s="421"/>
      <c r="X346" s="421"/>
      <c r="Y346" s="421"/>
      <c r="Z346" s="422"/>
      <c r="AA346" s="400"/>
      <c r="AB346" s="15"/>
      <c r="AC346" s="15"/>
      <c r="AD346" s="15"/>
      <c r="AE346" s="15"/>
      <c r="AF346" s="15"/>
      <c r="AG346" s="15"/>
    </row>
    <row r="347" ht="15.75" customHeight="1">
      <c r="A347" s="15"/>
      <c r="B347" s="16"/>
      <c r="C347" s="400"/>
      <c r="D347" s="401"/>
      <c r="E347" s="402"/>
      <c r="F347" s="402"/>
      <c r="G347" s="402"/>
      <c r="H347" s="402"/>
      <c r="I347" s="402"/>
      <c r="J347" s="402"/>
      <c r="K347" s="402"/>
      <c r="L347" s="402"/>
      <c r="M347" s="402"/>
      <c r="N347" s="402"/>
      <c r="O347" s="402"/>
      <c r="P347" s="402"/>
      <c r="Q347" s="402"/>
      <c r="R347" s="402"/>
      <c r="S347" s="402"/>
      <c r="T347" s="402"/>
      <c r="U347" s="402"/>
      <c r="V347" s="402"/>
      <c r="W347" s="421"/>
      <c r="X347" s="421"/>
      <c r="Y347" s="421"/>
      <c r="Z347" s="422"/>
      <c r="AA347" s="400"/>
      <c r="AB347" s="15"/>
      <c r="AC347" s="15"/>
      <c r="AD347" s="15"/>
      <c r="AE347" s="15"/>
      <c r="AF347" s="15"/>
      <c r="AG347" s="15"/>
    </row>
    <row r="348" ht="15.75" customHeight="1">
      <c r="A348" s="15"/>
      <c r="B348" s="16"/>
      <c r="C348" s="400"/>
      <c r="D348" s="401"/>
      <c r="E348" s="402"/>
      <c r="F348" s="402"/>
      <c r="G348" s="402"/>
      <c r="H348" s="402"/>
      <c r="I348" s="402"/>
      <c r="J348" s="402"/>
      <c r="K348" s="402"/>
      <c r="L348" s="402"/>
      <c r="M348" s="402"/>
      <c r="N348" s="402"/>
      <c r="O348" s="402"/>
      <c r="P348" s="402"/>
      <c r="Q348" s="402"/>
      <c r="R348" s="402"/>
      <c r="S348" s="402"/>
      <c r="T348" s="402"/>
      <c r="U348" s="402"/>
      <c r="V348" s="402"/>
      <c r="W348" s="421"/>
      <c r="X348" s="421"/>
      <c r="Y348" s="421"/>
      <c r="Z348" s="422"/>
      <c r="AA348" s="400"/>
      <c r="AB348" s="15"/>
      <c r="AC348" s="15"/>
      <c r="AD348" s="15"/>
      <c r="AE348" s="15"/>
      <c r="AF348" s="15"/>
      <c r="AG348" s="15"/>
    </row>
    <row r="349" ht="15.75" customHeight="1">
      <c r="A349" s="15"/>
      <c r="B349" s="16"/>
      <c r="C349" s="400"/>
      <c r="D349" s="401"/>
      <c r="E349" s="402"/>
      <c r="F349" s="402"/>
      <c r="G349" s="402"/>
      <c r="H349" s="402"/>
      <c r="I349" s="402"/>
      <c r="J349" s="402"/>
      <c r="K349" s="402"/>
      <c r="L349" s="402"/>
      <c r="M349" s="402"/>
      <c r="N349" s="402"/>
      <c r="O349" s="402"/>
      <c r="P349" s="402"/>
      <c r="Q349" s="402"/>
      <c r="R349" s="402"/>
      <c r="S349" s="402"/>
      <c r="T349" s="402"/>
      <c r="U349" s="402"/>
      <c r="V349" s="402"/>
      <c r="W349" s="421"/>
      <c r="X349" s="421"/>
      <c r="Y349" s="421"/>
      <c r="Z349" s="422"/>
      <c r="AA349" s="400"/>
      <c r="AB349" s="15"/>
      <c r="AC349" s="15"/>
      <c r="AD349" s="15"/>
      <c r="AE349" s="15"/>
      <c r="AF349" s="15"/>
      <c r="AG349" s="15"/>
    </row>
    <row r="350" ht="15.75" customHeight="1">
      <c r="A350" s="15"/>
      <c r="B350" s="16"/>
      <c r="C350" s="400"/>
      <c r="D350" s="401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2"/>
      <c r="Q350" s="402"/>
      <c r="R350" s="402"/>
      <c r="S350" s="402"/>
      <c r="T350" s="402"/>
      <c r="U350" s="402"/>
      <c r="V350" s="402"/>
      <c r="W350" s="421"/>
      <c r="X350" s="421"/>
      <c r="Y350" s="421"/>
      <c r="Z350" s="422"/>
      <c r="AA350" s="400"/>
      <c r="AB350" s="15"/>
      <c r="AC350" s="15"/>
      <c r="AD350" s="15"/>
      <c r="AE350" s="15"/>
      <c r="AF350" s="15"/>
      <c r="AG350" s="15"/>
    </row>
    <row r="351" ht="15.75" customHeight="1">
      <c r="A351" s="15"/>
      <c r="B351" s="16"/>
      <c r="C351" s="400"/>
      <c r="D351" s="401"/>
      <c r="E351" s="402"/>
      <c r="F351" s="402"/>
      <c r="G351" s="402"/>
      <c r="H351" s="402"/>
      <c r="I351" s="402"/>
      <c r="J351" s="402"/>
      <c r="K351" s="402"/>
      <c r="L351" s="402"/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21"/>
      <c r="X351" s="421"/>
      <c r="Y351" s="421"/>
      <c r="Z351" s="422"/>
      <c r="AA351" s="400"/>
      <c r="AB351" s="15"/>
      <c r="AC351" s="15"/>
      <c r="AD351" s="15"/>
      <c r="AE351" s="15"/>
      <c r="AF351" s="15"/>
      <c r="AG351" s="15"/>
    </row>
    <row r="352" ht="15.75" customHeight="1">
      <c r="A352" s="15"/>
      <c r="B352" s="16"/>
      <c r="C352" s="400"/>
      <c r="D352" s="401"/>
      <c r="E352" s="402"/>
      <c r="F352" s="402"/>
      <c r="G352" s="402"/>
      <c r="H352" s="402"/>
      <c r="I352" s="402"/>
      <c r="J352" s="402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402"/>
      <c r="W352" s="421"/>
      <c r="X352" s="421"/>
      <c r="Y352" s="421"/>
      <c r="Z352" s="422"/>
      <c r="AA352" s="400"/>
      <c r="AB352" s="15"/>
      <c r="AC352" s="15"/>
      <c r="AD352" s="15"/>
      <c r="AE352" s="15"/>
      <c r="AF352" s="15"/>
      <c r="AG352" s="15"/>
    </row>
    <row r="353" ht="15.75" customHeight="1">
      <c r="A353" s="15"/>
      <c r="B353" s="16"/>
      <c r="C353" s="400"/>
      <c r="D353" s="401"/>
      <c r="E353" s="402"/>
      <c r="F353" s="402"/>
      <c r="G353" s="402"/>
      <c r="H353" s="402"/>
      <c r="I353" s="402"/>
      <c r="J353" s="402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402"/>
      <c r="W353" s="421"/>
      <c r="X353" s="421"/>
      <c r="Y353" s="421"/>
      <c r="Z353" s="422"/>
      <c r="AA353" s="400"/>
      <c r="AB353" s="15"/>
      <c r="AC353" s="15"/>
      <c r="AD353" s="15"/>
      <c r="AE353" s="15"/>
      <c r="AF353" s="15"/>
      <c r="AG353" s="15"/>
    </row>
    <row r="354" ht="15.75" customHeight="1">
      <c r="A354" s="15"/>
      <c r="B354" s="16"/>
      <c r="C354" s="400"/>
      <c r="D354" s="401"/>
      <c r="E354" s="402"/>
      <c r="F354" s="402"/>
      <c r="G354" s="402"/>
      <c r="H354" s="402"/>
      <c r="I354" s="402"/>
      <c r="J354" s="402"/>
      <c r="K354" s="402"/>
      <c r="L354" s="402"/>
      <c r="M354" s="402"/>
      <c r="N354" s="402"/>
      <c r="O354" s="402"/>
      <c r="P354" s="402"/>
      <c r="Q354" s="402"/>
      <c r="R354" s="402"/>
      <c r="S354" s="402"/>
      <c r="T354" s="402"/>
      <c r="U354" s="402"/>
      <c r="V354" s="402"/>
      <c r="W354" s="421"/>
      <c r="X354" s="421"/>
      <c r="Y354" s="421"/>
      <c r="Z354" s="422"/>
      <c r="AA354" s="400"/>
      <c r="AB354" s="15"/>
      <c r="AC354" s="15"/>
      <c r="AD354" s="15"/>
      <c r="AE354" s="15"/>
      <c r="AF354" s="15"/>
      <c r="AG354" s="15"/>
    </row>
    <row r="355" ht="15.75" customHeight="1">
      <c r="A355" s="15"/>
      <c r="B355" s="16"/>
      <c r="C355" s="400"/>
      <c r="D355" s="401"/>
      <c r="E355" s="402"/>
      <c r="F355" s="402"/>
      <c r="G355" s="402"/>
      <c r="H355" s="402"/>
      <c r="I355" s="402"/>
      <c r="J355" s="402"/>
      <c r="K355" s="402"/>
      <c r="L355" s="402"/>
      <c r="M355" s="402"/>
      <c r="N355" s="402"/>
      <c r="O355" s="402"/>
      <c r="P355" s="402"/>
      <c r="Q355" s="402"/>
      <c r="R355" s="402"/>
      <c r="S355" s="402"/>
      <c r="T355" s="402"/>
      <c r="U355" s="402"/>
      <c r="V355" s="402"/>
      <c r="W355" s="421"/>
      <c r="X355" s="421"/>
      <c r="Y355" s="421"/>
      <c r="Z355" s="422"/>
      <c r="AA355" s="400"/>
      <c r="AB355" s="15"/>
      <c r="AC355" s="15"/>
      <c r="AD355" s="15"/>
      <c r="AE355" s="15"/>
      <c r="AF355" s="15"/>
      <c r="AG355" s="15"/>
    </row>
    <row r="356" ht="15.75" customHeight="1">
      <c r="A356" s="15"/>
      <c r="B356" s="16"/>
      <c r="C356" s="400"/>
      <c r="D356" s="401"/>
      <c r="E356" s="402"/>
      <c r="F356" s="402"/>
      <c r="G356" s="402"/>
      <c r="H356" s="402"/>
      <c r="I356" s="402"/>
      <c r="J356" s="402"/>
      <c r="K356" s="402"/>
      <c r="L356" s="402"/>
      <c r="M356" s="402"/>
      <c r="N356" s="402"/>
      <c r="O356" s="402"/>
      <c r="P356" s="402"/>
      <c r="Q356" s="402"/>
      <c r="R356" s="402"/>
      <c r="S356" s="402"/>
      <c r="T356" s="402"/>
      <c r="U356" s="402"/>
      <c r="V356" s="402"/>
      <c r="W356" s="421"/>
      <c r="X356" s="421"/>
      <c r="Y356" s="421"/>
      <c r="Z356" s="422"/>
      <c r="AA356" s="400"/>
      <c r="AB356" s="15"/>
      <c r="AC356" s="15"/>
      <c r="AD356" s="15"/>
      <c r="AE356" s="15"/>
      <c r="AF356" s="15"/>
      <c r="AG356" s="15"/>
    </row>
    <row r="357" ht="15.75" customHeight="1">
      <c r="A357" s="15"/>
      <c r="B357" s="16"/>
      <c r="C357" s="400"/>
      <c r="D357" s="401"/>
      <c r="E357" s="402"/>
      <c r="F357" s="402"/>
      <c r="G357" s="402"/>
      <c r="H357" s="402"/>
      <c r="I357" s="402"/>
      <c r="J357" s="402"/>
      <c r="K357" s="402"/>
      <c r="L357" s="402"/>
      <c r="M357" s="402"/>
      <c r="N357" s="402"/>
      <c r="O357" s="402"/>
      <c r="P357" s="402"/>
      <c r="Q357" s="402"/>
      <c r="R357" s="402"/>
      <c r="S357" s="402"/>
      <c r="T357" s="402"/>
      <c r="U357" s="402"/>
      <c r="V357" s="402"/>
      <c r="W357" s="421"/>
      <c r="X357" s="421"/>
      <c r="Y357" s="421"/>
      <c r="Z357" s="422"/>
      <c r="AA357" s="400"/>
      <c r="AB357" s="15"/>
      <c r="AC357" s="15"/>
      <c r="AD357" s="15"/>
      <c r="AE357" s="15"/>
      <c r="AF357" s="15"/>
      <c r="AG357" s="15"/>
    </row>
    <row r="358" ht="15.75" customHeight="1">
      <c r="A358" s="15"/>
      <c r="B358" s="16"/>
      <c r="C358" s="400"/>
      <c r="D358" s="401"/>
      <c r="E358" s="402"/>
      <c r="F358" s="402"/>
      <c r="G358" s="402"/>
      <c r="H358" s="402"/>
      <c r="I358" s="402"/>
      <c r="J358" s="402"/>
      <c r="K358" s="402"/>
      <c r="L358" s="402"/>
      <c r="M358" s="402"/>
      <c r="N358" s="402"/>
      <c r="O358" s="402"/>
      <c r="P358" s="402"/>
      <c r="Q358" s="402"/>
      <c r="R358" s="402"/>
      <c r="S358" s="402"/>
      <c r="T358" s="402"/>
      <c r="U358" s="402"/>
      <c r="V358" s="402"/>
      <c r="W358" s="421"/>
      <c r="X358" s="421"/>
      <c r="Y358" s="421"/>
      <c r="Z358" s="422"/>
      <c r="AA358" s="400"/>
      <c r="AB358" s="15"/>
      <c r="AC358" s="15"/>
      <c r="AD358" s="15"/>
      <c r="AE358" s="15"/>
      <c r="AF358" s="15"/>
      <c r="AG358" s="15"/>
    </row>
    <row r="359" ht="15.75" customHeight="1">
      <c r="A359" s="15"/>
      <c r="B359" s="16"/>
      <c r="C359" s="400"/>
      <c r="D359" s="401"/>
      <c r="E359" s="402"/>
      <c r="F359" s="402"/>
      <c r="G359" s="402"/>
      <c r="H359" s="402"/>
      <c r="I359" s="402"/>
      <c r="J359" s="402"/>
      <c r="K359" s="402"/>
      <c r="L359" s="402"/>
      <c r="M359" s="402"/>
      <c r="N359" s="402"/>
      <c r="O359" s="402"/>
      <c r="P359" s="402"/>
      <c r="Q359" s="402"/>
      <c r="R359" s="402"/>
      <c r="S359" s="402"/>
      <c r="T359" s="402"/>
      <c r="U359" s="402"/>
      <c r="V359" s="402"/>
      <c r="W359" s="421"/>
      <c r="X359" s="421"/>
      <c r="Y359" s="421"/>
      <c r="Z359" s="422"/>
      <c r="AA359" s="400"/>
      <c r="AB359" s="15"/>
      <c r="AC359" s="15"/>
      <c r="AD359" s="15"/>
      <c r="AE359" s="15"/>
      <c r="AF359" s="15"/>
      <c r="AG359" s="15"/>
    </row>
    <row r="360" ht="15.75" customHeight="1">
      <c r="A360" s="15"/>
      <c r="B360" s="16"/>
      <c r="C360" s="400"/>
      <c r="D360" s="401"/>
      <c r="E360" s="402"/>
      <c r="F360" s="402"/>
      <c r="G360" s="402"/>
      <c r="H360" s="402"/>
      <c r="I360" s="402"/>
      <c r="J360" s="402"/>
      <c r="K360" s="402"/>
      <c r="L360" s="402"/>
      <c r="M360" s="402"/>
      <c r="N360" s="402"/>
      <c r="O360" s="402"/>
      <c r="P360" s="402"/>
      <c r="Q360" s="402"/>
      <c r="R360" s="402"/>
      <c r="S360" s="402"/>
      <c r="T360" s="402"/>
      <c r="U360" s="402"/>
      <c r="V360" s="402"/>
      <c r="W360" s="421"/>
      <c r="X360" s="421"/>
      <c r="Y360" s="421"/>
      <c r="Z360" s="422"/>
      <c r="AA360" s="400"/>
      <c r="AB360" s="15"/>
      <c r="AC360" s="15"/>
      <c r="AD360" s="15"/>
      <c r="AE360" s="15"/>
      <c r="AF360" s="15"/>
      <c r="AG360" s="15"/>
    </row>
    <row r="361" ht="15.75" customHeight="1">
      <c r="A361" s="15"/>
      <c r="B361" s="16"/>
      <c r="C361" s="400"/>
      <c r="D361" s="401"/>
      <c r="E361" s="402"/>
      <c r="F361" s="402"/>
      <c r="G361" s="402"/>
      <c r="H361" s="402"/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  <c r="W361" s="421"/>
      <c r="X361" s="421"/>
      <c r="Y361" s="421"/>
      <c r="Z361" s="422"/>
      <c r="AA361" s="400"/>
      <c r="AB361" s="15"/>
      <c r="AC361" s="15"/>
      <c r="AD361" s="15"/>
      <c r="AE361" s="15"/>
      <c r="AF361" s="15"/>
      <c r="AG361" s="15"/>
    </row>
    <row r="362" ht="15.75" customHeight="1">
      <c r="A362" s="15"/>
      <c r="B362" s="16"/>
      <c r="C362" s="400"/>
      <c r="D362" s="401"/>
      <c r="E362" s="402"/>
      <c r="F362" s="402"/>
      <c r="G362" s="402"/>
      <c r="H362" s="402"/>
      <c r="I362" s="402"/>
      <c r="J362" s="402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402"/>
      <c r="W362" s="421"/>
      <c r="X362" s="421"/>
      <c r="Y362" s="421"/>
      <c r="Z362" s="422"/>
      <c r="AA362" s="400"/>
      <c r="AB362" s="15"/>
      <c r="AC362" s="15"/>
      <c r="AD362" s="15"/>
      <c r="AE362" s="15"/>
      <c r="AF362" s="15"/>
      <c r="AG362" s="15"/>
    </row>
    <row r="363" ht="15.75" customHeight="1">
      <c r="A363" s="15"/>
      <c r="B363" s="16"/>
      <c r="C363" s="400"/>
      <c r="D363" s="401"/>
      <c r="E363" s="402"/>
      <c r="F363" s="402"/>
      <c r="G363" s="402"/>
      <c r="H363" s="402"/>
      <c r="I363" s="402"/>
      <c r="J363" s="402"/>
      <c r="K363" s="402"/>
      <c r="L363" s="402"/>
      <c r="M363" s="402"/>
      <c r="N363" s="402"/>
      <c r="O363" s="402"/>
      <c r="P363" s="402"/>
      <c r="Q363" s="402"/>
      <c r="R363" s="402"/>
      <c r="S363" s="402"/>
      <c r="T363" s="402"/>
      <c r="U363" s="402"/>
      <c r="V363" s="402"/>
      <c r="W363" s="421"/>
      <c r="X363" s="421"/>
      <c r="Y363" s="421"/>
      <c r="Z363" s="422"/>
      <c r="AA363" s="400"/>
      <c r="AB363" s="15"/>
      <c r="AC363" s="15"/>
      <c r="AD363" s="15"/>
      <c r="AE363" s="15"/>
      <c r="AF363" s="15"/>
      <c r="AG363" s="15"/>
    </row>
    <row r="364" ht="15.75" customHeight="1">
      <c r="A364" s="15"/>
      <c r="B364" s="16"/>
      <c r="C364" s="400"/>
      <c r="D364" s="401"/>
      <c r="E364" s="402"/>
      <c r="F364" s="402"/>
      <c r="G364" s="402"/>
      <c r="H364" s="402"/>
      <c r="I364" s="402"/>
      <c r="J364" s="402"/>
      <c r="K364" s="402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402"/>
      <c r="W364" s="421"/>
      <c r="X364" s="421"/>
      <c r="Y364" s="421"/>
      <c r="Z364" s="422"/>
      <c r="AA364" s="400"/>
      <c r="AB364" s="15"/>
      <c r="AC364" s="15"/>
      <c r="AD364" s="15"/>
      <c r="AE364" s="15"/>
      <c r="AF364" s="15"/>
      <c r="AG364" s="15"/>
    </row>
    <row r="365" ht="15.75" customHeight="1">
      <c r="A365" s="15"/>
      <c r="B365" s="16"/>
      <c r="C365" s="400"/>
      <c r="D365" s="401"/>
      <c r="E365" s="402"/>
      <c r="F365" s="402"/>
      <c r="G365" s="402"/>
      <c r="H365" s="402"/>
      <c r="I365" s="402"/>
      <c r="J365" s="402"/>
      <c r="K365" s="402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21"/>
      <c r="X365" s="421"/>
      <c r="Y365" s="421"/>
      <c r="Z365" s="422"/>
      <c r="AA365" s="400"/>
      <c r="AB365" s="15"/>
      <c r="AC365" s="15"/>
      <c r="AD365" s="15"/>
      <c r="AE365" s="15"/>
      <c r="AF365" s="15"/>
      <c r="AG365" s="15"/>
    </row>
    <row r="366" ht="15.75" customHeight="1">
      <c r="A366" s="15"/>
      <c r="B366" s="16"/>
      <c r="C366" s="400"/>
      <c r="D366" s="401"/>
      <c r="E366" s="402"/>
      <c r="F366" s="402"/>
      <c r="G366" s="402"/>
      <c r="H366" s="402"/>
      <c r="I366" s="402"/>
      <c r="J366" s="402"/>
      <c r="K366" s="402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402"/>
      <c r="W366" s="421"/>
      <c r="X366" s="421"/>
      <c r="Y366" s="421"/>
      <c r="Z366" s="422"/>
      <c r="AA366" s="400"/>
      <c r="AB366" s="15"/>
      <c r="AC366" s="15"/>
      <c r="AD366" s="15"/>
      <c r="AE366" s="15"/>
      <c r="AF366" s="15"/>
      <c r="AG366" s="15"/>
    </row>
    <row r="367" ht="15.75" customHeight="1">
      <c r="A367" s="15"/>
      <c r="B367" s="16"/>
      <c r="C367" s="400"/>
      <c r="D367" s="401"/>
      <c r="E367" s="402"/>
      <c r="F367" s="402"/>
      <c r="G367" s="402"/>
      <c r="H367" s="402"/>
      <c r="I367" s="402"/>
      <c r="J367" s="402"/>
      <c r="K367" s="402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402"/>
      <c r="W367" s="421"/>
      <c r="X367" s="421"/>
      <c r="Y367" s="421"/>
      <c r="Z367" s="422"/>
      <c r="AA367" s="400"/>
      <c r="AB367" s="15"/>
      <c r="AC367" s="15"/>
      <c r="AD367" s="15"/>
      <c r="AE367" s="15"/>
      <c r="AF367" s="15"/>
      <c r="AG367" s="15"/>
    </row>
    <row r="368" ht="15.75" customHeight="1">
      <c r="A368" s="15"/>
      <c r="B368" s="16"/>
      <c r="C368" s="400"/>
      <c r="D368" s="401"/>
      <c r="E368" s="402"/>
      <c r="F368" s="402"/>
      <c r="G368" s="402"/>
      <c r="H368" s="402"/>
      <c r="I368" s="402"/>
      <c r="J368" s="402"/>
      <c r="K368" s="402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402"/>
      <c r="W368" s="421"/>
      <c r="X368" s="421"/>
      <c r="Y368" s="421"/>
      <c r="Z368" s="422"/>
      <c r="AA368" s="400"/>
      <c r="AB368" s="15"/>
      <c r="AC368" s="15"/>
      <c r="AD368" s="15"/>
      <c r="AE368" s="15"/>
      <c r="AF368" s="15"/>
      <c r="AG368" s="15"/>
    </row>
    <row r="369" ht="15.75" customHeight="1">
      <c r="A369" s="15"/>
      <c r="B369" s="16"/>
      <c r="C369" s="400"/>
      <c r="D369" s="401"/>
      <c r="E369" s="402"/>
      <c r="F369" s="402"/>
      <c r="G369" s="402"/>
      <c r="H369" s="402"/>
      <c r="I369" s="402"/>
      <c r="J369" s="402"/>
      <c r="K369" s="402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402"/>
      <c r="W369" s="421"/>
      <c r="X369" s="421"/>
      <c r="Y369" s="421"/>
      <c r="Z369" s="422"/>
      <c r="AA369" s="400"/>
      <c r="AB369" s="15"/>
      <c r="AC369" s="15"/>
      <c r="AD369" s="15"/>
      <c r="AE369" s="15"/>
      <c r="AF369" s="15"/>
      <c r="AG369" s="15"/>
    </row>
    <row r="370" ht="15.75" customHeight="1">
      <c r="A370" s="15"/>
      <c r="B370" s="16"/>
      <c r="C370" s="400"/>
      <c r="D370" s="401"/>
      <c r="E370" s="402"/>
      <c r="F370" s="402"/>
      <c r="G370" s="402"/>
      <c r="H370" s="402"/>
      <c r="I370" s="402"/>
      <c r="J370" s="402"/>
      <c r="K370" s="402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402"/>
      <c r="W370" s="421"/>
      <c r="X370" s="421"/>
      <c r="Y370" s="421"/>
      <c r="Z370" s="422"/>
      <c r="AA370" s="400"/>
      <c r="AB370" s="15"/>
      <c r="AC370" s="15"/>
      <c r="AD370" s="15"/>
      <c r="AE370" s="15"/>
      <c r="AF370" s="15"/>
      <c r="AG370" s="15"/>
    </row>
    <row r="371" ht="15.75" customHeight="1">
      <c r="A371" s="15"/>
      <c r="B371" s="16"/>
      <c r="C371" s="400"/>
      <c r="D371" s="401"/>
      <c r="E371" s="402"/>
      <c r="F371" s="402"/>
      <c r="G371" s="402"/>
      <c r="H371" s="402"/>
      <c r="I371" s="402"/>
      <c r="J371" s="402"/>
      <c r="K371" s="402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402"/>
      <c r="W371" s="421"/>
      <c r="X371" s="421"/>
      <c r="Y371" s="421"/>
      <c r="Z371" s="422"/>
      <c r="AA371" s="400"/>
      <c r="AB371" s="15"/>
      <c r="AC371" s="15"/>
      <c r="AD371" s="15"/>
      <c r="AE371" s="15"/>
      <c r="AF371" s="15"/>
      <c r="AG371" s="15"/>
    </row>
    <row r="372" ht="15.75" customHeight="1">
      <c r="A372" s="15"/>
      <c r="B372" s="16"/>
      <c r="C372" s="400"/>
      <c r="D372" s="401"/>
      <c r="E372" s="402"/>
      <c r="F372" s="402"/>
      <c r="G372" s="402"/>
      <c r="H372" s="402"/>
      <c r="I372" s="402"/>
      <c r="J372" s="402"/>
      <c r="K372" s="402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402"/>
      <c r="W372" s="421"/>
      <c r="X372" s="421"/>
      <c r="Y372" s="421"/>
      <c r="Z372" s="422"/>
      <c r="AA372" s="400"/>
      <c r="AB372" s="15"/>
      <c r="AC372" s="15"/>
      <c r="AD372" s="15"/>
      <c r="AE372" s="15"/>
      <c r="AF372" s="15"/>
      <c r="AG372" s="15"/>
    </row>
    <row r="373" ht="15.75" customHeight="1">
      <c r="A373" s="15"/>
      <c r="B373" s="16"/>
      <c r="C373" s="400"/>
      <c r="D373" s="401"/>
      <c r="E373" s="402"/>
      <c r="F373" s="402"/>
      <c r="G373" s="402"/>
      <c r="H373" s="402"/>
      <c r="I373" s="402"/>
      <c r="J373" s="402"/>
      <c r="K373" s="402"/>
      <c r="L373" s="402"/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21"/>
      <c r="X373" s="421"/>
      <c r="Y373" s="421"/>
      <c r="Z373" s="422"/>
      <c r="AA373" s="400"/>
      <c r="AB373" s="15"/>
      <c r="AC373" s="15"/>
      <c r="AD373" s="15"/>
      <c r="AE373" s="15"/>
      <c r="AF373" s="15"/>
      <c r="AG373" s="15"/>
    </row>
    <row r="374" ht="15.75" customHeight="1">
      <c r="A374" s="15"/>
      <c r="B374" s="16"/>
      <c r="C374" s="400"/>
      <c r="D374" s="401"/>
      <c r="E374" s="402"/>
      <c r="F374" s="402"/>
      <c r="G374" s="402"/>
      <c r="H374" s="402"/>
      <c r="I374" s="402"/>
      <c r="J374" s="402"/>
      <c r="K374" s="402"/>
      <c r="L374" s="402"/>
      <c r="M374" s="402"/>
      <c r="N374" s="402"/>
      <c r="O374" s="402"/>
      <c r="P374" s="402"/>
      <c r="Q374" s="402"/>
      <c r="R374" s="402"/>
      <c r="S374" s="402"/>
      <c r="T374" s="402"/>
      <c r="U374" s="402"/>
      <c r="V374" s="402"/>
      <c r="W374" s="421"/>
      <c r="X374" s="421"/>
      <c r="Y374" s="421"/>
      <c r="Z374" s="422"/>
      <c r="AA374" s="400"/>
      <c r="AB374" s="15"/>
      <c r="AC374" s="15"/>
      <c r="AD374" s="15"/>
      <c r="AE374" s="15"/>
      <c r="AF374" s="15"/>
      <c r="AG374" s="15"/>
    </row>
    <row r="375" ht="15.75" customHeight="1">
      <c r="A375" s="15"/>
      <c r="B375" s="16"/>
      <c r="C375" s="400"/>
      <c r="D375" s="401"/>
      <c r="E375" s="402"/>
      <c r="F375" s="402"/>
      <c r="G375" s="402"/>
      <c r="H375" s="402"/>
      <c r="I375" s="402"/>
      <c r="J375" s="402"/>
      <c r="K375" s="402"/>
      <c r="L375" s="402"/>
      <c r="M375" s="402"/>
      <c r="N375" s="402"/>
      <c r="O375" s="402"/>
      <c r="P375" s="402"/>
      <c r="Q375" s="402"/>
      <c r="R375" s="402"/>
      <c r="S375" s="402"/>
      <c r="T375" s="402"/>
      <c r="U375" s="402"/>
      <c r="V375" s="402"/>
      <c r="W375" s="421"/>
      <c r="X375" s="421"/>
      <c r="Y375" s="421"/>
      <c r="Z375" s="422"/>
      <c r="AA375" s="400"/>
      <c r="AB375" s="15"/>
      <c r="AC375" s="15"/>
      <c r="AD375" s="15"/>
      <c r="AE375" s="15"/>
      <c r="AF375" s="15"/>
      <c r="AG375" s="15"/>
    </row>
    <row r="376" ht="15.75" customHeight="1">
      <c r="A376" s="15"/>
      <c r="B376" s="16"/>
      <c r="C376" s="400"/>
      <c r="D376" s="401"/>
      <c r="E376" s="402"/>
      <c r="F376" s="402"/>
      <c r="G376" s="402"/>
      <c r="H376" s="402"/>
      <c r="I376" s="402"/>
      <c r="J376" s="402"/>
      <c r="K376" s="402"/>
      <c r="L376" s="402"/>
      <c r="M376" s="402"/>
      <c r="N376" s="402"/>
      <c r="O376" s="402"/>
      <c r="P376" s="402"/>
      <c r="Q376" s="402"/>
      <c r="R376" s="402"/>
      <c r="S376" s="402"/>
      <c r="T376" s="402"/>
      <c r="U376" s="402"/>
      <c r="V376" s="402"/>
      <c r="W376" s="421"/>
      <c r="X376" s="421"/>
      <c r="Y376" s="421"/>
      <c r="Z376" s="422"/>
      <c r="AA376" s="400"/>
      <c r="AB376" s="15"/>
      <c r="AC376" s="15"/>
      <c r="AD376" s="15"/>
      <c r="AE376" s="15"/>
      <c r="AF376" s="15"/>
      <c r="AG376" s="15"/>
    </row>
    <row r="377" ht="15.75" customHeight="1">
      <c r="A377" s="15"/>
      <c r="B377" s="16"/>
      <c r="C377" s="400"/>
      <c r="D377" s="401"/>
      <c r="E377" s="402"/>
      <c r="F377" s="402"/>
      <c r="G377" s="402"/>
      <c r="H377" s="402"/>
      <c r="I377" s="402"/>
      <c r="J377" s="402"/>
      <c r="K377" s="402"/>
      <c r="L377" s="402"/>
      <c r="M377" s="402"/>
      <c r="N377" s="402"/>
      <c r="O377" s="402"/>
      <c r="P377" s="402"/>
      <c r="Q377" s="402"/>
      <c r="R377" s="402"/>
      <c r="S377" s="402"/>
      <c r="T377" s="402"/>
      <c r="U377" s="402"/>
      <c r="V377" s="402"/>
      <c r="W377" s="421"/>
      <c r="X377" s="421"/>
      <c r="Y377" s="421"/>
      <c r="Z377" s="422"/>
      <c r="AA377" s="400"/>
      <c r="AB377" s="15"/>
      <c r="AC377" s="15"/>
      <c r="AD377" s="15"/>
      <c r="AE377" s="15"/>
      <c r="AF377" s="15"/>
      <c r="AG377" s="15"/>
    </row>
    <row r="378" ht="15.75" customHeight="1">
      <c r="A378" s="15"/>
      <c r="B378" s="16"/>
      <c r="C378" s="400"/>
      <c r="D378" s="401"/>
      <c r="E378" s="402"/>
      <c r="F378" s="402"/>
      <c r="G378" s="402"/>
      <c r="H378" s="402"/>
      <c r="I378" s="402"/>
      <c r="J378" s="402"/>
      <c r="K378" s="402"/>
      <c r="L378" s="402"/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21"/>
      <c r="X378" s="421"/>
      <c r="Y378" s="421"/>
      <c r="Z378" s="422"/>
      <c r="AA378" s="400"/>
      <c r="AB378" s="15"/>
      <c r="AC378" s="15"/>
      <c r="AD378" s="15"/>
      <c r="AE378" s="15"/>
      <c r="AF378" s="15"/>
      <c r="AG378" s="15"/>
    </row>
    <row r="379" ht="15.75" customHeight="1">
      <c r="A379" s="15"/>
      <c r="B379" s="16"/>
      <c r="C379" s="400"/>
      <c r="D379" s="401"/>
      <c r="E379" s="402"/>
      <c r="F379" s="402"/>
      <c r="G379" s="402"/>
      <c r="H379" s="402"/>
      <c r="I379" s="402"/>
      <c r="J379" s="402"/>
      <c r="K379" s="402"/>
      <c r="L379" s="402"/>
      <c r="M379" s="402"/>
      <c r="N379" s="402"/>
      <c r="O379" s="402"/>
      <c r="P379" s="402"/>
      <c r="Q379" s="402"/>
      <c r="R379" s="402"/>
      <c r="S379" s="402"/>
      <c r="T379" s="402"/>
      <c r="U379" s="402"/>
      <c r="V379" s="402"/>
      <c r="W379" s="421"/>
      <c r="X379" s="421"/>
      <c r="Y379" s="421"/>
      <c r="Z379" s="422"/>
      <c r="AA379" s="400"/>
      <c r="AB379" s="15"/>
      <c r="AC379" s="15"/>
      <c r="AD379" s="15"/>
      <c r="AE379" s="15"/>
      <c r="AF379" s="15"/>
      <c r="AG379" s="15"/>
    </row>
    <row r="380" ht="15.75" customHeight="1">
      <c r="A380" s="15"/>
      <c r="B380" s="16"/>
      <c r="C380" s="400"/>
      <c r="D380" s="401"/>
      <c r="E380" s="402"/>
      <c r="F380" s="402"/>
      <c r="G380" s="402"/>
      <c r="H380" s="402"/>
      <c r="I380" s="402"/>
      <c r="J380" s="402"/>
      <c r="K380" s="402"/>
      <c r="L380" s="402"/>
      <c r="M380" s="402"/>
      <c r="N380" s="402"/>
      <c r="O380" s="402"/>
      <c r="P380" s="402"/>
      <c r="Q380" s="402"/>
      <c r="R380" s="402"/>
      <c r="S380" s="402"/>
      <c r="T380" s="402"/>
      <c r="U380" s="402"/>
      <c r="V380" s="402"/>
      <c r="W380" s="421"/>
      <c r="X380" s="421"/>
      <c r="Y380" s="421"/>
      <c r="Z380" s="422"/>
      <c r="AA380" s="400"/>
      <c r="AB380" s="15"/>
      <c r="AC380" s="15"/>
      <c r="AD380" s="15"/>
      <c r="AE380" s="15"/>
      <c r="AF380" s="15"/>
      <c r="AG380" s="15"/>
    </row>
    <row r="381" ht="15.75" customHeight="1">
      <c r="A381" s="15"/>
      <c r="B381" s="16"/>
      <c r="C381" s="400"/>
      <c r="D381" s="401"/>
      <c r="E381" s="402"/>
      <c r="F381" s="402"/>
      <c r="G381" s="402"/>
      <c r="H381" s="402"/>
      <c r="I381" s="402"/>
      <c r="J381" s="402"/>
      <c r="K381" s="402"/>
      <c r="L381" s="402"/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21"/>
      <c r="X381" s="421"/>
      <c r="Y381" s="421"/>
      <c r="Z381" s="422"/>
      <c r="AA381" s="400"/>
      <c r="AB381" s="15"/>
      <c r="AC381" s="15"/>
      <c r="AD381" s="15"/>
      <c r="AE381" s="15"/>
      <c r="AF381" s="15"/>
      <c r="AG381" s="15"/>
    </row>
    <row r="382" ht="15.75" customHeight="1">
      <c r="A382" s="15"/>
      <c r="B382" s="16"/>
      <c r="C382" s="400"/>
      <c r="D382" s="401"/>
      <c r="E382" s="402"/>
      <c r="F382" s="402"/>
      <c r="G382" s="402"/>
      <c r="H382" s="402"/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2"/>
      <c r="T382" s="402"/>
      <c r="U382" s="402"/>
      <c r="V382" s="402"/>
      <c r="W382" s="421"/>
      <c r="X382" s="421"/>
      <c r="Y382" s="421"/>
      <c r="Z382" s="422"/>
      <c r="AA382" s="400"/>
      <c r="AB382" s="15"/>
      <c r="AC382" s="15"/>
      <c r="AD382" s="15"/>
      <c r="AE382" s="15"/>
      <c r="AF382" s="15"/>
      <c r="AG382" s="15"/>
    </row>
    <row r="383" ht="15.75" customHeight="1">
      <c r="A383" s="15"/>
      <c r="B383" s="16"/>
      <c r="C383" s="400"/>
      <c r="D383" s="401"/>
      <c r="E383" s="402"/>
      <c r="F383" s="402"/>
      <c r="G383" s="402"/>
      <c r="H383" s="402"/>
      <c r="I383" s="402"/>
      <c r="J383" s="402"/>
      <c r="K383" s="402"/>
      <c r="L383" s="402"/>
      <c r="M383" s="402"/>
      <c r="N383" s="402"/>
      <c r="O383" s="402"/>
      <c r="P383" s="402"/>
      <c r="Q383" s="402"/>
      <c r="R383" s="402"/>
      <c r="S383" s="402"/>
      <c r="T383" s="402"/>
      <c r="U383" s="402"/>
      <c r="V383" s="402"/>
      <c r="W383" s="421"/>
      <c r="X383" s="421"/>
      <c r="Y383" s="421"/>
      <c r="Z383" s="422"/>
      <c r="AA383" s="400"/>
      <c r="AB383" s="15"/>
      <c r="AC383" s="15"/>
      <c r="AD383" s="15"/>
      <c r="AE383" s="15"/>
      <c r="AF383" s="15"/>
      <c r="AG383" s="15"/>
    </row>
    <row r="384" ht="15.75" customHeight="1">
      <c r="A384" s="15"/>
      <c r="B384" s="16"/>
      <c r="C384" s="400"/>
      <c r="D384" s="401"/>
      <c r="E384" s="402"/>
      <c r="F384" s="402"/>
      <c r="G384" s="402"/>
      <c r="H384" s="402"/>
      <c r="I384" s="402"/>
      <c r="J384" s="402"/>
      <c r="K384" s="402"/>
      <c r="L384" s="402"/>
      <c r="M384" s="402"/>
      <c r="N384" s="402"/>
      <c r="O384" s="402"/>
      <c r="P384" s="402"/>
      <c r="Q384" s="402"/>
      <c r="R384" s="402"/>
      <c r="S384" s="402"/>
      <c r="T384" s="402"/>
      <c r="U384" s="402"/>
      <c r="V384" s="402"/>
      <c r="W384" s="421"/>
      <c r="X384" s="421"/>
      <c r="Y384" s="421"/>
      <c r="Z384" s="422"/>
      <c r="AA384" s="400"/>
      <c r="AB384" s="15"/>
      <c r="AC384" s="15"/>
      <c r="AD384" s="15"/>
      <c r="AE384" s="15"/>
      <c r="AF384" s="15"/>
      <c r="AG384" s="15"/>
    </row>
    <row r="385" ht="15.75" customHeight="1">
      <c r="A385" s="15"/>
      <c r="B385" s="16"/>
      <c r="C385" s="400"/>
      <c r="D385" s="401"/>
      <c r="E385" s="402"/>
      <c r="F385" s="402"/>
      <c r="G385" s="402"/>
      <c r="H385" s="402"/>
      <c r="I385" s="402"/>
      <c r="J385" s="402"/>
      <c r="K385" s="402"/>
      <c r="L385" s="402"/>
      <c r="M385" s="402"/>
      <c r="N385" s="402"/>
      <c r="O385" s="402"/>
      <c r="P385" s="402"/>
      <c r="Q385" s="402"/>
      <c r="R385" s="402"/>
      <c r="S385" s="402"/>
      <c r="T385" s="402"/>
      <c r="U385" s="402"/>
      <c r="V385" s="402"/>
      <c r="W385" s="421"/>
      <c r="X385" s="421"/>
      <c r="Y385" s="421"/>
      <c r="Z385" s="422"/>
      <c r="AA385" s="400"/>
      <c r="AB385" s="15"/>
      <c r="AC385" s="15"/>
      <c r="AD385" s="15"/>
      <c r="AE385" s="15"/>
      <c r="AF385" s="15"/>
      <c r="AG385" s="15"/>
    </row>
    <row r="386" ht="15.75" customHeight="1">
      <c r="A386" s="15"/>
      <c r="B386" s="16"/>
      <c r="C386" s="400"/>
      <c r="D386" s="401"/>
      <c r="E386" s="402"/>
      <c r="F386" s="402"/>
      <c r="G386" s="402"/>
      <c r="H386" s="402"/>
      <c r="I386" s="402"/>
      <c r="J386" s="402"/>
      <c r="K386" s="402"/>
      <c r="L386" s="402"/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21"/>
      <c r="X386" s="421"/>
      <c r="Y386" s="421"/>
      <c r="Z386" s="422"/>
      <c r="AA386" s="400"/>
      <c r="AB386" s="15"/>
      <c r="AC386" s="15"/>
      <c r="AD386" s="15"/>
      <c r="AE386" s="15"/>
      <c r="AF386" s="15"/>
      <c r="AG386" s="15"/>
    </row>
    <row r="387" ht="15.75" customHeight="1">
      <c r="A387" s="15"/>
      <c r="B387" s="16"/>
      <c r="C387" s="400"/>
      <c r="D387" s="401"/>
      <c r="E387" s="402"/>
      <c r="F387" s="402"/>
      <c r="G387" s="402"/>
      <c r="H387" s="402"/>
      <c r="I387" s="402"/>
      <c r="J387" s="402"/>
      <c r="K387" s="402"/>
      <c r="L387" s="402"/>
      <c r="M387" s="402"/>
      <c r="N387" s="402"/>
      <c r="O387" s="402"/>
      <c r="P387" s="402"/>
      <c r="Q387" s="402"/>
      <c r="R387" s="402"/>
      <c r="S387" s="402"/>
      <c r="T387" s="402"/>
      <c r="U387" s="402"/>
      <c r="V387" s="402"/>
      <c r="W387" s="421"/>
      <c r="X387" s="421"/>
      <c r="Y387" s="421"/>
      <c r="Z387" s="422"/>
      <c r="AA387" s="400"/>
      <c r="AB387" s="15"/>
      <c r="AC387" s="15"/>
      <c r="AD387" s="15"/>
      <c r="AE387" s="15"/>
      <c r="AF387" s="15"/>
      <c r="AG387" s="15"/>
    </row>
    <row r="388" ht="15.75" customHeight="1">
      <c r="A388" s="15"/>
      <c r="B388" s="16"/>
      <c r="C388" s="400"/>
      <c r="D388" s="401"/>
      <c r="E388" s="402"/>
      <c r="F388" s="402"/>
      <c r="G388" s="402"/>
      <c r="H388" s="402"/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2"/>
      <c r="T388" s="402"/>
      <c r="U388" s="402"/>
      <c r="V388" s="402"/>
      <c r="W388" s="421"/>
      <c r="X388" s="421"/>
      <c r="Y388" s="421"/>
      <c r="Z388" s="422"/>
      <c r="AA388" s="400"/>
      <c r="AB388" s="15"/>
      <c r="AC388" s="15"/>
      <c r="AD388" s="15"/>
      <c r="AE388" s="15"/>
      <c r="AF388" s="15"/>
      <c r="AG388" s="15"/>
    </row>
    <row r="389" ht="15.75" customHeight="1">
      <c r="A389" s="15"/>
      <c r="B389" s="15"/>
      <c r="C389" s="400"/>
      <c r="D389" s="401"/>
      <c r="E389" s="402"/>
      <c r="F389" s="402"/>
      <c r="G389" s="402"/>
      <c r="H389" s="402"/>
      <c r="I389" s="402"/>
      <c r="J389" s="402"/>
      <c r="K389" s="402"/>
      <c r="L389" s="402"/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21"/>
      <c r="X389" s="421"/>
      <c r="Y389" s="421"/>
      <c r="Z389" s="422"/>
      <c r="AA389" s="400"/>
      <c r="AB389" s="15"/>
      <c r="AC389" s="15"/>
      <c r="AD389" s="15"/>
      <c r="AE389" s="15"/>
      <c r="AF389" s="15"/>
      <c r="AG389" s="15"/>
    </row>
    <row r="390" ht="15.75" customHeight="1">
      <c r="A390" s="15"/>
      <c r="B390" s="15"/>
      <c r="C390" s="400"/>
      <c r="D390" s="401"/>
      <c r="E390" s="402"/>
      <c r="F390" s="402"/>
      <c r="G390" s="402"/>
      <c r="H390" s="402"/>
      <c r="I390" s="402"/>
      <c r="J390" s="402"/>
      <c r="K390" s="402"/>
      <c r="L390" s="402"/>
      <c r="M390" s="402"/>
      <c r="N390" s="402"/>
      <c r="O390" s="402"/>
      <c r="P390" s="402"/>
      <c r="Q390" s="402"/>
      <c r="R390" s="402"/>
      <c r="S390" s="402"/>
      <c r="T390" s="402"/>
      <c r="U390" s="402"/>
      <c r="V390" s="402"/>
      <c r="W390" s="421"/>
      <c r="X390" s="421"/>
      <c r="Y390" s="421"/>
      <c r="Z390" s="422"/>
      <c r="AA390" s="400"/>
      <c r="AB390" s="15"/>
      <c r="AC390" s="15"/>
      <c r="AD390" s="15"/>
      <c r="AE390" s="15"/>
      <c r="AF390" s="15"/>
      <c r="AG390" s="15"/>
    </row>
    <row r="391" ht="15.75" customHeight="1">
      <c r="A391" s="15"/>
      <c r="B391" s="15"/>
      <c r="C391" s="400"/>
      <c r="D391" s="401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2"/>
      <c r="T391" s="402"/>
      <c r="U391" s="402"/>
      <c r="V391" s="402"/>
      <c r="W391" s="421"/>
      <c r="X391" s="421"/>
      <c r="Y391" s="421"/>
      <c r="Z391" s="422"/>
      <c r="AA391" s="400"/>
      <c r="AB391" s="15"/>
      <c r="AC391" s="15"/>
      <c r="AD391" s="15"/>
      <c r="AE391" s="15"/>
      <c r="AF391" s="15"/>
      <c r="AG391" s="15"/>
    </row>
    <row r="392" ht="15.75" customHeight="1">
      <c r="A392" s="15"/>
      <c r="B392" s="15"/>
      <c r="C392" s="400"/>
      <c r="D392" s="401"/>
      <c r="E392" s="402"/>
      <c r="F392" s="402"/>
      <c r="G392" s="402"/>
      <c r="H392" s="402"/>
      <c r="I392" s="402"/>
      <c r="J392" s="402"/>
      <c r="K392" s="402"/>
      <c r="L392" s="402"/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21"/>
      <c r="X392" s="421"/>
      <c r="Y392" s="421"/>
      <c r="Z392" s="422"/>
      <c r="AA392" s="400"/>
      <c r="AB392" s="15"/>
      <c r="AC392" s="15"/>
      <c r="AD392" s="15"/>
      <c r="AE392" s="15"/>
      <c r="AF392" s="15"/>
      <c r="AG392" s="15"/>
    </row>
    <row r="393" ht="15.75" customHeight="1">
      <c r="A393" s="15"/>
      <c r="B393" s="15"/>
      <c r="C393" s="400"/>
      <c r="D393" s="401"/>
      <c r="E393" s="402"/>
      <c r="F393" s="402"/>
      <c r="G393" s="402"/>
      <c r="H393" s="402"/>
      <c r="I393" s="402"/>
      <c r="J393" s="402"/>
      <c r="K393" s="402"/>
      <c r="L393" s="402"/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21"/>
      <c r="X393" s="421"/>
      <c r="Y393" s="421"/>
      <c r="Z393" s="422"/>
      <c r="AA393" s="400"/>
      <c r="AB393" s="15"/>
      <c r="AC393" s="15"/>
      <c r="AD393" s="15"/>
      <c r="AE393" s="15"/>
      <c r="AF393" s="15"/>
      <c r="AG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</row>
    <row r="1001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</row>
    <row r="1002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</row>
    <row r="1003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</row>
    <row r="1004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</row>
    <row r="1005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</row>
    <row r="1006" ht="15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</row>
    <row r="1007" ht="15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</row>
  </sheetData>
  <mergeCells count="24">
    <mergeCell ref="W7:Z7"/>
    <mergeCell ref="AA7:AA9"/>
    <mergeCell ref="W8:W9"/>
    <mergeCell ref="X8:X9"/>
    <mergeCell ref="Y8:Z8"/>
    <mergeCell ref="E8:G8"/>
    <mergeCell ref="H8:J8"/>
    <mergeCell ref="E58:G60"/>
    <mergeCell ref="H58:J60"/>
    <mergeCell ref="A97:C97"/>
    <mergeCell ref="A151:D151"/>
    <mergeCell ref="A187:C187"/>
    <mergeCell ref="A188:C188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1.38"/>
    <col customWidth="1" min="3" max="3" width="27.88"/>
    <col customWidth="1" min="4" max="4" width="12.5"/>
    <col customWidth="1" min="5" max="5" width="19.13"/>
    <col customWidth="1" min="6" max="6" width="12.5"/>
    <col customWidth="1" min="7" max="7" width="14.63"/>
    <col customWidth="1" min="8" max="8" width="10.75"/>
    <col customWidth="1" min="9" max="9" width="10.5"/>
    <col customWidth="1" min="10" max="10" width="11.75"/>
    <col customWidth="1" min="11" max="11" width="6.88"/>
    <col customWidth="1" min="12" max="12" width="8.25"/>
    <col customWidth="1" min="13" max="26" width="6.88"/>
  </cols>
  <sheetData>
    <row r="1" ht="13.5" customHeight="1">
      <c r="A1" s="423"/>
      <c r="B1" s="423"/>
      <c r="C1" s="423"/>
      <c r="D1" s="4"/>
      <c r="E1" s="423"/>
      <c r="F1" s="4"/>
      <c r="G1" s="423"/>
      <c r="H1" s="423"/>
      <c r="I1" s="1"/>
      <c r="J1" s="424" t="s">
        <v>380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423"/>
      <c r="B2" s="423"/>
      <c r="C2" s="423"/>
      <c r="D2" s="4"/>
      <c r="E2" s="423"/>
      <c r="F2" s="4"/>
      <c r="G2" s="423"/>
      <c r="H2" s="425" t="s">
        <v>381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423"/>
      <c r="B3" s="423"/>
      <c r="C3" s="423"/>
      <c r="D3" s="4"/>
      <c r="E3" s="423"/>
      <c r="F3" s="4"/>
      <c r="G3" s="423"/>
      <c r="H3" s="4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23"/>
      <c r="B4" s="426" t="s">
        <v>382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423"/>
      <c r="B5" s="426" t="s">
        <v>383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423"/>
      <c r="B6" s="427" t="s">
        <v>384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423"/>
      <c r="B7" s="428" t="s">
        <v>385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423"/>
      <c r="B8" s="423"/>
      <c r="C8" s="423"/>
      <c r="D8" s="4"/>
      <c r="E8" s="423"/>
      <c r="F8" s="4"/>
      <c r="G8" s="423"/>
      <c r="H8" s="4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429"/>
      <c r="B9" s="430" t="s">
        <v>386</v>
      </c>
      <c r="C9" s="431"/>
      <c r="D9" s="432"/>
      <c r="E9" s="433" t="s">
        <v>387</v>
      </c>
      <c r="F9" s="431"/>
      <c r="G9" s="431"/>
      <c r="H9" s="431"/>
      <c r="I9" s="431"/>
      <c r="J9" s="432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</row>
    <row r="10" ht="13.5" customHeight="1">
      <c r="A10" s="434" t="s">
        <v>388</v>
      </c>
      <c r="B10" s="434" t="s">
        <v>389</v>
      </c>
      <c r="C10" s="434" t="s">
        <v>57</v>
      </c>
      <c r="D10" s="435" t="s">
        <v>390</v>
      </c>
      <c r="E10" s="434" t="s">
        <v>391</v>
      </c>
      <c r="F10" s="435" t="s">
        <v>390</v>
      </c>
      <c r="G10" s="434" t="s">
        <v>392</v>
      </c>
      <c r="H10" s="434" t="s">
        <v>393</v>
      </c>
      <c r="I10" s="434" t="s">
        <v>394</v>
      </c>
      <c r="J10" s="434" t="s">
        <v>395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</row>
    <row r="11">
      <c r="A11" s="436"/>
      <c r="B11" s="437" t="s">
        <v>101</v>
      </c>
      <c r="C11" s="438" t="s">
        <v>396</v>
      </c>
      <c r="D11" s="439">
        <v>40000.0</v>
      </c>
      <c r="E11" s="440" t="s">
        <v>397</v>
      </c>
      <c r="F11" s="439">
        <v>40000.0</v>
      </c>
      <c r="G11" s="439" t="s">
        <v>398</v>
      </c>
      <c r="H11" s="184" t="s">
        <v>399</v>
      </c>
      <c r="I11" s="441">
        <v>32200.0</v>
      </c>
      <c r="J11" s="181" t="s">
        <v>400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05.0" customHeight="1">
      <c r="A12" s="436"/>
      <c r="B12" s="442"/>
      <c r="C12" s="442"/>
      <c r="D12" s="442"/>
      <c r="E12" s="442"/>
      <c r="F12" s="442"/>
      <c r="G12" s="442"/>
      <c r="H12" s="442"/>
      <c r="I12" s="441">
        <v>7200.0</v>
      </c>
      <c r="J12" s="181" t="s">
        <v>401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2.5" customHeight="1">
      <c r="A13" s="436"/>
      <c r="B13" s="443"/>
      <c r="C13" s="443"/>
      <c r="D13" s="443"/>
      <c r="E13" s="443"/>
      <c r="F13" s="443"/>
      <c r="G13" s="443"/>
      <c r="H13" s="443"/>
      <c r="I13" s="441">
        <v>600.0</v>
      </c>
      <c r="J13" s="181" t="s">
        <v>402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05.0" customHeight="1">
      <c r="A14" s="436"/>
      <c r="B14" s="437" t="s">
        <v>103</v>
      </c>
      <c r="C14" s="438" t="s">
        <v>403</v>
      </c>
      <c r="D14" s="439">
        <v>40000.0</v>
      </c>
      <c r="E14" s="440" t="s">
        <v>404</v>
      </c>
      <c r="F14" s="439">
        <v>40000.0</v>
      </c>
      <c r="G14" s="439" t="s">
        <v>405</v>
      </c>
      <c r="H14" s="184" t="s">
        <v>399</v>
      </c>
      <c r="I14" s="441">
        <v>32200.0</v>
      </c>
      <c r="J14" s="181" t="s">
        <v>406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07.25" customHeight="1">
      <c r="A15" s="436"/>
      <c r="B15" s="442"/>
      <c r="C15" s="442"/>
      <c r="D15" s="442"/>
      <c r="E15" s="442"/>
      <c r="F15" s="442"/>
      <c r="G15" s="442"/>
      <c r="H15" s="442"/>
      <c r="I15" s="441">
        <v>7200.0</v>
      </c>
      <c r="J15" s="181" t="s">
        <v>407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15.5" customHeight="1">
      <c r="A16" s="436"/>
      <c r="B16" s="443"/>
      <c r="C16" s="443"/>
      <c r="D16" s="443"/>
      <c r="E16" s="443"/>
      <c r="F16" s="443"/>
      <c r="G16" s="443"/>
      <c r="H16" s="443"/>
      <c r="I16" s="441">
        <v>600.0</v>
      </c>
      <c r="J16" s="444" t="s">
        <v>408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6.5" customHeight="1">
      <c r="A17" s="436"/>
      <c r="B17" s="437" t="s">
        <v>105</v>
      </c>
      <c r="C17" s="438" t="s">
        <v>409</v>
      </c>
      <c r="D17" s="439">
        <v>112000.0</v>
      </c>
      <c r="E17" s="440" t="s">
        <v>410</v>
      </c>
      <c r="F17" s="439">
        <v>112000.0</v>
      </c>
      <c r="G17" s="439" t="s">
        <v>411</v>
      </c>
      <c r="H17" s="184" t="s">
        <v>412</v>
      </c>
      <c r="I17" s="441">
        <v>90160.0</v>
      </c>
      <c r="J17" s="181" t="s">
        <v>413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06.25" customHeight="1">
      <c r="A18" s="436"/>
      <c r="B18" s="442"/>
      <c r="C18" s="442"/>
      <c r="D18" s="442"/>
      <c r="E18" s="442"/>
      <c r="F18" s="442"/>
      <c r="G18" s="442"/>
      <c r="H18" s="442"/>
      <c r="I18" s="441">
        <v>20160.0</v>
      </c>
      <c r="J18" s="181" t="s">
        <v>414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4.25" customHeight="1">
      <c r="A19" s="436"/>
      <c r="B19" s="443"/>
      <c r="C19" s="443"/>
      <c r="D19" s="443"/>
      <c r="E19" s="443"/>
      <c r="F19" s="443"/>
      <c r="G19" s="443"/>
      <c r="H19" s="443"/>
      <c r="I19" s="441">
        <v>1680.0</v>
      </c>
      <c r="J19" s="444" t="s">
        <v>415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01.0" customHeight="1">
      <c r="A20" s="436"/>
      <c r="B20" s="437" t="s">
        <v>107</v>
      </c>
      <c r="C20" s="438" t="s">
        <v>416</v>
      </c>
      <c r="D20" s="439">
        <v>80000.0</v>
      </c>
      <c r="E20" s="440" t="s">
        <v>417</v>
      </c>
      <c r="F20" s="439">
        <v>80000.0</v>
      </c>
      <c r="G20" s="439" t="s">
        <v>418</v>
      </c>
      <c r="H20" s="184" t="s">
        <v>412</v>
      </c>
      <c r="I20" s="441">
        <v>64400.0</v>
      </c>
      <c r="J20" s="181" t="s">
        <v>419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06.25" customHeight="1">
      <c r="A21" s="436"/>
      <c r="B21" s="442"/>
      <c r="C21" s="442"/>
      <c r="D21" s="442"/>
      <c r="E21" s="442"/>
      <c r="F21" s="442"/>
      <c r="G21" s="442"/>
      <c r="H21" s="442"/>
      <c r="I21" s="441">
        <v>14400.0</v>
      </c>
      <c r="J21" s="181" t="s">
        <v>420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24.25" customHeight="1">
      <c r="A22" s="436"/>
      <c r="B22" s="443"/>
      <c r="C22" s="443"/>
      <c r="D22" s="443"/>
      <c r="E22" s="443"/>
      <c r="F22" s="443"/>
      <c r="G22" s="443"/>
      <c r="H22" s="443"/>
      <c r="I22" s="441">
        <v>1200.0</v>
      </c>
      <c r="J22" s="444" t="s">
        <v>421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9.5" customHeight="1">
      <c r="A23" s="436"/>
      <c r="B23" s="437" t="s">
        <v>109</v>
      </c>
      <c r="C23" s="438" t="s">
        <v>422</v>
      </c>
      <c r="D23" s="439">
        <v>64000.0</v>
      </c>
      <c r="E23" s="440" t="s">
        <v>423</v>
      </c>
      <c r="F23" s="439">
        <v>64000.0</v>
      </c>
      <c r="G23" s="439" t="s">
        <v>424</v>
      </c>
      <c r="H23" s="184" t="s">
        <v>412</v>
      </c>
      <c r="I23" s="441">
        <v>51520.0</v>
      </c>
      <c r="J23" s="181" t="s">
        <v>425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4.25" customHeight="1">
      <c r="A24" s="436"/>
      <c r="B24" s="442"/>
      <c r="C24" s="442"/>
      <c r="D24" s="442"/>
      <c r="E24" s="442"/>
      <c r="F24" s="442"/>
      <c r="G24" s="442"/>
      <c r="H24" s="442"/>
      <c r="I24" s="441">
        <v>11520.0</v>
      </c>
      <c r="J24" s="181" t="s">
        <v>426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8.75" customHeight="1">
      <c r="A25" s="436"/>
      <c r="B25" s="443"/>
      <c r="C25" s="443"/>
      <c r="D25" s="443"/>
      <c r="E25" s="443"/>
      <c r="F25" s="443"/>
      <c r="G25" s="443"/>
      <c r="H25" s="443"/>
      <c r="I25" s="441">
        <v>960.0</v>
      </c>
      <c r="J25" s="444" t="s">
        <v>427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1.0" customHeight="1">
      <c r="A26" s="436"/>
      <c r="B26" s="445" t="s">
        <v>111</v>
      </c>
      <c r="C26" s="446" t="s">
        <v>428</v>
      </c>
      <c r="D26" s="441">
        <v>24640.0</v>
      </c>
      <c r="E26" s="447"/>
      <c r="F26" s="441">
        <v>24640.0</v>
      </c>
      <c r="G26" s="441" t="s">
        <v>411</v>
      </c>
      <c r="H26" s="447"/>
      <c r="I26" s="441">
        <v>24640.0</v>
      </c>
      <c r="J26" s="444" t="s">
        <v>429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5.25" customHeight="1">
      <c r="A27" s="436"/>
      <c r="B27" s="445" t="s">
        <v>111</v>
      </c>
      <c r="C27" s="446" t="s">
        <v>430</v>
      </c>
      <c r="D27" s="441">
        <v>17600.0</v>
      </c>
      <c r="E27" s="447"/>
      <c r="F27" s="441">
        <v>17600.0</v>
      </c>
      <c r="G27" s="441" t="s">
        <v>418</v>
      </c>
      <c r="H27" s="447"/>
      <c r="I27" s="441">
        <v>17600.0</v>
      </c>
      <c r="J27" s="444" t="s">
        <v>431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24.25" customHeight="1">
      <c r="A28" s="436"/>
      <c r="B28" s="445" t="s">
        <v>111</v>
      </c>
      <c r="C28" s="446" t="s">
        <v>432</v>
      </c>
      <c r="D28" s="441">
        <v>14080.0</v>
      </c>
      <c r="E28" s="447"/>
      <c r="F28" s="441">
        <v>14080.0</v>
      </c>
      <c r="G28" s="441" t="s">
        <v>424</v>
      </c>
      <c r="H28" s="447"/>
      <c r="I28" s="441">
        <v>14080.0</v>
      </c>
      <c r="J28" s="444" t="s">
        <v>433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17.0" customHeight="1">
      <c r="A29" s="436"/>
      <c r="B29" s="445" t="s">
        <v>111</v>
      </c>
      <c r="C29" s="446" t="s">
        <v>434</v>
      </c>
      <c r="D29" s="441">
        <v>8800.0</v>
      </c>
      <c r="E29" s="447"/>
      <c r="F29" s="441">
        <v>8800.0</v>
      </c>
      <c r="G29" s="441" t="s">
        <v>398</v>
      </c>
      <c r="H29" s="447"/>
      <c r="I29" s="441">
        <v>8800.0</v>
      </c>
      <c r="J29" s="444" t="s">
        <v>435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18.5" customHeight="1">
      <c r="A30" s="436"/>
      <c r="B30" s="445" t="s">
        <v>111</v>
      </c>
      <c r="C30" s="446" t="s">
        <v>436</v>
      </c>
      <c r="D30" s="441">
        <v>8800.0</v>
      </c>
      <c r="E30" s="434"/>
      <c r="F30" s="441">
        <v>8800.0</v>
      </c>
      <c r="G30" s="441" t="s">
        <v>405</v>
      </c>
      <c r="H30" s="434"/>
      <c r="I30" s="441">
        <v>8800.0</v>
      </c>
      <c r="J30" s="444" t="s">
        <v>437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74.25" customHeight="1">
      <c r="A31" s="436"/>
      <c r="B31" s="445" t="s">
        <v>119</v>
      </c>
      <c r="C31" s="446" t="s">
        <v>120</v>
      </c>
      <c r="D31" s="441">
        <v>44000.0</v>
      </c>
      <c r="E31" s="448" t="s">
        <v>438</v>
      </c>
      <c r="F31" s="441">
        <v>44000.0</v>
      </c>
      <c r="G31" s="446" t="s">
        <v>439</v>
      </c>
      <c r="H31" s="449" t="s">
        <v>440</v>
      </c>
      <c r="I31" s="441">
        <v>44000.0</v>
      </c>
      <c r="J31" s="450" t="s">
        <v>441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22.75" customHeight="1">
      <c r="A32" s="436"/>
      <c r="B32" s="445" t="s">
        <v>122</v>
      </c>
      <c r="C32" s="446" t="s">
        <v>123</v>
      </c>
      <c r="D32" s="441">
        <v>80000.0</v>
      </c>
      <c r="E32" s="448" t="s">
        <v>442</v>
      </c>
      <c r="F32" s="441">
        <v>80000.0</v>
      </c>
      <c r="G32" s="446" t="s">
        <v>443</v>
      </c>
      <c r="H32" s="449" t="s">
        <v>444</v>
      </c>
      <c r="I32" s="441">
        <v>80000.0</v>
      </c>
      <c r="J32" s="181" t="s">
        <v>445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9.25" customHeight="1">
      <c r="A33" s="436"/>
      <c r="B33" s="445" t="s">
        <v>124</v>
      </c>
      <c r="C33" s="451" t="s">
        <v>446</v>
      </c>
      <c r="D33" s="441">
        <v>120000.0</v>
      </c>
      <c r="E33" s="448" t="s">
        <v>447</v>
      </c>
      <c r="F33" s="441">
        <v>120000.0</v>
      </c>
      <c r="G33" s="446" t="s">
        <v>448</v>
      </c>
      <c r="H33" s="449" t="s">
        <v>444</v>
      </c>
      <c r="I33" s="441">
        <v>120000.0</v>
      </c>
      <c r="J33" s="181" t="s">
        <v>449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5.5" customHeight="1">
      <c r="A34" s="436"/>
      <c r="B34" s="445" t="s">
        <v>126</v>
      </c>
      <c r="C34" s="452" t="s">
        <v>450</v>
      </c>
      <c r="D34" s="441">
        <v>75600.0</v>
      </c>
      <c r="E34" s="449" t="s">
        <v>451</v>
      </c>
      <c r="F34" s="441">
        <v>75600.0</v>
      </c>
      <c r="G34" s="446" t="s">
        <v>452</v>
      </c>
      <c r="H34" s="449" t="s">
        <v>453</v>
      </c>
      <c r="I34" s="441">
        <v>75600.0</v>
      </c>
      <c r="J34" s="181" t="s">
        <v>454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1.75" customHeight="1">
      <c r="A35" s="436"/>
      <c r="B35" s="445" t="s">
        <v>128</v>
      </c>
      <c r="C35" s="451" t="s">
        <v>129</v>
      </c>
      <c r="D35" s="441">
        <v>75600.0</v>
      </c>
      <c r="E35" s="449" t="s">
        <v>455</v>
      </c>
      <c r="F35" s="441">
        <v>75600.0</v>
      </c>
      <c r="G35" s="446" t="s">
        <v>456</v>
      </c>
      <c r="H35" s="449" t="s">
        <v>453</v>
      </c>
      <c r="I35" s="441">
        <v>75600.0</v>
      </c>
      <c r="J35" s="181" t="s">
        <v>457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11.75" customHeight="1">
      <c r="A36" s="436"/>
      <c r="B36" s="445" t="s">
        <v>176</v>
      </c>
      <c r="C36" s="451" t="s">
        <v>458</v>
      </c>
      <c r="D36" s="441">
        <v>42700.0</v>
      </c>
      <c r="E36" s="449" t="s">
        <v>459</v>
      </c>
      <c r="F36" s="441"/>
      <c r="G36" s="453" t="s">
        <v>460</v>
      </c>
      <c r="H36" s="454" t="s">
        <v>461</v>
      </c>
      <c r="I36" s="441">
        <v>42700.0</v>
      </c>
      <c r="J36" s="181" t="s">
        <v>462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5.5" customHeight="1">
      <c r="A37" s="436"/>
      <c r="B37" s="445" t="s">
        <v>214</v>
      </c>
      <c r="C37" s="451" t="s">
        <v>215</v>
      </c>
      <c r="D37" s="441">
        <v>10480.0</v>
      </c>
      <c r="E37" s="448" t="s">
        <v>463</v>
      </c>
      <c r="F37" s="455"/>
      <c r="G37" s="446" t="s">
        <v>464</v>
      </c>
      <c r="H37" s="449" t="s">
        <v>465</v>
      </c>
      <c r="I37" s="441">
        <v>10480.0</v>
      </c>
      <c r="J37" s="456" t="s">
        <v>466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15.5" customHeight="1">
      <c r="A38" s="436"/>
      <c r="B38" s="445" t="s">
        <v>217</v>
      </c>
      <c r="C38" s="451" t="s">
        <v>218</v>
      </c>
      <c r="D38" s="441">
        <v>10800.0</v>
      </c>
      <c r="E38" s="448" t="s">
        <v>463</v>
      </c>
      <c r="F38" s="455"/>
      <c r="G38" s="446" t="s">
        <v>467</v>
      </c>
      <c r="H38" s="449" t="s">
        <v>468</v>
      </c>
      <c r="I38" s="441">
        <v>10800.0</v>
      </c>
      <c r="J38" s="456" t="s">
        <v>469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44.25" customHeight="1">
      <c r="A39" s="436"/>
      <c r="B39" s="445" t="s">
        <v>256</v>
      </c>
      <c r="C39" s="451" t="s">
        <v>257</v>
      </c>
      <c r="D39" s="441">
        <v>25500.0</v>
      </c>
      <c r="E39" s="457" t="s">
        <v>470</v>
      </c>
      <c r="F39" s="455"/>
      <c r="G39" s="453" t="s">
        <v>471</v>
      </c>
      <c r="H39" s="454" t="s">
        <v>472</v>
      </c>
      <c r="I39" s="441">
        <v>25500.0</v>
      </c>
      <c r="J39" s="458" t="s">
        <v>473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84.0" customHeight="1">
      <c r="A40" s="436"/>
      <c r="B40" s="445" t="s">
        <v>261</v>
      </c>
      <c r="C40" s="451" t="s">
        <v>262</v>
      </c>
      <c r="D40" s="441">
        <v>10655.0</v>
      </c>
      <c r="E40" s="457" t="s">
        <v>474</v>
      </c>
      <c r="F40" s="455"/>
      <c r="G40" s="453" t="s">
        <v>475</v>
      </c>
      <c r="H40" s="454" t="s">
        <v>476</v>
      </c>
      <c r="I40" s="441">
        <v>10655.0</v>
      </c>
      <c r="J40" s="458" t="s">
        <v>477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436"/>
      <c r="B41" s="445" t="s">
        <v>264</v>
      </c>
      <c r="C41" s="451" t="s">
        <v>265</v>
      </c>
      <c r="D41" s="441">
        <v>1130.0</v>
      </c>
      <c r="E41" s="457" t="s">
        <v>474</v>
      </c>
      <c r="F41" s="455"/>
      <c r="G41" s="453" t="s">
        <v>478</v>
      </c>
      <c r="H41" s="454" t="s">
        <v>479</v>
      </c>
      <c r="I41" s="441">
        <v>1130.0</v>
      </c>
      <c r="J41" s="458" t="s">
        <v>480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85.5" customHeight="1">
      <c r="A42" s="436"/>
      <c r="B42" s="445" t="s">
        <v>267</v>
      </c>
      <c r="C42" s="451" t="s">
        <v>268</v>
      </c>
      <c r="D42" s="441">
        <v>3280.5</v>
      </c>
      <c r="E42" s="457" t="s">
        <v>474</v>
      </c>
      <c r="F42" s="455"/>
      <c r="G42" s="453" t="s">
        <v>481</v>
      </c>
      <c r="H42" s="454" t="s">
        <v>482</v>
      </c>
      <c r="I42" s="441">
        <v>3280.5</v>
      </c>
      <c r="J42" s="458" t="s">
        <v>483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51.75" customHeight="1">
      <c r="A43" s="436"/>
      <c r="B43" s="445" t="s">
        <v>270</v>
      </c>
      <c r="C43" s="451" t="s">
        <v>271</v>
      </c>
      <c r="D43" s="441">
        <v>5000.0</v>
      </c>
      <c r="E43" s="448" t="s">
        <v>484</v>
      </c>
      <c r="F43" s="441">
        <v>5000.0</v>
      </c>
      <c r="G43" s="453" t="s">
        <v>485</v>
      </c>
      <c r="H43" s="454" t="s">
        <v>486</v>
      </c>
      <c r="I43" s="441">
        <v>5000.0</v>
      </c>
      <c r="J43" s="458" t="s">
        <v>487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58.5" customHeight="1">
      <c r="A44" s="436"/>
      <c r="B44" s="445" t="s">
        <v>273</v>
      </c>
      <c r="C44" s="451" t="s">
        <v>274</v>
      </c>
      <c r="D44" s="441">
        <v>19800.0</v>
      </c>
      <c r="E44" s="448" t="s">
        <v>484</v>
      </c>
      <c r="F44" s="441">
        <v>19800.0</v>
      </c>
      <c r="G44" s="453" t="s">
        <v>488</v>
      </c>
      <c r="H44" s="454" t="s">
        <v>489</v>
      </c>
      <c r="I44" s="441">
        <v>19800.0</v>
      </c>
      <c r="J44" s="458" t="s">
        <v>490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78.75" customHeight="1">
      <c r="A45" s="436"/>
      <c r="B45" s="445" t="s">
        <v>278</v>
      </c>
      <c r="C45" s="451" t="s">
        <v>279</v>
      </c>
      <c r="D45" s="441">
        <v>25000.0</v>
      </c>
      <c r="E45" s="448" t="s">
        <v>491</v>
      </c>
      <c r="F45" s="441">
        <v>25000.0</v>
      </c>
      <c r="G45" s="446" t="s">
        <v>492</v>
      </c>
      <c r="H45" s="449" t="s">
        <v>493</v>
      </c>
      <c r="I45" s="441">
        <v>25000.0</v>
      </c>
      <c r="J45" s="459" t="s">
        <v>494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74.25" customHeight="1">
      <c r="A46" s="436"/>
      <c r="B46" s="445" t="s">
        <v>495</v>
      </c>
      <c r="C46" s="451" t="s">
        <v>301</v>
      </c>
      <c r="D46" s="441">
        <v>50000.0</v>
      </c>
      <c r="E46" s="457" t="s">
        <v>496</v>
      </c>
      <c r="F46" s="441">
        <v>50000.0</v>
      </c>
      <c r="G46" s="446" t="s">
        <v>497</v>
      </c>
      <c r="H46" s="449" t="s">
        <v>498</v>
      </c>
      <c r="I46" s="441">
        <v>50000.0</v>
      </c>
      <c r="J46" s="459" t="s">
        <v>499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71.25" customHeight="1">
      <c r="A47" s="436"/>
      <c r="B47" s="445" t="s">
        <v>500</v>
      </c>
      <c r="C47" s="451" t="s">
        <v>303</v>
      </c>
      <c r="D47" s="441">
        <v>25000.0</v>
      </c>
      <c r="E47" s="448" t="s">
        <v>501</v>
      </c>
      <c r="F47" s="441">
        <v>25000.0</v>
      </c>
      <c r="G47" s="453" t="s">
        <v>502</v>
      </c>
      <c r="H47" s="449" t="s">
        <v>503</v>
      </c>
      <c r="I47" s="441">
        <v>25000.0</v>
      </c>
      <c r="J47" s="459" t="s">
        <v>504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436"/>
      <c r="B48" s="445" t="s">
        <v>505</v>
      </c>
      <c r="C48" s="451" t="s">
        <v>305</v>
      </c>
      <c r="D48" s="441">
        <v>6000.0</v>
      </c>
      <c r="E48" s="448" t="s">
        <v>506</v>
      </c>
      <c r="F48" s="441">
        <v>6000.0</v>
      </c>
      <c r="G48" s="453" t="s">
        <v>507</v>
      </c>
      <c r="H48" s="454" t="s">
        <v>508</v>
      </c>
      <c r="I48" s="441">
        <v>6000.0</v>
      </c>
      <c r="J48" s="459" t="s">
        <v>509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436"/>
      <c r="B49" s="445" t="s">
        <v>505</v>
      </c>
      <c r="C49" s="451" t="s">
        <v>305</v>
      </c>
      <c r="D49" s="441">
        <v>7425.0</v>
      </c>
      <c r="E49" s="448" t="s">
        <v>510</v>
      </c>
      <c r="F49" s="441">
        <v>7425.0</v>
      </c>
      <c r="G49" s="453" t="s">
        <v>511</v>
      </c>
      <c r="H49" s="454" t="s">
        <v>512</v>
      </c>
      <c r="I49" s="441">
        <v>7425.0</v>
      </c>
      <c r="J49" s="459" t="s">
        <v>513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70.5" customHeight="1">
      <c r="A50" s="436"/>
      <c r="B50" s="445" t="s">
        <v>514</v>
      </c>
      <c r="C50" s="452" t="s">
        <v>515</v>
      </c>
      <c r="D50" s="441">
        <v>6250.0</v>
      </c>
      <c r="E50" s="457" t="s">
        <v>516</v>
      </c>
      <c r="F50" s="441">
        <v>6250.0</v>
      </c>
      <c r="G50" s="446" t="s">
        <v>517</v>
      </c>
      <c r="H50" s="449" t="s">
        <v>518</v>
      </c>
      <c r="I50" s="441">
        <v>6250.0</v>
      </c>
      <c r="J50" s="459" t="s">
        <v>519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70.5" customHeight="1">
      <c r="A51" s="436"/>
      <c r="B51" s="445" t="s">
        <v>520</v>
      </c>
      <c r="C51" s="451" t="s">
        <v>322</v>
      </c>
      <c r="D51" s="441">
        <v>4500.0</v>
      </c>
      <c r="E51" s="457" t="s">
        <v>516</v>
      </c>
      <c r="F51" s="441">
        <v>4500.0</v>
      </c>
      <c r="G51" s="446" t="s">
        <v>517</v>
      </c>
      <c r="H51" s="449" t="s">
        <v>521</v>
      </c>
      <c r="I51" s="441">
        <v>4500.0</v>
      </c>
      <c r="J51" s="459" t="s">
        <v>522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85.5" customHeight="1">
      <c r="A52" s="436"/>
      <c r="B52" s="445" t="s">
        <v>330</v>
      </c>
      <c r="C52" s="451" t="s">
        <v>331</v>
      </c>
      <c r="D52" s="441">
        <v>20000.0</v>
      </c>
      <c r="E52" s="457" t="s">
        <v>523</v>
      </c>
      <c r="F52" s="441">
        <v>20000.0</v>
      </c>
      <c r="G52" s="446" t="s">
        <v>524</v>
      </c>
      <c r="H52" s="449" t="s">
        <v>525</v>
      </c>
      <c r="I52" s="441">
        <v>20000.0</v>
      </c>
      <c r="J52" s="459" t="s">
        <v>526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436"/>
      <c r="B53" s="445" t="s">
        <v>332</v>
      </c>
      <c r="C53" s="451" t="s">
        <v>333</v>
      </c>
      <c r="D53" s="441">
        <v>50000.0</v>
      </c>
      <c r="E53" s="457" t="s">
        <v>527</v>
      </c>
      <c r="F53" s="441">
        <v>50000.0</v>
      </c>
      <c r="G53" s="453" t="s">
        <v>528</v>
      </c>
      <c r="H53" s="454" t="s">
        <v>529</v>
      </c>
      <c r="I53" s="441">
        <v>50000.0</v>
      </c>
      <c r="J53" s="459" t="s">
        <v>530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436"/>
      <c r="B54" s="445" t="s">
        <v>337</v>
      </c>
      <c r="C54" s="451" t="s">
        <v>338</v>
      </c>
      <c r="D54" s="441">
        <v>80000.0</v>
      </c>
      <c r="E54" s="457" t="s">
        <v>531</v>
      </c>
      <c r="F54" s="441">
        <v>80000.0</v>
      </c>
      <c r="G54" s="446" t="s">
        <v>532</v>
      </c>
      <c r="H54" s="454" t="s">
        <v>533</v>
      </c>
      <c r="I54" s="441">
        <v>80000.0</v>
      </c>
      <c r="J54" s="459" t="s">
        <v>534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436"/>
      <c r="B55" s="445" t="s">
        <v>340</v>
      </c>
      <c r="C55" s="451" t="s">
        <v>341</v>
      </c>
      <c r="D55" s="441">
        <v>40000.0</v>
      </c>
      <c r="E55" s="457" t="s">
        <v>531</v>
      </c>
      <c r="F55" s="441">
        <v>40000.0</v>
      </c>
      <c r="G55" s="446" t="s">
        <v>532</v>
      </c>
      <c r="H55" s="454" t="s">
        <v>535</v>
      </c>
      <c r="I55" s="441">
        <v>40000.0</v>
      </c>
      <c r="J55" s="459" t="s">
        <v>536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436"/>
      <c r="B56" s="445" t="s">
        <v>343</v>
      </c>
      <c r="C56" s="451" t="s">
        <v>344</v>
      </c>
      <c r="D56" s="441">
        <v>50000.0</v>
      </c>
      <c r="E56" s="457" t="s">
        <v>531</v>
      </c>
      <c r="F56" s="441">
        <v>50000.0</v>
      </c>
      <c r="G56" s="446" t="s">
        <v>532</v>
      </c>
      <c r="H56" s="454" t="s">
        <v>537</v>
      </c>
      <c r="I56" s="441">
        <v>50000.0</v>
      </c>
      <c r="J56" s="459" t="s">
        <v>538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81.75" customHeight="1">
      <c r="A57" s="436"/>
      <c r="B57" s="445" t="s">
        <v>345</v>
      </c>
      <c r="C57" s="451" t="s">
        <v>346</v>
      </c>
      <c r="D57" s="441">
        <v>30500.0</v>
      </c>
      <c r="E57" s="448" t="s">
        <v>496</v>
      </c>
      <c r="F57" s="441">
        <v>30500.0</v>
      </c>
      <c r="G57" s="446" t="s">
        <v>539</v>
      </c>
      <c r="H57" s="449" t="s">
        <v>503</v>
      </c>
      <c r="I57" s="441">
        <v>30500.0</v>
      </c>
      <c r="J57" s="459" t="s">
        <v>540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72.0" customHeight="1">
      <c r="A58" s="436"/>
      <c r="B58" s="445" t="s">
        <v>347</v>
      </c>
      <c r="C58" s="451" t="s">
        <v>348</v>
      </c>
      <c r="D58" s="441">
        <v>18000.0</v>
      </c>
      <c r="E58" s="448" t="s">
        <v>541</v>
      </c>
      <c r="F58" s="441">
        <v>18000.0</v>
      </c>
      <c r="G58" s="446" t="s">
        <v>542</v>
      </c>
      <c r="H58" s="449" t="s">
        <v>503</v>
      </c>
      <c r="I58" s="441">
        <v>18000.0</v>
      </c>
      <c r="J58" s="459" t="s">
        <v>543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436"/>
      <c r="B59" s="445" t="s">
        <v>349</v>
      </c>
      <c r="C59" s="451" t="s">
        <v>350</v>
      </c>
      <c r="D59" s="441">
        <v>62000.0</v>
      </c>
      <c r="E59" s="448" t="s">
        <v>544</v>
      </c>
      <c r="F59" s="441">
        <v>62000.0</v>
      </c>
      <c r="G59" s="446" t="s">
        <v>545</v>
      </c>
      <c r="H59" s="449" t="s">
        <v>546</v>
      </c>
      <c r="I59" s="441">
        <v>62000.0</v>
      </c>
      <c r="J59" s="459" t="s">
        <v>547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56.25" customHeight="1">
      <c r="A60" s="436"/>
      <c r="B60" s="445" t="s">
        <v>351</v>
      </c>
      <c r="C60" s="451" t="s">
        <v>352</v>
      </c>
      <c r="D60" s="441">
        <v>95000.0</v>
      </c>
      <c r="E60" s="448" t="s">
        <v>544</v>
      </c>
      <c r="F60" s="52">
        <v>95000.0</v>
      </c>
      <c r="G60" s="446" t="s">
        <v>545</v>
      </c>
      <c r="H60" s="449" t="s">
        <v>548</v>
      </c>
      <c r="I60" s="52">
        <v>95000.0</v>
      </c>
      <c r="J60" s="459" t="s">
        <v>549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436"/>
      <c r="B61" s="445" t="s">
        <v>364</v>
      </c>
      <c r="C61" s="451" t="s">
        <v>365</v>
      </c>
      <c r="D61" s="441">
        <v>1510.32</v>
      </c>
      <c r="E61" s="448" t="s">
        <v>550</v>
      </c>
      <c r="F61" s="52"/>
      <c r="G61" s="447"/>
      <c r="H61" s="447"/>
      <c r="I61" s="52">
        <v>1510.32</v>
      </c>
      <c r="J61" s="460" t="s">
        <v>551</v>
      </c>
      <c r="K61" s="1"/>
      <c r="L61" s="46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436"/>
      <c r="B62" s="445" t="s">
        <v>367</v>
      </c>
      <c r="C62" s="451" t="s">
        <v>368</v>
      </c>
      <c r="D62" s="441">
        <v>637.0</v>
      </c>
      <c r="E62" s="446" t="s">
        <v>550</v>
      </c>
      <c r="F62" s="52"/>
      <c r="G62" s="447"/>
      <c r="H62" s="447"/>
      <c r="I62" s="52">
        <v>637.0</v>
      </c>
      <c r="J62" s="447" t="s">
        <v>552</v>
      </c>
      <c r="K62" s="1"/>
      <c r="L62" s="46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462"/>
      <c r="B63" s="463" t="s">
        <v>553</v>
      </c>
      <c r="C63" s="431"/>
      <c r="D63" s="464">
        <f>SUM(D11:D62)</f>
        <v>1506287.82</v>
      </c>
      <c r="E63" s="465"/>
      <c r="F63" s="465"/>
      <c r="G63" s="465"/>
      <c r="H63" s="465"/>
      <c r="I63" s="466">
        <f>SUM(I11:I62)</f>
        <v>1506287.82</v>
      </c>
      <c r="J63" s="465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</row>
    <row r="64" ht="13.5" customHeight="1">
      <c r="A64" s="423"/>
      <c r="B64" s="423"/>
      <c r="C64" s="423"/>
      <c r="D64" s="4"/>
      <c r="E64" s="423"/>
      <c r="F64" s="4"/>
      <c r="G64" s="423"/>
      <c r="H64" s="42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429"/>
      <c r="B65" s="430" t="s">
        <v>554</v>
      </c>
      <c r="C65" s="431"/>
      <c r="D65" s="432"/>
      <c r="E65" s="433" t="s">
        <v>387</v>
      </c>
      <c r="F65" s="431"/>
      <c r="G65" s="431"/>
      <c r="H65" s="431"/>
      <c r="I65" s="431"/>
      <c r="J65" s="432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</row>
    <row r="66" ht="13.5" customHeight="1">
      <c r="A66" s="434" t="s">
        <v>388</v>
      </c>
      <c r="B66" s="434" t="s">
        <v>389</v>
      </c>
      <c r="C66" s="434" t="s">
        <v>57</v>
      </c>
      <c r="D66" s="435" t="s">
        <v>390</v>
      </c>
      <c r="E66" s="434" t="s">
        <v>391</v>
      </c>
      <c r="F66" s="435" t="s">
        <v>390</v>
      </c>
      <c r="G66" s="434" t="s">
        <v>392</v>
      </c>
      <c r="H66" s="434" t="s">
        <v>393</v>
      </c>
      <c r="I66" s="434" t="s">
        <v>394</v>
      </c>
      <c r="J66" s="434" t="s">
        <v>395</v>
      </c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</row>
    <row r="67" ht="13.5" customHeight="1">
      <c r="A67" s="436"/>
      <c r="B67" s="436" t="s">
        <v>85</v>
      </c>
      <c r="C67" s="447"/>
      <c r="D67" s="455"/>
      <c r="E67" s="447"/>
      <c r="F67" s="455"/>
      <c r="G67" s="447"/>
      <c r="H67" s="447"/>
      <c r="I67" s="455"/>
      <c r="J67" s="44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436"/>
      <c r="B68" s="436" t="s">
        <v>132</v>
      </c>
      <c r="C68" s="447"/>
      <c r="D68" s="455"/>
      <c r="E68" s="447"/>
      <c r="F68" s="455"/>
      <c r="G68" s="447"/>
      <c r="H68" s="447"/>
      <c r="I68" s="455"/>
      <c r="J68" s="44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436"/>
      <c r="B69" s="436" t="s">
        <v>139</v>
      </c>
      <c r="C69" s="447"/>
      <c r="D69" s="455"/>
      <c r="E69" s="447"/>
      <c r="F69" s="455"/>
      <c r="G69" s="447"/>
      <c r="H69" s="447"/>
      <c r="I69" s="455"/>
      <c r="J69" s="44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436"/>
      <c r="B70" s="436" t="s">
        <v>155</v>
      </c>
      <c r="C70" s="447"/>
      <c r="D70" s="455"/>
      <c r="E70" s="447"/>
      <c r="F70" s="455"/>
      <c r="G70" s="447"/>
      <c r="H70" s="447"/>
      <c r="I70" s="455"/>
      <c r="J70" s="44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436"/>
      <c r="B71" s="436" t="s">
        <v>174</v>
      </c>
      <c r="C71" s="447"/>
      <c r="D71" s="455"/>
      <c r="E71" s="447"/>
      <c r="F71" s="455"/>
      <c r="G71" s="447"/>
      <c r="H71" s="447"/>
      <c r="I71" s="455"/>
      <c r="J71" s="44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436"/>
      <c r="B72" s="436"/>
      <c r="C72" s="447"/>
      <c r="D72" s="455"/>
      <c r="E72" s="447"/>
      <c r="F72" s="455"/>
      <c r="G72" s="447"/>
      <c r="H72" s="447"/>
      <c r="I72" s="455"/>
      <c r="J72" s="44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462"/>
      <c r="B73" s="463" t="s">
        <v>553</v>
      </c>
      <c r="C73" s="431"/>
      <c r="D73" s="465"/>
      <c r="E73" s="465"/>
      <c r="F73" s="465"/>
      <c r="G73" s="465"/>
      <c r="H73" s="465"/>
      <c r="I73" s="466"/>
      <c r="J73" s="465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</row>
    <row r="74" ht="13.5" customHeight="1">
      <c r="A74" s="423"/>
      <c r="B74" s="423"/>
      <c r="C74" s="423"/>
      <c r="D74" s="4"/>
      <c r="E74" s="423"/>
      <c r="F74" s="4"/>
      <c r="G74" s="423"/>
      <c r="H74" s="42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429"/>
      <c r="B75" s="430" t="s">
        <v>555</v>
      </c>
      <c r="C75" s="431"/>
      <c r="D75" s="432"/>
      <c r="E75" s="433" t="s">
        <v>387</v>
      </c>
      <c r="F75" s="431"/>
      <c r="G75" s="431"/>
      <c r="H75" s="431"/>
      <c r="I75" s="431"/>
      <c r="J75" s="432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</row>
    <row r="76" ht="13.5" customHeight="1">
      <c r="A76" s="434" t="s">
        <v>388</v>
      </c>
      <c r="B76" s="434" t="s">
        <v>389</v>
      </c>
      <c r="C76" s="434" t="s">
        <v>57</v>
      </c>
      <c r="D76" s="435" t="s">
        <v>390</v>
      </c>
      <c r="E76" s="434" t="s">
        <v>391</v>
      </c>
      <c r="F76" s="435" t="s">
        <v>390</v>
      </c>
      <c r="G76" s="434" t="s">
        <v>392</v>
      </c>
      <c r="H76" s="434" t="s">
        <v>393</v>
      </c>
      <c r="I76" s="434" t="s">
        <v>394</v>
      </c>
      <c r="J76" s="434" t="s">
        <v>395</v>
      </c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</row>
    <row r="77" ht="13.5" customHeight="1">
      <c r="A77" s="436"/>
      <c r="B77" s="436" t="s">
        <v>85</v>
      </c>
      <c r="C77" s="447"/>
      <c r="D77" s="455"/>
      <c r="E77" s="447"/>
      <c r="F77" s="455"/>
      <c r="G77" s="447"/>
      <c r="H77" s="447"/>
      <c r="I77" s="455"/>
      <c r="J77" s="44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436"/>
      <c r="B78" s="436" t="s">
        <v>132</v>
      </c>
      <c r="C78" s="447"/>
      <c r="D78" s="455"/>
      <c r="E78" s="447"/>
      <c r="F78" s="455"/>
      <c r="G78" s="447"/>
      <c r="H78" s="447"/>
      <c r="I78" s="455"/>
      <c r="J78" s="44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436"/>
      <c r="B79" s="436" t="s">
        <v>139</v>
      </c>
      <c r="C79" s="447"/>
      <c r="D79" s="455"/>
      <c r="E79" s="447"/>
      <c r="F79" s="455"/>
      <c r="G79" s="447"/>
      <c r="H79" s="447"/>
      <c r="I79" s="455"/>
      <c r="J79" s="44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436"/>
      <c r="B80" s="436" t="s">
        <v>155</v>
      </c>
      <c r="C80" s="447"/>
      <c r="D80" s="455"/>
      <c r="E80" s="447"/>
      <c r="F80" s="455"/>
      <c r="G80" s="447"/>
      <c r="H80" s="447"/>
      <c r="I80" s="455"/>
      <c r="J80" s="44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436"/>
      <c r="B81" s="436" t="s">
        <v>174</v>
      </c>
      <c r="C81" s="447"/>
      <c r="D81" s="455"/>
      <c r="E81" s="447"/>
      <c r="F81" s="455"/>
      <c r="G81" s="447"/>
      <c r="H81" s="447"/>
      <c r="I81" s="455"/>
      <c r="J81" s="44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436"/>
      <c r="B82" s="436"/>
      <c r="C82" s="447"/>
      <c r="D82" s="455"/>
      <c r="E82" s="447"/>
      <c r="F82" s="455"/>
      <c r="G82" s="447"/>
      <c r="H82" s="447"/>
      <c r="I82" s="455"/>
      <c r="J82" s="44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462"/>
      <c r="B83" s="463" t="s">
        <v>553</v>
      </c>
      <c r="C83" s="431"/>
      <c r="D83" s="465"/>
      <c r="E83" s="465"/>
      <c r="F83" s="465"/>
      <c r="G83" s="465"/>
      <c r="H83" s="465"/>
      <c r="I83" s="466"/>
      <c r="J83" s="465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</row>
    <row r="84" ht="13.5" customHeight="1">
      <c r="A84" s="423"/>
      <c r="B84" s="423"/>
      <c r="C84" s="423"/>
      <c r="D84" s="4"/>
      <c r="E84" s="423"/>
      <c r="F84" s="4"/>
      <c r="G84" s="423"/>
      <c r="H84" s="42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468"/>
      <c r="B85" s="468" t="s">
        <v>556</v>
      </c>
      <c r="C85" s="468"/>
      <c r="D85" s="469"/>
      <c r="E85" s="468"/>
      <c r="F85" s="469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</row>
    <row r="86" ht="13.5" customHeight="1">
      <c r="A86" s="423"/>
      <c r="B86" s="423"/>
      <c r="C86" s="423"/>
      <c r="D86" s="4"/>
      <c r="E86" s="423"/>
      <c r="F86" s="4"/>
      <c r="G86" s="423"/>
      <c r="H86" s="42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423"/>
      <c r="B87" s="423"/>
      <c r="C87" s="423"/>
      <c r="D87" s="4"/>
      <c r="E87" s="423"/>
      <c r="F87" s="4"/>
      <c r="G87" s="423"/>
      <c r="H87" s="42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423"/>
      <c r="B88" s="423"/>
      <c r="C88" s="423"/>
      <c r="D88" s="4"/>
      <c r="E88" s="423"/>
      <c r="F88" s="4"/>
      <c r="G88" s="423"/>
      <c r="H88" s="42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423"/>
      <c r="B89" s="423"/>
      <c r="C89" s="423"/>
      <c r="D89" s="4"/>
      <c r="E89" s="423"/>
      <c r="F89" s="4"/>
      <c r="G89" s="423"/>
      <c r="H89" s="42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423"/>
      <c r="B90" s="423"/>
      <c r="C90" s="423"/>
      <c r="D90" s="4"/>
      <c r="E90" s="423"/>
      <c r="F90" s="4"/>
      <c r="G90" s="423"/>
      <c r="H90" s="42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423"/>
      <c r="B91" s="423"/>
      <c r="C91" s="423"/>
      <c r="D91" s="4"/>
      <c r="E91" s="423"/>
      <c r="F91" s="4"/>
      <c r="G91" s="423"/>
      <c r="H91" s="42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423"/>
      <c r="B92" s="423"/>
      <c r="C92" s="423"/>
      <c r="D92" s="4"/>
      <c r="E92" s="423"/>
      <c r="F92" s="4"/>
      <c r="G92" s="423"/>
      <c r="H92" s="42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423"/>
      <c r="B93" s="423"/>
      <c r="C93" s="423"/>
      <c r="D93" s="4"/>
      <c r="E93" s="423"/>
      <c r="F93" s="4"/>
      <c r="G93" s="423"/>
      <c r="H93" s="42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423"/>
      <c r="B94" s="423"/>
      <c r="C94" s="423"/>
      <c r="D94" s="4"/>
      <c r="E94" s="423"/>
      <c r="F94" s="4"/>
      <c r="G94" s="423"/>
      <c r="H94" s="42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423"/>
      <c r="B95" s="423"/>
      <c r="C95" s="423"/>
      <c r="D95" s="4"/>
      <c r="E95" s="423"/>
      <c r="F95" s="4"/>
      <c r="G95" s="423"/>
      <c r="H95" s="42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423"/>
      <c r="B96" s="423"/>
      <c r="C96" s="423"/>
      <c r="D96" s="4"/>
      <c r="E96" s="423"/>
      <c r="F96" s="4"/>
      <c r="G96" s="423"/>
      <c r="H96" s="42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423"/>
      <c r="B97" s="423"/>
      <c r="C97" s="423"/>
      <c r="D97" s="4"/>
      <c r="E97" s="423"/>
      <c r="F97" s="4"/>
      <c r="G97" s="423"/>
      <c r="H97" s="42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423"/>
      <c r="B98" s="423"/>
      <c r="C98" s="423"/>
      <c r="D98" s="4"/>
      <c r="E98" s="423"/>
      <c r="F98" s="4"/>
      <c r="G98" s="423"/>
      <c r="H98" s="42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423"/>
      <c r="B99" s="423"/>
      <c r="C99" s="423"/>
      <c r="D99" s="4"/>
      <c r="E99" s="423"/>
      <c r="F99" s="4"/>
      <c r="G99" s="423"/>
      <c r="H99" s="42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423"/>
      <c r="B100" s="423"/>
      <c r="C100" s="423"/>
      <c r="D100" s="4"/>
      <c r="E100" s="423"/>
      <c r="F100" s="4"/>
      <c r="G100" s="423"/>
      <c r="H100" s="42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423"/>
      <c r="B101" s="423"/>
      <c r="C101" s="423"/>
      <c r="D101" s="4"/>
      <c r="E101" s="423"/>
      <c r="F101" s="4"/>
      <c r="G101" s="423"/>
      <c r="H101" s="42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423"/>
      <c r="B102" s="423"/>
      <c r="C102" s="423"/>
      <c r="D102" s="4"/>
      <c r="E102" s="423"/>
      <c r="F102" s="4"/>
      <c r="G102" s="423"/>
      <c r="H102" s="42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423"/>
      <c r="B103" s="423"/>
      <c r="C103" s="423"/>
      <c r="D103" s="4"/>
      <c r="E103" s="423"/>
      <c r="F103" s="4"/>
      <c r="G103" s="423"/>
      <c r="H103" s="42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423"/>
      <c r="B104" s="423"/>
      <c r="C104" s="423"/>
      <c r="D104" s="4"/>
      <c r="E104" s="423"/>
      <c r="F104" s="4"/>
      <c r="G104" s="423"/>
      <c r="H104" s="42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423"/>
      <c r="B105" s="423"/>
      <c r="C105" s="423"/>
      <c r="D105" s="4"/>
      <c r="E105" s="423"/>
      <c r="F105" s="4"/>
      <c r="G105" s="423"/>
      <c r="H105" s="42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423"/>
      <c r="B106" s="423"/>
      <c r="C106" s="423"/>
      <c r="D106" s="4"/>
      <c r="E106" s="423"/>
      <c r="F106" s="4"/>
      <c r="G106" s="423"/>
      <c r="H106" s="42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423"/>
      <c r="B107" s="423"/>
      <c r="C107" s="423"/>
      <c r="D107" s="4"/>
      <c r="E107" s="423"/>
      <c r="F107" s="4"/>
      <c r="G107" s="423"/>
      <c r="H107" s="42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423"/>
      <c r="B108" s="423"/>
      <c r="C108" s="423"/>
      <c r="D108" s="4"/>
      <c r="E108" s="423"/>
      <c r="F108" s="4"/>
      <c r="G108" s="423"/>
      <c r="H108" s="42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423"/>
      <c r="B109" s="423"/>
      <c r="C109" s="423"/>
      <c r="D109" s="4"/>
      <c r="E109" s="423"/>
      <c r="F109" s="4"/>
      <c r="G109" s="423"/>
      <c r="H109" s="42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423"/>
      <c r="B110" s="423"/>
      <c r="C110" s="423"/>
      <c r="D110" s="4"/>
      <c r="E110" s="423"/>
      <c r="F110" s="4"/>
      <c r="G110" s="423"/>
      <c r="H110" s="42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423"/>
      <c r="B111" s="423"/>
      <c r="C111" s="423"/>
      <c r="D111" s="4"/>
      <c r="E111" s="423"/>
      <c r="F111" s="4"/>
      <c r="G111" s="423"/>
      <c r="H111" s="42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423"/>
      <c r="B112" s="423"/>
      <c r="C112" s="423"/>
      <c r="D112" s="4"/>
      <c r="E112" s="423"/>
      <c r="F112" s="4"/>
      <c r="G112" s="423"/>
      <c r="H112" s="42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423"/>
      <c r="B113" s="423"/>
      <c r="C113" s="423"/>
      <c r="D113" s="4"/>
      <c r="E113" s="423"/>
      <c r="F113" s="4"/>
      <c r="G113" s="423"/>
      <c r="H113" s="42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423"/>
      <c r="B114" s="423"/>
      <c r="C114" s="423"/>
      <c r="D114" s="4"/>
      <c r="E114" s="423"/>
      <c r="F114" s="4"/>
      <c r="G114" s="423"/>
      <c r="H114" s="42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423"/>
      <c r="B115" s="423"/>
      <c r="C115" s="423"/>
      <c r="D115" s="4"/>
      <c r="E115" s="423"/>
      <c r="F115" s="4"/>
      <c r="G115" s="423"/>
      <c r="H115" s="42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423"/>
      <c r="B116" s="423"/>
      <c r="C116" s="423"/>
      <c r="D116" s="4"/>
      <c r="E116" s="423"/>
      <c r="F116" s="4"/>
      <c r="G116" s="423"/>
      <c r="H116" s="42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423"/>
      <c r="B117" s="423"/>
      <c r="C117" s="423"/>
      <c r="D117" s="4"/>
      <c r="E117" s="423"/>
      <c r="F117" s="4"/>
      <c r="G117" s="423"/>
      <c r="H117" s="42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423"/>
      <c r="B118" s="423"/>
      <c r="C118" s="423"/>
      <c r="D118" s="4"/>
      <c r="E118" s="423"/>
      <c r="F118" s="4"/>
      <c r="G118" s="423"/>
      <c r="H118" s="42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423"/>
      <c r="B119" s="423"/>
      <c r="C119" s="423"/>
      <c r="D119" s="4"/>
      <c r="E119" s="423"/>
      <c r="F119" s="4"/>
      <c r="G119" s="423"/>
      <c r="H119" s="42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423"/>
      <c r="B120" s="423"/>
      <c r="C120" s="423"/>
      <c r="D120" s="4"/>
      <c r="E120" s="423"/>
      <c r="F120" s="4"/>
      <c r="G120" s="423"/>
      <c r="H120" s="42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423"/>
      <c r="B121" s="423"/>
      <c r="C121" s="423"/>
      <c r="D121" s="4"/>
      <c r="E121" s="423"/>
      <c r="F121" s="4"/>
      <c r="G121" s="423"/>
      <c r="H121" s="42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423"/>
      <c r="B122" s="423"/>
      <c r="C122" s="423"/>
      <c r="D122" s="4"/>
      <c r="E122" s="423"/>
      <c r="F122" s="4"/>
      <c r="G122" s="423"/>
      <c r="H122" s="42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423"/>
      <c r="B123" s="423"/>
      <c r="C123" s="423"/>
      <c r="D123" s="4"/>
      <c r="E123" s="423"/>
      <c r="F123" s="4"/>
      <c r="G123" s="423"/>
      <c r="H123" s="42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423"/>
      <c r="B124" s="423"/>
      <c r="C124" s="423"/>
      <c r="D124" s="4"/>
      <c r="E124" s="423"/>
      <c r="F124" s="4"/>
      <c r="G124" s="423"/>
      <c r="H124" s="42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423"/>
      <c r="B125" s="423"/>
      <c r="C125" s="423"/>
      <c r="D125" s="4"/>
      <c r="E125" s="423"/>
      <c r="F125" s="4"/>
      <c r="G125" s="423"/>
      <c r="H125" s="42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423"/>
      <c r="B126" s="423"/>
      <c r="C126" s="423"/>
      <c r="D126" s="4"/>
      <c r="E126" s="423"/>
      <c r="F126" s="4"/>
      <c r="G126" s="423"/>
      <c r="H126" s="42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423"/>
      <c r="B127" s="423"/>
      <c r="C127" s="423"/>
      <c r="D127" s="4"/>
      <c r="E127" s="423"/>
      <c r="F127" s="4"/>
      <c r="G127" s="423"/>
      <c r="H127" s="42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423"/>
      <c r="B128" s="423"/>
      <c r="C128" s="423"/>
      <c r="D128" s="4"/>
      <c r="E128" s="423"/>
      <c r="F128" s="4"/>
      <c r="G128" s="423"/>
      <c r="H128" s="42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423"/>
      <c r="B129" s="423"/>
      <c r="C129" s="423"/>
      <c r="D129" s="4"/>
      <c r="E129" s="423"/>
      <c r="F129" s="4"/>
      <c r="G129" s="423"/>
      <c r="H129" s="42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423"/>
      <c r="B130" s="423"/>
      <c r="C130" s="423"/>
      <c r="D130" s="4"/>
      <c r="E130" s="423"/>
      <c r="F130" s="4"/>
      <c r="G130" s="423"/>
      <c r="H130" s="42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423"/>
      <c r="B131" s="423"/>
      <c r="C131" s="423"/>
      <c r="D131" s="4"/>
      <c r="E131" s="423"/>
      <c r="F131" s="4"/>
      <c r="G131" s="423"/>
      <c r="H131" s="42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423"/>
      <c r="B132" s="423"/>
      <c r="C132" s="423"/>
      <c r="D132" s="4"/>
      <c r="E132" s="423"/>
      <c r="F132" s="4"/>
      <c r="G132" s="423"/>
      <c r="H132" s="42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423"/>
      <c r="B133" s="423"/>
      <c r="C133" s="423"/>
      <c r="D133" s="4"/>
      <c r="E133" s="423"/>
      <c r="F133" s="4"/>
      <c r="G133" s="423"/>
      <c r="H133" s="42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423"/>
      <c r="B134" s="423"/>
      <c r="C134" s="423"/>
      <c r="D134" s="4"/>
      <c r="E134" s="423"/>
      <c r="F134" s="4"/>
      <c r="G134" s="423"/>
      <c r="H134" s="42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423"/>
      <c r="B135" s="423"/>
      <c r="C135" s="423"/>
      <c r="D135" s="4"/>
      <c r="E135" s="423"/>
      <c r="F135" s="4"/>
      <c r="G135" s="423"/>
      <c r="H135" s="42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423"/>
      <c r="B136" s="423"/>
      <c r="C136" s="423"/>
      <c r="D136" s="4"/>
      <c r="E136" s="423"/>
      <c r="F136" s="4"/>
      <c r="G136" s="423"/>
      <c r="H136" s="42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423"/>
      <c r="B137" s="423"/>
      <c r="C137" s="423"/>
      <c r="D137" s="4"/>
      <c r="E137" s="423"/>
      <c r="F137" s="4"/>
      <c r="G137" s="423"/>
      <c r="H137" s="42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423"/>
      <c r="B138" s="423"/>
      <c r="C138" s="423"/>
      <c r="D138" s="4"/>
      <c r="E138" s="423"/>
      <c r="F138" s="4"/>
      <c r="G138" s="423"/>
      <c r="H138" s="42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423"/>
      <c r="B139" s="423"/>
      <c r="C139" s="423"/>
      <c r="D139" s="4"/>
      <c r="E139" s="423"/>
      <c r="F139" s="4"/>
      <c r="G139" s="423"/>
      <c r="H139" s="42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423"/>
      <c r="B140" s="423"/>
      <c r="C140" s="423"/>
      <c r="D140" s="4"/>
      <c r="E140" s="423"/>
      <c r="F140" s="4"/>
      <c r="G140" s="423"/>
      <c r="H140" s="42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423"/>
      <c r="B141" s="423"/>
      <c r="C141" s="423"/>
      <c r="D141" s="4"/>
      <c r="E141" s="423"/>
      <c r="F141" s="4"/>
      <c r="G141" s="423"/>
      <c r="H141" s="42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423"/>
      <c r="B142" s="423"/>
      <c r="C142" s="423"/>
      <c r="D142" s="4"/>
      <c r="E142" s="423"/>
      <c r="F142" s="4"/>
      <c r="G142" s="423"/>
      <c r="H142" s="42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423"/>
      <c r="B143" s="423"/>
      <c r="C143" s="423"/>
      <c r="D143" s="4"/>
      <c r="E143" s="423"/>
      <c r="F143" s="4"/>
      <c r="G143" s="423"/>
      <c r="H143" s="42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423"/>
      <c r="B144" s="423"/>
      <c r="C144" s="423"/>
      <c r="D144" s="4"/>
      <c r="E144" s="423"/>
      <c r="F144" s="4"/>
      <c r="G144" s="423"/>
      <c r="H144" s="42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423"/>
      <c r="B145" s="423"/>
      <c r="C145" s="423"/>
      <c r="D145" s="4"/>
      <c r="E145" s="423"/>
      <c r="F145" s="4"/>
      <c r="G145" s="423"/>
      <c r="H145" s="42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423"/>
      <c r="B146" s="423"/>
      <c r="C146" s="423"/>
      <c r="D146" s="4"/>
      <c r="E146" s="423"/>
      <c r="F146" s="4"/>
      <c r="G146" s="423"/>
      <c r="H146" s="42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423"/>
      <c r="B147" s="423"/>
      <c r="C147" s="423"/>
      <c r="D147" s="4"/>
      <c r="E147" s="423"/>
      <c r="F147" s="4"/>
      <c r="G147" s="423"/>
      <c r="H147" s="42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423"/>
      <c r="B148" s="423"/>
      <c r="C148" s="423"/>
      <c r="D148" s="4"/>
      <c r="E148" s="423"/>
      <c r="F148" s="4"/>
      <c r="G148" s="423"/>
      <c r="H148" s="42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423"/>
      <c r="B149" s="423"/>
      <c r="C149" s="423"/>
      <c r="D149" s="4"/>
      <c r="E149" s="423"/>
      <c r="F149" s="4"/>
      <c r="G149" s="423"/>
      <c r="H149" s="42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423"/>
      <c r="B150" s="423"/>
      <c r="C150" s="423"/>
      <c r="D150" s="4"/>
      <c r="E150" s="423"/>
      <c r="F150" s="4"/>
      <c r="G150" s="423"/>
      <c r="H150" s="42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423"/>
      <c r="B151" s="423"/>
      <c r="C151" s="423"/>
      <c r="D151" s="4"/>
      <c r="E151" s="423"/>
      <c r="F151" s="4"/>
      <c r="G151" s="423"/>
      <c r="H151" s="42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423"/>
      <c r="B152" s="423"/>
      <c r="C152" s="423"/>
      <c r="D152" s="4"/>
      <c r="E152" s="423"/>
      <c r="F152" s="4"/>
      <c r="G152" s="423"/>
      <c r="H152" s="42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423"/>
      <c r="B153" s="423"/>
      <c r="C153" s="423"/>
      <c r="D153" s="4"/>
      <c r="E153" s="423"/>
      <c r="F153" s="4"/>
      <c r="G153" s="423"/>
      <c r="H153" s="42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423"/>
      <c r="B154" s="423"/>
      <c r="C154" s="423"/>
      <c r="D154" s="4"/>
      <c r="E154" s="423"/>
      <c r="F154" s="4"/>
      <c r="G154" s="423"/>
      <c r="H154" s="42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423"/>
      <c r="B155" s="423"/>
      <c r="C155" s="423"/>
      <c r="D155" s="4"/>
      <c r="E155" s="423"/>
      <c r="F155" s="4"/>
      <c r="G155" s="423"/>
      <c r="H155" s="42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423"/>
      <c r="B156" s="423"/>
      <c r="C156" s="423"/>
      <c r="D156" s="4"/>
      <c r="E156" s="423"/>
      <c r="F156" s="4"/>
      <c r="G156" s="423"/>
      <c r="H156" s="42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423"/>
      <c r="B157" s="423"/>
      <c r="C157" s="423"/>
      <c r="D157" s="4"/>
      <c r="E157" s="423"/>
      <c r="F157" s="4"/>
      <c r="G157" s="423"/>
      <c r="H157" s="42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423"/>
      <c r="B158" s="423"/>
      <c r="C158" s="423"/>
      <c r="D158" s="4"/>
      <c r="E158" s="423"/>
      <c r="F158" s="4"/>
      <c r="G158" s="423"/>
      <c r="H158" s="42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423"/>
      <c r="B159" s="423"/>
      <c r="C159" s="423"/>
      <c r="D159" s="4"/>
      <c r="E159" s="423"/>
      <c r="F159" s="4"/>
      <c r="G159" s="423"/>
      <c r="H159" s="42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423"/>
      <c r="B160" s="423"/>
      <c r="C160" s="423"/>
      <c r="D160" s="4"/>
      <c r="E160" s="423"/>
      <c r="F160" s="4"/>
      <c r="G160" s="423"/>
      <c r="H160" s="42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423"/>
      <c r="B161" s="423"/>
      <c r="C161" s="423"/>
      <c r="D161" s="4"/>
      <c r="E161" s="423"/>
      <c r="F161" s="4"/>
      <c r="G161" s="423"/>
      <c r="H161" s="42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423"/>
      <c r="B162" s="423"/>
      <c r="C162" s="423"/>
      <c r="D162" s="4"/>
      <c r="E162" s="423"/>
      <c r="F162" s="4"/>
      <c r="G162" s="423"/>
      <c r="H162" s="42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423"/>
      <c r="B163" s="423"/>
      <c r="C163" s="423"/>
      <c r="D163" s="4"/>
      <c r="E163" s="423"/>
      <c r="F163" s="4"/>
      <c r="G163" s="423"/>
      <c r="H163" s="42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423"/>
      <c r="B164" s="423"/>
      <c r="C164" s="423"/>
      <c r="D164" s="4"/>
      <c r="E164" s="423"/>
      <c r="F164" s="4"/>
      <c r="G164" s="423"/>
      <c r="H164" s="42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423"/>
      <c r="B165" s="423"/>
      <c r="C165" s="423"/>
      <c r="D165" s="4"/>
      <c r="E165" s="423"/>
      <c r="F165" s="4"/>
      <c r="G165" s="423"/>
      <c r="H165" s="42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423"/>
      <c r="B166" s="423"/>
      <c r="C166" s="423"/>
      <c r="D166" s="4"/>
      <c r="E166" s="423"/>
      <c r="F166" s="4"/>
      <c r="G166" s="423"/>
      <c r="H166" s="42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423"/>
      <c r="B167" s="423"/>
      <c r="C167" s="423"/>
      <c r="D167" s="4"/>
      <c r="E167" s="423"/>
      <c r="F167" s="4"/>
      <c r="G167" s="423"/>
      <c r="H167" s="42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423"/>
      <c r="B168" s="423"/>
      <c r="C168" s="423"/>
      <c r="D168" s="4"/>
      <c r="E168" s="423"/>
      <c r="F168" s="4"/>
      <c r="G168" s="423"/>
      <c r="H168" s="42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423"/>
      <c r="B169" s="423"/>
      <c r="C169" s="423"/>
      <c r="D169" s="4"/>
      <c r="E169" s="423"/>
      <c r="F169" s="4"/>
      <c r="G169" s="423"/>
      <c r="H169" s="42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423"/>
      <c r="B170" s="423"/>
      <c r="C170" s="423"/>
      <c r="D170" s="4"/>
      <c r="E170" s="423"/>
      <c r="F170" s="4"/>
      <c r="G170" s="423"/>
      <c r="H170" s="42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423"/>
      <c r="B171" s="423"/>
      <c r="C171" s="423"/>
      <c r="D171" s="4"/>
      <c r="E171" s="423"/>
      <c r="F171" s="4"/>
      <c r="G171" s="423"/>
      <c r="H171" s="42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423"/>
      <c r="B172" s="423"/>
      <c r="C172" s="423"/>
      <c r="D172" s="4"/>
      <c r="E172" s="423"/>
      <c r="F172" s="4"/>
      <c r="G172" s="423"/>
      <c r="H172" s="42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423"/>
      <c r="B173" s="423"/>
      <c r="C173" s="423"/>
      <c r="D173" s="4"/>
      <c r="E173" s="423"/>
      <c r="F173" s="4"/>
      <c r="G173" s="423"/>
      <c r="H173" s="42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423"/>
      <c r="B174" s="423"/>
      <c r="C174" s="423"/>
      <c r="D174" s="4"/>
      <c r="E174" s="423"/>
      <c r="F174" s="4"/>
      <c r="G174" s="423"/>
      <c r="H174" s="42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423"/>
      <c r="B175" s="423"/>
      <c r="C175" s="423"/>
      <c r="D175" s="4"/>
      <c r="E175" s="423"/>
      <c r="F175" s="4"/>
      <c r="G175" s="423"/>
      <c r="H175" s="42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423"/>
      <c r="B176" s="423"/>
      <c r="C176" s="423"/>
      <c r="D176" s="4"/>
      <c r="E176" s="423"/>
      <c r="F176" s="4"/>
      <c r="G176" s="423"/>
      <c r="H176" s="42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423"/>
      <c r="B177" s="423"/>
      <c r="C177" s="423"/>
      <c r="D177" s="4"/>
      <c r="E177" s="423"/>
      <c r="F177" s="4"/>
      <c r="G177" s="423"/>
      <c r="H177" s="42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423"/>
      <c r="B178" s="423"/>
      <c r="C178" s="423"/>
      <c r="D178" s="4"/>
      <c r="E178" s="423"/>
      <c r="F178" s="4"/>
      <c r="G178" s="423"/>
      <c r="H178" s="42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423"/>
      <c r="B179" s="423"/>
      <c r="C179" s="423"/>
      <c r="D179" s="4"/>
      <c r="E179" s="423"/>
      <c r="F179" s="4"/>
      <c r="G179" s="423"/>
      <c r="H179" s="42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423"/>
      <c r="B180" s="423"/>
      <c r="C180" s="423"/>
      <c r="D180" s="4"/>
      <c r="E180" s="423"/>
      <c r="F180" s="4"/>
      <c r="G180" s="423"/>
      <c r="H180" s="42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423"/>
      <c r="B181" s="423"/>
      <c r="C181" s="423"/>
      <c r="D181" s="4"/>
      <c r="E181" s="423"/>
      <c r="F181" s="4"/>
      <c r="G181" s="423"/>
      <c r="H181" s="42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423"/>
      <c r="B182" s="423"/>
      <c r="C182" s="423"/>
      <c r="D182" s="4"/>
      <c r="E182" s="423"/>
      <c r="F182" s="4"/>
      <c r="G182" s="423"/>
      <c r="H182" s="42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423"/>
      <c r="B183" s="423"/>
      <c r="C183" s="423"/>
      <c r="D183" s="4"/>
      <c r="E183" s="423"/>
      <c r="F183" s="4"/>
      <c r="G183" s="423"/>
      <c r="H183" s="42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423"/>
      <c r="B184" s="423"/>
      <c r="C184" s="423"/>
      <c r="D184" s="4"/>
      <c r="E184" s="423"/>
      <c r="F184" s="4"/>
      <c r="G184" s="423"/>
      <c r="H184" s="42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423"/>
      <c r="B185" s="423"/>
      <c r="C185" s="423"/>
      <c r="D185" s="4"/>
      <c r="E185" s="423"/>
      <c r="F185" s="4"/>
      <c r="G185" s="423"/>
      <c r="H185" s="42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423"/>
      <c r="B186" s="423"/>
      <c r="C186" s="423"/>
      <c r="D186" s="4"/>
      <c r="E186" s="423"/>
      <c r="F186" s="4"/>
      <c r="G186" s="423"/>
      <c r="H186" s="42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423"/>
      <c r="B187" s="423"/>
      <c r="C187" s="423"/>
      <c r="D187" s="4"/>
      <c r="E187" s="423"/>
      <c r="F187" s="4"/>
      <c r="G187" s="423"/>
      <c r="H187" s="42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423"/>
      <c r="B188" s="423"/>
      <c r="C188" s="423"/>
      <c r="D188" s="4"/>
      <c r="E188" s="423"/>
      <c r="F188" s="4"/>
      <c r="G188" s="423"/>
      <c r="H188" s="42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423"/>
      <c r="B189" s="423"/>
      <c r="C189" s="423"/>
      <c r="D189" s="4"/>
      <c r="E189" s="423"/>
      <c r="F189" s="4"/>
      <c r="G189" s="423"/>
      <c r="H189" s="42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423"/>
      <c r="B190" s="423"/>
      <c r="C190" s="423"/>
      <c r="D190" s="4"/>
      <c r="E190" s="423"/>
      <c r="F190" s="4"/>
      <c r="G190" s="423"/>
      <c r="H190" s="42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423"/>
      <c r="B191" s="423"/>
      <c r="C191" s="423"/>
      <c r="D191" s="4"/>
      <c r="E191" s="423"/>
      <c r="F191" s="4"/>
      <c r="G191" s="423"/>
      <c r="H191" s="42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423"/>
      <c r="B192" s="423"/>
      <c r="C192" s="423"/>
      <c r="D192" s="4"/>
      <c r="E192" s="423"/>
      <c r="F192" s="4"/>
      <c r="G192" s="423"/>
      <c r="H192" s="42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423"/>
      <c r="B193" s="423"/>
      <c r="C193" s="423"/>
      <c r="D193" s="4"/>
      <c r="E193" s="423"/>
      <c r="F193" s="4"/>
      <c r="G193" s="423"/>
      <c r="H193" s="42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423"/>
      <c r="B194" s="423"/>
      <c r="C194" s="423"/>
      <c r="D194" s="4"/>
      <c r="E194" s="423"/>
      <c r="F194" s="4"/>
      <c r="G194" s="423"/>
      <c r="H194" s="42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423"/>
      <c r="B195" s="423"/>
      <c r="C195" s="423"/>
      <c r="D195" s="4"/>
      <c r="E195" s="423"/>
      <c r="F195" s="4"/>
      <c r="G195" s="423"/>
      <c r="H195" s="42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423"/>
      <c r="B196" s="423"/>
      <c r="C196" s="423"/>
      <c r="D196" s="4"/>
      <c r="E196" s="423"/>
      <c r="F196" s="4"/>
      <c r="G196" s="423"/>
      <c r="H196" s="42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423"/>
      <c r="B197" s="423"/>
      <c r="C197" s="423"/>
      <c r="D197" s="4"/>
      <c r="E197" s="423"/>
      <c r="F197" s="4"/>
      <c r="G197" s="423"/>
      <c r="H197" s="42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423"/>
      <c r="B198" s="423"/>
      <c r="C198" s="423"/>
      <c r="D198" s="4"/>
      <c r="E198" s="423"/>
      <c r="F198" s="4"/>
      <c r="G198" s="423"/>
      <c r="H198" s="42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423"/>
      <c r="B199" s="423"/>
      <c r="C199" s="423"/>
      <c r="D199" s="4"/>
      <c r="E199" s="423"/>
      <c r="F199" s="4"/>
      <c r="G199" s="423"/>
      <c r="H199" s="42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423"/>
      <c r="B200" s="423"/>
      <c r="C200" s="423"/>
      <c r="D200" s="4"/>
      <c r="E200" s="423"/>
      <c r="F200" s="4"/>
      <c r="G200" s="423"/>
      <c r="H200" s="42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423"/>
      <c r="B201" s="423"/>
      <c r="C201" s="423"/>
      <c r="D201" s="4"/>
      <c r="E201" s="423"/>
      <c r="F201" s="4"/>
      <c r="G201" s="423"/>
      <c r="H201" s="42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423"/>
      <c r="B202" s="423"/>
      <c r="C202" s="423"/>
      <c r="D202" s="4"/>
      <c r="E202" s="423"/>
      <c r="F202" s="4"/>
      <c r="G202" s="423"/>
      <c r="H202" s="42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423"/>
      <c r="B203" s="423"/>
      <c r="C203" s="423"/>
      <c r="D203" s="4"/>
      <c r="E203" s="423"/>
      <c r="F203" s="4"/>
      <c r="G203" s="423"/>
      <c r="H203" s="42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423"/>
      <c r="B204" s="423"/>
      <c r="C204" s="423"/>
      <c r="D204" s="4"/>
      <c r="E204" s="423"/>
      <c r="F204" s="4"/>
      <c r="G204" s="423"/>
      <c r="H204" s="42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423"/>
      <c r="B205" s="423"/>
      <c r="C205" s="423"/>
      <c r="D205" s="4"/>
      <c r="E205" s="423"/>
      <c r="F205" s="4"/>
      <c r="G205" s="423"/>
      <c r="H205" s="42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423"/>
      <c r="B206" s="423"/>
      <c r="C206" s="423"/>
      <c r="D206" s="4"/>
      <c r="E206" s="423"/>
      <c r="F206" s="4"/>
      <c r="G206" s="423"/>
      <c r="H206" s="42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423"/>
      <c r="B207" s="423"/>
      <c r="C207" s="423"/>
      <c r="D207" s="4"/>
      <c r="E207" s="423"/>
      <c r="F207" s="4"/>
      <c r="G207" s="423"/>
      <c r="H207" s="42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423"/>
      <c r="B208" s="423"/>
      <c r="C208" s="423"/>
      <c r="D208" s="4"/>
      <c r="E208" s="423"/>
      <c r="F208" s="4"/>
      <c r="G208" s="423"/>
      <c r="H208" s="42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423"/>
      <c r="B209" s="423"/>
      <c r="C209" s="423"/>
      <c r="D209" s="4"/>
      <c r="E209" s="423"/>
      <c r="F209" s="4"/>
      <c r="G209" s="423"/>
      <c r="H209" s="42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423"/>
      <c r="B210" s="423"/>
      <c r="C210" s="423"/>
      <c r="D210" s="4"/>
      <c r="E210" s="423"/>
      <c r="F210" s="4"/>
      <c r="G210" s="423"/>
      <c r="H210" s="42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423"/>
      <c r="B211" s="423"/>
      <c r="C211" s="423"/>
      <c r="D211" s="4"/>
      <c r="E211" s="423"/>
      <c r="F211" s="4"/>
      <c r="G211" s="423"/>
      <c r="H211" s="42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423"/>
      <c r="B212" s="423"/>
      <c r="C212" s="423"/>
      <c r="D212" s="4"/>
      <c r="E212" s="423"/>
      <c r="F212" s="4"/>
      <c r="G212" s="423"/>
      <c r="H212" s="42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423"/>
      <c r="B213" s="423"/>
      <c r="C213" s="423"/>
      <c r="D213" s="4"/>
      <c r="E213" s="423"/>
      <c r="F213" s="4"/>
      <c r="G213" s="423"/>
      <c r="H213" s="42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423"/>
      <c r="B214" s="423"/>
      <c r="C214" s="423"/>
      <c r="D214" s="4"/>
      <c r="E214" s="423"/>
      <c r="F214" s="4"/>
      <c r="G214" s="423"/>
      <c r="H214" s="42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423"/>
      <c r="B215" s="423"/>
      <c r="C215" s="423"/>
      <c r="D215" s="4"/>
      <c r="E215" s="423"/>
      <c r="F215" s="4"/>
      <c r="G215" s="423"/>
      <c r="H215" s="42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423"/>
      <c r="B216" s="423"/>
      <c r="C216" s="423"/>
      <c r="D216" s="4"/>
      <c r="E216" s="423"/>
      <c r="F216" s="4"/>
      <c r="G216" s="423"/>
      <c r="H216" s="42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423"/>
      <c r="B217" s="423"/>
      <c r="C217" s="423"/>
      <c r="D217" s="4"/>
      <c r="E217" s="423"/>
      <c r="F217" s="4"/>
      <c r="G217" s="423"/>
      <c r="H217" s="42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423"/>
      <c r="B218" s="423"/>
      <c r="C218" s="423"/>
      <c r="D218" s="4"/>
      <c r="E218" s="423"/>
      <c r="F218" s="4"/>
      <c r="G218" s="423"/>
      <c r="H218" s="42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423"/>
      <c r="B219" s="423"/>
      <c r="C219" s="423"/>
      <c r="D219" s="4"/>
      <c r="E219" s="423"/>
      <c r="F219" s="4"/>
      <c r="G219" s="423"/>
      <c r="H219" s="42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423"/>
      <c r="B220" s="423"/>
      <c r="C220" s="423"/>
      <c r="D220" s="4"/>
      <c r="E220" s="423"/>
      <c r="F220" s="4"/>
      <c r="G220" s="423"/>
      <c r="H220" s="42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423"/>
      <c r="B221" s="423"/>
      <c r="C221" s="423"/>
      <c r="D221" s="4"/>
      <c r="E221" s="423"/>
      <c r="F221" s="4"/>
      <c r="G221" s="423"/>
      <c r="H221" s="42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423"/>
      <c r="B222" s="423"/>
      <c r="C222" s="423"/>
      <c r="D222" s="4"/>
      <c r="E222" s="423"/>
      <c r="F222" s="4"/>
      <c r="G222" s="423"/>
      <c r="H222" s="42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423"/>
      <c r="B223" s="423"/>
      <c r="C223" s="423"/>
      <c r="D223" s="4"/>
      <c r="E223" s="423"/>
      <c r="F223" s="4"/>
      <c r="G223" s="423"/>
      <c r="H223" s="42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423"/>
      <c r="B224" s="423"/>
      <c r="C224" s="423"/>
      <c r="D224" s="4"/>
      <c r="E224" s="423"/>
      <c r="F224" s="4"/>
      <c r="G224" s="423"/>
      <c r="H224" s="42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423"/>
      <c r="B225" s="423"/>
      <c r="C225" s="423"/>
      <c r="D225" s="4"/>
      <c r="E225" s="423"/>
      <c r="F225" s="4"/>
      <c r="G225" s="423"/>
      <c r="H225" s="42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423"/>
      <c r="B226" s="423"/>
      <c r="C226" s="423"/>
      <c r="D226" s="4"/>
      <c r="E226" s="423"/>
      <c r="F226" s="4"/>
      <c r="G226" s="423"/>
      <c r="H226" s="42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423"/>
      <c r="B227" s="423"/>
      <c r="C227" s="423"/>
      <c r="D227" s="4"/>
      <c r="E227" s="423"/>
      <c r="F227" s="4"/>
      <c r="G227" s="423"/>
      <c r="H227" s="42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423"/>
      <c r="B228" s="423"/>
      <c r="C228" s="423"/>
      <c r="D228" s="4"/>
      <c r="E228" s="423"/>
      <c r="F228" s="4"/>
      <c r="G228" s="423"/>
      <c r="H228" s="42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423"/>
      <c r="B229" s="423"/>
      <c r="C229" s="423"/>
      <c r="D229" s="4"/>
      <c r="E229" s="423"/>
      <c r="F229" s="4"/>
      <c r="G229" s="423"/>
      <c r="H229" s="42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423"/>
      <c r="B230" s="423"/>
      <c r="C230" s="423"/>
      <c r="D230" s="4"/>
      <c r="E230" s="423"/>
      <c r="F230" s="4"/>
      <c r="G230" s="423"/>
      <c r="H230" s="42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423"/>
      <c r="B231" s="423"/>
      <c r="C231" s="423"/>
      <c r="D231" s="4"/>
      <c r="E231" s="423"/>
      <c r="F231" s="4"/>
      <c r="G231" s="423"/>
      <c r="H231" s="42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423"/>
      <c r="B232" s="423"/>
      <c r="C232" s="423"/>
      <c r="D232" s="4"/>
      <c r="E232" s="423"/>
      <c r="F232" s="4"/>
      <c r="G232" s="423"/>
      <c r="H232" s="42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423"/>
      <c r="B233" s="423"/>
      <c r="C233" s="423"/>
      <c r="D233" s="4"/>
      <c r="E233" s="423"/>
      <c r="F233" s="4"/>
      <c r="G233" s="423"/>
      <c r="H233" s="42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423"/>
      <c r="B234" s="423"/>
      <c r="C234" s="423"/>
      <c r="D234" s="4"/>
      <c r="E234" s="423"/>
      <c r="F234" s="4"/>
      <c r="G234" s="423"/>
      <c r="H234" s="42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423"/>
      <c r="B235" s="423"/>
      <c r="C235" s="423"/>
      <c r="D235" s="4"/>
      <c r="E235" s="423"/>
      <c r="F235" s="4"/>
      <c r="G235" s="423"/>
      <c r="H235" s="42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423"/>
      <c r="B236" s="423"/>
      <c r="C236" s="423"/>
      <c r="D236" s="4"/>
      <c r="E236" s="423"/>
      <c r="F236" s="4"/>
      <c r="G236" s="423"/>
      <c r="H236" s="42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423"/>
      <c r="B237" s="423"/>
      <c r="C237" s="423"/>
      <c r="D237" s="4"/>
      <c r="E237" s="423"/>
      <c r="F237" s="4"/>
      <c r="G237" s="423"/>
      <c r="H237" s="42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423"/>
      <c r="B238" s="423"/>
      <c r="C238" s="423"/>
      <c r="D238" s="4"/>
      <c r="E238" s="423"/>
      <c r="F238" s="4"/>
      <c r="G238" s="423"/>
      <c r="H238" s="42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423"/>
      <c r="B239" s="423"/>
      <c r="C239" s="423"/>
      <c r="D239" s="4"/>
      <c r="E239" s="423"/>
      <c r="F239" s="4"/>
      <c r="G239" s="423"/>
      <c r="H239" s="42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423"/>
      <c r="B240" s="423"/>
      <c r="C240" s="423"/>
      <c r="D240" s="4"/>
      <c r="E240" s="423"/>
      <c r="F240" s="4"/>
      <c r="G240" s="423"/>
      <c r="H240" s="42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423"/>
      <c r="B241" s="423"/>
      <c r="C241" s="423"/>
      <c r="D241" s="4"/>
      <c r="E241" s="423"/>
      <c r="F241" s="4"/>
      <c r="G241" s="423"/>
      <c r="H241" s="42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423"/>
      <c r="B242" s="423"/>
      <c r="C242" s="423"/>
      <c r="D242" s="4"/>
      <c r="E242" s="423"/>
      <c r="F242" s="4"/>
      <c r="G242" s="423"/>
      <c r="H242" s="42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423"/>
      <c r="B243" s="423"/>
      <c r="C243" s="423"/>
      <c r="D243" s="4"/>
      <c r="E243" s="423"/>
      <c r="F243" s="4"/>
      <c r="G243" s="423"/>
      <c r="H243" s="42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423"/>
      <c r="B244" s="423"/>
      <c r="C244" s="423"/>
      <c r="D244" s="4"/>
      <c r="E244" s="423"/>
      <c r="F244" s="4"/>
      <c r="G244" s="423"/>
      <c r="H244" s="42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423"/>
      <c r="B245" s="423"/>
      <c r="C245" s="423"/>
      <c r="D245" s="4"/>
      <c r="E245" s="423"/>
      <c r="F245" s="4"/>
      <c r="G245" s="423"/>
      <c r="H245" s="42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423"/>
      <c r="B246" s="423"/>
      <c r="C246" s="423"/>
      <c r="D246" s="4"/>
      <c r="E246" s="423"/>
      <c r="F246" s="4"/>
      <c r="G246" s="423"/>
      <c r="H246" s="42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423"/>
      <c r="B247" s="423"/>
      <c r="C247" s="423"/>
      <c r="D247" s="4"/>
      <c r="E247" s="423"/>
      <c r="F247" s="4"/>
      <c r="G247" s="423"/>
      <c r="H247" s="42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423"/>
      <c r="B248" s="423"/>
      <c r="C248" s="423"/>
      <c r="D248" s="4"/>
      <c r="E248" s="423"/>
      <c r="F248" s="4"/>
      <c r="G248" s="423"/>
      <c r="H248" s="42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423"/>
      <c r="B249" s="423"/>
      <c r="C249" s="423"/>
      <c r="D249" s="4"/>
      <c r="E249" s="423"/>
      <c r="F249" s="4"/>
      <c r="G249" s="423"/>
      <c r="H249" s="42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423"/>
      <c r="B250" s="423"/>
      <c r="C250" s="423"/>
      <c r="D250" s="4"/>
      <c r="E250" s="423"/>
      <c r="F250" s="4"/>
      <c r="G250" s="423"/>
      <c r="H250" s="42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423"/>
      <c r="B251" s="423"/>
      <c r="C251" s="423"/>
      <c r="D251" s="4"/>
      <c r="E251" s="423"/>
      <c r="F251" s="4"/>
      <c r="G251" s="423"/>
      <c r="H251" s="42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423"/>
      <c r="B252" s="423"/>
      <c r="C252" s="423"/>
      <c r="D252" s="4"/>
      <c r="E252" s="423"/>
      <c r="F252" s="4"/>
      <c r="G252" s="423"/>
      <c r="H252" s="42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423"/>
      <c r="B253" s="423"/>
      <c r="C253" s="423"/>
      <c r="D253" s="4"/>
      <c r="E253" s="423"/>
      <c r="F253" s="4"/>
      <c r="G253" s="423"/>
      <c r="H253" s="42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423"/>
      <c r="B254" s="423"/>
      <c r="C254" s="423"/>
      <c r="D254" s="4"/>
      <c r="E254" s="423"/>
      <c r="F254" s="4"/>
      <c r="G254" s="423"/>
      <c r="H254" s="42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423"/>
      <c r="B255" s="423"/>
      <c r="C255" s="423"/>
      <c r="D255" s="4"/>
      <c r="E255" s="423"/>
      <c r="F255" s="4"/>
      <c r="G255" s="423"/>
      <c r="H255" s="42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423"/>
      <c r="B256" s="423"/>
      <c r="C256" s="423"/>
      <c r="D256" s="4"/>
      <c r="E256" s="423"/>
      <c r="F256" s="4"/>
      <c r="G256" s="423"/>
      <c r="H256" s="42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423"/>
      <c r="B257" s="423"/>
      <c r="C257" s="423"/>
      <c r="D257" s="4"/>
      <c r="E257" s="423"/>
      <c r="F257" s="4"/>
      <c r="G257" s="423"/>
      <c r="H257" s="42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423"/>
      <c r="B258" s="423"/>
      <c r="C258" s="423"/>
      <c r="D258" s="4"/>
      <c r="E258" s="423"/>
      <c r="F258" s="4"/>
      <c r="G258" s="423"/>
      <c r="H258" s="42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423"/>
      <c r="B259" s="423"/>
      <c r="C259" s="423"/>
      <c r="D259" s="4"/>
      <c r="E259" s="423"/>
      <c r="F259" s="4"/>
      <c r="G259" s="423"/>
      <c r="H259" s="42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423"/>
      <c r="B260" s="423"/>
      <c r="C260" s="423"/>
      <c r="D260" s="4"/>
      <c r="E260" s="423"/>
      <c r="F260" s="4"/>
      <c r="G260" s="423"/>
      <c r="H260" s="42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423"/>
      <c r="B261" s="423"/>
      <c r="C261" s="423"/>
      <c r="D261" s="4"/>
      <c r="E261" s="423"/>
      <c r="F261" s="4"/>
      <c r="G261" s="423"/>
      <c r="H261" s="42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423"/>
      <c r="B262" s="423"/>
      <c r="C262" s="423"/>
      <c r="D262" s="4"/>
      <c r="E262" s="423"/>
      <c r="F262" s="4"/>
      <c r="G262" s="423"/>
      <c r="H262" s="42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423"/>
      <c r="B263" s="423"/>
      <c r="C263" s="423"/>
      <c r="D263" s="4"/>
      <c r="E263" s="423"/>
      <c r="F263" s="4"/>
      <c r="G263" s="423"/>
      <c r="H263" s="42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423"/>
      <c r="B264" s="423"/>
      <c r="C264" s="423"/>
      <c r="D264" s="4"/>
      <c r="E264" s="423"/>
      <c r="F264" s="4"/>
      <c r="G264" s="423"/>
      <c r="H264" s="42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423"/>
      <c r="B265" s="423"/>
      <c r="C265" s="423"/>
      <c r="D265" s="4"/>
      <c r="E265" s="423"/>
      <c r="F265" s="4"/>
      <c r="G265" s="423"/>
      <c r="H265" s="42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423"/>
      <c r="B266" s="423"/>
      <c r="C266" s="423"/>
      <c r="D266" s="4"/>
      <c r="E266" s="423"/>
      <c r="F266" s="4"/>
      <c r="G266" s="423"/>
      <c r="H266" s="42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423"/>
      <c r="B267" s="423"/>
      <c r="C267" s="423"/>
      <c r="D267" s="4"/>
      <c r="E267" s="423"/>
      <c r="F267" s="4"/>
      <c r="G267" s="423"/>
      <c r="H267" s="42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423"/>
      <c r="B268" s="423"/>
      <c r="C268" s="423"/>
      <c r="D268" s="4"/>
      <c r="E268" s="423"/>
      <c r="F268" s="4"/>
      <c r="G268" s="423"/>
      <c r="H268" s="42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423"/>
      <c r="B269" s="423"/>
      <c r="C269" s="423"/>
      <c r="D269" s="4"/>
      <c r="E269" s="423"/>
      <c r="F269" s="4"/>
      <c r="G269" s="423"/>
      <c r="H269" s="42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423"/>
      <c r="B270" s="423"/>
      <c r="C270" s="423"/>
      <c r="D270" s="4"/>
      <c r="E270" s="423"/>
      <c r="F270" s="4"/>
      <c r="G270" s="423"/>
      <c r="H270" s="42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423"/>
      <c r="B271" s="423"/>
      <c r="C271" s="423"/>
      <c r="D271" s="4"/>
      <c r="E271" s="423"/>
      <c r="F271" s="4"/>
      <c r="G271" s="423"/>
      <c r="H271" s="42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423"/>
      <c r="B272" s="423"/>
      <c r="C272" s="423"/>
      <c r="D272" s="4"/>
      <c r="E272" s="423"/>
      <c r="F272" s="4"/>
      <c r="G272" s="423"/>
      <c r="H272" s="42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423"/>
      <c r="B273" s="423"/>
      <c r="C273" s="423"/>
      <c r="D273" s="4"/>
      <c r="E273" s="423"/>
      <c r="F273" s="4"/>
      <c r="G273" s="423"/>
      <c r="H273" s="42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423"/>
      <c r="B274" s="423"/>
      <c r="C274" s="423"/>
      <c r="D274" s="4"/>
      <c r="E274" s="423"/>
      <c r="F274" s="4"/>
      <c r="G274" s="423"/>
      <c r="H274" s="42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423"/>
      <c r="B275" s="423"/>
      <c r="C275" s="423"/>
      <c r="D275" s="4"/>
      <c r="E275" s="423"/>
      <c r="F275" s="4"/>
      <c r="G275" s="423"/>
      <c r="H275" s="42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423"/>
      <c r="B276" s="423"/>
      <c r="C276" s="423"/>
      <c r="D276" s="4"/>
      <c r="E276" s="423"/>
      <c r="F276" s="4"/>
      <c r="G276" s="423"/>
      <c r="H276" s="42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423"/>
      <c r="B277" s="423"/>
      <c r="C277" s="423"/>
      <c r="D277" s="4"/>
      <c r="E277" s="423"/>
      <c r="F277" s="4"/>
      <c r="G277" s="423"/>
      <c r="H277" s="42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423"/>
      <c r="B278" s="423"/>
      <c r="C278" s="423"/>
      <c r="D278" s="4"/>
      <c r="E278" s="423"/>
      <c r="F278" s="4"/>
      <c r="G278" s="423"/>
      <c r="H278" s="42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423"/>
      <c r="B279" s="423"/>
      <c r="C279" s="423"/>
      <c r="D279" s="4"/>
      <c r="E279" s="423"/>
      <c r="F279" s="4"/>
      <c r="G279" s="423"/>
      <c r="H279" s="42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423"/>
      <c r="B280" s="423"/>
      <c r="C280" s="423"/>
      <c r="D280" s="4"/>
      <c r="E280" s="423"/>
      <c r="F280" s="4"/>
      <c r="G280" s="423"/>
      <c r="H280" s="42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423"/>
      <c r="B281" s="423"/>
      <c r="C281" s="423"/>
      <c r="D281" s="4"/>
      <c r="E281" s="423"/>
      <c r="F281" s="4"/>
      <c r="G281" s="423"/>
      <c r="H281" s="42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423"/>
      <c r="B282" s="423"/>
      <c r="C282" s="423"/>
      <c r="D282" s="4"/>
      <c r="E282" s="423"/>
      <c r="F282" s="4"/>
      <c r="G282" s="423"/>
      <c r="H282" s="42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423"/>
      <c r="B283" s="423"/>
      <c r="C283" s="423"/>
      <c r="D283" s="4"/>
      <c r="E283" s="423"/>
      <c r="F283" s="4"/>
      <c r="G283" s="423"/>
      <c r="H283" s="42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423"/>
      <c r="B284" s="423"/>
      <c r="C284" s="423"/>
      <c r="D284" s="4"/>
      <c r="E284" s="423"/>
      <c r="F284" s="4"/>
      <c r="G284" s="423"/>
      <c r="H284" s="42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423"/>
      <c r="B285" s="423"/>
      <c r="C285" s="423"/>
      <c r="D285" s="4"/>
      <c r="E285" s="423"/>
      <c r="F285" s="4"/>
      <c r="G285" s="423"/>
      <c r="H285" s="42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423"/>
      <c r="B286" s="423"/>
      <c r="C286" s="423"/>
      <c r="D286" s="4"/>
      <c r="E286" s="423"/>
      <c r="F286" s="4"/>
      <c r="G286" s="423"/>
      <c r="H286" s="42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423"/>
      <c r="B287" s="423"/>
      <c r="C287" s="423"/>
      <c r="D287" s="4"/>
      <c r="E287" s="423"/>
      <c r="F287" s="4"/>
      <c r="G287" s="423"/>
      <c r="H287" s="42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423"/>
      <c r="B288" s="423"/>
      <c r="C288" s="423"/>
      <c r="D288" s="4"/>
      <c r="E288" s="423"/>
      <c r="F288" s="4"/>
      <c r="G288" s="423"/>
      <c r="H288" s="42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423"/>
      <c r="B289" s="423"/>
      <c r="C289" s="423"/>
      <c r="D289" s="4"/>
      <c r="E289" s="423"/>
      <c r="F289" s="4"/>
      <c r="G289" s="423"/>
      <c r="H289" s="42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423"/>
      <c r="B290" s="423"/>
      <c r="C290" s="423"/>
      <c r="D290" s="4"/>
      <c r="E290" s="423"/>
      <c r="F290" s="4"/>
      <c r="G290" s="423"/>
      <c r="H290" s="42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423"/>
      <c r="B291" s="423"/>
      <c r="C291" s="423"/>
      <c r="D291" s="4"/>
      <c r="E291" s="423"/>
      <c r="F291" s="4"/>
      <c r="G291" s="423"/>
      <c r="H291" s="42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423"/>
      <c r="B292" s="423"/>
      <c r="C292" s="423"/>
      <c r="D292" s="4"/>
      <c r="E292" s="423"/>
      <c r="F292" s="4"/>
      <c r="G292" s="423"/>
      <c r="H292" s="42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423"/>
      <c r="B293" s="423"/>
      <c r="C293" s="423"/>
      <c r="D293" s="4"/>
      <c r="E293" s="423"/>
      <c r="F293" s="4"/>
      <c r="G293" s="423"/>
      <c r="H293" s="42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423"/>
      <c r="B294" s="423"/>
      <c r="C294" s="423"/>
      <c r="D294" s="4"/>
      <c r="E294" s="423"/>
      <c r="F294" s="4"/>
      <c r="G294" s="423"/>
      <c r="H294" s="42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423"/>
      <c r="B295" s="423"/>
      <c r="C295" s="423"/>
      <c r="D295" s="4"/>
      <c r="E295" s="423"/>
      <c r="F295" s="4"/>
      <c r="G295" s="423"/>
      <c r="H295" s="42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423"/>
      <c r="B296" s="423"/>
      <c r="C296" s="423"/>
      <c r="D296" s="4"/>
      <c r="E296" s="423"/>
      <c r="F296" s="4"/>
      <c r="G296" s="423"/>
      <c r="H296" s="42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423"/>
      <c r="B297" s="423"/>
      <c r="C297" s="423"/>
      <c r="D297" s="4"/>
      <c r="E297" s="423"/>
      <c r="F297" s="4"/>
      <c r="G297" s="423"/>
      <c r="H297" s="42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423"/>
      <c r="B298" s="423"/>
      <c r="C298" s="423"/>
      <c r="D298" s="4"/>
      <c r="E298" s="423"/>
      <c r="F298" s="4"/>
      <c r="G298" s="423"/>
      <c r="H298" s="42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423"/>
      <c r="B299" s="423"/>
      <c r="C299" s="423"/>
      <c r="D299" s="4"/>
      <c r="E299" s="423"/>
      <c r="F299" s="4"/>
      <c r="G299" s="423"/>
      <c r="H299" s="42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423"/>
      <c r="B300" s="423"/>
      <c r="C300" s="423"/>
      <c r="D300" s="4"/>
      <c r="E300" s="423"/>
      <c r="F300" s="4"/>
      <c r="G300" s="423"/>
      <c r="H300" s="42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423"/>
      <c r="B301" s="423"/>
      <c r="C301" s="423"/>
      <c r="D301" s="4"/>
      <c r="E301" s="423"/>
      <c r="F301" s="4"/>
      <c r="G301" s="423"/>
      <c r="H301" s="42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423"/>
      <c r="B302" s="423"/>
      <c r="C302" s="423"/>
      <c r="D302" s="4"/>
      <c r="E302" s="423"/>
      <c r="F302" s="4"/>
      <c r="G302" s="423"/>
      <c r="H302" s="42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423"/>
      <c r="B303" s="423"/>
      <c r="C303" s="423"/>
      <c r="D303" s="4"/>
      <c r="E303" s="423"/>
      <c r="F303" s="4"/>
      <c r="G303" s="423"/>
      <c r="H303" s="42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423"/>
      <c r="B304" s="423"/>
      <c r="C304" s="423"/>
      <c r="D304" s="4"/>
      <c r="E304" s="423"/>
      <c r="F304" s="4"/>
      <c r="G304" s="423"/>
      <c r="H304" s="42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423"/>
      <c r="B305" s="423"/>
      <c r="C305" s="423"/>
      <c r="D305" s="4"/>
      <c r="E305" s="423"/>
      <c r="F305" s="4"/>
      <c r="G305" s="423"/>
      <c r="H305" s="42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423"/>
      <c r="B306" s="423"/>
      <c r="C306" s="423"/>
      <c r="D306" s="4"/>
      <c r="E306" s="423"/>
      <c r="F306" s="4"/>
      <c r="G306" s="423"/>
      <c r="H306" s="42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423"/>
      <c r="B307" s="423"/>
      <c r="C307" s="423"/>
      <c r="D307" s="4"/>
      <c r="E307" s="423"/>
      <c r="F307" s="4"/>
      <c r="G307" s="423"/>
      <c r="H307" s="42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423"/>
      <c r="B308" s="423"/>
      <c r="C308" s="423"/>
      <c r="D308" s="4"/>
      <c r="E308" s="423"/>
      <c r="F308" s="4"/>
      <c r="G308" s="423"/>
      <c r="H308" s="42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423"/>
      <c r="B309" s="423"/>
      <c r="C309" s="423"/>
      <c r="D309" s="4"/>
      <c r="E309" s="423"/>
      <c r="F309" s="4"/>
      <c r="G309" s="423"/>
      <c r="H309" s="42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423"/>
      <c r="B310" s="423"/>
      <c r="C310" s="423"/>
      <c r="D310" s="4"/>
      <c r="E310" s="423"/>
      <c r="F310" s="4"/>
      <c r="G310" s="423"/>
      <c r="H310" s="42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423"/>
      <c r="B311" s="423"/>
      <c r="C311" s="423"/>
      <c r="D311" s="4"/>
      <c r="E311" s="423"/>
      <c r="F311" s="4"/>
      <c r="G311" s="423"/>
      <c r="H311" s="42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423"/>
      <c r="B312" s="423"/>
      <c r="C312" s="423"/>
      <c r="D312" s="4"/>
      <c r="E312" s="423"/>
      <c r="F312" s="4"/>
      <c r="G312" s="423"/>
      <c r="H312" s="42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423"/>
      <c r="B313" s="423"/>
      <c r="C313" s="423"/>
      <c r="D313" s="4"/>
      <c r="E313" s="423"/>
      <c r="F313" s="4"/>
      <c r="G313" s="423"/>
      <c r="H313" s="42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423"/>
      <c r="B314" s="423"/>
      <c r="C314" s="423"/>
      <c r="D314" s="4"/>
      <c r="E314" s="423"/>
      <c r="F314" s="4"/>
      <c r="G314" s="423"/>
      <c r="H314" s="42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423"/>
      <c r="B315" s="423"/>
      <c r="C315" s="423"/>
      <c r="D315" s="4"/>
      <c r="E315" s="423"/>
      <c r="F315" s="4"/>
      <c r="G315" s="423"/>
      <c r="H315" s="42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423"/>
      <c r="B316" s="423"/>
      <c r="C316" s="423"/>
      <c r="D316" s="4"/>
      <c r="E316" s="423"/>
      <c r="F316" s="4"/>
      <c r="G316" s="423"/>
      <c r="H316" s="42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423"/>
      <c r="B317" s="423"/>
      <c r="C317" s="423"/>
      <c r="D317" s="4"/>
      <c r="E317" s="423"/>
      <c r="F317" s="4"/>
      <c r="G317" s="423"/>
      <c r="H317" s="42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423"/>
      <c r="B318" s="423"/>
      <c r="C318" s="423"/>
      <c r="D318" s="4"/>
      <c r="E318" s="423"/>
      <c r="F318" s="4"/>
      <c r="G318" s="423"/>
      <c r="H318" s="42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423"/>
      <c r="B319" s="423"/>
      <c r="C319" s="423"/>
      <c r="D319" s="4"/>
      <c r="E319" s="423"/>
      <c r="F319" s="4"/>
      <c r="G319" s="423"/>
      <c r="H319" s="42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423"/>
      <c r="B320" s="423"/>
      <c r="C320" s="423"/>
      <c r="D320" s="4"/>
      <c r="E320" s="423"/>
      <c r="F320" s="4"/>
      <c r="G320" s="423"/>
      <c r="H320" s="42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423"/>
      <c r="B321" s="423"/>
      <c r="C321" s="423"/>
      <c r="D321" s="4"/>
      <c r="E321" s="423"/>
      <c r="F321" s="4"/>
      <c r="G321" s="423"/>
      <c r="H321" s="42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423"/>
      <c r="B322" s="423"/>
      <c r="C322" s="423"/>
      <c r="D322" s="4"/>
      <c r="E322" s="423"/>
      <c r="F322" s="4"/>
      <c r="G322" s="423"/>
      <c r="H322" s="42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423"/>
      <c r="B323" s="423"/>
      <c r="C323" s="423"/>
      <c r="D323" s="4"/>
      <c r="E323" s="423"/>
      <c r="F323" s="4"/>
      <c r="G323" s="423"/>
      <c r="H323" s="42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423"/>
      <c r="B324" s="423"/>
      <c r="C324" s="423"/>
      <c r="D324" s="4"/>
      <c r="E324" s="423"/>
      <c r="F324" s="4"/>
      <c r="G324" s="423"/>
      <c r="H324" s="42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423"/>
      <c r="B325" s="423"/>
      <c r="C325" s="423"/>
      <c r="D325" s="4"/>
      <c r="E325" s="423"/>
      <c r="F325" s="4"/>
      <c r="G325" s="423"/>
      <c r="H325" s="42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423"/>
      <c r="B326" s="423"/>
      <c r="C326" s="423"/>
      <c r="D326" s="4"/>
      <c r="E326" s="423"/>
      <c r="F326" s="4"/>
      <c r="G326" s="423"/>
      <c r="H326" s="42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423"/>
      <c r="B327" s="423"/>
      <c r="C327" s="423"/>
      <c r="D327" s="4"/>
      <c r="E327" s="423"/>
      <c r="F327" s="4"/>
      <c r="G327" s="423"/>
      <c r="H327" s="42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423"/>
      <c r="B328" s="423"/>
      <c r="C328" s="423"/>
      <c r="D328" s="4"/>
      <c r="E328" s="423"/>
      <c r="F328" s="4"/>
      <c r="G328" s="423"/>
      <c r="H328" s="42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423"/>
      <c r="B329" s="423"/>
      <c r="C329" s="423"/>
      <c r="D329" s="4"/>
      <c r="E329" s="423"/>
      <c r="F329" s="4"/>
      <c r="G329" s="423"/>
      <c r="H329" s="42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423"/>
      <c r="B330" s="423"/>
      <c r="C330" s="423"/>
      <c r="D330" s="4"/>
      <c r="E330" s="423"/>
      <c r="F330" s="4"/>
      <c r="G330" s="423"/>
      <c r="H330" s="42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423"/>
      <c r="B331" s="423"/>
      <c r="C331" s="423"/>
      <c r="D331" s="4"/>
      <c r="E331" s="423"/>
      <c r="F331" s="4"/>
      <c r="G331" s="423"/>
      <c r="H331" s="42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423"/>
      <c r="B332" s="423"/>
      <c r="C332" s="423"/>
      <c r="D332" s="4"/>
      <c r="E332" s="423"/>
      <c r="F332" s="4"/>
      <c r="G332" s="423"/>
      <c r="H332" s="42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423"/>
      <c r="B333" s="423"/>
      <c r="C333" s="423"/>
      <c r="D333" s="4"/>
      <c r="E333" s="423"/>
      <c r="F333" s="4"/>
      <c r="G333" s="423"/>
      <c r="H333" s="42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423"/>
      <c r="B334" s="423"/>
      <c r="C334" s="423"/>
      <c r="D334" s="4"/>
      <c r="E334" s="423"/>
      <c r="F334" s="4"/>
      <c r="G334" s="423"/>
      <c r="H334" s="42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423"/>
      <c r="B335" s="423"/>
      <c r="C335" s="423"/>
      <c r="D335" s="4"/>
      <c r="E335" s="423"/>
      <c r="F335" s="4"/>
      <c r="G335" s="423"/>
      <c r="H335" s="42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423"/>
      <c r="B336" s="423"/>
      <c r="C336" s="423"/>
      <c r="D336" s="4"/>
      <c r="E336" s="423"/>
      <c r="F336" s="4"/>
      <c r="G336" s="423"/>
      <c r="H336" s="42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423"/>
      <c r="B337" s="423"/>
      <c r="C337" s="423"/>
      <c r="D337" s="4"/>
      <c r="E337" s="423"/>
      <c r="F337" s="4"/>
      <c r="G337" s="423"/>
      <c r="H337" s="42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423"/>
      <c r="B338" s="423"/>
      <c r="C338" s="423"/>
      <c r="D338" s="4"/>
      <c r="E338" s="423"/>
      <c r="F338" s="4"/>
      <c r="G338" s="423"/>
      <c r="H338" s="42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423"/>
      <c r="B339" s="423"/>
      <c r="C339" s="423"/>
      <c r="D339" s="4"/>
      <c r="E339" s="423"/>
      <c r="F339" s="4"/>
      <c r="G339" s="423"/>
      <c r="H339" s="42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423"/>
      <c r="B340" s="423"/>
      <c r="C340" s="423"/>
      <c r="D340" s="4"/>
      <c r="E340" s="423"/>
      <c r="F340" s="4"/>
      <c r="G340" s="423"/>
      <c r="H340" s="42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423"/>
      <c r="B341" s="423"/>
      <c r="C341" s="423"/>
      <c r="D341" s="4"/>
      <c r="E341" s="423"/>
      <c r="F341" s="4"/>
      <c r="G341" s="423"/>
      <c r="H341" s="42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423"/>
      <c r="B342" s="423"/>
      <c r="C342" s="423"/>
      <c r="D342" s="4"/>
      <c r="E342" s="423"/>
      <c r="F342" s="4"/>
      <c r="G342" s="423"/>
      <c r="H342" s="42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423"/>
      <c r="B343" s="423"/>
      <c r="C343" s="423"/>
      <c r="D343" s="4"/>
      <c r="E343" s="423"/>
      <c r="F343" s="4"/>
      <c r="G343" s="423"/>
      <c r="H343" s="42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423"/>
      <c r="B344" s="423"/>
      <c r="C344" s="423"/>
      <c r="D344" s="4"/>
      <c r="E344" s="423"/>
      <c r="F344" s="4"/>
      <c r="G344" s="423"/>
      <c r="H344" s="42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423"/>
      <c r="B345" s="423"/>
      <c r="C345" s="423"/>
      <c r="D345" s="4"/>
      <c r="E345" s="423"/>
      <c r="F345" s="4"/>
      <c r="G345" s="423"/>
      <c r="H345" s="42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423"/>
      <c r="B346" s="423"/>
      <c r="C346" s="423"/>
      <c r="D346" s="4"/>
      <c r="E346" s="423"/>
      <c r="F346" s="4"/>
      <c r="G346" s="423"/>
      <c r="H346" s="42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423"/>
      <c r="B347" s="423"/>
      <c r="C347" s="423"/>
      <c r="D347" s="4"/>
      <c r="E347" s="423"/>
      <c r="F347" s="4"/>
      <c r="G347" s="423"/>
      <c r="H347" s="42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423"/>
      <c r="B348" s="423"/>
      <c r="C348" s="423"/>
      <c r="D348" s="4"/>
      <c r="E348" s="423"/>
      <c r="F348" s="4"/>
      <c r="G348" s="423"/>
      <c r="H348" s="42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423"/>
      <c r="B349" s="423"/>
      <c r="C349" s="423"/>
      <c r="D349" s="4"/>
      <c r="E349" s="423"/>
      <c r="F349" s="4"/>
      <c r="G349" s="423"/>
      <c r="H349" s="42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423"/>
      <c r="B350" s="423"/>
      <c r="C350" s="423"/>
      <c r="D350" s="4"/>
      <c r="E350" s="423"/>
      <c r="F350" s="4"/>
      <c r="G350" s="423"/>
      <c r="H350" s="42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423"/>
      <c r="B351" s="423"/>
      <c r="C351" s="423"/>
      <c r="D351" s="4"/>
      <c r="E351" s="423"/>
      <c r="F351" s="4"/>
      <c r="G351" s="423"/>
      <c r="H351" s="42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423"/>
      <c r="B352" s="423"/>
      <c r="C352" s="423"/>
      <c r="D352" s="4"/>
      <c r="E352" s="423"/>
      <c r="F352" s="4"/>
      <c r="G352" s="423"/>
      <c r="H352" s="42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423"/>
      <c r="B353" s="423"/>
      <c r="C353" s="423"/>
      <c r="D353" s="4"/>
      <c r="E353" s="423"/>
      <c r="F353" s="4"/>
      <c r="G353" s="423"/>
      <c r="H353" s="42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423"/>
      <c r="B354" s="423"/>
      <c r="C354" s="423"/>
      <c r="D354" s="4"/>
      <c r="E354" s="423"/>
      <c r="F354" s="4"/>
      <c r="G354" s="423"/>
      <c r="H354" s="42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423"/>
      <c r="B355" s="423"/>
      <c r="C355" s="423"/>
      <c r="D355" s="4"/>
      <c r="E355" s="423"/>
      <c r="F355" s="4"/>
      <c r="G355" s="423"/>
      <c r="H355" s="42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423"/>
      <c r="B356" s="423"/>
      <c r="C356" s="423"/>
      <c r="D356" s="4"/>
      <c r="E356" s="423"/>
      <c r="F356" s="4"/>
      <c r="G356" s="423"/>
      <c r="H356" s="42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423"/>
      <c r="B357" s="423"/>
      <c r="C357" s="423"/>
      <c r="D357" s="4"/>
      <c r="E357" s="423"/>
      <c r="F357" s="4"/>
      <c r="G357" s="423"/>
      <c r="H357" s="42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423"/>
      <c r="B358" s="423"/>
      <c r="C358" s="423"/>
      <c r="D358" s="4"/>
      <c r="E358" s="423"/>
      <c r="F358" s="4"/>
      <c r="G358" s="423"/>
      <c r="H358" s="42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423"/>
      <c r="B359" s="423"/>
      <c r="C359" s="423"/>
      <c r="D359" s="4"/>
      <c r="E359" s="423"/>
      <c r="F359" s="4"/>
      <c r="G359" s="423"/>
      <c r="H359" s="42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423"/>
      <c r="B360" s="423"/>
      <c r="C360" s="423"/>
      <c r="D360" s="4"/>
      <c r="E360" s="423"/>
      <c r="F360" s="4"/>
      <c r="G360" s="423"/>
      <c r="H360" s="42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423"/>
      <c r="B361" s="423"/>
      <c r="C361" s="423"/>
      <c r="D361" s="4"/>
      <c r="E361" s="423"/>
      <c r="F361" s="4"/>
      <c r="G361" s="423"/>
      <c r="H361" s="42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423"/>
      <c r="B362" s="423"/>
      <c r="C362" s="423"/>
      <c r="D362" s="4"/>
      <c r="E362" s="423"/>
      <c r="F362" s="4"/>
      <c r="G362" s="423"/>
      <c r="H362" s="42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423"/>
      <c r="B363" s="423"/>
      <c r="C363" s="423"/>
      <c r="D363" s="4"/>
      <c r="E363" s="423"/>
      <c r="F363" s="4"/>
      <c r="G363" s="423"/>
      <c r="H363" s="42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423"/>
      <c r="B364" s="423"/>
      <c r="C364" s="423"/>
      <c r="D364" s="4"/>
      <c r="E364" s="423"/>
      <c r="F364" s="4"/>
      <c r="G364" s="423"/>
      <c r="H364" s="42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423"/>
      <c r="B365" s="423"/>
      <c r="C365" s="423"/>
      <c r="D365" s="4"/>
      <c r="E365" s="423"/>
      <c r="F365" s="4"/>
      <c r="G365" s="423"/>
      <c r="H365" s="42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423"/>
      <c r="B366" s="423"/>
      <c r="C366" s="423"/>
      <c r="D366" s="4"/>
      <c r="E366" s="423"/>
      <c r="F366" s="4"/>
      <c r="G366" s="423"/>
      <c r="H366" s="42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423"/>
      <c r="B367" s="423"/>
      <c r="C367" s="423"/>
      <c r="D367" s="4"/>
      <c r="E367" s="423"/>
      <c r="F367" s="4"/>
      <c r="G367" s="423"/>
      <c r="H367" s="42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423"/>
      <c r="B368" s="423"/>
      <c r="C368" s="423"/>
      <c r="D368" s="4"/>
      <c r="E368" s="423"/>
      <c r="F368" s="4"/>
      <c r="G368" s="423"/>
      <c r="H368" s="42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423"/>
      <c r="B369" s="423"/>
      <c r="C369" s="423"/>
      <c r="D369" s="4"/>
      <c r="E369" s="423"/>
      <c r="F369" s="4"/>
      <c r="G369" s="423"/>
      <c r="H369" s="42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423"/>
      <c r="B370" s="423"/>
      <c r="C370" s="423"/>
      <c r="D370" s="4"/>
      <c r="E370" s="423"/>
      <c r="F370" s="4"/>
      <c r="G370" s="423"/>
      <c r="H370" s="42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423"/>
      <c r="B371" s="423"/>
      <c r="C371" s="423"/>
      <c r="D371" s="4"/>
      <c r="E371" s="423"/>
      <c r="F371" s="4"/>
      <c r="G371" s="423"/>
      <c r="H371" s="42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423"/>
      <c r="B372" s="423"/>
      <c r="C372" s="423"/>
      <c r="D372" s="4"/>
      <c r="E372" s="423"/>
      <c r="F372" s="4"/>
      <c r="G372" s="423"/>
      <c r="H372" s="42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423"/>
      <c r="B373" s="423"/>
      <c r="C373" s="423"/>
      <c r="D373" s="4"/>
      <c r="E373" s="423"/>
      <c r="F373" s="4"/>
      <c r="G373" s="423"/>
      <c r="H373" s="42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423"/>
      <c r="B374" s="423"/>
      <c r="C374" s="423"/>
      <c r="D374" s="4"/>
      <c r="E374" s="423"/>
      <c r="F374" s="4"/>
      <c r="G374" s="423"/>
      <c r="H374" s="42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423"/>
      <c r="B375" s="423"/>
      <c r="C375" s="423"/>
      <c r="D375" s="4"/>
      <c r="E375" s="423"/>
      <c r="F375" s="4"/>
      <c r="G375" s="423"/>
      <c r="H375" s="42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423"/>
      <c r="B376" s="423"/>
      <c r="C376" s="423"/>
      <c r="D376" s="4"/>
      <c r="E376" s="423"/>
      <c r="F376" s="4"/>
      <c r="G376" s="423"/>
      <c r="H376" s="42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423"/>
      <c r="B377" s="423"/>
      <c r="C377" s="423"/>
      <c r="D377" s="4"/>
      <c r="E377" s="423"/>
      <c r="F377" s="4"/>
      <c r="G377" s="423"/>
      <c r="H377" s="42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423"/>
      <c r="B378" s="423"/>
      <c r="C378" s="423"/>
      <c r="D378" s="4"/>
      <c r="E378" s="423"/>
      <c r="F378" s="4"/>
      <c r="G378" s="423"/>
      <c r="H378" s="42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423"/>
      <c r="B379" s="423"/>
      <c r="C379" s="423"/>
      <c r="D379" s="4"/>
      <c r="E379" s="423"/>
      <c r="F379" s="4"/>
      <c r="G379" s="423"/>
      <c r="H379" s="42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423"/>
      <c r="B380" s="423"/>
      <c r="C380" s="423"/>
      <c r="D380" s="4"/>
      <c r="E380" s="423"/>
      <c r="F380" s="4"/>
      <c r="G380" s="423"/>
      <c r="H380" s="42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423"/>
      <c r="B381" s="423"/>
      <c r="C381" s="423"/>
      <c r="D381" s="4"/>
      <c r="E381" s="423"/>
      <c r="F381" s="4"/>
      <c r="G381" s="423"/>
      <c r="H381" s="42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423"/>
      <c r="B382" s="423"/>
      <c r="C382" s="423"/>
      <c r="D382" s="4"/>
      <c r="E382" s="423"/>
      <c r="F382" s="4"/>
      <c r="G382" s="423"/>
      <c r="H382" s="42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423"/>
      <c r="B383" s="423"/>
      <c r="C383" s="423"/>
      <c r="D383" s="4"/>
      <c r="E383" s="423"/>
      <c r="F383" s="4"/>
      <c r="G383" s="423"/>
      <c r="H383" s="42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423"/>
      <c r="B384" s="423"/>
      <c r="C384" s="423"/>
      <c r="D384" s="4"/>
      <c r="E384" s="423"/>
      <c r="F384" s="4"/>
      <c r="G384" s="423"/>
      <c r="H384" s="42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423"/>
      <c r="B385" s="423"/>
      <c r="C385" s="423"/>
      <c r="D385" s="4"/>
      <c r="E385" s="423"/>
      <c r="F385" s="4"/>
      <c r="G385" s="423"/>
      <c r="H385" s="42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423"/>
      <c r="B386" s="423"/>
      <c r="C386" s="423"/>
      <c r="D386" s="4"/>
      <c r="E386" s="423"/>
      <c r="F386" s="4"/>
      <c r="G386" s="423"/>
      <c r="H386" s="42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423"/>
      <c r="B387" s="423"/>
      <c r="C387" s="423"/>
      <c r="D387" s="4"/>
      <c r="E387" s="423"/>
      <c r="F387" s="4"/>
      <c r="G387" s="423"/>
      <c r="H387" s="42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423"/>
      <c r="B388" s="423"/>
      <c r="C388" s="423"/>
      <c r="D388" s="4"/>
      <c r="E388" s="423"/>
      <c r="F388" s="4"/>
      <c r="G388" s="423"/>
      <c r="H388" s="42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423"/>
      <c r="B389" s="423"/>
      <c r="C389" s="423"/>
      <c r="D389" s="4"/>
      <c r="E389" s="423"/>
      <c r="F389" s="4"/>
      <c r="G389" s="423"/>
      <c r="H389" s="42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423"/>
      <c r="B390" s="423"/>
      <c r="C390" s="423"/>
      <c r="D390" s="4"/>
      <c r="E390" s="423"/>
      <c r="F390" s="4"/>
      <c r="G390" s="423"/>
      <c r="H390" s="42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423"/>
      <c r="B391" s="423"/>
      <c r="C391" s="423"/>
      <c r="D391" s="4"/>
      <c r="E391" s="423"/>
      <c r="F391" s="4"/>
      <c r="G391" s="423"/>
      <c r="H391" s="42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423"/>
      <c r="B392" s="423"/>
      <c r="C392" s="423"/>
      <c r="D392" s="4"/>
      <c r="E392" s="423"/>
      <c r="F392" s="4"/>
      <c r="G392" s="423"/>
      <c r="H392" s="42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423"/>
      <c r="B393" s="423"/>
      <c r="C393" s="423"/>
      <c r="D393" s="4"/>
      <c r="E393" s="423"/>
      <c r="F393" s="4"/>
      <c r="G393" s="423"/>
      <c r="H393" s="42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423"/>
      <c r="B394" s="423"/>
      <c r="C394" s="423"/>
      <c r="D394" s="4"/>
      <c r="E394" s="423"/>
      <c r="F394" s="4"/>
      <c r="G394" s="423"/>
      <c r="H394" s="42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423"/>
      <c r="B395" s="423"/>
      <c r="C395" s="423"/>
      <c r="D395" s="4"/>
      <c r="E395" s="423"/>
      <c r="F395" s="4"/>
      <c r="G395" s="423"/>
      <c r="H395" s="42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423"/>
      <c r="B396" s="423"/>
      <c r="C396" s="423"/>
      <c r="D396" s="4"/>
      <c r="E396" s="423"/>
      <c r="F396" s="4"/>
      <c r="G396" s="423"/>
      <c r="H396" s="42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423"/>
      <c r="B397" s="423"/>
      <c r="C397" s="423"/>
      <c r="D397" s="4"/>
      <c r="E397" s="423"/>
      <c r="F397" s="4"/>
      <c r="G397" s="423"/>
      <c r="H397" s="42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423"/>
      <c r="B398" s="423"/>
      <c r="C398" s="423"/>
      <c r="D398" s="4"/>
      <c r="E398" s="423"/>
      <c r="F398" s="4"/>
      <c r="G398" s="423"/>
      <c r="H398" s="42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423"/>
      <c r="B399" s="423"/>
      <c r="C399" s="423"/>
      <c r="D399" s="4"/>
      <c r="E399" s="423"/>
      <c r="F399" s="4"/>
      <c r="G399" s="423"/>
      <c r="H399" s="42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423"/>
      <c r="B400" s="423"/>
      <c r="C400" s="423"/>
      <c r="D400" s="4"/>
      <c r="E400" s="423"/>
      <c r="F400" s="4"/>
      <c r="G400" s="423"/>
      <c r="H400" s="42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423"/>
      <c r="B401" s="423"/>
      <c r="C401" s="423"/>
      <c r="D401" s="4"/>
      <c r="E401" s="423"/>
      <c r="F401" s="4"/>
      <c r="G401" s="423"/>
      <c r="H401" s="42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423"/>
      <c r="B402" s="423"/>
      <c r="C402" s="423"/>
      <c r="D402" s="4"/>
      <c r="E402" s="423"/>
      <c r="F402" s="4"/>
      <c r="G402" s="423"/>
      <c r="H402" s="42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423"/>
      <c r="B403" s="423"/>
      <c r="C403" s="423"/>
      <c r="D403" s="4"/>
      <c r="E403" s="423"/>
      <c r="F403" s="4"/>
      <c r="G403" s="423"/>
      <c r="H403" s="42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423"/>
      <c r="B404" s="423"/>
      <c r="C404" s="423"/>
      <c r="D404" s="4"/>
      <c r="E404" s="423"/>
      <c r="F404" s="4"/>
      <c r="G404" s="423"/>
      <c r="H404" s="42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423"/>
      <c r="B405" s="423"/>
      <c r="C405" s="423"/>
      <c r="D405" s="4"/>
      <c r="E405" s="423"/>
      <c r="F405" s="4"/>
      <c r="G405" s="423"/>
      <c r="H405" s="42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423"/>
      <c r="B406" s="423"/>
      <c r="C406" s="423"/>
      <c r="D406" s="4"/>
      <c r="E406" s="423"/>
      <c r="F406" s="4"/>
      <c r="G406" s="423"/>
      <c r="H406" s="42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423"/>
      <c r="B407" s="423"/>
      <c r="C407" s="423"/>
      <c r="D407" s="4"/>
      <c r="E407" s="423"/>
      <c r="F407" s="4"/>
      <c r="G407" s="423"/>
      <c r="H407" s="42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423"/>
      <c r="B408" s="423"/>
      <c r="C408" s="423"/>
      <c r="D408" s="4"/>
      <c r="E408" s="423"/>
      <c r="F408" s="4"/>
      <c r="G408" s="423"/>
      <c r="H408" s="42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423"/>
      <c r="B409" s="423"/>
      <c r="C409" s="423"/>
      <c r="D409" s="4"/>
      <c r="E409" s="423"/>
      <c r="F409" s="4"/>
      <c r="G409" s="423"/>
      <c r="H409" s="42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423"/>
      <c r="B410" s="423"/>
      <c r="C410" s="423"/>
      <c r="D410" s="4"/>
      <c r="E410" s="423"/>
      <c r="F410" s="4"/>
      <c r="G410" s="423"/>
      <c r="H410" s="42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423"/>
      <c r="B411" s="423"/>
      <c r="C411" s="423"/>
      <c r="D411" s="4"/>
      <c r="E411" s="423"/>
      <c r="F411" s="4"/>
      <c r="G411" s="423"/>
      <c r="H411" s="42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423"/>
      <c r="B412" s="423"/>
      <c r="C412" s="423"/>
      <c r="D412" s="4"/>
      <c r="E412" s="423"/>
      <c r="F412" s="4"/>
      <c r="G412" s="423"/>
      <c r="H412" s="42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423"/>
      <c r="B413" s="423"/>
      <c r="C413" s="423"/>
      <c r="D413" s="4"/>
      <c r="E413" s="423"/>
      <c r="F413" s="4"/>
      <c r="G413" s="423"/>
      <c r="H413" s="42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423"/>
      <c r="B414" s="423"/>
      <c r="C414" s="423"/>
      <c r="D414" s="4"/>
      <c r="E414" s="423"/>
      <c r="F414" s="4"/>
      <c r="G414" s="423"/>
      <c r="H414" s="42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423"/>
      <c r="B415" s="423"/>
      <c r="C415" s="423"/>
      <c r="D415" s="4"/>
      <c r="E415" s="423"/>
      <c r="F415" s="4"/>
      <c r="G415" s="423"/>
      <c r="H415" s="42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423"/>
      <c r="B416" s="423"/>
      <c r="C416" s="423"/>
      <c r="D416" s="4"/>
      <c r="E416" s="423"/>
      <c r="F416" s="4"/>
      <c r="G416" s="423"/>
      <c r="H416" s="42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423"/>
      <c r="B417" s="423"/>
      <c r="C417" s="423"/>
      <c r="D417" s="4"/>
      <c r="E417" s="423"/>
      <c r="F417" s="4"/>
      <c r="G417" s="423"/>
      <c r="H417" s="42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423"/>
      <c r="B418" s="423"/>
      <c r="C418" s="423"/>
      <c r="D418" s="4"/>
      <c r="E418" s="423"/>
      <c r="F418" s="4"/>
      <c r="G418" s="423"/>
      <c r="H418" s="42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423"/>
      <c r="B419" s="423"/>
      <c r="C419" s="423"/>
      <c r="D419" s="4"/>
      <c r="E419" s="423"/>
      <c r="F419" s="4"/>
      <c r="G419" s="423"/>
      <c r="H419" s="42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423"/>
      <c r="B420" s="423"/>
      <c r="C420" s="423"/>
      <c r="D420" s="4"/>
      <c r="E420" s="423"/>
      <c r="F420" s="4"/>
      <c r="G420" s="423"/>
      <c r="H420" s="42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423"/>
      <c r="B421" s="423"/>
      <c r="C421" s="423"/>
      <c r="D421" s="4"/>
      <c r="E421" s="423"/>
      <c r="F421" s="4"/>
      <c r="G421" s="423"/>
      <c r="H421" s="42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423"/>
      <c r="B422" s="423"/>
      <c r="C422" s="423"/>
      <c r="D422" s="4"/>
      <c r="E422" s="423"/>
      <c r="F422" s="4"/>
      <c r="G422" s="423"/>
      <c r="H422" s="42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423"/>
      <c r="B423" s="423"/>
      <c r="C423" s="423"/>
      <c r="D423" s="4"/>
      <c r="E423" s="423"/>
      <c r="F423" s="4"/>
      <c r="G423" s="423"/>
      <c r="H423" s="42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423"/>
      <c r="B424" s="423"/>
      <c r="C424" s="423"/>
      <c r="D424" s="4"/>
      <c r="E424" s="423"/>
      <c r="F424" s="4"/>
      <c r="G424" s="423"/>
      <c r="H424" s="42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423"/>
      <c r="B425" s="423"/>
      <c r="C425" s="423"/>
      <c r="D425" s="4"/>
      <c r="E425" s="423"/>
      <c r="F425" s="4"/>
      <c r="G425" s="423"/>
      <c r="H425" s="42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423"/>
      <c r="B426" s="423"/>
      <c r="C426" s="423"/>
      <c r="D426" s="4"/>
      <c r="E426" s="423"/>
      <c r="F426" s="4"/>
      <c r="G426" s="423"/>
      <c r="H426" s="42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423"/>
      <c r="B427" s="423"/>
      <c r="C427" s="423"/>
      <c r="D427" s="4"/>
      <c r="E427" s="423"/>
      <c r="F427" s="4"/>
      <c r="G427" s="423"/>
      <c r="H427" s="42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423"/>
      <c r="B428" s="423"/>
      <c r="C428" s="423"/>
      <c r="D428" s="4"/>
      <c r="E428" s="423"/>
      <c r="F428" s="4"/>
      <c r="G428" s="423"/>
      <c r="H428" s="42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423"/>
      <c r="B429" s="423"/>
      <c r="C429" s="423"/>
      <c r="D429" s="4"/>
      <c r="E429" s="423"/>
      <c r="F429" s="4"/>
      <c r="G429" s="423"/>
      <c r="H429" s="42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423"/>
      <c r="B430" s="423"/>
      <c r="C430" s="423"/>
      <c r="D430" s="4"/>
      <c r="E430" s="423"/>
      <c r="F430" s="4"/>
      <c r="G430" s="423"/>
      <c r="H430" s="42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423"/>
      <c r="B431" s="423"/>
      <c r="C431" s="423"/>
      <c r="D431" s="4"/>
      <c r="E431" s="423"/>
      <c r="F431" s="4"/>
      <c r="G431" s="423"/>
      <c r="H431" s="42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423"/>
      <c r="B432" s="423"/>
      <c r="C432" s="423"/>
      <c r="D432" s="4"/>
      <c r="E432" s="423"/>
      <c r="F432" s="4"/>
      <c r="G432" s="423"/>
      <c r="H432" s="42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423"/>
      <c r="B433" s="423"/>
      <c r="C433" s="423"/>
      <c r="D433" s="4"/>
      <c r="E433" s="423"/>
      <c r="F433" s="4"/>
      <c r="G433" s="423"/>
      <c r="H433" s="42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423"/>
      <c r="B434" s="423"/>
      <c r="C434" s="423"/>
      <c r="D434" s="4"/>
      <c r="E434" s="423"/>
      <c r="F434" s="4"/>
      <c r="G434" s="423"/>
      <c r="H434" s="42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423"/>
      <c r="B435" s="423"/>
      <c r="C435" s="423"/>
      <c r="D435" s="4"/>
      <c r="E435" s="423"/>
      <c r="F435" s="4"/>
      <c r="G435" s="423"/>
      <c r="H435" s="42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423"/>
      <c r="B436" s="423"/>
      <c r="C436" s="423"/>
      <c r="D436" s="4"/>
      <c r="E436" s="423"/>
      <c r="F436" s="4"/>
      <c r="G436" s="423"/>
      <c r="H436" s="42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423"/>
      <c r="B437" s="423"/>
      <c r="C437" s="423"/>
      <c r="D437" s="4"/>
      <c r="E437" s="423"/>
      <c r="F437" s="4"/>
      <c r="G437" s="423"/>
      <c r="H437" s="42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423"/>
      <c r="B438" s="423"/>
      <c r="C438" s="423"/>
      <c r="D438" s="4"/>
      <c r="E438" s="423"/>
      <c r="F438" s="4"/>
      <c r="G438" s="423"/>
      <c r="H438" s="42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423"/>
      <c r="B439" s="423"/>
      <c r="C439" s="423"/>
      <c r="D439" s="4"/>
      <c r="E439" s="423"/>
      <c r="F439" s="4"/>
      <c r="G439" s="423"/>
      <c r="H439" s="42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423"/>
      <c r="B440" s="423"/>
      <c r="C440" s="423"/>
      <c r="D440" s="4"/>
      <c r="E440" s="423"/>
      <c r="F440" s="4"/>
      <c r="G440" s="423"/>
      <c r="H440" s="42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423"/>
      <c r="B441" s="423"/>
      <c r="C441" s="423"/>
      <c r="D441" s="4"/>
      <c r="E441" s="423"/>
      <c r="F441" s="4"/>
      <c r="G441" s="423"/>
      <c r="H441" s="42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423"/>
      <c r="B442" s="423"/>
      <c r="C442" s="423"/>
      <c r="D442" s="4"/>
      <c r="E442" s="423"/>
      <c r="F442" s="4"/>
      <c r="G442" s="423"/>
      <c r="H442" s="42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423"/>
      <c r="B443" s="423"/>
      <c r="C443" s="423"/>
      <c r="D443" s="4"/>
      <c r="E443" s="423"/>
      <c r="F443" s="4"/>
      <c r="G443" s="423"/>
      <c r="H443" s="42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423"/>
      <c r="B444" s="423"/>
      <c r="C444" s="423"/>
      <c r="D444" s="4"/>
      <c r="E444" s="423"/>
      <c r="F444" s="4"/>
      <c r="G444" s="423"/>
      <c r="H444" s="42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423"/>
      <c r="B445" s="423"/>
      <c r="C445" s="423"/>
      <c r="D445" s="4"/>
      <c r="E445" s="423"/>
      <c r="F445" s="4"/>
      <c r="G445" s="423"/>
      <c r="H445" s="42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423"/>
      <c r="B446" s="423"/>
      <c r="C446" s="423"/>
      <c r="D446" s="4"/>
      <c r="E446" s="423"/>
      <c r="F446" s="4"/>
      <c r="G446" s="423"/>
      <c r="H446" s="42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423"/>
      <c r="B447" s="423"/>
      <c r="C447" s="423"/>
      <c r="D447" s="4"/>
      <c r="E447" s="423"/>
      <c r="F447" s="4"/>
      <c r="G447" s="423"/>
      <c r="H447" s="42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423"/>
      <c r="B448" s="423"/>
      <c r="C448" s="423"/>
      <c r="D448" s="4"/>
      <c r="E448" s="423"/>
      <c r="F448" s="4"/>
      <c r="G448" s="423"/>
      <c r="H448" s="42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423"/>
      <c r="B449" s="423"/>
      <c r="C449" s="423"/>
      <c r="D449" s="4"/>
      <c r="E449" s="423"/>
      <c r="F449" s="4"/>
      <c r="G449" s="423"/>
      <c r="H449" s="42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423"/>
      <c r="B450" s="423"/>
      <c r="C450" s="423"/>
      <c r="D450" s="4"/>
      <c r="E450" s="423"/>
      <c r="F450" s="4"/>
      <c r="G450" s="423"/>
      <c r="H450" s="42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423"/>
      <c r="B451" s="423"/>
      <c r="C451" s="423"/>
      <c r="D451" s="4"/>
      <c r="E451" s="423"/>
      <c r="F451" s="4"/>
      <c r="G451" s="423"/>
      <c r="H451" s="42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423"/>
      <c r="B452" s="423"/>
      <c r="C452" s="423"/>
      <c r="D452" s="4"/>
      <c r="E452" s="423"/>
      <c r="F452" s="4"/>
      <c r="G452" s="423"/>
      <c r="H452" s="42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423"/>
      <c r="B453" s="423"/>
      <c r="C453" s="423"/>
      <c r="D453" s="4"/>
      <c r="E453" s="423"/>
      <c r="F453" s="4"/>
      <c r="G453" s="423"/>
      <c r="H453" s="42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423"/>
      <c r="B454" s="423"/>
      <c r="C454" s="423"/>
      <c r="D454" s="4"/>
      <c r="E454" s="423"/>
      <c r="F454" s="4"/>
      <c r="G454" s="423"/>
      <c r="H454" s="42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423"/>
      <c r="B455" s="423"/>
      <c r="C455" s="423"/>
      <c r="D455" s="4"/>
      <c r="E455" s="423"/>
      <c r="F455" s="4"/>
      <c r="G455" s="423"/>
      <c r="H455" s="42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423"/>
      <c r="B456" s="423"/>
      <c r="C456" s="423"/>
      <c r="D456" s="4"/>
      <c r="E456" s="423"/>
      <c r="F456" s="4"/>
      <c r="G456" s="423"/>
      <c r="H456" s="42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423"/>
      <c r="B457" s="423"/>
      <c r="C457" s="423"/>
      <c r="D457" s="4"/>
      <c r="E457" s="423"/>
      <c r="F457" s="4"/>
      <c r="G457" s="423"/>
      <c r="H457" s="42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423"/>
      <c r="B458" s="423"/>
      <c r="C458" s="423"/>
      <c r="D458" s="4"/>
      <c r="E458" s="423"/>
      <c r="F458" s="4"/>
      <c r="G458" s="423"/>
      <c r="H458" s="42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423"/>
      <c r="B459" s="423"/>
      <c r="C459" s="423"/>
      <c r="D459" s="4"/>
      <c r="E459" s="423"/>
      <c r="F459" s="4"/>
      <c r="G459" s="423"/>
      <c r="H459" s="42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423"/>
      <c r="B460" s="423"/>
      <c r="C460" s="423"/>
      <c r="D460" s="4"/>
      <c r="E460" s="423"/>
      <c r="F460" s="4"/>
      <c r="G460" s="423"/>
      <c r="H460" s="42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423"/>
      <c r="B461" s="423"/>
      <c r="C461" s="423"/>
      <c r="D461" s="4"/>
      <c r="E461" s="423"/>
      <c r="F461" s="4"/>
      <c r="G461" s="423"/>
      <c r="H461" s="42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423"/>
      <c r="B462" s="423"/>
      <c r="C462" s="423"/>
      <c r="D462" s="4"/>
      <c r="E462" s="423"/>
      <c r="F462" s="4"/>
      <c r="G462" s="423"/>
      <c r="H462" s="42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423"/>
      <c r="B463" s="423"/>
      <c r="C463" s="423"/>
      <c r="D463" s="4"/>
      <c r="E463" s="423"/>
      <c r="F463" s="4"/>
      <c r="G463" s="423"/>
      <c r="H463" s="42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423"/>
      <c r="B464" s="423"/>
      <c r="C464" s="423"/>
      <c r="D464" s="4"/>
      <c r="E464" s="423"/>
      <c r="F464" s="4"/>
      <c r="G464" s="423"/>
      <c r="H464" s="42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423"/>
      <c r="B465" s="423"/>
      <c r="C465" s="423"/>
      <c r="D465" s="4"/>
      <c r="E465" s="423"/>
      <c r="F465" s="4"/>
      <c r="G465" s="423"/>
      <c r="H465" s="42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423"/>
      <c r="B466" s="423"/>
      <c r="C466" s="423"/>
      <c r="D466" s="4"/>
      <c r="E466" s="423"/>
      <c r="F466" s="4"/>
      <c r="G466" s="423"/>
      <c r="H466" s="42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423"/>
      <c r="B467" s="423"/>
      <c r="C467" s="423"/>
      <c r="D467" s="4"/>
      <c r="E467" s="423"/>
      <c r="F467" s="4"/>
      <c r="G467" s="423"/>
      <c r="H467" s="42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423"/>
      <c r="B468" s="423"/>
      <c r="C468" s="423"/>
      <c r="D468" s="4"/>
      <c r="E468" s="423"/>
      <c r="F468" s="4"/>
      <c r="G468" s="423"/>
      <c r="H468" s="42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423"/>
      <c r="B469" s="423"/>
      <c r="C469" s="423"/>
      <c r="D469" s="4"/>
      <c r="E469" s="423"/>
      <c r="F469" s="4"/>
      <c r="G469" s="423"/>
      <c r="H469" s="42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423"/>
      <c r="B470" s="423"/>
      <c r="C470" s="423"/>
      <c r="D470" s="4"/>
      <c r="E470" s="423"/>
      <c r="F470" s="4"/>
      <c r="G470" s="423"/>
      <c r="H470" s="42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423"/>
      <c r="B471" s="423"/>
      <c r="C471" s="423"/>
      <c r="D471" s="4"/>
      <c r="E471" s="423"/>
      <c r="F471" s="4"/>
      <c r="G471" s="423"/>
      <c r="H471" s="42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423"/>
      <c r="B472" s="423"/>
      <c r="C472" s="423"/>
      <c r="D472" s="4"/>
      <c r="E472" s="423"/>
      <c r="F472" s="4"/>
      <c r="G472" s="423"/>
      <c r="H472" s="42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423"/>
      <c r="B473" s="423"/>
      <c r="C473" s="423"/>
      <c r="D473" s="4"/>
      <c r="E473" s="423"/>
      <c r="F473" s="4"/>
      <c r="G473" s="423"/>
      <c r="H473" s="42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423"/>
      <c r="B474" s="423"/>
      <c r="C474" s="423"/>
      <c r="D474" s="4"/>
      <c r="E474" s="423"/>
      <c r="F474" s="4"/>
      <c r="G474" s="423"/>
      <c r="H474" s="42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423"/>
      <c r="B475" s="423"/>
      <c r="C475" s="423"/>
      <c r="D475" s="4"/>
      <c r="E475" s="423"/>
      <c r="F475" s="4"/>
      <c r="G475" s="423"/>
      <c r="H475" s="42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423"/>
      <c r="B476" s="423"/>
      <c r="C476" s="423"/>
      <c r="D476" s="4"/>
      <c r="E476" s="423"/>
      <c r="F476" s="4"/>
      <c r="G476" s="423"/>
      <c r="H476" s="42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423"/>
      <c r="B477" s="423"/>
      <c r="C477" s="423"/>
      <c r="D477" s="4"/>
      <c r="E477" s="423"/>
      <c r="F477" s="4"/>
      <c r="G477" s="423"/>
      <c r="H477" s="42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423"/>
      <c r="B478" s="423"/>
      <c r="C478" s="423"/>
      <c r="D478" s="4"/>
      <c r="E478" s="423"/>
      <c r="F478" s="4"/>
      <c r="G478" s="423"/>
      <c r="H478" s="42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423"/>
      <c r="B479" s="423"/>
      <c r="C479" s="423"/>
      <c r="D479" s="4"/>
      <c r="E479" s="423"/>
      <c r="F479" s="4"/>
      <c r="G479" s="423"/>
      <c r="H479" s="42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423"/>
      <c r="B480" s="423"/>
      <c r="C480" s="423"/>
      <c r="D480" s="4"/>
      <c r="E480" s="423"/>
      <c r="F480" s="4"/>
      <c r="G480" s="423"/>
      <c r="H480" s="42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423"/>
      <c r="B481" s="423"/>
      <c r="C481" s="423"/>
      <c r="D481" s="4"/>
      <c r="E481" s="423"/>
      <c r="F481" s="4"/>
      <c r="G481" s="423"/>
      <c r="H481" s="42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423"/>
      <c r="B482" s="423"/>
      <c r="C482" s="423"/>
      <c r="D482" s="4"/>
      <c r="E482" s="423"/>
      <c r="F482" s="4"/>
      <c r="G482" s="423"/>
      <c r="H482" s="42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423"/>
      <c r="B483" s="423"/>
      <c r="C483" s="423"/>
      <c r="D483" s="4"/>
      <c r="E483" s="423"/>
      <c r="F483" s="4"/>
      <c r="G483" s="423"/>
      <c r="H483" s="42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423"/>
      <c r="B484" s="423"/>
      <c r="C484" s="423"/>
      <c r="D484" s="4"/>
      <c r="E484" s="423"/>
      <c r="F484" s="4"/>
      <c r="G484" s="423"/>
      <c r="H484" s="42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423"/>
      <c r="B485" s="423"/>
      <c r="C485" s="423"/>
      <c r="D485" s="4"/>
      <c r="E485" s="423"/>
      <c r="F485" s="4"/>
      <c r="G485" s="423"/>
      <c r="H485" s="42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423"/>
      <c r="B486" s="423"/>
      <c r="C486" s="423"/>
      <c r="D486" s="4"/>
      <c r="E486" s="423"/>
      <c r="F486" s="4"/>
      <c r="G486" s="423"/>
      <c r="H486" s="42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423"/>
      <c r="B487" s="423"/>
      <c r="C487" s="423"/>
      <c r="D487" s="4"/>
      <c r="E487" s="423"/>
      <c r="F487" s="4"/>
      <c r="G487" s="423"/>
      <c r="H487" s="42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423"/>
      <c r="B488" s="423"/>
      <c r="C488" s="423"/>
      <c r="D488" s="4"/>
      <c r="E488" s="423"/>
      <c r="F488" s="4"/>
      <c r="G488" s="423"/>
      <c r="H488" s="42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423"/>
      <c r="B489" s="423"/>
      <c r="C489" s="423"/>
      <c r="D489" s="4"/>
      <c r="E489" s="423"/>
      <c r="F489" s="4"/>
      <c r="G489" s="423"/>
      <c r="H489" s="42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423"/>
      <c r="B490" s="423"/>
      <c r="C490" s="423"/>
      <c r="D490" s="4"/>
      <c r="E490" s="423"/>
      <c r="F490" s="4"/>
      <c r="G490" s="423"/>
      <c r="H490" s="42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423"/>
      <c r="B491" s="423"/>
      <c r="C491" s="423"/>
      <c r="D491" s="4"/>
      <c r="E491" s="423"/>
      <c r="F491" s="4"/>
      <c r="G491" s="423"/>
      <c r="H491" s="42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423"/>
      <c r="B492" s="423"/>
      <c r="C492" s="423"/>
      <c r="D492" s="4"/>
      <c r="E492" s="423"/>
      <c r="F492" s="4"/>
      <c r="G492" s="423"/>
      <c r="H492" s="42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423"/>
      <c r="B493" s="423"/>
      <c r="C493" s="423"/>
      <c r="D493" s="4"/>
      <c r="E493" s="423"/>
      <c r="F493" s="4"/>
      <c r="G493" s="423"/>
      <c r="H493" s="42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423"/>
      <c r="B494" s="423"/>
      <c r="C494" s="423"/>
      <c r="D494" s="4"/>
      <c r="E494" s="423"/>
      <c r="F494" s="4"/>
      <c r="G494" s="423"/>
      <c r="H494" s="42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423"/>
      <c r="B495" s="423"/>
      <c r="C495" s="423"/>
      <c r="D495" s="4"/>
      <c r="E495" s="423"/>
      <c r="F495" s="4"/>
      <c r="G495" s="423"/>
      <c r="H495" s="42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423"/>
      <c r="B496" s="423"/>
      <c r="C496" s="423"/>
      <c r="D496" s="4"/>
      <c r="E496" s="423"/>
      <c r="F496" s="4"/>
      <c r="G496" s="423"/>
      <c r="H496" s="42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423"/>
      <c r="B497" s="423"/>
      <c r="C497" s="423"/>
      <c r="D497" s="4"/>
      <c r="E497" s="423"/>
      <c r="F497" s="4"/>
      <c r="G497" s="423"/>
      <c r="H497" s="42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423"/>
      <c r="B498" s="423"/>
      <c r="C498" s="423"/>
      <c r="D498" s="4"/>
      <c r="E498" s="423"/>
      <c r="F498" s="4"/>
      <c r="G498" s="423"/>
      <c r="H498" s="42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423"/>
      <c r="B499" s="423"/>
      <c r="C499" s="423"/>
      <c r="D499" s="4"/>
      <c r="E499" s="423"/>
      <c r="F499" s="4"/>
      <c r="G499" s="423"/>
      <c r="H499" s="42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423"/>
      <c r="B500" s="423"/>
      <c r="C500" s="423"/>
      <c r="D500" s="4"/>
      <c r="E500" s="423"/>
      <c r="F500" s="4"/>
      <c r="G500" s="423"/>
      <c r="H500" s="42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423"/>
      <c r="B501" s="423"/>
      <c r="C501" s="423"/>
      <c r="D501" s="4"/>
      <c r="E501" s="423"/>
      <c r="F501" s="4"/>
      <c r="G501" s="423"/>
      <c r="H501" s="42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423"/>
      <c r="B502" s="423"/>
      <c r="C502" s="423"/>
      <c r="D502" s="4"/>
      <c r="E502" s="423"/>
      <c r="F502" s="4"/>
      <c r="G502" s="423"/>
      <c r="H502" s="42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423"/>
      <c r="B503" s="423"/>
      <c r="C503" s="423"/>
      <c r="D503" s="4"/>
      <c r="E503" s="423"/>
      <c r="F503" s="4"/>
      <c r="G503" s="423"/>
      <c r="H503" s="42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423"/>
      <c r="B504" s="423"/>
      <c r="C504" s="423"/>
      <c r="D504" s="4"/>
      <c r="E504" s="423"/>
      <c r="F504" s="4"/>
      <c r="G504" s="423"/>
      <c r="H504" s="42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423"/>
      <c r="B505" s="423"/>
      <c r="C505" s="423"/>
      <c r="D505" s="4"/>
      <c r="E505" s="423"/>
      <c r="F505" s="4"/>
      <c r="G505" s="423"/>
      <c r="H505" s="42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423"/>
      <c r="B506" s="423"/>
      <c r="C506" s="423"/>
      <c r="D506" s="4"/>
      <c r="E506" s="423"/>
      <c r="F506" s="4"/>
      <c r="G506" s="423"/>
      <c r="H506" s="42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423"/>
      <c r="B507" s="423"/>
      <c r="C507" s="423"/>
      <c r="D507" s="4"/>
      <c r="E507" s="423"/>
      <c r="F507" s="4"/>
      <c r="G507" s="423"/>
      <c r="H507" s="42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423"/>
      <c r="B508" s="423"/>
      <c r="C508" s="423"/>
      <c r="D508" s="4"/>
      <c r="E508" s="423"/>
      <c r="F508" s="4"/>
      <c r="G508" s="423"/>
      <c r="H508" s="42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423"/>
      <c r="B509" s="423"/>
      <c r="C509" s="423"/>
      <c r="D509" s="4"/>
      <c r="E509" s="423"/>
      <c r="F509" s="4"/>
      <c r="G509" s="423"/>
      <c r="H509" s="42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423"/>
      <c r="B510" s="423"/>
      <c r="C510" s="423"/>
      <c r="D510" s="4"/>
      <c r="E510" s="423"/>
      <c r="F510" s="4"/>
      <c r="G510" s="423"/>
      <c r="H510" s="42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423"/>
      <c r="B511" s="423"/>
      <c r="C511" s="423"/>
      <c r="D511" s="4"/>
      <c r="E511" s="423"/>
      <c r="F511" s="4"/>
      <c r="G511" s="423"/>
      <c r="H511" s="42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423"/>
      <c r="B512" s="423"/>
      <c r="C512" s="423"/>
      <c r="D512" s="4"/>
      <c r="E512" s="423"/>
      <c r="F512" s="4"/>
      <c r="G512" s="423"/>
      <c r="H512" s="42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423"/>
      <c r="B513" s="423"/>
      <c r="C513" s="423"/>
      <c r="D513" s="4"/>
      <c r="E513" s="423"/>
      <c r="F513" s="4"/>
      <c r="G513" s="423"/>
      <c r="H513" s="42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423"/>
      <c r="B514" s="423"/>
      <c r="C514" s="423"/>
      <c r="D514" s="4"/>
      <c r="E514" s="423"/>
      <c r="F514" s="4"/>
      <c r="G514" s="423"/>
      <c r="H514" s="42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423"/>
      <c r="B515" s="423"/>
      <c r="C515" s="423"/>
      <c r="D515" s="4"/>
      <c r="E515" s="423"/>
      <c r="F515" s="4"/>
      <c r="G515" s="423"/>
      <c r="H515" s="42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423"/>
      <c r="B516" s="423"/>
      <c r="C516" s="423"/>
      <c r="D516" s="4"/>
      <c r="E516" s="423"/>
      <c r="F516" s="4"/>
      <c r="G516" s="423"/>
      <c r="H516" s="42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423"/>
      <c r="B517" s="423"/>
      <c r="C517" s="423"/>
      <c r="D517" s="4"/>
      <c r="E517" s="423"/>
      <c r="F517" s="4"/>
      <c r="G517" s="423"/>
      <c r="H517" s="42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423"/>
      <c r="B518" s="423"/>
      <c r="C518" s="423"/>
      <c r="D518" s="4"/>
      <c r="E518" s="423"/>
      <c r="F518" s="4"/>
      <c r="G518" s="423"/>
      <c r="H518" s="42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423"/>
      <c r="B519" s="423"/>
      <c r="C519" s="423"/>
      <c r="D519" s="4"/>
      <c r="E519" s="423"/>
      <c r="F519" s="4"/>
      <c r="G519" s="423"/>
      <c r="H519" s="42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423"/>
      <c r="B520" s="423"/>
      <c r="C520" s="423"/>
      <c r="D520" s="4"/>
      <c r="E520" s="423"/>
      <c r="F520" s="4"/>
      <c r="G520" s="423"/>
      <c r="H520" s="42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423"/>
      <c r="B521" s="423"/>
      <c r="C521" s="423"/>
      <c r="D521" s="4"/>
      <c r="E521" s="423"/>
      <c r="F521" s="4"/>
      <c r="G521" s="423"/>
      <c r="H521" s="42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423"/>
      <c r="B522" s="423"/>
      <c r="C522" s="423"/>
      <c r="D522" s="4"/>
      <c r="E522" s="423"/>
      <c r="F522" s="4"/>
      <c r="G522" s="423"/>
      <c r="H522" s="42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423"/>
      <c r="B523" s="423"/>
      <c r="C523" s="423"/>
      <c r="D523" s="4"/>
      <c r="E523" s="423"/>
      <c r="F523" s="4"/>
      <c r="G523" s="423"/>
      <c r="H523" s="42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423"/>
      <c r="B524" s="423"/>
      <c r="C524" s="423"/>
      <c r="D524" s="4"/>
      <c r="E524" s="423"/>
      <c r="F524" s="4"/>
      <c r="G524" s="423"/>
      <c r="H524" s="42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423"/>
      <c r="B525" s="423"/>
      <c r="C525" s="423"/>
      <c r="D525" s="4"/>
      <c r="E525" s="423"/>
      <c r="F525" s="4"/>
      <c r="G525" s="423"/>
      <c r="H525" s="42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423"/>
      <c r="B526" s="423"/>
      <c r="C526" s="423"/>
      <c r="D526" s="4"/>
      <c r="E526" s="423"/>
      <c r="F526" s="4"/>
      <c r="G526" s="423"/>
      <c r="H526" s="42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423"/>
      <c r="B527" s="423"/>
      <c r="C527" s="423"/>
      <c r="D527" s="4"/>
      <c r="E527" s="423"/>
      <c r="F527" s="4"/>
      <c r="G527" s="423"/>
      <c r="H527" s="42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423"/>
      <c r="B528" s="423"/>
      <c r="C528" s="423"/>
      <c r="D528" s="4"/>
      <c r="E528" s="423"/>
      <c r="F528" s="4"/>
      <c r="G528" s="423"/>
      <c r="H528" s="42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423"/>
      <c r="B529" s="423"/>
      <c r="C529" s="423"/>
      <c r="D529" s="4"/>
      <c r="E529" s="423"/>
      <c r="F529" s="4"/>
      <c r="G529" s="423"/>
      <c r="H529" s="42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423"/>
      <c r="B530" s="423"/>
      <c r="C530" s="423"/>
      <c r="D530" s="4"/>
      <c r="E530" s="423"/>
      <c r="F530" s="4"/>
      <c r="G530" s="423"/>
      <c r="H530" s="42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423"/>
      <c r="B531" s="423"/>
      <c r="C531" s="423"/>
      <c r="D531" s="4"/>
      <c r="E531" s="423"/>
      <c r="F531" s="4"/>
      <c r="G531" s="423"/>
      <c r="H531" s="42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423"/>
      <c r="B532" s="423"/>
      <c r="C532" s="423"/>
      <c r="D532" s="4"/>
      <c r="E532" s="423"/>
      <c r="F532" s="4"/>
      <c r="G532" s="423"/>
      <c r="H532" s="42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423"/>
      <c r="B533" s="423"/>
      <c r="C533" s="423"/>
      <c r="D533" s="4"/>
      <c r="E533" s="423"/>
      <c r="F533" s="4"/>
      <c r="G533" s="423"/>
      <c r="H533" s="42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423"/>
      <c r="B534" s="423"/>
      <c r="C534" s="423"/>
      <c r="D534" s="4"/>
      <c r="E534" s="423"/>
      <c r="F534" s="4"/>
      <c r="G534" s="423"/>
      <c r="H534" s="42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423"/>
      <c r="B535" s="423"/>
      <c r="C535" s="423"/>
      <c r="D535" s="4"/>
      <c r="E535" s="423"/>
      <c r="F535" s="4"/>
      <c r="G535" s="423"/>
      <c r="H535" s="42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423"/>
      <c r="B536" s="423"/>
      <c r="C536" s="423"/>
      <c r="D536" s="4"/>
      <c r="E536" s="423"/>
      <c r="F536" s="4"/>
      <c r="G536" s="423"/>
      <c r="H536" s="42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423"/>
      <c r="B537" s="423"/>
      <c r="C537" s="423"/>
      <c r="D537" s="4"/>
      <c r="E537" s="423"/>
      <c r="F537" s="4"/>
      <c r="G537" s="423"/>
      <c r="H537" s="42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423"/>
      <c r="B538" s="423"/>
      <c r="C538" s="423"/>
      <c r="D538" s="4"/>
      <c r="E538" s="423"/>
      <c r="F538" s="4"/>
      <c r="G538" s="423"/>
      <c r="H538" s="42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423"/>
      <c r="B539" s="423"/>
      <c r="C539" s="423"/>
      <c r="D539" s="4"/>
      <c r="E539" s="423"/>
      <c r="F539" s="4"/>
      <c r="G539" s="423"/>
      <c r="H539" s="42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423"/>
      <c r="B540" s="423"/>
      <c r="C540" s="423"/>
      <c r="D540" s="4"/>
      <c r="E540" s="423"/>
      <c r="F540" s="4"/>
      <c r="G540" s="423"/>
      <c r="H540" s="42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423"/>
      <c r="B541" s="423"/>
      <c r="C541" s="423"/>
      <c r="D541" s="4"/>
      <c r="E541" s="423"/>
      <c r="F541" s="4"/>
      <c r="G541" s="423"/>
      <c r="H541" s="42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423"/>
      <c r="B542" s="423"/>
      <c r="C542" s="423"/>
      <c r="D542" s="4"/>
      <c r="E542" s="423"/>
      <c r="F542" s="4"/>
      <c r="G542" s="423"/>
      <c r="H542" s="42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423"/>
      <c r="B543" s="423"/>
      <c r="C543" s="423"/>
      <c r="D543" s="4"/>
      <c r="E543" s="423"/>
      <c r="F543" s="4"/>
      <c r="G543" s="423"/>
      <c r="H543" s="42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423"/>
      <c r="B544" s="423"/>
      <c r="C544" s="423"/>
      <c r="D544" s="4"/>
      <c r="E544" s="423"/>
      <c r="F544" s="4"/>
      <c r="G544" s="423"/>
      <c r="H544" s="42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423"/>
      <c r="B545" s="423"/>
      <c r="C545" s="423"/>
      <c r="D545" s="4"/>
      <c r="E545" s="423"/>
      <c r="F545" s="4"/>
      <c r="G545" s="423"/>
      <c r="H545" s="42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423"/>
      <c r="B546" s="423"/>
      <c r="C546" s="423"/>
      <c r="D546" s="4"/>
      <c r="E546" s="423"/>
      <c r="F546" s="4"/>
      <c r="G546" s="423"/>
      <c r="H546" s="42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423"/>
      <c r="B547" s="423"/>
      <c r="C547" s="423"/>
      <c r="D547" s="4"/>
      <c r="E547" s="423"/>
      <c r="F547" s="4"/>
      <c r="G547" s="423"/>
      <c r="H547" s="42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423"/>
      <c r="B548" s="423"/>
      <c r="C548" s="423"/>
      <c r="D548" s="4"/>
      <c r="E548" s="423"/>
      <c r="F548" s="4"/>
      <c r="G548" s="423"/>
      <c r="H548" s="42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423"/>
      <c r="B549" s="423"/>
      <c r="C549" s="423"/>
      <c r="D549" s="4"/>
      <c r="E549" s="423"/>
      <c r="F549" s="4"/>
      <c r="G549" s="423"/>
      <c r="H549" s="42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423"/>
      <c r="B550" s="423"/>
      <c r="C550" s="423"/>
      <c r="D550" s="4"/>
      <c r="E550" s="423"/>
      <c r="F550" s="4"/>
      <c r="G550" s="423"/>
      <c r="H550" s="42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423"/>
      <c r="B551" s="423"/>
      <c r="C551" s="423"/>
      <c r="D551" s="4"/>
      <c r="E551" s="423"/>
      <c r="F551" s="4"/>
      <c r="G551" s="423"/>
      <c r="H551" s="42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423"/>
      <c r="B552" s="423"/>
      <c r="C552" s="423"/>
      <c r="D552" s="4"/>
      <c r="E552" s="423"/>
      <c r="F552" s="4"/>
      <c r="G552" s="423"/>
      <c r="H552" s="42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423"/>
      <c r="B553" s="423"/>
      <c r="C553" s="423"/>
      <c r="D553" s="4"/>
      <c r="E553" s="423"/>
      <c r="F553" s="4"/>
      <c r="G553" s="423"/>
      <c r="H553" s="42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423"/>
      <c r="B554" s="423"/>
      <c r="C554" s="423"/>
      <c r="D554" s="4"/>
      <c r="E554" s="423"/>
      <c r="F554" s="4"/>
      <c r="G554" s="423"/>
      <c r="H554" s="42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423"/>
      <c r="B555" s="423"/>
      <c r="C555" s="423"/>
      <c r="D555" s="4"/>
      <c r="E555" s="423"/>
      <c r="F555" s="4"/>
      <c r="G555" s="423"/>
      <c r="H555" s="42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423"/>
      <c r="B556" s="423"/>
      <c r="C556" s="423"/>
      <c r="D556" s="4"/>
      <c r="E556" s="423"/>
      <c r="F556" s="4"/>
      <c r="G556" s="423"/>
      <c r="H556" s="42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423"/>
      <c r="B557" s="423"/>
      <c r="C557" s="423"/>
      <c r="D557" s="4"/>
      <c r="E557" s="423"/>
      <c r="F557" s="4"/>
      <c r="G557" s="423"/>
      <c r="H557" s="42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423"/>
      <c r="B558" s="423"/>
      <c r="C558" s="423"/>
      <c r="D558" s="4"/>
      <c r="E558" s="423"/>
      <c r="F558" s="4"/>
      <c r="G558" s="423"/>
      <c r="H558" s="42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423"/>
      <c r="B559" s="423"/>
      <c r="C559" s="423"/>
      <c r="D559" s="4"/>
      <c r="E559" s="423"/>
      <c r="F559" s="4"/>
      <c r="G559" s="423"/>
      <c r="H559" s="42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423"/>
      <c r="B560" s="423"/>
      <c r="C560" s="423"/>
      <c r="D560" s="4"/>
      <c r="E560" s="423"/>
      <c r="F560" s="4"/>
      <c r="G560" s="423"/>
      <c r="H560" s="42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423"/>
      <c r="B561" s="423"/>
      <c r="C561" s="423"/>
      <c r="D561" s="4"/>
      <c r="E561" s="423"/>
      <c r="F561" s="4"/>
      <c r="G561" s="423"/>
      <c r="H561" s="42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423"/>
      <c r="B562" s="423"/>
      <c r="C562" s="423"/>
      <c r="D562" s="4"/>
      <c r="E562" s="423"/>
      <c r="F562" s="4"/>
      <c r="G562" s="423"/>
      <c r="H562" s="42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423"/>
      <c r="B563" s="423"/>
      <c r="C563" s="423"/>
      <c r="D563" s="4"/>
      <c r="E563" s="423"/>
      <c r="F563" s="4"/>
      <c r="G563" s="423"/>
      <c r="H563" s="42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423"/>
      <c r="B564" s="423"/>
      <c r="C564" s="423"/>
      <c r="D564" s="4"/>
      <c r="E564" s="423"/>
      <c r="F564" s="4"/>
      <c r="G564" s="423"/>
      <c r="H564" s="42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423"/>
      <c r="B565" s="423"/>
      <c r="C565" s="423"/>
      <c r="D565" s="4"/>
      <c r="E565" s="423"/>
      <c r="F565" s="4"/>
      <c r="G565" s="423"/>
      <c r="H565" s="42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423"/>
      <c r="B566" s="423"/>
      <c r="C566" s="423"/>
      <c r="D566" s="4"/>
      <c r="E566" s="423"/>
      <c r="F566" s="4"/>
      <c r="G566" s="423"/>
      <c r="H566" s="42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423"/>
      <c r="B567" s="423"/>
      <c r="C567" s="423"/>
      <c r="D567" s="4"/>
      <c r="E567" s="423"/>
      <c r="F567" s="4"/>
      <c r="G567" s="423"/>
      <c r="H567" s="42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423"/>
      <c r="B568" s="423"/>
      <c r="C568" s="423"/>
      <c r="D568" s="4"/>
      <c r="E568" s="423"/>
      <c r="F568" s="4"/>
      <c r="G568" s="423"/>
      <c r="H568" s="42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423"/>
      <c r="B569" s="423"/>
      <c r="C569" s="423"/>
      <c r="D569" s="4"/>
      <c r="E569" s="423"/>
      <c r="F569" s="4"/>
      <c r="G569" s="423"/>
      <c r="H569" s="42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423"/>
      <c r="B570" s="423"/>
      <c r="C570" s="423"/>
      <c r="D570" s="4"/>
      <c r="E570" s="423"/>
      <c r="F570" s="4"/>
      <c r="G570" s="423"/>
      <c r="H570" s="42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423"/>
      <c r="B571" s="423"/>
      <c r="C571" s="423"/>
      <c r="D571" s="4"/>
      <c r="E571" s="423"/>
      <c r="F571" s="4"/>
      <c r="G571" s="423"/>
      <c r="H571" s="42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423"/>
      <c r="B572" s="423"/>
      <c r="C572" s="423"/>
      <c r="D572" s="4"/>
      <c r="E572" s="423"/>
      <c r="F572" s="4"/>
      <c r="G572" s="423"/>
      <c r="H572" s="42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423"/>
      <c r="B573" s="423"/>
      <c r="C573" s="423"/>
      <c r="D573" s="4"/>
      <c r="E573" s="423"/>
      <c r="F573" s="4"/>
      <c r="G573" s="423"/>
      <c r="H573" s="42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423"/>
      <c r="B574" s="423"/>
      <c r="C574" s="423"/>
      <c r="D574" s="4"/>
      <c r="E574" s="423"/>
      <c r="F574" s="4"/>
      <c r="G574" s="423"/>
      <c r="H574" s="42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423"/>
      <c r="B575" s="423"/>
      <c r="C575" s="423"/>
      <c r="D575" s="4"/>
      <c r="E575" s="423"/>
      <c r="F575" s="4"/>
      <c r="G575" s="423"/>
      <c r="H575" s="42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423"/>
      <c r="B576" s="423"/>
      <c r="C576" s="423"/>
      <c r="D576" s="4"/>
      <c r="E576" s="423"/>
      <c r="F576" s="4"/>
      <c r="G576" s="423"/>
      <c r="H576" s="42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423"/>
      <c r="B577" s="423"/>
      <c r="C577" s="423"/>
      <c r="D577" s="4"/>
      <c r="E577" s="423"/>
      <c r="F577" s="4"/>
      <c r="G577" s="423"/>
      <c r="H577" s="42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423"/>
      <c r="B578" s="423"/>
      <c r="C578" s="423"/>
      <c r="D578" s="4"/>
      <c r="E578" s="423"/>
      <c r="F578" s="4"/>
      <c r="G578" s="423"/>
      <c r="H578" s="42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423"/>
      <c r="B579" s="423"/>
      <c r="C579" s="423"/>
      <c r="D579" s="4"/>
      <c r="E579" s="423"/>
      <c r="F579" s="4"/>
      <c r="G579" s="423"/>
      <c r="H579" s="42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423"/>
      <c r="B580" s="423"/>
      <c r="C580" s="423"/>
      <c r="D580" s="4"/>
      <c r="E580" s="423"/>
      <c r="F580" s="4"/>
      <c r="G580" s="423"/>
      <c r="H580" s="42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423"/>
      <c r="B581" s="423"/>
      <c r="C581" s="423"/>
      <c r="D581" s="4"/>
      <c r="E581" s="423"/>
      <c r="F581" s="4"/>
      <c r="G581" s="423"/>
      <c r="H581" s="42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423"/>
      <c r="B582" s="423"/>
      <c r="C582" s="423"/>
      <c r="D582" s="4"/>
      <c r="E582" s="423"/>
      <c r="F582" s="4"/>
      <c r="G582" s="423"/>
      <c r="H582" s="42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423"/>
      <c r="B583" s="423"/>
      <c r="C583" s="423"/>
      <c r="D583" s="4"/>
      <c r="E583" s="423"/>
      <c r="F583" s="4"/>
      <c r="G583" s="423"/>
      <c r="H583" s="42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423"/>
      <c r="B584" s="423"/>
      <c r="C584" s="423"/>
      <c r="D584" s="4"/>
      <c r="E584" s="423"/>
      <c r="F584" s="4"/>
      <c r="G584" s="423"/>
      <c r="H584" s="42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423"/>
      <c r="B585" s="423"/>
      <c r="C585" s="423"/>
      <c r="D585" s="4"/>
      <c r="E585" s="423"/>
      <c r="F585" s="4"/>
      <c r="G585" s="423"/>
      <c r="H585" s="42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423"/>
      <c r="B586" s="423"/>
      <c r="C586" s="423"/>
      <c r="D586" s="4"/>
      <c r="E586" s="423"/>
      <c r="F586" s="4"/>
      <c r="G586" s="423"/>
      <c r="H586" s="42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423"/>
      <c r="B587" s="423"/>
      <c r="C587" s="423"/>
      <c r="D587" s="4"/>
      <c r="E587" s="423"/>
      <c r="F587" s="4"/>
      <c r="G587" s="423"/>
      <c r="H587" s="42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423"/>
      <c r="B588" s="423"/>
      <c r="C588" s="423"/>
      <c r="D588" s="4"/>
      <c r="E588" s="423"/>
      <c r="F588" s="4"/>
      <c r="G588" s="423"/>
      <c r="H588" s="42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423"/>
      <c r="B589" s="423"/>
      <c r="C589" s="423"/>
      <c r="D589" s="4"/>
      <c r="E589" s="423"/>
      <c r="F589" s="4"/>
      <c r="G589" s="423"/>
      <c r="H589" s="42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423"/>
      <c r="B590" s="423"/>
      <c r="C590" s="423"/>
      <c r="D590" s="4"/>
      <c r="E590" s="423"/>
      <c r="F590" s="4"/>
      <c r="G590" s="423"/>
      <c r="H590" s="42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423"/>
      <c r="B591" s="423"/>
      <c r="C591" s="423"/>
      <c r="D591" s="4"/>
      <c r="E591" s="423"/>
      <c r="F591" s="4"/>
      <c r="G591" s="423"/>
      <c r="H591" s="42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423"/>
      <c r="B592" s="423"/>
      <c r="C592" s="423"/>
      <c r="D592" s="4"/>
      <c r="E592" s="423"/>
      <c r="F592" s="4"/>
      <c r="G592" s="423"/>
      <c r="H592" s="42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423"/>
      <c r="B593" s="423"/>
      <c r="C593" s="423"/>
      <c r="D593" s="4"/>
      <c r="E593" s="423"/>
      <c r="F593" s="4"/>
      <c r="G593" s="423"/>
      <c r="H593" s="42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423"/>
      <c r="B594" s="423"/>
      <c r="C594" s="423"/>
      <c r="D594" s="4"/>
      <c r="E594" s="423"/>
      <c r="F594" s="4"/>
      <c r="G594" s="423"/>
      <c r="H594" s="42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423"/>
      <c r="B595" s="423"/>
      <c r="C595" s="423"/>
      <c r="D595" s="4"/>
      <c r="E595" s="423"/>
      <c r="F595" s="4"/>
      <c r="G595" s="423"/>
      <c r="H595" s="42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423"/>
      <c r="B596" s="423"/>
      <c r="C596" s="423"/>
      <c r="D596" s="4"/>
      <c r="E596" s="423"/>
      <c r="F596" s="4"/>
      <c r="G596" s="423"/>
      <c r="H596" s="42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423"/>
      <c r="B597" s="423"/>
      <c r="C597" s="423"/>
      <c r="D597" s="4"/>
      <c r="E597" s="423"/>
      <c r="F597" s="4"/>
      <c r="G597" s="423"/>
      <c r="H597" s="42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423"/>
      <c r="B598" s="423"/>
      <c r="C598" s="423"/>
      <c r="D598" s="4"/>
      <c r="E598" s="423"/>
      <c r="F598" s="4"/>
      <c r="G598" s="423"/>
      <c r="H598" s="42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423"/>
      <c r="B599" s="423"/>
      <c r="C599" s="423"/>
      <c r="D599" s="4"/>
      <c r="E599" s="423"/>
      <c r="F599" s="4"/>
      <c r="G599" s="423"/>
      <c r="H599" s="42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423"/>
      <c r="B600" s="423"/>
      <c r="C600" s="423"/>
      <c r="D600" s="4"/>
      <c r="E600" s="423"/>
      <c r="F600" s="4"/>
      <c r="G600" s="423"/>
      <c r="H600" s="42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423"/>
      <c r="B601" s="423"/>
      <c r="C601" s="423"/>
      <c r="D601" s="4"/>
      <c r="E601" s="423"/>
      <c r="F601" s="4"/>
      <c r="G601" s="423"/>
      <c r="H601" s="42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423"/>
      <c r="B602" s="423"/>
      <c r="C602" s="423"/>
      <c r="D602" s="4"/>
      <c r="E602" s="423"/>
      <c r="F602" s="4"/>
      <c r="G602" s="423"/>
      <c r="H602" s="42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423"/>
      <c r="B603" s="423"/>
      <c r="C603" s="423"/>
      <c r="D603" s="4"/>
      <c r="E603" s="423"/>
      <c r="F603" s="4"/>
      <c r="G603" s="423"/>
      <c r="H603" s="42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423"/>
      <c r="B604" s="423"/>
      <c r="C604" s="423"/>
      <c r="D604" s="4"/>
      <c r="E604" s="423"/>
      <c r="F604" s="4"/>
      <c r="G604" s="423"/>
      <c r="H604" s="42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423"/>
      <c r="B605" s="423"/>
      <c r="C605" s="423"/>
      <c r="D605" s="4"/>
      <c r="E605" s="423"/>
      <c r="F605" s="4"/>
      <c r="G605" s="423"/>
      <c r="H605" s="42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423"/>
      <c r="B606" s="423"/>
      <c r="C606" s="423"/>
      <c r="D606" s="4"/>
      <c r="E606" s="423"/>
      <c r="F606" s="4"/>
      <c r="G606" s="423"/>
      <c r="H606" s="42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423"/>
      <c r="B607" s="423"/>
      <c r="C607" s="423"/>
      <c r="D607" s="4"/>
      <c r="E607" s="423"/>
      <c r="F607" s="4"/>
      <c r="G607" s="423"/>
      <c r="H607" s="42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423"/>
      <c r="B608" s="423"/>
      <c r="C608" s="423"/>
      <c r="D608" s="4"/>
      <c r="E608" s="423"/>
      <c r="F608" s="4"/>
      <c r="G608" s="423"/>
      <c r="H608" s="42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423"/>
      <c r="B609" s="423"/>
      <c r="C609" s="423"/>
      <c r="D609" s="4"/>
      <c r="E609" s="423"/>
      <c r="F609" s="4"/>
      <c r="G609" s="423"/>
      <c r="H609" s="42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423"/>
      <c r="B610" s="423"/>
      <c r="C610" s="423"/>
      <c r="D610" s="4"/>
      <c r="E610" s="423"/>
      <c r="F610" s="4"/>
      <c r="G610" s="423"/>
      <c r="H610" s="42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423"/>
      <c r="B611" s="423"/>
      <c r="C611" s="423"/>
      <c r="D611" s="4"/>
      <c r="E611" s="423"/>
      <c r="F611" s="4"/>
      <c r="G611" s="423"/>
      <c r="H611" s="42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423"/>
      <c r="B612" s="423"/>
      <c r="C612" s="423"/>
      <c r="D612" s="4"/>
      <c r="E612" s="423"/>
      <c r="F612" s="4"/>
      <c r="G612" s="423"/>
      <c r="H612" s="42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423"/>
      <c r="B613" s="423"/>
      <c r="C613" s="423"/>
      <c r="D613" s="4"/>
      <c r="E613" s="423"/>
      <c r="F613" s="4"/>
      <c r="G613" s="423"/>
      <c r="H613" s="42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423"/>
      <c r="B614" s="423"/>
      <c r="C614" s="423"/>
      <c r="D614" s="4"/>
      <c r="E614" s="423"/>
      <c r="F614" s="4"/>
      <c r="G614" s="423"/>
      <c r="H614" s="42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423"/>
      <c r="B615" s="423"/>
      <c r="C615" s="423"/>
      <c r="D615" s="4"/>
      <c r="E615" s="423"/>
      <c r="F615" s="4"/>
      <c r="G615" s="423"/>
      <c r="H615" s="42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423"/>
      <c r="B616" s="423"/>
      <c r="C616" s="423"/>
      <c r="D616" s="4"/>
      <c r="E616" s="423"/>
      <c r="F616" s="4"/>
      <c r="G616" s="423"/>
      <c r="H616" s="42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423"/>
      <c r="B617" s="423"/>
      <c r="C617" s="423"/>
      <c r="D617" s="4"/>
      <c r="E617" s="423"/>
      <c r="F617" s="4"/>
      <c r="G617" s="423"/>
      <c r="H617" s="42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423"/>
      <c r="B618" s="423"/>
      <c r="C618" s="423"/>
      <c r="D618" s="4"/>
      <c r="E618" s="423"/>
      <c r="F618" s="4"/>
      <c r="G618" s="423"/>
      <c r="H618" s="42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423"/>
      <c r="B619" s="423"/>
      <c r="C619" s="423"/>
      <c r="D619" s="4"/>
      <c r="E619" s="423"/>
      <c r="F619" s="4"/>
      <c r="G619" s="423"/>
      <c r="H619" s="42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423"/>
      <c r="B620" s="423"/>
      <c r="C620" s="423"/>
      <c r="D620" s="4"/>
      <c r="E620" s="423"/>
      <c r="F620" s="4"/>
      <c r="G620" s="423"/>
      <c r="H620" s="42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423"/>
      <c r="B621" s="423"/>
      <c r="C621" s="423"/>
      <c r="D621" s="4"/>
      <c r="E621" s="423"/>
      <c r="F621" s="4"/>
      <c r="G621" s="423"/>
      <c r="H621" s="42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423"/>
      <c r="B622" s="423"/>
      <c r="C622" s="423"/>
      <c r="D622" s="4"/>
      <c r="E622" s="423"/>
      <c r="F622" s="4"/>
      <c r="G622" s="423"/>
      <c r="H622" s="42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423"/>
      <c r="B623" s="423"/>
      <c r="C623" s="423"/>
      <c r="D623" s="4"/>
      <c r="E623" s="423"/>
      <c r="F623" s="4"/>
      <c r="G623" s="423"/>
      <c r="H623" s="42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423"/>
      <c r="B624" s="423"/>
      <c r="C624" s="423"/>
      <c r="D624" s="4"/>
      <c r="E624" s="423"/>
      <c r="F624" s="4"/>
      <c r="G624" s="423"/>
      <c r="H624" s="42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423"/>
      <c r="B625" s="423"/>
      <c r="C625" s="423"/>
      <c r="D625" s="4"/>
      <c r="E625" s="423"/>
      <c r="F625" s="4"/>
      <c r="G625" s="423"/>
      <c r="H625" s="42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423"/>
      <c r="B626" s="423"/>
      <c r="C626" s="423"/>
      <c r="D626" s="4"/>
      <c r="E626" s="423"/>
      <c r="F626" s="4"/>
      <c r="G626" s="423"/>
      <c r="H626" s="42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423"/>
      <c r="B627" s="423"/>
      <c r="C627" s="423"/>
      <c r="D627" s="4"/>
      <c r="E627" s="423"/>
      <c r="F627" s="4"/>
      <c r="G627" s="423"/>
      <c r="H627" s="42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423"/>
      <c r="B628" s="423"/>
      <c r="C628" s="423"/>
      <c r="D628" s="4"/>
      <c r="E628" s="423"/>
      <c r="F628" s="4"/>
      <c r="G628" s="423"/>
      <c r="H628" s="42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423"/>
      <c r="B629" s="423"/>
      <c r="C629" s="423"/>
      <c r="D629" s="4"/>
      <c r="E629" s="423"/>
      <c r="F629" s="4"/>
      <c r="G629" s="423"/>
      <c r="H629" s="42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423"/>
      <c r="B630" s="423"/>
      <c r="C630" s="423"/>
      <c r="D630" s="4"/>
      <c r="E630" s="423"/>
      <c r="F630" s="4"/>
      <c r="G630" s="423"/>
      <c r="H630" s="42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423"/>
      <c r="B631" s="423"/>
      <c r="C631" s="423"/>
      <c r="D631" s="4"/>
      <c r="E631" s="423"/>
      <c r="F631" s="4"/>
      <c r="G631" s="423"/>
      <c r="H631" s="42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423"/>
      <c r="B632" s="423"/>
      <c r="C632" s="423"/>
      <c r="D632" s="4"/>
      <c r="E632" s="423"/>
      <c r="F632" s="4"/>
      <c r="G632" s="423"/>
      <c r="H632" s="42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423"/>
      <c r="B633" s="423"/>
      <c r="C633" s="423"/>
      <c r="D633" s="4"/>
      <c r="E633" s="423"/>
      <c r="F633" s="4"/>
      <c r="G633" s="423"/>
      <c r="H633" s="42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423"/>
      <c r="B634" s="423"/>
      <c r="C634" s="423"/>
      <c r="D634" s="4"/>
      <c r="E634" s="423"/>
      <c r="F634" s="4"/>
      <c r="G634" s="423"/>
      <c r="H634" s="42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423"/>
      <c r="B635" s="423"/>
      <c r="C635" s="423"/>
      <c r="D635" s="4"/>
      <c r="E635" s="423"/>
      <c r="F635" s="4"/>
      <c r="G635" s="423"/>
      <c r="H635" s="42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423"/>
      <c r="B636" s="423"/>
      <c r="C636" s="423"/>
      <c r="D636" s="4"/>
      <c r="E636" s="423"/>
      <c r="F636" s="4"/>
      <c r="G636" s="423"/>
      <c r="H636" s="42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423"/>
      <c r="B637" s="423"/>
      <c r="C637" s="423"/>
      <c r="D637" s="4"/>
      <c r="E637" s="423"/>
      <c r="F637" s="4"/>
      <c r="G637" s="423"/>
      <c r="H637" s="42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423"/>
      <c r="B638" s="423"/>
      <c r="C638" s="423"/>
      <c r="D638" s="4"/>
      <c r="E638" s="423"/>
      <c r="F638" s="4"/>
      <c r="G638" s="423"/>
      <c r="H638" s="42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423"/>
      <c r="B639" s="423"/>
      <c r="C639" s="423"/>
      <c r="D639" s="4"/>
      <c r="E639" s="423"/>
      <c r="F639" s="4"/>
      <c r="G639" s="423"/>
      <c r="H639" s="42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423"/>
      <c r="B640" s="423"/>
      <c r="C640" s="423"/>
      <c r="D640" s="4"/>
      <c r="E640" s="423"/>
      <c r="F640" s="4"/>
      <c r="G640" s="423"/>
      <c r="H640" s="42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423"/>
      <c r="B641" s="423"/>
      <c r="C641" s="423"/>
      <c r="D641" s="4"/>
      <c r="E641" s="423"/>
      <c r="F641" s="4"/>
      <c r="G641" s="423"/>
      <c r="H641" s="42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423"/>
      <c r="B642" s="423"/>
      <c r="C642" s="423"/>
      <c r="D642" s="4"/>
      <c r="E642" s="423"/>
      <c r="F642" s="4"/>
      <c r="G642" s="423"/>
      <c r="H642" s="42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423"/>
      <c r="B643" s="423"/>
      <c r="C643" s="423"/>
      <c r="D643" s="4"/>
      <c r="E643" s="423"/>
      <c r="F643" s="4"/>
      <c r="G643" s="423"/>
      <c r="H643" s="42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423"/>
      <c r="B644" s="423"/>
      <c r="C644" s="423"/>
      <c r="D644" s="4"/>
      <c r="E644" s="423"/>
      <c r="F644" s="4"/>
      <c r="G644" s="423"/>
      <c r="H644" s="42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423"/>
      <c r="B645" s="423"/>
      <c r="C645" s="423"/>
      <c r="D645" s="4"/>
      <c r="E645" s="423"/>
      <c r="F645" s="4"/>
      <c r="G645" s="423"/>
      <c r="H645" s="42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423"/>
      <c r="B646" s="423"/>
      <c r="C646" s="423"/>
      <c r="D646" s="4"/>
      <c r="E646" s="423"/>
      <c r="F646" s="4"/>
      <c r="G646" s="423"/>
      <c r="H646" s="42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423"/>
      <c r="B647" s="423"/>
      <c r="C647" s="423"/>
      <c r="D647" s="4"/>
      <c r="E647" s="423"/>
      <c r="F647" s="4"/>
      <c r="G647" s="423"/>
      <c r="H647" s="42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423"/>
      <c r="B648" s="423"/>
      <c r="C648" s="423"/>
      <c r="D648" s="4"/>
      <c r="E648" s="423"/>
      <c r="F648" s="4"/>
      <c r="G648" s="423"/>
      <c r="H648" s="42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423"/>
      <c r="B649" s="423"/>
      <c r="C649" s="423"/>
      <c r="D649" s="4"/>
      <c r="E649" s="423"/>
      <c r="F649" s="4"/>
      <c r="G649" s="423"/>
      <c r="H649" s="42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423"/>
      <c r="B650" s="423"/>
      <c r="C650" s="423"/>
      <c r="D650" s="4"/>
      <c r="E650" s="423"/>
      <c r="F650" s="4"/>
      <c r="G650" s="423"/>
      <c r="H650" s="42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423"/>
      <c r="B651" s="423"/>
      <c r="C651" s="423"/>
      <c r="D651" s="4"/>
      <c r="E651" s="423"/>
      <c r="F651" s="4"/>
      <c r="G651" s="423"/>
      <c r="H651" s="42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423"/>
      <c r="B652" s="423"/>
      <c r="C652" s="423"/>
      <c r="D652" s="4"/>
      <c r="E652" s="423"/>
      <c r="F652" s="4"/>
      <c r="G652" s="423"/>
      <c r="H652" s="42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423"/>
      <c r="B653" s="423"/>
      <c r="C653" s="423"/>
      <c r="D653" s="4"/>
      <c r="E653" s="423"/>
      <c r="F653" s="4"/>
      <c r="G653" s="423"/>
      <c r="H653" s="42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423"/>
      <c r="B654" s="423"/>
      <c r="C654" s="423"/>
      <c r="D654" s="4"/>
      <c r="E654" s="423"/>
      <c r="F654" s="4"/>
      <c r="G654" s="423"/>
      <c r="H654" s="42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423"/>
      <c r="B655" s="423"/>
      <c r="C655" s="423"/>
      <c r="D655" s="4"/>
      <c r="E655" s="423"/>
      <c r="F655" s="4"/>
      <c r="G655" s="423"/>
      <c r="H655" s="42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423"/>
      <c r="B656" s="423"/>
      <c r="C656" s="423"/>
      <c r="D656" s="4"/>
      <c r="E656" s="423"/>
      <c r="F656" s="4"/>
      <c r="G656" s="423"/>
      <c r="H656" s="42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423"/>
      <c r="B657" s="423"/>
      <c r="C657" s="423"/>
      <c r="D657" s="4"/>
      <c r="E657" s="423"/>
      <c r="F657" s="4"/>
      <c r="G657" s="423"/>
      <c r="H657" s="42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423"/>
      <c r="B658" s="423"/>
      <c r="C658" s="423"/>
      <c r="D658" s="4"/>
      <c r="E658" s="423"/>
      <c r="F658" s="4"/>
      <c r="G658" s="423"/>
      <c r="H658" s="42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423"/>
      <c r="B659" s="423"/>
      <c r="C659" s="423"/>
      <c r="D659" s="4"/>
      <c r="E659" s="423"/>
      <c r="F659" s="4"/>
      <c r="G659" s="423"/>
      <c r="H659" s="42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423"/>
      <c r="B660" s="423"/>
      <c r="C660" s="423"/>
      <c r="D660" s="4"/>
      <c r="E660" s="423"/>
      <c r="F660" s="4"/>
      <c r="G660" s="423"/>
      <c r="H660" s="42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423"/>
      <c r="B661" s="423"/>
      <c r="C661" s="423"/>
      <c r="D661" s="4"/>
      <c r="E661" s="423"/>
      <c r="F661" s="4"/>
      <c r="G661" s="423"/>
      <c r="H661" s="42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423"/>
      <c r="B662" s="423"/>
      <c r="C662" s="423"/>
      <c r="D662" s="4"/>
      <c r="E662" s="423"/>
      <c r="F662" s="4"/>
      <c r="G662" s="423"/>
      <c r="H662" s="42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423"/>
      <c r="B663" s="423"/>
      <c r="C663" s="423"/>
      <c r="D663" s="4"/>
      <c r="E663" s="423"/>
      <c r="F663" s="4"/>
      <c r="G663" s="423"/>
      <c r="H663" s="42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423"/>
      <c r="B664" s="423"/>
      <c r="C664" s="423"/>
      <c r="D664" s="4"/>
      <c r="E664" s="423"/>
      <c r="F664" s="4"/>
      <c r="G664" s="423"/>
      <c r="H664" s="42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423"/>
      <c r="B665" s="423"/>
      <c r="C665" s="423"/>
      <c r="D665" s="4"/>
      <c r="E665" s="423"/>
      <c r="F665" s="4"/>
      <c r="G665" s="423"/>
      <c r="H665" s="42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423"/>
      <c r="B666" s="423"/>
      <c r="C666" s="423"/>
      <c r="D666" s="4"/>
      <c r="E666" s="423"/>
      <c r="F666" s="4"/>
      <c r="G666" s="423"/>
      <c r="H666" s="42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423"/>
      <c r="B667" s="423"/>
      <c r="C667" s="423"/>
      <c r="D667" s="4"/>
      <c r="E667" s="423"/>
      <c r="F667" s="4"/>
      <c r="G667" s="423"/>
      <c r="H667" s="42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423"/>
      <c r="B668" s="423"/>
      <c r="C668" s="423"/>
      <c r="D668" s="4"/>
      <c r="E668" s="423"/>
      <c r="F668" s="4"/>
      <c r="G668" s="423"/>
      <c r="H668" s="42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423"/>
      <c r="B669" s="423"/>
      <c r="C669" s="423"/>
      <c r="D669" s="4"/>
      <c r="E669" s="423"/>
      <c r="F669" s="4"/>
      <c r="G669" s="423"/>
      <c r="H669" s="42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423"/>
      <c r="B670" s="423"/>
      <c r="C670" s="423"/>
      <c r="D670" s="4"/>
      <c r="E670" s="423"/>
      <c r="F670" s="4"/>
      <c r="G670" s="423"/>
      <c r="H670" s="42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423"/>
      <c r="B671" s="423"/>
      <c r="C671" s="423"/>
      <c r="D671" s="4"/>
      <c r="E671" s="423"/>
      <c r="F671" s="4"/>
      <c r="G671" s="423"/>
      <c r="H671" s="42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423"/>
      <c r="B672" s="423"/>
      <c r="C672" s="423"/>
      <c r="D672" s="4"/>
      <c r="E672" s="423"/>
      <c r="F672" s="4"/>
      <c r="G672" s="423"/>
      <c r="H672" s="42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423"/>
      <c r="B673" s="423"/>
      <c r="C673" s="423"/>
      <c r="D673" s="4"/>
      <c r="E673" s="423"/>
      <c r="F673" s="4"/>
      <c r="G673" s="423"/>
      <c r="H673" s="42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423"/>
      <c r="B674" s="423"/>
      <c r="C674" s="423"/>
      <c r="D674" s="4"/>
      <c r="E674" s="423"/>
      <c r="F674" s="4"/>
      <c r="G674" s="423"/>
      <c r="H674" s="42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423"/>
      <c r="B675" s="423"/>
      <c r="C675" s="423"/>
      <c r="D675" s="4"/>
      <c r="E675" s="423"/>
      <c r="F675" s="4"/>
      <c r="G675" s="423"/>
      <c r="H675" s="42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423"/>
      <c r="B676" s="423"/>
      <c r="C676" s="423"/>
      <c r="D676" s="4"/>
      <c r="E676" s="423"/>
      <c r="F676" s="4"/>
      <c r="G676" s="423"/>
      <c r="H676" s="42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423"/>
      <c r="B677" s="423"/>
      <c r="C677" s="423"/>
      <c r="D677" s="4"/>
      <c r="E677" s="423"/>
      <c r="F677" s="4"/>
      <c r="G677" s="423"/>
      <c r="H677" s="42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423"/>
      <c r="B678" s="423"/>
      <c r="C678" s="423"/>
      <c r="D678" s="4"/>
      <c r="E678" s="423"/>
      <c r="F678" s="4"/>
      <c r="G678" s="423"/>
      <c r="H678" s="42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423"/>
      <c r="B679" s="423"/>
      <c r="C679" s="423"/>
      <c r="D679" s="4"/>
      <c r="E679" s="423"/>
      <c r="F679" s="4"/>
      <c r="G679" s="423"/>
      <c r="H679" s="42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423"/>
      <c r="B680" s="423"/>
      <c r="C680" s="423"/>
      <c r="D680" s="4"/>
      <c r="E680" s="423"/>
      <c r="F680" s="4"/>
      <c r="G680" s="423"/>
      <c r="H680" s="42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423"/>
      <c r="B681" s="423"/>
      <c r="C681" s="423"/>
      <c r="D681" s="4"/>
      <c r="E681" s="423"/>
      <c r="F681" s="4"/>
      <c r="G681" s="423"/>
      <c r="H681" s="42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423"/>
      <c r="B682" s="423"/>
      <c r="C682" s="423"/>
      <c r="D682" s="4"/>
      <c r="E682" s="423"/>
      <c r="F682" s="4"/>
      <c r="G682" s="423"/>
      <c r="H682" s="42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423"/>
      <c r="B683" s="423"/>
      <c r="C683" s="423"/>
      <c r="D683" s="4"/>
      <c r="E683" s="423"/>
      <c r="F683" s="4"/>
      <c r="G683" s="423"/>
      <c r="H683" s="42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423"/>
      <c r="B684" s="423"/>
      <c r="C684" s="423"/>
      <c r="D684" s="4"/>
      <c r="E684" s="423"/>
      <c r="F684" s="4"/>
      <c r="G684" s="423"/>
      <c r="H684" s="42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423"/>
      <c r="B685" s="423"/>
      <c r="C685" s="423"/>
      <c r="D685" s="4"/>
      <c r="E685" s="423"/>
      <c r="F685" s="4"/>
      <c r="G685" s="423"/>
      <c r="H685" s="42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423"/>
      <c r="B686" s="423"/>
      <c r="C686" s="423"/>
      <c r="D686" s="4"/>
      <c r="E686" s="423"/>
      <c r="F686" s="4"/>
      <c r="G686" s="423"/>
      <c r="H686" s="42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423"/>
      <c r="B687" s="423"/>
      <c r="C687" s="423"/>
      <c r="D687" s="4"/>
      <c r="E687" s="423"/>
      <c r="F687" s="4"/>
      <c r="G687" s="423"/>
      <c r="H687" s="42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423"/>
      <c r="B688" s="423"/>
      <c r="C688" s="423"/>
      <c r="D688" s="4"/>
      <c r="E688" s="423"/>
      <c r="F688" s="4"/>
      <c r="G688" s="423"/>
      <c r="H688" s="42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423"/>
      <c r="B689" s="423"/>
      <c r="C689" s="423"/>
      <c r="D689" s="4"/>
      <c r="E689" s="423"/>
      <c r="F689" s="4"/>
      <c r="G689" s="423"/>
      <c r="H689" s="42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423"/>
      <c r="B690" s="423"/>
      <c r="C690" s="423"/>
      <c r="D690" s="4"/>
      <c r="E690" s="423"/>
      <c r="F690" s="4"/>
      <c r="G690" s="423"/>
      <c r="H690" s="42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423"/>
      <c r="B691" s="423"/>
      <c r="C691" s="423"/>
      <c r="D691" s="4"/>
      <c r="E691" s="423"/>
      <c r="F691" s="4"/>
      <c r="G691" s="423"/>
      <c r="H691" s="42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423"/>
      <c r="B692" s="423"/>
      <c r="C692" s="423"/>
      <c r="D692" s="4"/>
      <c r="E692" s="423"/>
      <c r="F692" s="4"/>
      <c r="G692" s="423"/>
      <c r="H692" s="42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423"/>
      <c r="B693" s="423"/>
      <c r="C693" s="423"/>
      <c r="D693" s="4"/>
      <c r="E693" s="423"/>
      <c r="F693" s="4"/>
      <c r="G693" s="423"/>
      <c r="H693" s="42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423"/>
      <c r="B694" s="423"/>
      <c r="C694" s="423"/>
      <c r="D694" s="4"/>
      <c r="E694" s="423"/>
      <c r="F694" s="4"/>
      <c r="G694" s="423"/>
      <c r="H694" s="42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423"/>
      <c r="B695" s="423"/>
      <c r="C695" s="423"/>
      <c r="D695" s="4"/>
      <c r="E695" s="423"/>
      <c r="F695" s="4"/>
      <c r="G695" s="423"/>
      <c r="H695" s="42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423"/>
      <c r="B696" s="423"/>
      <c r="C696" s="423"/>
      <c r="D696" s="4"/>
      <c r="E696" s="423"/>
      <c r="F696" s="4"/>
      <c r="G696" s="423"/>
      <c r="H696" s="42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423"/>
      <c r="B697" s="423"/>
      <c r="C697" s="423"/>
      <c r="D697" s="4"/>
      <c r="E697" s="423"/>
      <c r="F697" s="4"/>
      <c r="G697" s="423"/>
      <c r="H697" s="42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423"/>
      <c r="B698" s="423"/>
      <c r="C698" s="423"/>
      <c r="D698" s="4"/>
      <c r="E698" s="423"/>
      <c r="F698" s="4"/>
      <c r="G698" s="423"/>
      <c r="H698" s="42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423"/>
      <c r="B699" s="423"/>
      <c r="C699" s="423"/>
      <c r="D699" s="4"/>
      <c r="E699" s="423"/>
      <c r="F699" s="4"/>
      <c r="G699" s="423"/>
      <c r="H699" s="42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423"/>
      <c r="B700" s="423"/>
      <c r="C700" s="423"/>
      <c r="D700" s="4"/>
      <c r="E700" s="423"/>
      <c r="F700" s="4"/>
      <c r="G700" s="423"/>
      <c r="H700" s="42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423"/>
      <c r="B701" s="423"/>
      <c r="C701" s="423"/>
      <c r="D701" s="4"/>
      <c r="E701" s="423"/>
      <c r="F701" s="4"/>
      <c r="G701" s="423"/>
      <c r="H701" s="42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423"/>
      <c r="B702" s="423"/>
      <c r="C702" s="423"/>
      <c r="D702" s="4"/>
      <c r="E702" s="423"/>
      <c r="F702" s="4"/>
      <c r="G702" s="423"/>
      <c r="H702" s="42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423"/>
      <c r="B703" s="423"/>
      <c r="C703" s="423"/>
      <c r="D703" s="4"/>
      <c r="E703" s="423"/>
      <c r="F703" s="4"/>
      <c r="G703" s="423"/>
      <c r="H703" s="42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423"/>
      <c r="B704" s="423"/>
      <c r="C704" s="423"/>
      <c r="D704" s="4"/>
      <c r="E704" s="423"/>
      <c r="F704" s="4"/>
      <c r="G704" s="423"/>
      <c r="H704" s="42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423"/>
      <c r="B705" s="423"/>
      <c r="C705" s="423"/>
      <c r="D705" s="4"/>
      <c r="E705" s="423"/>
      <c r="F705" s="4"/>
      <c r="G705" s="423"/>
      <c r="H705" s="42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423"/>
      <c r="B706" s="423"/>
      <c r="C706" s="423"/>
      <c r="D706" s="4"/>
      <c r="E706" s="423"/>
      <c r="F706" s="4"/>
      <c r="G706" s="423"/>
      <c r="H706" s="42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423"/>
      <c r="B707" s="423"/>
      <c r="C707" s="423"/>
      <c r="D707" s="4"/>
      <c r="E707" s="423"/>
      <c r="F707" s="4"/>
      <c r="G707" s="423"/>
      <c r="H707" s="42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423"/>
      <c r="B708" s="423"/>
      <c r="C708" s="423"/>
      <c r="D708" s="4"/>
      <c r="E708" s="423"/>
      <c r="F708" s="4"/>
      <c r="G708" s="423"/>
      <c r="H708" s="42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423"/>
      <c r="B709" s="423"/>
      <c r="C709" s="423"/>
      <c r="D709" s="4"/>
      <c r="E709" s="423"/>
      <c r="F709" s="4"/>
      <c r="G709" s="423"/>
      <c r="H709" s="42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423"/>
      <c r="B710" s="423"/>
      <c r="C710" s="423"/>
      <c r="D710" s="4"/>
      <c r="E710" s="423"/>
      <c r="F710" s="4"/>
      <c r="G710" s="423"/>
      <c r="H710" s="42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423"/>
      <c r="B711" s="423"/>
      <c r="C711" s="423"/>
      <c r="D711" s="4"/>
      <c r="E711" s="423"/>
      <c r="F711" s="4"/>
      <c r="G711" s="423"/>
      <c r="H711" s="42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423"/>
      <c r="B712" s="423"/>
      <c r="C712" s="423"/>
      <c r="D712" s="4"/>
      <c r="E712" s="423"/>
      <c r="F712" s="4"/>
      <c r="G712" s="423"/>
      <c r="H712" s="42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423"/>
      <c r="B713" s="423"/>
      <c r="C713" s="423"/>
      <c r="D713" s="4"/>
      <c r="E713" s="423"/>
      <c r="F713" s="4"/>
      <c r="G713" s="423"/>
      <c r="H713" s="42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423"/>
      <c r="B714" s="423"/>
      <c r="C714" s="423"/>
      <c r="D714" s="4"/>
      <c r="E714" s="423"/>
      <c r="F714" s="4"/>
      <c r="G714" s="423"/>
      <c r="H714" s="42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423"/>
      <c r="B715" s="423"/>
      <c r="C715" s="423"/>
      <c r="D715" s="4"/>
      <c r="E715" s="423"/>
      <c r="F715" s="4"/>
      <c r="G715" s="423"/>
      <c r="H715" s="42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423"/>
      <c r="B716" s="423"/>
      <c r="C716" s="423"/>
      <c r="D716" s="4"/>
      <c r="E716" s="423"/>
      <c r="F716" s="4"/>
      <c r="G716" s="423"/>
      <c r="H716" s="42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423"/>
      <c r="B717" s="423"/>
      <c r="C717" s="423"/>
      <c r="D717" s="4"/>
      <c r="E717" s="423"/>
      <c r="F717" s="4"/>
      <c r="G717" s="423"/>
      <c r="H717" s="42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423"/>
      <c r="B718" s="423"/>
      <c r="C718" s="423"/>
      <c r="D718" s="4"/>
      <c r="E718" s="423"/>
      <c r="F718" s="4"/>
      <c r="G718" s="423"/>
      <c r="H718" s="42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423"/>
      <c r="B719" s="423"/>
      <c r="C719" s="423"/>
      <c r="D719" s="4"/>
      <c r="E719" s="423"/>
      <c r="F719" s="4"/>
      <c r="G719" s="423"/>
      <c r="H719" s="42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423"/>
      <c r="B720" s="423"/>
      <c r="C720" s="423"/>
      <c r="D720" s="4"/>
      <c r="E720" s="423"/>
      <c r="F720" s="4"/>
      <c r="G720" s="423"/>
      <c r="H720" s="42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423"/>
      <c r="B721" s="423"/>
      <c r="C721" s="423"/>
      <c r="D721" s="4"/>
      <c r="E721" s="423"/>
      <c r="F721" s="4"/>
      <c r="G721" s="423"/>
      <c r="H721" s="42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423"/>
      <c r="B722" s="423"/>
      <c r="C722" s="423"/>
      <c r="D722" s="4"/>
      <c r="E722" s="423"/>
      <c r="F722" s="4"/>
      <c r="G722" s="423"/>
      <c r="H722" s="42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423"/>
      <c r="B723" s="423"/>
      <c r="C723" s="423"/>
      <c r="D723" s="4"/>
      <c r="E723" s="423"/>
      <c r="F723" s="4"/>
      <c r="G723" s="423"/>
      <c r="H723" s="42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423"/>
      <c r="B724" s="423"/>
      <c r="C724" s="423"/>
      <c r="D724" s="4"/>
      <c r="E724" s="423"/>
      <c r="F724" s="4"/>
      <c r="G724" s="423"/>
      <c r="H724" s="42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423"/>
      <c r="B725" s="423"/>
      <c r="C725" s="423"/>
      <c r="D725" s="4"/>
      <c r="E725" s="423"/>
      <c r="F725" s="4"/>
      <c r="G725" s="423"/>
      <c r="H725" s="42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423"/>
      <c r="B726" s="423"/>
      <c r="C726" s="423"/>
      <c r="D726" s="4"/>
      <c r="E726" s="423"/>
      <c r="F726" s="4"/>
      <c r="G726" s="423"/>
      <c r="H726" s="42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423"/>
      <c r="B727" s="423"/>
      <c r="C727" s="423"/>
      <c r="D727" s="4"/>
      <c r="E727" s="423"/>
      <c r="F727" s="4"/>
      <c r="G727" s="423"/>
      <c r="H727" s="42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423"/>
      <c r="B728" s="423"/>
      <c r="C728" s="423"/>
      <c r="D728" s="4"/>
      <c r="E728" s="423"/>
      <c r="F728" s="4"/>
      <c r="G728" s="423"/>
      <c r="H728" s="42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423"/>
      <c r="B729" s="423"/>
      <c r="C729" s="423"/>
      <c r="D729" s="4"/>
      <c r="E729" s="423"/>
      <c r="F729" s="4"/>
      <c r="G729" s="423"/>
      <c r="H729" s="42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423"/>
      <c r="B730" s="423"/>
      <c r="C730" s="423"/>
      <c r="D730" s="4"/>
      <c r="E730" s="423"/>
      <c r="F730" s="4"/>
      <c r="G730" s="423"/>
      <c r="H730" s="42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423"/>
      <c r="B731" s="423"/>
      <c r="C731" s="423"/>
      <c r="D731" s="4"/>
      <c r="E731" s="423"/>
      <c r="F731" s="4"/>
      <c r="G731" s="423"/>
      <c r="H731" s="42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423"/>
      <c r="B732" s="423"/>
      <c r="C732" s="423"/>
      <c r="D732" s="4"/>
      <c r="E732" s="423"/>
      <c r="F732" s="4"/>
      <c r="G732" s="423"/>
      <c r="H732" s="42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423"/>
      <c r="B733" s="423"/>
      <c r="C733" s="423"/>
      <c r="D733" s="4"/>
      <c r="E733" s="423"/>
      <c r="F733" s="4"/>
      <c r="G733" s="423"/>
      <c r="H733" s="42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423"/>
      <c r="B734" s="423"/>
      <c r="C734" s="423"/>
      <c r="D734" s="4"/>
      <c r="E734" s="423"/>
      <c r="F734" s="4"/>
      <c r="G734" s="423"/>
      <c r="H734" s="42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423"/>
      <c r="B735" s="423"/>
      <c r="C735" s="423"/>
      <c r="D735" s="4"/>
      <c r="E735" s="423"/>
      <c r="F735" s="4"/>
      <c r="G735" s="423"/>
      <c r="H735" s="42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423"/>
      <c r="B736" s="423"/>
      <c r="C736" s="423"/>
      <c r="D736" s="4"/>
      <c r="E736" s="423"/>
      <c r="F736" s="4"/>
      <c r="G736" s="423"/>
      <c r="H736" s="42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423"/>
      <c r="B737" s="423"/>
      <c r="C737" s="423"/>
      <c r="D737" s="4"/>
      <c r="E737" s="423"/>
      <c r="F737" s="4"/>
      <c r="G737" s="423"/>
      <c r="H737" s="42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423"/>
      <c r="B738" s="423"/>
      <c r="C738" s="423"/>
      <c r="D738" s="4"/>
      <c r="E738" s="423"/>
      <c r="F738" s="4"/>
      <c r="G738" s="423"/>
      <c r="H738" s="42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423"/>
      <c r="B739" s="423"/>
      <c r="C739" s="423"/>
      <c r="D739" s="4"/>
      <c r="E739" s="423"/>
      <c r="F739" s="4"/>
      <c r="G739" s="423"/>
      <c r="H739" s="42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423"/>
      <c r="B740" s="423"/>
      <c r="C740" s="423"/>
      <c r="D740" s="4"/>
      <c r="E740" s="423"/>
      <c r="F740" s="4"/>
      <c r="G740" s="423"/>
      <c r="H740" s="42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423"/>
      <c r="B741" s="423"/>
      <c r="C741" s="423"/>
      <c r="D741" s="4"/>
      <c r="E741" s="423"/>
      <c r="F741" s="4"/>
      <c r="G741" s="423"/>
      <c r="H741" s="42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423"/>
      <c r="B742" s="423"/>
      <c r="C742" s="423"/>
      <c r="D742" s="4"/>
      <c r="E742" s="423"/>
      <c r="F742" s="4"/>
      <c r="G742" s="423"/>
      <c r="H742" s="42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423"/>
      <c r="B743" s="423"/>
      <c r="C743" s="423"/>
      <c r="D743" s="4"/>
      <c r="E743" s="423"/>
      <c r="F743" s="4"/>
      <c r="G743" s="423"/>
      <c r="H743" s="42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423"/>
      <c r="B744" s="423"/>
      <c r="C744" s="423"/>
      <c r="D744" s="4"/>
      <c r="E744" s="423"/>
      <c r="F744" s="4"/>
      <c r="G744" s="423"/>
      <c r="H744" s="42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423"/>
      <c r="B745" s="423"/>
      <c r="C745" s="423"/>
      <c r="D745" s="4"/>
      <c r="E745" s="423"/>
      <c r="F745" s="4"/>
      <c r="G745" s="423"/>
      <c r="H745" s="42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423"/>
      <c r="B746" s="423"/>
      <c r="C746" s="423"/>
      <c r="D746" s="4"/>
      <c r="E746" s="423"/>
      <c r="F746" s="4"/>
      <c r="G746" s="423"/>
      <c r="H746" s="42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423"/>
      <c r="B747" s="423"/>
      <c r="C747" s="423"/>
      <c r="D747" s="4"/>
      <c r="E747" s="423"/>
      <c r="F747" s="4"/>
      <c r="G747" s="423"/>
      <c r="H747" s="42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423"/>
      <c r="B748" s="423"/>
      <c r="C748" s="423"/>
      <c r="D748" s="4"/>
      <c r="E748" s="423"/>
      <c r="F748" s="4"/>
      <c r="G748" s="423"/>
      <c r="H748" s="42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423"/>
      <c r="B749" s="423"/>
      <c r="C749" s="423"/>
      <c r="D749" s="4"/>
      <c r="E749" s="423"/>
      <c r="F749" s="4"/>
      <c r="G749" s="423"/>
      <c r="H749" s="42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423"/>
      <c r="B750" s="423"/>
      <c r="C750" s="423"/>
      <c r="D750" s="4"/>
      <c r="E750" s="423"/>
      <c r="F750" s="4"/>
      <c r="G750" s="423"/>
      <c r="H750" s="42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423"/>
      <c r="B751" s="423"/>
      <c r="C751" s="423"/>
      <c r="D751" s="4"/>
      <c r="E751" s="423"/>
      <c r="F751" s="4"/>
      <c r="G751" s="423"/>
      <c r="H751" s="42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423"/>
      <c r="B752" s="423"/>
      <c r="C752" s="423"/>
      <c r="D752" s="4"/>
      <c r="E752" s="423"/>
      <c r="F752" s="4"/>
      <c r="G752" s="423"/>
      <c r="H752" s="42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423"/>
      <c r="B753" s="423"/>
      <c r="C753" s="423"/>
      <c r="D753" s="4"/>
      <c r="E753" s="423"/>
      <c r="F753" s="4"/>
      <c r="G753" s="423"/>
      <c r="H753" s="42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423"/>
      <c r="B754" s="423"/>
      <c r="C754" s="423"/>
      <c r="D754" s="4"/>
      <c r="E754" s="423"/>
      <c r="F754" s="4"/>
      <c r="G754" s="423"/>
      <c r="H754" s="42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423"/>
      <c r="B755" s="423"/>
      <c r="C755" s="423"/>
      <c r="D755" s="4"/>
      <c r="E755" s="423"/>
      <c r="F755" s="4"/>
      <c r="G755" s="423"/>
      <c r="H755" s="42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423"/>
      <c r="B756" s="423"/>
      <c r="C756" s="423"/>
      <c r="D756" s="4"/>
      <c r="E756" s="423"/>
      <c r="F756" s="4"/>
      <c r="G756" s="423"/>
      <c r="H756" s="42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423"/>
      <c r="B757" s="423"/>
      <c r="C757" s="423"/>
      <c r="D757" s="4"/>
      <c r="E757" s="423"/>
      <c r="F757" s="4"/>
      <c r="G757" s="423"/>
      <c r="H757" s="42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423"/>
      <c r="B758" s="423"/>
      <c r="C758" s="423"/>
      <c r="D758" s="4"/>
      <c r="E758" s="423"/>
      <c r="F758" s="4"/>
      <c r="G758" s="423"/>
      <c r="H758" s="42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423"/>
      <c r="B759" s="423"/>
      <c r="C759" s="423"/>
      <c r="D759" s="4"/>
      <c r="E759" s="423"/>
      <c r="F759" s="4"/>
      <c r="G759" s="423"/>
      <c r="H759" s="42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423"/>
      <c r="B760" s="423"/>
      <c r="C760" s="423"/>
      <c r="D760" s="4"/>
      <c r="E760" s="423"/>
      <c r="F760" s="4"/>
      <c r="G760" s="423"/>
      <c r="H760" s="42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423"/>
      <c r="B761" s="423"/>
      <c r="C761" s="423"/>
      <c r="D761" s="4"/>
      <c r="E761" s="423"/>
      <c r="F761" s="4"/>
      <c r="G761" s="423"/>
      <c r="H761" s="42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423"/>
      <c r="B762" s="423"/>
      <c r="C762" s="423"/>
      <c r="D762" s="4"/>
      <c r="E762" s="423"/>
      <c r="F762" s="4"/>
      <c r="G762" s="423"/>
      <c r="H762" s="42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423"/>
      <c r="B763" s="423"/>
      <c r="C763" s="423"/>
      <c r="D763" s="4"/>
      <c r="E763" s="423"/>
      <c r="F763" s="4"/>
      <c r="G763" s="423"/>
      <c r="H763" s="42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423"/>
      <c r="B764" s="423"/>
      <c r="C764" s="423"/>
      <c r="D764" s="4"/>
      <c r="E764" s="423"/>
      <c r="F764" s="4"/>
      <c r="G764" s="423"/>
      <c r="H764" s="42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423"/>
      <c r="B765" s="423"/>
      <c r="C765" s="423"/>
      <c r="D765" s="4"/>
      <c r="E765" s="423"/>
      <c r="F765" s="4"/>
      <c r="G765" s="423"/>
      <c r="H765" s="42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423"/>
      <c r="B766" s="423"/>
      <c r="C766" s="423"/>
      <c r="D766" s="4"/>
      <c r="E766" s="423"/>
      <c r="F766" s="4"/>
      <c r="G766" s="423"/>
      <c r="H766" s="42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423"/>
      <c r="B767" s="423"/>
      <c r="C767" s="423"/>
      <c r="D767" s="4"/>
      <c r="E767" s="423"/>
      <c r="F767" s="4"/>
      <c r="G767" s="423"/>
      <c r="H767" s="42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423"/>
      <c r="B768" s="423"/>
      <c r="C768" s="423"/>
      <c r="D768" s="4"/>
      <c r="E768" s="423"/>
      <c r="F768" s="4"/>
      <c r="G768" s="423"/>
      <c r="H768" s="42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423"/>
      <c r="B769" s="423"/>
      <c r="C769" s="423"/>
      <c r="D769" s="4"/>
      <c r="E769" s="423"/>
      <c r="F769" s="4"/>
      <c r="G769" s="423"/>
      <c r="H769" s="42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423"/>
      <c r="B770" s="423"/>
      <c r="C770" s="423"/>
      <c r="D770" s="4"/>
      <c r="E770" s="423"/>
      <c r="F770" s="4"/>
      <c r="G770" s="423"/>
      <c r="H770" s="42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423"/>
      <c r="B771" s="423"/>
      <c r="C771" s="423"/>
      <c r="D771" s="4"/>
      <c r="E771" s="423"/>
      <c r="F771" s="4"/>
      <c r="G771" s="423"/>
      <c r="H771" s="42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423"/>
      <c r="B772" s="423"/>
      <c r="C772" s="423"/>
      <c r="D772" s="4"/>
      <c r="E772" s="423"/>
      <c r="F772" s="4"/>
      <c r="G772" s="423"/>
      <c r="H772" s="42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423"/>
      <c r="B773" s="423"/>
      <c r="C773" s="423"/>
      <c r="D773" s="4"/>
      <c r="E773" s="423"/>
      <c r="F773" s="4"/>
      <c r="G773" s="423"/>
      <c r="H773" s="42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423"/>
      <c r="B774" s="423"/>
      <c r="C774" s="423"/>
      <c r="D774" s="4"/>
      <c r="E774" s="423"/>
      <c r="F774" s="4"/>
      <c r="G774" s="423"/>
      <c r="H774" s="42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423"/>
      <c r="B775" s="423"/>
      <c r="C775" s="423"/>
      <c r="D775" s="4"/>
      <c r="E775" s="423"/>
      <c r="F775" s="4"/>
      <c r="G775" s="423"/>
      <c r="H775" s="42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423"/>
      <c r="B776" s="423"/>
      <c r="C776" s="423"/>
      <c r="D776" s="4"/>
      <c r="E776" s="423"/>
      <c r="F776" s="4"/>
      <c r="G776" s="423"/>
      <c r="H776" s="42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423"/>
      <c r="B777" s="423"/>
      <c r="C777" s="423"/>
      <c r="D777" s="4"/>
      <c r="E777" s="423"/>
      <c r="F777" s="4"/>
      <c r="G777" s="423"/>
      <c r="H777" s="42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423"/>
      <c r="B778" s="423"/>
      <c r="C778" s="423"/>
      <c r="D778" s="4"/>
      <c r="E778" s="423"/>
      <c r="F778" s="4"/>
      <c r="G778" s="423"/>
      <c r="H778" s="42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423"/>
      <c r="B779" s="423"/>
      <c r="C779" s="423"/>
      <c r="D779" s="4"/>
      <c r="E779" s="423"/>
      <c r="F779" s="4"/>
      <c r="G779" s="423"/>
      <c r="H779" s="42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423"/>
      <c r="B780" s="423"/>
      <c r="C780" s="423"/>
      <c r="D780" s="4"/>
      <c r="E780" s="423"/>
      <c r="F780" s="4"/>
      <c r="G780" s="423"/>
      <c r="H780" s="42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423"/>
      <c r="B781" s="423"/>
      <c r="C781" s="423"/>
      <c r="D781" s="4"/>
      <c r="E781" s="423"/>
      <c r="F781" s="4"/>
      <c r="G781" s="423"/>
      <c r="H781" s="42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423"/>
      <c r="B782" s="423"/>
      <c r="C782" s="423"/>
      <c r="D782" s="4"/>
      <c r="E782" s="423"/>
      <c r="F782" s="4"/>
      <c r="G782" s="423"/>
      <c r="H782" s="42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423"/>
      <c r="B783" s="423"/>
      <c r="C783" s="423"/>
      <c r="D783" s="4"/>
      <c r="E783" s="423"/>
      <c r="F783" s="4"/>
      <c r="G783" s="423"/>
      <c r="H783" s="42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423"/>
      <c r="B784" s="423"/>
      <c r="C784" s="423"/>
      <c r="D784" s="4"/>
      <c r="E784" s="423"/>
      <c r="F784" s="4"/>
      <c r="G784" s="423"/>
      <c r="H784" s="42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423"/>
      <c r="B785" s="423"/>
      <c r="C785" s="423"/>
      <c r="D785" s="4"/>
      <c r="E785" s="423"/>
      <c r="F785" s="4"/>
      <c r="G785" s="423"/>
      <c r="H785" s="42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423"/>
      <c r="B786" s="423"/>
      <c r="C786" s="423"/>
      <c r="D786" s="4"/>
      <c r="E786" s="423"/>
      <c r="F786" s="4"/>
      <c r="G786" s="423"/>
      <c r="H786" s="42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423"/>
      <c r="B787" s="423"/>
      <c r="C787" s="423"/>
      <c r="D787" s="4"/>
      <c r="E787" s="423"/>
      <c r="F787" s="4"/>
      <c r="G787" s="423"/>
      <c r="H787" s="42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423"/>
      <c r="B788" s="423"/>
      <c r="C788" s="423"/>
      <c r="D788" s="4"/>
      <c r="E788" s="423"/>
      <c r="F788" s="4"/>
      <c r="G788" s="423"/>
      <c r="H788" s="42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423"/>
      <c r="B789" s="423"/>
      <c r="C789" s="423"/>
      <c r="D789" s="4"/>
      <c r="E789" s="423"/>
      <c r="F789" s="4"/>
      <c r="G789" s="423"/>
      <c r="H789" s="42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423"/>
      <c r="B790" s="423"/>
      <c r="C790" s="423"/>
      <c r="D790" s="4"/>
      <c r="E790" s="423"/>
      <c r="F790" s="4"/>
      <c r="G790" s="423"/>
      <c r="H790" s="42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423"/>
      <c r="B791" s="423"/>
      <c r="C791" s="423"/>
      <c r="D791" s="4"/>
      <c r="E791" s="423"/>
      <c r="F791" s="4"/>
      <c r="G791" s="423"/>
      <c r="H791" s="42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423"/>
      <c r="B792" s="423"/>
      <c r="C792" s="423"/>
      <c r="D792" s="4"/>
      <c r="E792" s="423"/>
      <c r="F792" s="4"/>
      <c r="G792" s="423"/>
      <c r="H792" s="42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423"/>
      <c r="B793" s="423"/>
      <c r="C793" s="423"/>
      <c r="D793" s="4"/>
      <c r="E793" s="423"/>
      <c r="F793" s="4"/>
      <c r="G793" s="423"/>
      <c r="H793" s="42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423"/>
      <c r="B794" s="423"/>
      <c r="C794" s="423"/>
      <c r="D794" s="4"/>
      <c r="E794" s="423"/>
      <c r="F794" s="4"/>
      <c r="G794" s="423"/>
      <c r="H794" s="42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423"/>
      <c r="B795" s="423"/>
      <c r="C795" s="423"/>
      <c r="D795" s="4"/>
      <c r="E795" s="423"/>
      <c r="F795" s="4"/>
      <c r="G795" s="423"/>
      <c r="H795" s="42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423"/>
      <c r="B796" s="423"/>
      <c r="C796" s="423"/>
      <c r="D796" s="4"/>
      <c r="E796" s="423"/>
      <c r="F796" s="4"/>
      <c r="G796" s="423"/>
      <c r="H796" s="42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423"/>
      <c r="B797" s="423"/>
      <c r="C797" s="423"/>
      <c r="D797" s="4"/>
      <c r="E797" s="423"/>
      <c r="F797" s="4"/>
      <c r="G797" s="423"/>
      <c r="H797" s="42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423"/>
      <c r="B798" s="423"/>
      <c r="C798" s="423"/>
      <c r="D798" s="4"/>
      <c r="E798" s="423"/>
      <c r="F798" s="4"/>
      <c r="G798" s="423"/>
      <c r="H798" s="42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423"/>
      <c r="B799" s="423"/>
      <c r="C799" s="423"/>
      <c r="D799" s="4"/>
      <c r="E799" s="423"/>
      <c r="F799" s="4"/>
      <c r="G799" s="423"/>
      <c r="H799" s="42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423"/>
      <c r="B800" s="423"/>
      <c r="C800" s="423"/>
      <c r="D800" s="4"/>
      <c r="E800" s="423"/>
      <c r="F800" s="4"/>
      <c r="G800" s="423"/>
      <c r="H800" s="42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423"/>
      <c r="B801" s="423"/>
      <c r="C801" s="423"/>
      <c r="D801" s="4"/>
      <c r="E801" s="423"/>
      <c r="F801" s="4"/>
      <c r="G801" s="423"/>
      <c r="H801" s="42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423"/>
      <c r="B802" s="423"/>
      <c r="C802" s="423"/>
      <c r="D802" s="4"/>
      <c r="E802" s="423"/>
      <c r="F802" s="4"/>
      <c r="G802" s="423"/>
      <c r="H802" s="42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423"/>
      <c r="B803" s="423"/>
      <c r="C803" s="423"/>
      <c r="D803" s="4"/>
      <c r="E803" s="423"/>
      <c r="F803" s="4"/>
      <c r="G803" s="423"/>
      <c r="H803" s="42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423"/>
      <c r="B804" s="423"/>
      <c r="C804" s="423"/>
      <c r="D804" s="4"/>
      <c r="E804" s="423"/>
      <c r="F804" s="4"/>
      <c r="G804" s="423"/>
      <c r="H804" s="42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423"/>
      <c r="B805" s="423"/>
      <c r="C805" s="423"/>
      <c r="D805" s="4"/>
      <c r="E805" s="423"/>
      <c r="F805" s="4"/>
      <c r="G805" s="423"/>
      <c r="H805" s="42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423"/>
      <c r="B806" s="423"/>
      <c r="C806" s="423"/>
      <c r="D806" s="4"/>
      <c r="E806" s="423"/>
      <c r="F806" s="4"/>
      <c r="G806" s="423"/>
      <c r="H806" s="42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423"/>
      <c r="B807" s="423"/>
      <c r="C807" s="423"/>
      <c r="D807" s="4"/>
      <c r="E807" s="423"/>
      <c r="F807" s="4"/>
      <c r="G807" s="423"/>
      <c r="H807" s="42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423"/>
      <c r="B808" s="423"/>
      <c r="C808" s="423"/>
      <c r="D808" s="4"/>
      <c r="E808" s="423"/>
      <c r="F808" s="4"/>
      <c r="G808" s="423"/>
      <c r="H808" s="42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423"/>
      <c r="B809" s="423"/>
      <c r="C809" s="423"/>
      <c r="D809" s="4"/>
      <c r="E809" s="423"/>
      <c r="F809" s="4"/>
      <c r="G809" s="423"/>
      <c r="H809" s="42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423"/>
      <c r="B810" s="423"/>
      <c r="C810" s="423"/>
      <c r="D810" s="4"/>
      <c r="E810" s="423"/>
      <c r="F810" s="4"/>
      <c r="G810" s="423"/>
      <c r="H810" s="42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423"/>
      <c r="B811" s="423"/>
      <c r="C811" s="423"/>
      <c r="D811" s="4"/>
      <c r="E811" s="423"/>
      <c r="F811" s="4"/>
      <c r="G811" s="423"/>
      <c r="H811" s="42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423"/>
      <c r="B812" s="423"/>
      <c r="C812" s="423"/>
      <c r="D812" s="4"/>
      <c r="E812" s="423"/>
      <c r="F812" s="4"/>
      <c r="G812" s="423"/>
      <c r="H812" s="42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423"/>
      <c r="B813" s="423"/>
      <c r="C813" s="423"/>
      <c r="D813" s="4"/>
      <c r="E813" s="423"/>
      <c r="F813" s="4"/>
      <c r="G813" s="423"/>
      <c r="H813" s="42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423"/>
      <c r="B814" s="423"/>
      <c r="C814" s="423"/>
      <c r="D814" s="4"/>
      <c r="E814" s="423"/>
      <c r="F814" s="4"/>
      <c r="G814" s="423"/>
      <c r="H814" s="42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423"/>
      <c r="B815" s="423"/>
      <c r="C815" s="423"/>
      <c r="D815" s="4"/>
      <c r="E815" s="423"/>
      <c r="F815" s="4"/>
      <c r="G815" s="423"/>
      <c r="H815" s="42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423"/>
      <c r="B816" s="423"/>
      <c r="C816" s="423"/>
      <c r="D816" s="4"/>
      <c r="E816" s="423"/>
      <c r="F816" s="4"/>
      <c r="G816" s="423"/>
      <c r="H816" s="42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423"/>
      <c r="B817" s="423"/>
      <c r="C817" s="423"/>
      <c r="D817" s="4"/>
      <c r="E817" s="423"/>
      <c r="F817" s="4"/>
      <c r="G817" s="423"/>
      <c r="H817" s="42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423"/>
      <c r="B818" s="423"/>
      <c r="C818" s="423"/>
      <c r="D818" s="4"/>
      <c r="E818" s="423"/>
      <c r="F818" s="4"/>
      <c r="G818" s="423"/>
      <c r="H818" s="42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423"/>
      <c r="B819" s="423"/>
      <c r="C819" s="423"/>
      <c r="D819" s="4"/>
      <c r="E819" s="423"/>
      <c r="F819" s="4"/>
      <c r="G819" s="423"/>
      <c r="H819" s="42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423"/>
      <c r="B820" s="423"/>
      <c r="C820" s="423"/>
      <c r="D820" s="4"/>
      <c r="E820" s="423"/>
      <c r="F820" s="4"/>
      <c r="G820" s="423"/>
      <c r="H820" s="42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423"/>
      <c r="B821" s="423"/>
      <c r="C821" s="423"/>
      <c r="D821" s="4"/>
      <c r="E821" s="423"/>
      <c r="F821" s="4"/>
      <c r="G821" s="423"/>
      <c r="H821" s="42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423"/>
      <c r="B822" s="423"/>
      <c r="C822" s="423"/>
      <c r="D822" s="4"/>
      <c r="E822" s="423"/>
      <c r="F822" s="4"/>
      <c r="G822" s="423"/>
      <c r="H822" s="42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423"/>
      <c r="B823" s="423"/>
      <c r="C823" s="423"/>
      <c r="D823" s="4"/>
      <c r="E823" s="423"/>
      <c r="F823" s="4"/>
      <c r="G823" s="423"/>
      <c r="H823" s="42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423"/>
      <c r="B824" s="423"/>
      <c r="C824" s="423"/>
      <c r="D824" s="4"/>
      <c r="E824" s="423"/>
      <c r="F824" s="4"/>
      <c r="G824" s="423"/>
      <c r="H824" s="42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423"/>
      <c r="B825" s="423"/>
      <c r="C825" s="423"/>
      <c r="D825" s="4"/>
      <c r="E825" s="423"/>
      <c r="F825" s="4"/>
      <c r="G825" s="423"/>
      <c r="H825" s="42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423"/>
      <c r="B826" s="423"/>
      <c r="C826" s="423"/>
      <c r="D826" s="4"/>
      <c r="E826" s="423"/>
      <c r="F826" s="4"/>
      <c r="G826" s="423"/>
      <c r="H826" s="42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423"/>
      <c r="B827" s="423"/>
      <c r="C827" s="423"/>
      <c r="D827" s="4"/>
      <c r="E827" s="423"/>
      <c r="F827" s="4"/>
      <c r="G827" s="423"/>
      <c r="H827" s="42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423"/>
      <c r="B828" s="423"/>
      <c r="C828" s="423"/>
      <c r="D828" s="4"/>
      <c r="E828" s="423"/>
      <c r="F828" s="4"/>
      <c r="G828" s="423"/>
      <c r="H828" s="42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423"/>
      <c r="B829" s="423"/>
      <c r="C829" s="423"/>
      <c r="D829" s="4"/>
      <c r="E829" s="423"/>
      <c r="F829" s="4"/>
      <c r="G829" s="423"/>
      <c r="H829" s="42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423"/>
      <c r="B830" s="423"/>
      <c r="C830" s="423"/>
      <c r="D830" s="4"/>
      <c r="E830" s="423"/>
      <c r="F830" s="4"/>
      <c r="G830" s="423"/>
      <c r="H830" s="42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423"/>
      <c r="B831" s="423"/>
      <c r="C831" s="423"/>
      <c r="D831" s="4"/>
      <c r="E831" s="423"/>
      <c r="F831" s="4"/>
      <c r="G831" s="423"/>
      <c r="H831" s="42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423"/>
      <c r="B832" s="423"/>
      <c r="C832" s="423"/>
      <c r="D832" s="4"/>
      <c r="E832" s="423"/>
      <c r="F832" s="4"/>
      <c r="G832" s="423"/>
      <c r="H832" s="42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423"/>
      <c r="B833" s="423"/>
      <c r="C833" s="423"/>
      <c r="D833" s="4"/>
      <c r="E833" s="423"/>
      <c r="F833" s="4"/>
      <c r="G833" s="423"/>
      <c r="H833" s="42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423"/>
      <c r="B834" s="423"/>
      <c r="C834" s="423"/>
      <c r="D834" s="4"/>
      <c r="E834" s="423"/>
      <c r="F834" s="4"/>
      <c r="G834" s="423"/>
      <c r="H834" s="42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423"/>
      <c r="B835" s="423"/>
      <c r="C835" s="423"/>
      <c r="D835" s="4"/>
      <c r="E835" s="423"/>
      <c r="F835" s="4"/>
      <c r="G835" s="423"/>
      <c r="H835" s="42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423"/>
      <c r="B836" s="423"/>
      <c r="C836" s="423"/>
      <c r="D836" s="4"/>
      <c r="E836" s="423"/>
      <c r="F836" s="4"/>
      <c r="G836" s="423"/>
      <c r="H836" s="42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423"/>
      <c r="B837" s="423"/>
      <c r="C837" s="423"/>
      <c r="D837" s="4"/>
      <c r="E837" s="423"/>
      <c r="F837" s="4"/>
      <c r="G837" s="423"/>
      <c r="H837" s="42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423"/>
      <c r="B838" s="423"/>
      <c r="C838" s="423"/>
      <c r="D838" s="4"/>
      <c r="E838" s="423"/>
      <c r="F838" s="4"/>
      <c r="G838" s="423"/>
      <c r="H838" s="42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423"/>
      <c r="B839" s="423"/>
      <c r="C839" s="423"/>
      <c r="D839" s="4"/>
      <c r="E839" s="423"/>
      <c r="F839" s="4"/>
      <c r="G839" s="423"/>
      <c r="H839" s="42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423"/>
      <c r="B840" s="423"/>
      <c r="C840" s="423"/>
      <c r="D840" s="4"/>
      <c r="E840" s="423"/>
      <c r="F840" s="4"/>
      <c r="G840" s="423"/>
      <c r="H840" s="42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423"/>
      <c r="B841" s="423"/>
      <c r="C841" s="423"/>
      <c r="D841" s="4"/>
      <c r="E841" s="423"/>
      <c r="F841" s="4"/>
      <c r="G841" s="423"/>
      <c r="H841" s="42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423"/>
      <c r="B842" s="423"/>
      <c r="C842" s="423"/>
      <c r="D842" s="4"/>
      <c r="E842" s="423"/>
      <c r="F842" s="4"/>
      <c r="G842" s="423"/>
      <c r="H842" s="42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423"/>
      <c r="B843" s="423"/>
      <c r="C843" s="423"/>
      <c r="D843" s="4"/>
      <c r="E843" s="423"/>
      <c r="F843" s="4"/>
      <c r="G843" s="423"/>
      <c r="H843" s="42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423"/>
      <c r="B844" s="423"/>
      <c r="C844" s="423"/>
      <c r="D844" s="4"/>
      <c r="E844" s="423"/>
      <c r="F844" s="4"/>
      <c r="G844" s="423"/>
      <c r="H844" s="42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423"/>
      <c r="B845" s="423"/>
      <c r="C845" s="423"/>
      <c r="D845" s="4"/>
      <c r="E845" s="423"/>
      <c r="F845" s="4"/>
      <c r="G845" s="423"/>
      <c r="H845" s="42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423"/>
      <c r="B846" s="423"/>
      <c r="C846" s="423"/>
      <c r="D846" s="4"/>
      <c r="E846" s="423"/>
      <c r="F846" s="4"/>
      <c r="G846" s="423"/>
      <c r="H846" s="42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423"/>
      <c r="B847" s="423"/>
      <c r="C847" s="423"/>
      <c r="D847" s="4"/>
      <c r="E847" s="423"/>
      <c r="F847" s="4"/>
      <c r="G847" s="423"/>
      <c r="H847" s="42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423"/>
      <c r="B848" s="423"/>
      <c r="C848" s="423"/>
      <c r="D848" s="4"/>
      <c r="E848" s="423"/>
      <c r="F848" s="4"/>
      <c r="G848" s="423"/>
      <c r="H848" s="42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423"/>
      <c r="B849" s="423"/>
      <c r="C849" s="423"/>
      <c r="D849" s="4"/>
      <c r="E849" s="423"/>
      <c r="F849" s="4"/>
      <c r="G849" s="423"/>
      <c r="H849" s="42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423"/>
      <c r="B850" s="423"/>
      <c r="C850" s="423"/>
      <c r="D850" s="4"/>
      <c r="E850" s="423"/>
      <c r="F850" s="4"/>
      <c r="G850" s="423"/>
      <c r="H850" s="42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423"/>
      <c r="B851" s="423"/>
      <c r="C851" s="423"/>
      <c r="D851" s="4"/>
      <c r="E851" s="423"/>
      <c r="F851" s="4"/>
      <c r="G851" s="423"/>
      <c r="H851" s="42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423"/>
      <c r="B852" s="423"/>
      <c r="C852" s="423"/>
      <c r="D852" s="4"/>
      <c r="E852" s="423"/>
      <c r="F852" s="4"/>
      <c r="G852" s="423"/>
      <c r="H852" s="42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423"/>
      <c r="B853" s="423"/>
      <c r="C853" s="423"/>
      <c r="D853" s="4"/>
      <c r="E853" s="423"/>
      <c r="F853" s="4"/>
      <c r="G853" s="423"/>
      <c r="H853" s="42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423"/>
      <c r="B854" s="423"/>
      <c r="C854" s="423"/>
      <c r="D854" s="4"/>
      <c r="E854" s="423"/>
      <c r="F854" s="4"/>
      <c r="G854" s="423"/>
      <c r="H854" s="42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423"/>
      <c r="B855" s="423"/>
      <c r="C855" s="423"/>
      <c r="D855" s="4"/>
      <c r="E855" s="423"/>
      <c r="F855" s="4"/>
      <c r="G855" s="423"/>
      <c r="H855" s="42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423"/>
      <c r="B856" s="423"/>
      <c r="C856" s="423"/>
      <c r="D856" s="4"/>
      <c r="E856" s="423"/>
      <c r="F856" s="4"/>
      <c r="G856" s="423"/>
      <c r="H856" s="42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423"/>
      <c r="B857" s="423"/>
      <c r="C857" s="423"/>
      <c r="D857" s="4"/>
      <c r="E857" s="423"/>
      <c r="F857" s="4"/>
      <c r="G857" s="423"/>
      <c r="H857" s="42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423"/>
      <c r="B858" s="423"/>
      <c r="C858" s="423"/>
      <c r="D858" s="4"/>
      <c r="E858" s="423"/>
      <c r="F858" s="4"/>
      <c r="G858" s="423"/>
      <c r="H858" s="42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423"/>
      <c r="B859" s="423"/>
      <c r="C859" s="423"/>
      <c r="D859" s="4"/>
      <c r="E859" s="423"/>
      <c r="F859" s="4"/>
      <c r="G859" s="423"/>
      <c r="H859" s="42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423"/>
      <c r="B860" s="423"/>
      <c r="C860" s="423"/>
      <c r="D860" s="4"/>
      <c r="E860" s="423"/>
      <c r="F860" s="4"/>
      <c r="G860" s="423"/>
      <c r="H860" s="42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423"/>
      <c r="B861" s="423"/>
      <c r="C861" s="423"/>
      <c r="D861" s="4"/>
      <c r="E861" s="423"/>
      <c r="F861" s="4"/>
      <c r="G861" s="423"/>
      <c r="H861" s="42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423"/>
      <c r="B862" s="423"/>
      <c r="C862" s="423"/>
      <c r="D862" s="4"/>
      <c r="E862" s="423"/>
      <c r="F862" s="4"/>
      <c r="G862" s="423"/>
      <c r="H862" s="42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423"/>
      <c r="B863" s="423"/>
      <c r="C863" s="423"/>
      <c r="D863" s="4"/>
      <c r="E863" s="423"/>
      <c r="F863" s="4"/>
      <c r="G863" s="423"/>
      <c r="H863" s="42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423"/>
      <c r="B864" s="423"/>
      <c r="C864" s="423"/>
      <c r="D864" s="4"/>
      <c r="E864" s="423"/>
      <c r="F864" s="4"/>
      <c r="G864" s="423"/>
      <c r="H864" s="42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423"/>
      <c r="B865" s="423"/>
      <c r="C865" s="423"/>
      <c r="D865" s="4"/>
      <c r="E865" s="423"/>
      <c r="F865" s="4"/>
      <c r="G865" s="423"/>
      <c r="H865" s="42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423"/>
      <c r="B866" s="423"/>
      <c r="C866" s="423"/>
      <c r="D866" s="4"/>
      <c r="E866" s="423"/>
      <c r="F866" s="4"/>
      <c r="G866" s="423"/>
      <c r="H866" s="42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423"/>
      <c r="B867" s="423"/>
      <c r="C867" s="423"/>
      <c r="D867" s="4"/>
      <c r="E867" s="423"/>
      <c r="F867" s="4"/>
      <c r="G867" s="423"/>
      <c r="H867" s="42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423"/>
      <c r="B868" s="423"/>
      <c r="C868" s="423"/>
      <c r="D868" s="4"/>
      <c r="E868" s="423"/>
      <c r="F868" s="4"/>
      <c r="G868" s="423"/>
      <c r="H868" s="42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423"/>
      <c r="B869" s="423"/>
      <c r="C869" s="423"/>
      <c r="D869" s="4"/>
      <c r="E869" s="423"/>
      <c r="F869" s="4"/>
      <c r="G869" s="423"/>
      <c r="H869" s="42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423"/>
      <c r="B870" s="423"/>
      <c r="C870" s="423"/>
      <c r="D870" s="4"/>
      <c r="E870" s="423"/>
      <c r="F870" s="4"/>
      <c r="G870" s="423"/>
      <c r="H870" s="42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423"/>
      <c r="B871" s="423"/>
      <c r="C871" s="423"/>
      <c r="D871" s="4"/>
      <c r="E871" s="423"/>
      <c r="F871" s="4"/>
      <c r="G871" s="423"/>
      <c r="H871" s="42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423"/>
      <c r="B872" s="423"/>
      <c r="C872" s="423"/>
      <c r="D872" s="4"/>
      <c r="E872" s="423"/>
      <c r="F872" s="4"/>
      <c r="G872" s="423"/>
      <c r="H872" s="42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423"/>
      <c r="B873" s="423"/>
      <c r="C873" s="423"/>
      <c r="D873" s="4"/>
      <c r="E873" s="423"/>
      <c r="F873" s="4"/>
      <c r="G873" s="423"/>
      <c r="H873" s="42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423"/>
      <c r="B874" s="423"/>
      <c r="C874" s="423"/>
      <c r="D874" s="4"/>
      <c r="E874" s="423"/>
      <c r="F874" s="4"/>
      <c r="G874" s="423"/>
      <c r="H874" s="42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423"/>
      <c r="B875" s="423"/>
      <c r="C875" s="423"/>
      <c r="D875" s="4"/>
      <c r="E875" s="423"/>
      <c r="F875" s="4"/>
      <c r="G875" s="423"/>
      <c r="H875" s="42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423"/>
      <c r="B876" s="423"/>
      <c r="C876" s="423"/>
      <c r="D876" s="4"/>
      <c r="E876" s="423"/>
      <c r="F876" s="4"/>
      <c r="G876" s="423"/>
      <c r="H876" s="42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423"/>
      <c r="B877" s="423"/>
      <c r="C877" s="423"/>
      <c r="D877" s="4"/>
      <c r="E877" s="423"/>
      <c r="F877" s="4"/>
      <c r="G877" s="423"/>
      <c r="H877" s="42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423"/>
      <c r="B878" s="423"/>
      <c r="C878" s="423"/>
      <c r="D878" s="4"/>
      <c r="E878" s="423"/>
      <c r="F878" s="4"/>
      <c r="G878" s="423"/>
      <c r="H878" s="42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423"/>
      <c r="B879" s="423"/>
      <c r="C879" s="423"/>
      <c r="D879" s="4"/>
      <c r="E879" s="423"/>
      <c r="F879" s="4"/>
      <c r="G879" s="423"/>
      <c r="H879" s="42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423"/>
      <c r="B880" s="423"/>
      <c r="C880" s="423"/>
      <c r="D880" s="4"/>
      <c r="E880" s="423"/>
      <c r="F880" s="4"/>
      <c r="G880" s="423"/>
      <c r="H880" s="42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423"/>
      <c r="B881" s="423"/>
      <c r="C881" s="423"/>
      <c r="D881" s="4"/>
      <c r="E881" s="423"/>
      <c r="F881" s="4"/>
      <c r="G881" s="423"/>
      <c r="H881" s="42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423"/>
      <c r="B882" s="423"/>
      <c r="C882" s="423"/>
      <c r="D882" s="4"/>
      <c r="E882" s="423"/>
      <c r="F882" s="4"/>
      <c r="G882" s="423"/>
      <c r="H882" s="42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423"/>
      <c r="B883" s="423"/>
      <c r="C883" s="423"/>
      <c r="D883" s="4"/>
      <c r="E883" s="423"/>
      <c r="F883" s="4"/>
      <c r="G883" s="423"/>
      <c r="H883" s="42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423"/>
      <c r="B884" s="423"/>
      <c r="C884" s="423"/>
      <c r="D884" s="4"/>
      <c r="E884" s="423"/>
      <c r="F884" s="4"/>
      <c r="G884" s="423"/>
      <c r="H884" s="42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423"/>
      <c r="B885" s="423"/>
      <c r="C885" s="423"/>
      <c r="D885" s="4"/>
      <c r="E885" s="423"/>
      <c r="F885" s="4"/>
      <c r="G885" s="423"/>
      <c r="H885" s="42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423"/>
      <c r="B886" s="423"/>
      <c r="C886" s="423"/>
      <c r="D886" s="4"/>
      <c r="E886" s="423"/>
      <c r="F886" s="4"/>
      <c r="G886" s="423"/>
      <c r="H886" s="42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423"/>
      <c r="B887" s="423"/>
      <c r="C887" s="423"/>
      <c r="D887" s="4"/>
      <c r="E887" s="423"/>
      <c r="F887" s="4"/>
      <c r="G887" s="423"/>
      <c r="H887" s="42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423"/>
      <c r="B888" s="423"/>
      <c r="C888" s="423"/>
      <c r="D888" s="4"/>
      <c r="E888" s="423"/>
      <c r="F888" s="4"/>
      <c r="G888" s="423"/>
      <c r="H888" s="42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423"/>
      <c r="B889" s="423"/>
      <c r="C889" s="423"/>
      <c r="D889" s="4"/>
      <c r="E889" s="423"/>
      <c r="F889" s="4"/>
      <c r="G889" s="423"/>
      <c r="H889" s="42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423"/>
      <c r="B890" s="423"/>
      <c r="C890" s="423"/>
      <c r="D890" s="4"/>
      <c r="E890" s="423"/>
      <c r="F890" s="4"/>
      <c r="G890" s="423"/>
      <c r="H890" s="42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423"/>
      <c r="B891" s="423"/>
      <c r="C891" s="423"/>
      <c r="D891" s="4"/>
      <c r="E891" s="423"/>
      <c r="F891" s="4"/>
      <c r="G891" s="423"/>
      <c r="H891" s="42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423"/>
      <c r="B892" s="423"/>
      <c r="C892" s="423"/>
      <c r="D892" s="4"/>
      <c r="E892" s="423"/>
      <c r="F892" s="4"/>
      <c r="G892" s="423"/>
      <c r="H892" s="42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423"/>
      <c r="B893" s="423"/>
      <c r="C893" s="423"/>
      <c r="D893" s="4"/>
      <c r="E893" s="423"/>
      <c r="F893" s="4"/>
      <c r="G893" s="423"/>
      <c r="H893" s="42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423"/>
      <c r="B894" s="423"/>
      <c r="C894" s="423"/>
      <c r="D894" s="4"/>
      <c r="E894" s="423"/>
      <c r="F894" s="4"/>
      <c r="G894" s="423"/>
      <c r="H894" s="42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423"/>
      <c r="B895" s="423"/>
      <c r="C895" s="423"/>
      <c r="D895" s="4"/>
      <c r="E895" s="423"/>
      <c r="F895" s="4"/>
      <c r="G895" s="423"/>
      <c r="H895" s="42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423"/>
      <c r="B896" s="423"/>
      <c r="C896" s="423"/>
      <c r="D896" s="4"/>
      <c r="E896" s="423"/>
      <c r="F896" s="4"/>
      <c r="G896" s="423"/>
      <c r="H896" s="42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423"/>
      <c r="B897" s="423"/>
      <c r="C897" s="423"/>
      <c r="D897" s="4"/>
      <c r="E897" s="423"/>
      <c r="F897" s="4"/>
      <c r="G897" s="423"/>
      <c r="H897" s="42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423"/>
      <c r="B898" s="423"/>
      <c r="C898" s="423"/>
      <c r="D898" s="4"/>
      <c r="E898" s="423"/>
      <c r="F898" s="4"/>
      <c r="G898" s="423"/>
      <c r="H898" s="42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423"/>
      <c r="B899" s="423"/>
      <c r="C899" s="423"/>
      <c r="D899" s="4"/>
      <c r="E899" s="423"/>
      <c r="F899" s="4"/>
      <c r="G899" s="423"/>
      <c r="H899" s="42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423"/>
      <c r="B900" s="423"/>
      <c r="C900" s="423"/>
      <c r="D900" s="4"/>
      <c r="E900" s="423"/>
      <c r="F900" s="4"/>
      <c r="G900" s="423"/>
      <c r="H900" s="42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423"/>
      <c r="B901" s="423"/>
      <c r="C901" s="423"/>
      <c r="D901" s="4"/>
      <c r="E901" s="423"/>
      <c r="F901" s="4"/>
      <c r="G901" s="423"/>
      <c r="H901" s="42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423"/>
      <c r="B902" s="423"/>
      <c r="C902" s="423"/>
      <c r="D902" s="4"/>
      <c r="E902" s="423"/>
      <c r="F902" s="4"/>
      <c r="G902" s="423"/>
      <c r="H902" s="42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423"/>
      <c r="B903" s="423"/>
      <c r="C903" s="423"/>
      <c r="D903" s="4"/>
      <c r="E903" s="423"/>
      <c r="F903" s="4"/>
      <c r="G903" s="423"/>
      <c r="H903" s="42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423"/>
      <c r="B904" s="423"/>
      <c r="C904" s="423"/>
      <c r="D904" s="4"/>
      <c r="E904" s="423"/>
      <c r="F904" s="4"/>
      <c r="G904" s="423"/>
      <c r="H904" s="42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423"/>
      <c r="B905" s="423"/>
      <c r="C905" s="423"/>
      <c r="D905" s="4"/>
      <c r="E905" s="423"/>
      <c r="F905" s="4"/>
      <c r="G905" s="423"/>
      <c r="H905" s="42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423"/>
      <c r="B906" s="423"/>
      <c r="C906" s="423"/>
      <c r="D906" s="4"/>
      <c r="E906" s="423"/>
      <c r="F906" s="4"/>
      <c r="G906" s="423"/>
      <c r="H906" s="42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423"/>
      <c r="B907" s="423"/>
      <c r="C907" s="423"/>
      <c r="D907" s="4"/>
      <c r="E907" s="423"/>
      <c r="F907" s="4"/>
      <c r="G907" s="423"/>
      <c r="H907" s="42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423"/>
      <c r="B908" s="423"/>
      <c r="C908" s="423"/>
      <c r="D908" s="4"/>
      <c r="E908" s="423"/>
      <c r="F908" s="4"/>
      <c r="G908" s="423"/>
      <c r="H908" s="42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423"/>
      <c r="B909" s="423"/>
      <c r="C909" s="423"/>
      <c r="D909" s="4"/>
      <c r="E909" s="423"/>
      <c r="F909" s="4"/>
      <c r="G909" s="423"/>
      <c r="H909" s="42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423"/>
      <c r="B910" s="423"/>
      <c r="C910" s="423"/>
      <c r="D910" s="4"/>
      <c r="E910" s="423"/>
      <c r="F910" s="4"/>
      <c r="G910" s="423"/>
      <c r="H910" s="42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423"/>
      <c r="B911" s="423"/>
      <c r="C911" s="423"/>
      <c r="D911" s="4"/>
      <c r="E911" s="423"/>
      <c r="F911" s="4"/>
      <c r="G911" s="423"/>
      <c r="H911" s="42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423"/>
      <c r="B912" s="423"/>
      <c r="C912" s="423"/>
      <c r="D912" s="4"/>
      <c r="E912" s="423"/>
      <c r="F912" s="4"/>
      <c r="G912" s="423"/>
      <c r="H912" s="42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423"/>
      <c r="B913" s="423"/>
      <c r="C913" s="423"/>
      <c r="D913" s="4"/>
      <c r="E913" s="423"/>
      <c r="F913" s="4"/>
      <c r="G913" s="423"/>
      <c r="H913" s="42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423"/>
      <c r="B914" s="423"/>
      <c r="C914" s="423"/>
      <c r="D914" s="4"/>
      <c r="E914" s="423"/>
      <c r="F914" s="4"/>
      <c r="G914" s="423"/>
      <c r="H914" s="42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423"/>
      <c r="B915" s="423"/>
      <c r="C915" s="423"/>
      <c r="D915" s="4"/>
      <c r="E915" s="423"/>
      <c r="F915" s="4"/>
      <c r="G915" s="423"/>
      <c r="H915" s="42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423"/>
      <c r="B916" s="423"/>
      <c r="C916" s="423"/>
      <c r="D916" s="4"/>
      <c r="E916" s="423"/>
      <c r="F916" s="4"/>
      <c r="G916" s="423"/>
      <c r="H916" s="42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423"/>
      <c r="B917" s="423"/>
      <c r="C917" s="423"/>
      <c r="D917" s="4"/>
      <c r="E917" s="423"/>
      <c r="F917" s="4"/>
      <c r="G917" s="423"/>
      <c r="H917" s="42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423"/>
      <c r="B918" s="423"/>
      <c r="C918" s="423"/>
      <c r="D918" s="4"/>
      <c r="E918" s="423"/>
      <c r="F918" s="4"/>
      <c r="G918" s="423"/>
      <c r="H918" s="42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423"/>
      <c r="B919" s="423"/>
      <c r="C919" s="423"/>
      <c r="D919" s="4"/>
      <c r="E919" s="423"/>
      <c r="F919" s="4"/>
      <c r="G919" s="423"/>
      <c r="H919" s="42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423"/>
      <c r="B920" s="423"/>
      <c r="C920" s="423"/>
      <c r="D920" s="4"/>
      <c r="E920" s="423"/>
      <c r="F920" s="4"/>
      <c r="G920" s="423"/>
      <c r="H920" s="42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423"/>
      <c r="B921" s="423"/>
      <c r="C921" s="423"/>
      <c r="D921" s="4"/>
      <c r="E921" s="423"/>
      <c r="F921" s="4"/>
      <c r="G921" s="423"/>
      <c r="H921" s="42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423"/>
      <c r="B922" s="423"/>
      <c r="C922" s="423"/>
      <c r="D922" s="4"/>
      <c r="E922" s="423"/>
      <c r="F922" s="4"/>
      <c r="G922" s="423"/>
      <c r="H922" s="42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423"/>
      <c r="B923" s="423"/>
      <c r="C923" s="423"/>
      <c r="D923" s="4"/>
      <c r="E923" s="423"/>
      <c r="F923" s="4"/>
      <c r="G923" s="423"/>
      <c r="H923" s="42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423"/>
      <c r="B924" s="423"/>
      <c r="C924" s="423"/>
      <c r="D924" s="4"/>
      <c r="E924" s="423"/>
      <c r="F924" s="4"/>
      <c r="G924" s="423"/>
      <c r="H924" s="42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423"/>
      <c r="B925" s="423"/>
      <c r="C925" s="423"/>
      <c r="D925" s="4"/>
      <c r="E925" s="423"/>
      <c r="F925" s="4"/>
      <c r="G925" s="423"/>
      <c r="H925" s="42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423"/>
      <c r="B926" s="423"/>
      <c r="C926" s="423"/>
      <c r="D926" s="4"/>
      <c r="E926" s="423"/>
      <c r="F926" s="4"/>
      <c r="G926" s="423"/>
      <c r="H926" s="42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423"/>
      <c r="B927" s="423"/>
      <c r="C927" s="423"/>
      <c r="D927" s="4"/>
      <c r="E927" s="423"/>
      <c r="F927" s="4"/>
      <c r="G927" s="423"/>
      <c r="H927" s="42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423"/>
      <c r="B928" s="423"/>
      <c r="C928" s="423"/>
      <c r="D928" s="4"/>
      <c r="E928" s="423"/>
      <c r="F928" s="4"/>
      <c r="G928" s="423"/>
      <c r="H928" s="42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423"/>
      <c r="B929" s="423"/>
      <c r="C929" s="423"/>
      <c r="D929" s="4"/>
      <c r="E929" s="423"/>
      <c r="F929" s="4"/>
      <c r="G929" s="423"/>
      <c r="H929" s="42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423"/>
      <c r="B930" s="423"/>
      <c r="C930" s="423"/>
      <c r="D930" s="4"/>
      <c r="E930" s="423"/>
      <c r="F930" s="4"/>
      <c r="G930" s="423"/>
      <c r="H930" s="42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423"/>
      <c r="B931" s="423"/>
      <c r="C931" s="423"/>
      <c r="D931" s="4"/>
      <c r="E931" s="423"/>
      <c r="F931" s="4"/>
      <c r="G931" s="423"/>
      <c r="H931" s="42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423"/>
      <c r="B932" s="423"/>
      <c r="C932" s="423"/>
      <c r="D932" s="4"/>
      <c r="E932" s="423"/>
      <c r="F932" s="4"/>
      <c r="G932" s="423"/>
      <c r="H932" s="42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423"/>
      <c r="B933" s="423"/>
      <c r="C933" s="423"/>
      <c r="D933" s="4"/>
      <c r="E933" s="423"/>
      <c r="F933" s="4"/>
      <c r="G933" s="423"/>
      <c r="H933" s="42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423"/>
      <c r="B934" s="423"/>
      <c r="C934" s="423"/>
      <c r="D934" s="4"/>
      <c r="E934" s="423"/>
      <c r="F934" s="4"/>
      <c r="G934" s="423"/>
      <c r="H934" s="42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423"/>
      <c r="B935" s="423"/>
      <c r="C935" s="423"/>
      <c r="D935" s="4"/>
      <c r="E935" s="423"/>
      <c r="F935" s="4"/>
      <c r="G935" s="423"/>
      <c r="H935" s="42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423"/>
      <c r="B936" s="423"/>
      <c r="C936" s="423"/>
      <c r="D936" s="4"/>
      <c r="E936" s="423"/>
      <c r="F936" s="4"/>
      <c r="G936" s="423"/>
      <c r="H936" s="42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423"/>
      <c r="B937" s="423"/>
      <c r="C937" s="423"/>
      <c r="D937" s="4"/>
      <c r="E937" s="423"/>
      <c r="F937" s="4"/>
      <c r="G937" s="423"/>
      <c r="H937" s="42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423"/>
      <c r="B938" s="423"/>
      <c r="C938" s="423"/>
      <c r="D938" s="4"/>
      <c r="E938" s="423"/>
      <c r="F938" s="4"/>
      <c r="G938" s="423"/>
      <c r="H938" s="42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423"/>
      <c r="B939" s="423"/>
      <c r="C939" s="423"/>
      <c r="D939" s="4"/>
      <c r="E939" s="423"/>
      <c r="F939" s="4"/>
      <c r="G939" s="423"/>
      <c r="H939" s="42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423"/>
      <c r="B940" s="423"/>
      <c r="C940" s="423"/>
      <c r="D940" s="4"/>
      <c r="E940" s="423"/>
      <c r="F940" s="4"/>
      <c r="G940" s="423"/>
      <c r="H940" s="42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423"/>
      <c r="B941" s="423"/>
      <c r="C941" s="423"/>
      <c r="D941" s="4"/>
      <c r="E941" s="423"/>
      <c r="F941" s="4"/>
      <c r="G941" s="423"/>
      <c r="H941" s="42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423"/>
      <c r="B942" s="423"/>
      <c r="C942" s="423"/>
      <c r="D942" s="4"/>
      <c r="E942" s="423"/>
      <c r="F942" s="4"/>
      <c r="G942" s="423"/>
      <c r="H942" s="42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423"/>
      <c r="B943" s="423"/>
      <c r="C943" s="423"/>
      <c r="D943" s="4"/>
      <c r="E943" s="423"/>
      <c r="F943" s="4"/>
      <c r="G943" s="423"/>
      <c r="H943" s="42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423"/>
      <c r="B944" s="423"/>
      <c r="C944" s="423"/>
      <c r="D944" s="4"/>
      <c r="E944" s="423"/>
      <c r="F944" s="4"/>
      <c r="G944" s="423"/>
      <c r="H944" s="42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423"/>
      <c r="B945" s="423"/>
      <c r="C945" s="423"/>
      <c r="D945" s="4"/>
      <c r="E945" s="423"/>
      <c r="F945" s="4"/>
      <c r="G945" s="423"/>
      <c r="H945" s="42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423"/>
      <c r="B946" s="423"/>
      <c r="C946" s="423"/>
      <c r="D946" s="4"/>
      <c r="E946" s="423"/>
      <c r="F946" s="4"/>
      <c r="G946" s="423"/>
      <c r="H946" s="42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423"/>
      <c r="B947" s="423"/>
      <c r="C947" s="423"/>
      <c r="D947" s="4"/>
      <c r="E947" s="423"/>
      <c r="F947" s="4"/>
      <c r="G947" s="423"/>
      <c r="H947" s="42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423"/>
      <c r="B948" s="423"/>
      <c r="C948" s="423"/>
      <c r="D948" s="4"/>
      <c r="E948" s="423"/>
      <c r="F948" s="4"/>
      <c r="G948" s="423"/>
      <c r="H948" s="42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423"/>
      <c r="B949" s="423"/>
      <c r="C949" s="423"/>
      <c r="D949" s="4"/>
      <c r="E949" s="423"/>
      <c r="F949" s="4"/>
      <c r="G949" s="423"/>
      <c r="H949" s="42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423"/>
      <c r="B950" s="423"/>
      <c r="C950" s="423"/>
      <c r="D950" s="4"/>
      <c r="E950" s="423"/>
      <c r="F950" s="4"/>
      <c r="G950" s="423"/>
      <c r="H950" s="42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423"/>
      <c r="B951" s="423"/>
      <c r="C951" s="423"/>
      <c r="D951" s="4"/>
      <c r="E951" s="423"/>
      <c r="F951" s="4"/>
      <c r="G951" s="423"/>
      <c r="H951" s="42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423"/>
      <c r="B952" s="423"/>
      <c r="C952" s="423"/>
      <c r="D952" s="4"/>
      <c r="E952" s="423"/>
      <c r="F952" s="4"/>
      <c r="G952" s="423"/>
      <c r="H952" s="42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423"/>
      <c r="B953" s="423"/>
      <c r="C953" s="423"/>
      <c r="D953" s="4"/>
      <c r="E953" s="423"/>
      <c r="F953" s="4"/>
      <c r="G953" s="423"/>
      <c r="H953" s="42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423"/>
      <c r="B954" s="423"/>
      <c r="C954" s="423"/>
      <c r="D954" s="4"/>
      <c r="E954" s="423"/>
      <c r="F954" s="4"/>
      <c r="G954" s="423"/>
      <c r="H954" s="42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423"/>
      <c r="B955" s="423"/>
      <c r="C955" s="423"/>
      <c r="D955" s="4"/>
      <c r="E955" s="423"/>
      <c r="F955" s="4"/>
      <c r="G955" s="423"/>
      <c r="H955" s="42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423"/>
      <c r="B956" s="423"/>
      <c r="C956" s="423"/>
      <c r="D956" s="4"/>
      <c r="E956" s="423"/>
      <c r="F956" s="4"/>
      <c r="G956" s="423"/>
      <c r="H956" s="42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423"/>
      <c r="B957" s="423"/>
      <c r="C957" s="423"/>
      <c r="D957" s="4"/>
      <c r="E957" s="423"/>
      <c r="F957" s="4"/>
      <c r="G957" s="423"/>
      <c r="H957" s="42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423"/>
      <c r="B958" s="423"/>
      <c r="C958" s="423"/>
      <c r="D958" s="4"/>
      <c r="E958" s="423"/>
      <c r="F958" s="4"/>
      <c r="G958" s="423"/>
      <c r="H958" s="42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423"/>
      <c r="B959" s="423"/>
      <c r="C959" s="423"/>
      <c r="D959" s="4"/>
      <c r="E959" s="423"/>
      <c r="F959" s="4"/>
      <c r="G959" s="423"/>
      <c r="H959" s="42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423"/>
      <c r="B960" s="423"/>
      <c r="C960" s="423"/>
      <c r="D960" s="4"/>
      <c r="E960" s="423"/>
      <c r="F960" s="4"/>
      <c r="G960" s="423"/>
      <c r="H960" s="42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423"/>
      <c r="B961" s="423"/>
      <c r="C961" s="423"/>
      <c r="D961" s="4"/>
      <c r="E961" s="423"/>
      <c r="F961" s="4"/>
      <c r="G961" s="423"/>
      <c r="H961" s="42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423"/>
      <c r="B962" s="423"/>
      <c r="C962" s="423"/>
      <c r="D962" s="4"/>
      <c r="E962" s="423"/>
      <c r="F962" s="4"/>
      <c r="G962" s="423"/>
      <c r="H962" s="42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423"/>
      <c r="B963" s="423"/>
      <c r="C963" s="423"/>
      <c r="D963" s="4"/>
      <c r="E963" s="423"/>
      <c r="F963" s="4"/>
      <c r="G963" s="423"/>
      <c r="H963" s="42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423"/>
      <c r="B964" s="423"/>
      <c r="C964" s="423"/>
      <c r="D964" s="4"/>
      <c r="E964" s="423"/>
      <c r="F964" s="4"/>
      <c r="G964" s="423"/>
      <c r="H964" s="42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423"/>
      <c r="B965" s="423"/>
      <c r="C965" s="423"/>
      <c r="D965" s="4"/>
      <c r="E965" s="423"/>
      <c r="F965" s="4"/>
      <c r="G965" s="423"/>
      <c r="H965" s="42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423"/>
      <c r="B966" s="423"/>
      <c r="C966" s="423"/>
      <c r="D966" s="4"/>
      <c r="E966" s="423"/>
      <c r="F966" s="4"/>
      <c r="G966" s="423"/>
      <c r="H966" s="42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423"/>
      <c r="B967" s="423"/>
      <c r="C967" s="423"/>
      <c r="D967" s="4"/>
      <c r="E967" s="423"/>
      <c r="F967" s="4"/>
      <c r="G967" s="423"/>
      <c r="H967" s="42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423"/>
      <c r="B968" s="423"/>
      <c r="C968" s="423"/>
      <c r="D968" s="4"/>
      <c r="E968" s="423"/>
      <c r="F968" s="4"/>
      <c r="G968" s="423"/>
      <c r="H968" s="42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423"/>
      <c r="B969" s="423"/>
      <c r="C969" s="423"/>
      <c r="D969" s="4"/>
      <c r="E969" s="423"/>
      <c r="F969" s="4"/>
      <c r="G969" s="423"/>
      <c r="H969" s="42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423"/>
      <c r="B970" s="423"/>
      <c r="C970" s="423"/>
      <c r="D970" s="4"/>
      <c r="E970" s="423"/>
      <c r="F970" s="4"/>
      <c r="G970" s="423"/>
      <c r="H970" s="42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423"/>
      <c r="B971" s="423"/>
      <c r="C971" s="423"/>
      <c r="D971" s="4"/>
      <c r="E971" s="423"/>
      <c r="F971" s="4"/>
      <c r="G971" s="423"/>
      <c r="H971" s="42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423"/>
      <c r="B972" s="423"/>
      <c r="C972" s="423"/>
      <c r="D972" s="4"/>
      <c r="E972" s="423"/>
      <c r="F972" s="4"/>
      <c r="G972" s="423"/>
      <c r="H972" s="42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423"/>
      <c r="B973" s="423"/>
      <c r="C973" s="423"/>
      <c r="D973" s="4"/>
      <c r="E973" s="423"/>
      <c r="F973" s="4"/>
      <c r="G973" s="423"/>
      <c r="H973" s="42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423"/>
      <c r="B974" s="423"/>
      <c r="C974" s="423"/>
      <c r="D974" s="4"/>
      <c r="E974" s="423"/>
      <c r="F974" s="4"/>
      <c r="G974" s="423"/>
      <c r="H974" s="42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423"/>
      <c r="B975" s="423"/>
      <c r="C975" s="423"/>
      <c r="D975" s="4"/>
      <c r="E975" s="423"/>
      <c r="F975" s="4"/>
      <c r="G975" s="423"/>
      <c r="H975" s="42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423"/>
      <c r="B976" s="423"/>
      <c r="C976" s="423"/>
      <c r="D976" s="4"/>
      <c r="E976" s="423"/>
      <c r="F976" s="4"/>
      <c r="G976" s="423"/>
      <c r="H976" s="42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423"/>
      <c r="B977" s="423"/>
      <c r="C977" s="423"/>
      <c r="D977" s="4"/>
      <c r="E977" s="423"/>
      <c r="F977" s="4"/>
      <c r="G977" s="423"/>
      <c r="H977" s="42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423"/>
      <c r="B978" s="423"/>
      <c r="C978" s="423"/>
      <c r="D978" s="4"/>
      <c r="E978" s="423"/>
      <c r="F978" s="4"/>
      <c r="G978" s="423"/>
      <c r="H978" s="42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423"/>
      <c r="B979" s="423"/>
      <c r="C979" s="423"/>
      <c r="D979" s="4"/>
      <c r="E979" s="423"/>
      <c r="F979" s="4"/>
      <c r="G979" s="423"/>
      <c r="H979" s="42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423"/>
      <c r="B980" s="423"/>
      <c r="C980" s="423"/>
      <c r="D980" s="4"/>
      <c r="E980" s="423"/>
      <c r="F980" s="4"/>
      <c r="G980" s="423"/>
      <c r="H980" s="42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423"/>
      <c r="B981" s="423"/>
      <c r="C981" s="423"/>
      <c r="D981" s="4"/>
      <c r="E981" s="423"/>
      <c r="F981" s="4"/>
      <c r="G981" s="423"/>
      <c r="H981" s="42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423"/>
      <c r="B982" s="423"/>
      <c r="C982" s="423"/>
      <c r="D982" s="4"/>
      <c r="E982" s="423"/>
      <c r="F982" s="4"/>
      <c r="G982" s="423"/>
      <c r="H982" s="42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423"/>
      <c r="B983" s="423"/>
      <c r="C983" s="423"/>
      <c r="D983" s="4"/>
      <c r="E983" s="423"/>
      <c r="F983" s="4"/>
      <c r="G983" s="423"/>
      <c r="H983" s="42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423"/>
      <c r="B984" s="423"/>
      <c r="C984" s="423"/>
      <c r="D984" s="4"/>
      <c r="E984" s="423"/>
      <c r="F984" s="4"/>
      <c r="G984" s="423"/>
      <c r="H984" s="42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423"/>
      <c r="B985" s="423"/>
      <c r="C985" s="423"/>
      <c r="D985" s="4"/>
      <c r="E985" s="423"/>
      <c r="F985" s="4"/>
      <c r="G985" s="423"/>
      <c r="H985" s="42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423"/>
      <c r="B986" s="423"/>
      <c r="C986" s="423"/>
      <c r="D986" s="4"/>
      <c r="E986" s="423"/>
      <c r="F986" s="4"/>
      <c r="G986" s="423"/>
      <c r="H986" s="42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423"/>
      <c r="B987" s="423"/>
      <c r="C987" s="423"/>
      <c r="D987" s="4"/>
      <c r="E987" s="423"/>
      <c r="F987" s="4"/>
      <c r="G987" s="423"/>
      <c r="H987" s="42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423"/>
      <c r="B988" s="423"/>
      <c r="C988" s="423"/>
      <c r="D988" s="4"/>
      <c r="E988" s="423"/>
      <c r="F988" s="4"/>
      <c r="G988" s="423"/>
      <c r="H988" s="42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423"/>
      <c r="B989" s="423"/>
      <c r="C989" s="423"/>
      <c r="D989" s="4"/>
      <c r="E989" s="423"/>
      <c r="F989" s="4"/>
      <c r="G989" s="423"/>
      <c r="H989" s="42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423"/>
      <c r="B990" s="423"/>
      <c r="C990" s="423"/>
      <c r="D990" s="4"/>
      <c r="E990" s="423"/>
      <c r="F990" s="4"/>
      <c r="G990" s="423"/>
      <c r="H990" s="42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423"/>
      <c r="B991" s="423"/>
      <c r="C991" s="423"/>
      <c r="D991" s="4"/>
      <c r="E991" s="423"/>
      <c r="F991" s="4"/>
      <c r="G991" s="423"/>
      <c r="H991" s="42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423"/>
      <c r="B992" s="423"/>
      <c r="C992" s="423"/>
      <c r="D992" s="4"/>
      <c r="E992" s="423"/>
      <c r="F992" s="4"/>
      <c r="G992" s="423"/>
      <c r="H992" s="42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423"/>
      <c r="B993" s="423"/>
      <c r="C993" s="423"/>
      <c r="D993" s="4"/>
      <c r="E993" s="423"/>
      <c r="F993" s="4"/>
      <c r="G993" s="423"/>
      <c r="H993" s="42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423"/>
      <c r="B994" s="423"/>
      <c r="C994" s="423"/>
      <c r="D994" s="4"/>
      <c r="E994" s="423"/>
      <c r="F994" s="4"/>
      <c r="G994" s="423"/>
      <c r="H994" s="42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423"/>
      <c r="B995" s="423"/>
      <c r="C995" s="423"/>
      <c r="D995" s="4"/>
      <c r="E995" s="423"/>
      <c r="F995" s="4"/>
      <c r="G995" s="423"/>
      <c r="H995" s="42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423"/>
      <c r="B996" s="423"/>
      <c r="C996" s="423"/>
      <c r="D996" s="4"/>
      <c r="E996" s="423"/>
      <c r="F996" s="4"/>
      <c r="G996" s="423"/>
      <c r="H996" s="42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423"/>
      <c r="B997" s="423"/>
      <c r="C997" s="423"/>
      <c r="D997" s="4"/>
      <c r="E997" s="423"/>
      <c r="F997" s="4"/>
      <c r="G997" s="423"/>
      <c r="H997" s="42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423"/>
      <c r="B998" s="423"/>
      <c r="C998" s="423"/>
      <c r="D998" s="4"/>
      <c r="E998" s="423"/>
      <c r="F998" s="4"/>
      <c r="G998" s="423"/>
      <c r="H998" s="42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423"/>
      <c r="B999" s="423"/>
      <c r="C999" s="423"/>
      <c r="D999" s="4"/>
      <c r="E999" s="423"/>
      <c r="F999" s="4"/>
      <c r="G999" s="423"/>
      <c r="H999" s="42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423"/>
      <c r="B1000" s="423"/>
      <c r="C1000" s="423"/>
      <c r="D1000" s="4"/>
      <c r="E1000" s="423"/>
      <c r="F1000" s="4"/>
      <c r="G1000" s="423"/>
      <c r="H1000" s="42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3.5" customHeight="1">
      <c r="A1001" s="423"/>
      <c r="B1001" s="423"/>
      <c r="C1001" s="423"/>
      <c r="D1001" s="4"/>
      <c r="E1001" s="423"/>
      <c r="F1001" s="4"/>
      <c r="G1001" s="423"/>
      <c r="H1001" s="42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3.5" customHeight="1">
      <c r="A1002" s="423"/>
      <c r="B1002" s="423"/>
      <c r="C1002" s="423"/>
      <c r="D1002" s="4"/>
      <c r="E1002" s="423"/>
      <c r="F1002" s="4"/>
      <c r="G1002" s="423"/>
      <c r="H1002" s="42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3.5" customHeight="1">
      <c r="A1003" s="423"/>
      <c r="B1003" s="423"/>
      <c r="C1003" s="423"/>
      <c r="D1003" s="4"/>
      <c r="E1003" s="423"/>
      <c r="F1003" s="4"/>
      <c r="G1003" s="423"/>
      <c r="H1003" s="42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3.5" customHeight="1">
      <c r="A1004" s="423"/>
      <c r="B1004" s="423"/>
      <c r="C1004" s="423"/>
      <c r="D1004" s="4"/>
      <c r="E1004" s="423"/>
      <c r="F1004" s="4"/>
      <c r="G1004" s="423"/>
      <c r="H1004" s="42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3.5" customHeight="1">
      <c r="A1005" s="423"/>
      <c r="B1005" s="423"/>
      <c r="C1005" s="423"/>
      <c r="D1005" s="4"/>
      <c r="E1005" s="423"/>
      <c r="F1005" s="4"/>
      <c r="G1005" s="423"/>
      <c r="H1005" s="42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3.5" customHeight="1">
      <c r="A1006" s="423"/>
      <c r="B1006" s="423"/>
      <c r="C1006" s="423"/>
      <c r="D1006" s="4"/>
      <c r="E1006" s="423"/>
      <c r="F1006" s="4"/>
      <c r="G1006" s="423"/>
      <c r="H1006" s="42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3.5" customHeight="1">
      <c r="A1007" s="423"/>
      <c r="B1007" s="423"/>
      <c r="C1007" s="423"/>
      <c r="D1007" s="4"/>
      <c r="E1007" s="423"/>
      <c r="F1007" s="4"/>
      <c r="G1007" s="423"/>
      <c r="H1007" s="423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3.5" customHeight="1">
      <c r="A1008" s="423"/>
      <c r="B1008" s="423"/>
      <c r="C1008" s="423"/>
      <c r="D1008" s="4"/>
      <c r="E1008" s="423"/>
      <c r="F1008" s="4"/>
      <c r="G1008" s="423"/>
      <c r="H1008" s="423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3.5" customHeight="1">
      <c r="A1009" s="423"/>
      <c r="B1009" s="423"/>
      <c r="C1009" s="423"/>
      <c r="D1009" s="4"/>
      <c r="E1009" s="423"/>
      <c r="F1009" s="4"/>
      <c r="G1009" s="423"/>
      <c r="H1009" s="423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3.5" customHeight="1">
      <c r="A1010" s="423"/>
      <c r="B1010" s="423"/>
      <c r="C1010" s="423"/>
      <c r="D1010" s="4"/>
      <c r="E1010" s="423"/>
      <c r="F1010" s="4"/>
      <c r="G1010" s="423"/>
      <c r="H1010" s="423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3.5" customHeight="1">
      <c r="A1011" s="423"/>
      <c r="B1011" s="423"/>
      <c r="C1011" s="423"/>
      <c r="D1011" s="4"/>
      <c r="E1011" s="423"/>
      <c r="F1011" s="4"/>
      <c r="G1011" s="423"/>
      <c r="H1011" s="423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3.5" customHeight="1">
      <c r="A1012" s="423"/>
      <c r="B1012" s="423"/>
      <c r="C1012" s="423"/>
      <c r="D1012" s="4"/>
      <c r="E1012" s="423"/>
      <c r="F1012" s="4"/>
      <c r="G1012" s="423"/>
      <c r="H1012" s="423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3.5" customHeight="1">
      <c r="A1013" s="423"/>
      <c r="B1013" s="423"/>
      <c r="C1013" s="423"/>
      <c r="D1013" s="4"/>
      <c r="E1013" s="423"/>
      <c r="F1013" s="4"/>
      <c r="G1013" s="423"/>
      <c r="H1013" s="423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3.5" customHeight="1">
      <c r="A1014" s="423"/>
      <c r="B1014" s="423"/>
      <c r="C1014" s="423"/>
      <c r="D1014" s="4"/>
      <c r="E1014" s="423"/>
      <c r="F1014" s="4"/>
      <c r="G1014" s="423"/>
      <c r="H1014" s="423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3.5" customHeight="1">
      <c r="A1015" s="423"/>
      <c r="B1015" s="423"/>
      <c r="C1015" s="423"/>
      <c r="D1015" s="4"/>
      <c r="E1015" s="423"/>
      <c r="F1015" s="4"/>
      <c r="G1015" s="423"/>
      <c r="H1015" s="423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3.5" customHeight="1">
      <c r="A1016" s="423"/>
      <c r="B1016" s="423"/>
      <c r="C1016" s="423"/>
      <c r="D1016" s="4"/>
      <c r="E1016" s="423"/>
      <c r="F1016" s="4"/>
      <c r="G1016" s="423"/>
      <c r="H1016" s="423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3.5" customHeight="1">
      <c r="A1017" s="423"/>
      <c r="B1017" s="423"/>
      <c r="C1017" s="423"/>
      <c r="D1017" s="4"/>
      <c r="E1017" s="423"/>
      <c r="F1017" s="4"/>
      <c r="G1017" s="423"/>
      <c r="H1017" s="423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3.5" customHeight="1">
      <c r="A1018" s="423"/>
      <c r="B1018" s="423"/>
      <c r="C1018" s="423"/>
      <c r="D1018" s="4"/>
      <c r="E1018" s="423"/>
      <c r="F1018" s="4"/>
      <c r="G1018" s="423"/>
      <c r="H1018" s="423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3.5" customHeight="1">
      <c r="A1019" s="423"/>
      <c r="B1019" s="423"/>
      <c r="C1019" s="423"/>
      <c r="D1019" s="4"/>
      <c r="E1019" s="423"/>
      <c r="F1019" s="4"/>
      <c r="G1019" s="423"/>
      <c r="H1019" s="423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3.5" customHeight="1">
      <c r="A1020" s="423"/>
      <c r="B1020" s="423"/>
      <c r="C1020" s="423"/>
      <c r="D1020" s="4"/>
      <c r="E1020" s="423"/>
      <c r="F1020" s="4"/>
      <c r="G1020" s="423"/>
      <c r="H1020" s="423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3.5" customHeight="1">
      <c r="A1021" s="423"/>
      <c r="B1021" s="423"/>
      <c r="C1021" s="423"/>
      <c r="D1021" s="4"/>
      <c r="E1021" s="423"/>
      <c r="F1021" s="4"/>
      <c r="G1021" s="423"/>
      <c r="H1021" s="423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3.5" customHeight="1">
      <c r="A1022" s="423"/>
      <c r="B1022" s="423"/>
      <c r="C1022" s="423"/>
      <c r="D1022" s="4"/>
      <c r="E1022" s="423"/>
      <c r="F1022" s="4"/>
      <c r="G1022" s="423"/>
      <c r="H1022" s="423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3.5" customHeight="1">
      <c r="A1023" s="423"/>
      <c r="B1023" s="423"/>
      <c r="C1023" s="423"/>
      <c r="D1023" s="4"/>
      <c r="E1023" s="423"/>
      <c r="F1023" s="4"/>
      <c r="G1023" s="423"/>
      <c r="H1023" s="423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3.5" customHeight="1">
      <c r="A1024" s="423"/>
      <c r="B1024" s="423"/>
      <c r="C1024" s="423"/>
      <c r="D1024" s="4"/>
      <c r="E1024" s="423"/>
      <c r="F1024" s="4"/>
      <c r="G1024" s="423"/>
      <c r="H1024" s="423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3.5" customHeight="1">
      <c r="A1025" s="423"/>
      <c r="B1025" s="423"/>
      <c r="C1025" s="423"/>
      <c r="D1025" s="4"/>
      <c r="E1025" s="423"/>
      <c r="F1025" s="4"/>
      <c r="G1025" s="423"/>
      <c r="H1025" s="423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3.5" customHeight="1">
      <c r="A1026" s="423"/>
      <c r="B1026" s="423"/>
      <c r="C1026" s="423"/>
      <c r="D1026" s="4"/>
      <c r="E1026" s="423"/>
      <c r="F1026" s="4"/>
      <c r="G1026" s="423"/>
      <c r="H1026" s="423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3.5" customHeight="1">
      <c r="A1027" s="423"/>
      <c r="B1027" s="423"/>
      <c r="C1027" s="423"/>
      <c r="D1027" s="4"/>
      <c r="E1027" s="423"/>
      <c r="F1027" s="4"/>
      <c r="G1027" s="423"/>
      <c r="H1027" s="423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3.5" customHeight="1">
      <c r="A1028" s="423"/>
      <c r="B1028" s="423"/>
      <c r="C1028" s="423"/>
      <c r="D1028" s="4"/>
      <c r="E1028" s="423"/>
      <c r="F1028" s="4"/>
      <c r="G1028" s="423"/>
      <c r="H1028" s="423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3.5" customHeight="1">
      <c r="A1029" s="423"/>
      <c r="B1029" s="423"/>
      <c r="C1029" s="423"/>
      <c r="D1029" s="4"/>
      <c r="E1029" s="423"/>
      <c r="F1029" s="4"/>
      <c r="G1029" s="423"/>
      <c r="H1029" s="423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3.5" customHeight="1">
      <c r="A1030" s="423"/>
      <c r="B1030" s="423"/>
      <c r="C1030" s="423"/>
      <c r="D1030" s="4"/>
      <c r="E1030" s="423"/>
      <c r="F1030" s="4"/>
      <c r="G1030" s="423"/>
      <c r="H1030" s="423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3.5" customHeight="1">
      <c r="A1031" s="423"/>
      <c r="B1031" s="423"/>
      <c r="C1031" s="423"/>
      <c r="D1031" s="4"/>
      <c r="E1031" s="423"/>
      <c r="F1031" s="4"/>
      <c r="G1031" s="423"/>
      <c r="H1031" s="423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3.5" customHeight="1">
      <c r="A1032" s="423"/>
      <c r="B1032" s="423"/>
      <c r="C1032" s="423"/>
      <c r="D1032" s="4"/>
      <c r="E1032" s="423"/>
      <c r="F1032" s="4"/>
      <c r="G1032" s="423"/>
      <c r="H1032" s="423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3.5" customHeight="1">
      <c r="A1033" s="423"/>
      <c r="B1033" s="423"/>
      <c r="C1033" s="423"/>
      <c r="D1033" s="4"/>
      <c r="E1033" s="423"/>
      <c r="F1033" s="4"/>
      <c r="G1033" s="423"/>
      <c r="H1033" s="423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3.5" customHeight="1">
      <c r="A1034" s="423"/>
      <c r="B1034" s="423"/>
      <c r="C1034" s="423"/>
      <c r="D1034" s="4"/>
      <c r="E1034" s="423"/>
      <c r="F1034" s="4"/>
      <c r="G1034" s="423"/>
      <c r="H1034" s="423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3.5" customHeight="1">
      <c r="A1035" s="423"/>
      <c r="B1035" s="423"/>
      <c r="C1035" s="423"/>
      <c r="D1035" s="4"/>
      <c r="E1035" s="423"/>
      <c r="F1035" s="4"/>
      <c r="G1035" s="423"/>
      <c r="H1035" s="423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3.5" customHeight="1">
      <c r="A1036" s="423"/>
      <c r="B1036" s="423"/>
      <c r="C1036" s="423"/>
      <c r="D1036" s="4"/>
      <c r="E1036" s="423"/>
      <c r="F1036" s="4"/>
      <c r="G1036" s="423"/>
      <c r="H1036" s="423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3.5" customHeight="1">
      <c r="A1037" s="423"/>
      <c r="B1037" s="423"/>
      <c r="C1037" s="423"/>
      <c r="D1037" s="4"/>
      <c r="E1037" s="423"/>
      <c r="F1037" s="4"/>
      <c r="G1037" s="423"/>
      <c r="H1037" s="423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3.5" customHeight="1">
      <c r="A1038" s="423"/>
      <c r="B1038" s="423"/>
      <c r="C1038" s="423"/>
      <c r="D1038" s="4"/>
      <c r="E1038" s="423"/>
      <c r="F1038" s="4"/>
      <c r="G1038" s="423"/>
      <c r="H1038" s="423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3.5" customHeight="1">
      <c r="A1039" s="423"/>
      <c r="B1039" s="423"/>
      <c r="C1039" s="423"/>
      <c r="D1039" s="4"/>
      <c r="E1039" s="423"/>
      <c r="F1039" s="4"/>
      <c r="G1039" s="423"/>
      <c r="H1039" s="423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3.5" customHeight="1">
      <c r="A1040" s="423"/>
      <c r="B1040" s="423"/>
      <c r="C1040" s="423"/>
      <c r="D1040" s="4"/>
      <c r="E1040" s="423"/>
      <c r="F1040" s="4"/>
      <c r="G1040" s="423"/>
      <c r="H1040" s="423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3.5" customHeight="1">
      <c r="A1041" s="423"/>
      <c r="B1041" s="423"/>
      <c r="C1041" s="423"/>
      <c r="D1041" s="4"/>
      <c r="E1041" s="423"/>
      <c r="F1041" s="4"/>
      <c r="G1041" s="423"/>
      <c r="H1041" s="423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3.5" customHeight="1">
      <c r="A1042" s="423"/>
      <c r="B1042" s="423"/>
      <c r="C1042" s="423"/>
      <c r="D1042" s="4"/>
      <c r="E1042" s="423"/>
      <c r="F1042" s="4"/>
      <c r="G1042" s="423"/>
      <c r="H1042" s="423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3.5" customHeight="1">
      <c r="A1043" s="423"/>
      <c r="B1043" s="423"/>
      <c r="C1043" s="423"/>
      <c r="D1043" s="4"/>
      <c r="E1043" s="423"/>
      <c r="F1043" s="4"/>
      <c r="G1043" s="423"/>
      <c r="H1043" s="423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3.5" customHeight="1">
      <c r="A1044" s="423"/>
      <c r="B1044" s="423"/>
      <c r="C1044" s="423"/>
      <c r="D1044" s="4"/>
      <c r="E1044" s="423"/>
      <c r="F1044" s="4"/>
      <c r="G1044" s="423"/>
      <c r="H1044" s="423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13.5" customHeight="1">
      <c r="A1045" s="423"/>
      <c r="B1045" s="423"/>
      <c r="C1045" s="423"/>
      <c r="D1045" s="4"/>
      <c r="E1045" s="423"/>
      <c r="F1045" s="4"/>
      <c r="G1045" s="423"/>
      <c r="H1045" s="423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13.5" customHeight="1">
      <c r="A1046" s="423"/>
      <c r="B1046" s="423"/>
      <c r="C1046" s="423"/>
      <c r="D1046" s="4"/>
      <c r="E1046" s="423"/>
      <c r="F1046" s="4"/>
      <c r="G1046" s="423"/>
      <c r="H1046" s="423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</sheetData>
  <mergeCells count="49">
    <mergeCell ref="H2:J2"/>
    <mergeCell ref="B4:J4"/>
    <mergeCell ref="B5:J5"/>
    <mergeCell ref="B6:J6"/>
    <mergeCell ref="B7:J7"/>
    <mergeCell ref="B9:D9"/>
    <mergeCell ref="E9:J9"/>
    <mergeCell ref="B63:C63"/>
    <mergeCell ref="B65:D65"/>
    <mergeCell ref="E65:J65"/>
    <mergeCell ref="B73:C73"/>
    <mergeCell ref="B75:D75"/>
    <mergeCell ref="E75:J75"/>
    <mergeCell ref="B83:C83"/>
    <mergeCell ref="B11:B13"/>
    <mergeCell ref="C11:C13"/>
    <mergeCell ref="D11:D13"/>
    <mergeCell ref="E11:E13"/>
    <mergeCell ref="F11:F13"/>
    <mergeCell ref="G11:G13"/>
    <mergeCell ref="H11:H13"/>
    <mergeCell ref="B14:B16"/>
    <mergeCell ref="C14:C16"/>
    <mergeCell ref="D14:D16"/>
    <mergeCell ref="E14:E16"/>
    <mergeCell ref="F14:F16"/>
    <mergeCell ref="G14:G16"/>
    <mergeCell ref="H14:H16"/>
    <mergeCell ref="B17:B19"/>
    <mergeCell ref="C17:C19"/>
    <mergeCell ref="D17:D19"/>
    <mergeCell ref="E17:E19"/>
    <mergeCell ref="F17:F19"/>
    <mergeCell ref="G17:G19"/>
    <mergeCell ref="H17:H19"/>
    <mergeCell ref="B23:B25"/>
    <mergeCell ref="C23:C25"/>
    <mergeCell ref="D23:D25"/>
    <mergeCell ref="E23:E25"/>
    <mergeCell ref="F23:F25"/>
    <mergeCell ref="G23:G25"/>
    <mergeCell ref="H23:H25"/>
    <mergeCell ref="B20:B22"/>
    <mergeCell ref="C20:C22"/>
    <mergeCell ref="D20:D22"/>
    <mergeCell ref="E20:E22"/>
    <mergeCell ref="F20:F22"/>
    <mergeCell ref="G20:G22"/>
    <mergeCell ref="H20:H22"/>
  </mergeCells>
  <printOptions/>
  <pageMargins bottom="0.7" footer="0.0" header="0.0" left="0.75" right="0.75" top="0.7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