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2511"/>
  <extLst>
    <ext uri="GoogleSheetsCustomDataVersion1">
      <go:sheetsCustomData xmlns:go="http://customooxmlschemas.google.com/" r:id="rId6" roundtripDataSignature="AMtx7miHMjsUzdA5oe9aoFzvGnpfd+PQHQ=="/>
    </ext>
  </extLst>
</workbook>
</file>

<file path=xl/calcChain.xml><?xml version="1.0" encoding="utf-8"?>
<calcChain xmlns="http://schemas.openxmlformats.org/spreadsheetml/2006/main">
  <c r="I64" i="2" l="1"/>
  <c r="F64" i="2"/>
  <c r="D64" i="2"/>
  <c r="I17" i="2"/>
  <c r="F17" i="2"/>
  <c r="D17" i="2"/>
  <c r="P95" i="1"/>
  <c r="J95" i="1"/>
  <c r="G95" i="1"/>
  <c r="P94" i="1"/>
  <c r="R94" i="1" s="1"/>
  <c r="R95" i="1" s="1"/>
  <c r="M94" i="1"/>
  <c r="J92" i="1"/>
  <c r="G92" i="1"/>
  <c r="S91" i="1"/>
  <c r="P91" i="1"/>
  <c r="R91" i="1" s="1"/>
  <c r="M91" i="1"/>
  <c r="Q91" i="1" s="1"/>
  <c r="Q90" i="1"/>
  <c r="P90" i="1"/>
  <c r="R90" i="1" s="1"/>
  <c r="M90" i="1"/>
  <c r="R89" i="1"/>
  <c r="Q89" i="1"/>
  <c r="S89" i="1" s="1"/>
  <c r="P89" i="1"/>
  <c r="M89" i="1"/>
  <c r="R88" i="1"/>
  <c r="P88" i="1"/>
  <c r="M88" i="1"/>
  <c r="Q88" i="1" s="1"/>
  <c r="S88" i="1" s="1"/>
  <c r="P87" i="1"/>
  <c r="R87" i="1" s="1"/>
  <c r="M87" i="1"/>
  <c r="Q87" i="1" s="1"/>
  <c r="S87" i="1" s="1"/>
  <c r="Q86" i="1"/>
  <c r="S86" i="1" s="1"/>
  <c r="P86" i="1"/>
  <c r="R86" i="1" s="1"/>
  <c r="M86" i="1"/>
  <c r="R85" i="1"/>
  <c r="Q85" i="1"/>
  <c r="S85" i="1" s="1"/>
  <c r="P85" i="1"/>
  <c r="M85" i="1"/>
  <c r="R84" i="1"/>
  <c r="P84" i="1"/>
  <c r="M84" i="1"/>
  <c r="Q84" i="1" s="1"/>
  <c r="P83" i="1"/>
  <c r="R83" i="1" s="1"/>
  <c r="M83" i="1"/>
  <c r="Q83" i="1" s="1"/>
  <c r="S83" i="1" s="1"/>
  <c r="Q82" i="1"/>
  <c r="P82" i="1"/>
  <c r="R82" i="1" s="1"/>
  <c r="M82" i="1"/>
  <c r="R81" i="1"/>
  <c r="Q81" i="1"/>
  <c r="S81" i="1" s="1"/>
  <c r="P81" i="1"/>
  <c r="M81" i="1"/>
  <c r="R80" i="1"/>
  <c r="P80" i="1"/>
  <c r="M80" i="1"/>
  <c r="Q80" i="1" s="1"/>
  <c r="P79" i="1"/>
  <c r="R79" i="1" s="1"/>
  <c r="S79" i="1" s="1"/>
  <c r="M79" i="1"/>
  <c r="Q79" i="1" s="1"/>
  <c r="Q78" i="1"/>
  <c r="P78" i="1"/>
  <c r="R78" i="1" s="1"/>
  <c r="M78" i="1"/>
  <c r="R77" i="1"/>
  <c r="Q77" i="1"/>
  <c r="P77" i="1"/>
  <c r="M77" i="1"/>
  <c r="M92" i="1" s="1"/>
  <c r="P74" i="1"/>
  <c r="M74" i="1"/>
  <c r="J74" i="1"/>
  <c r="R74" i="1" s="1"/>
  <c r="G74" i="1"/>
  <c r="Q74" i="1" s="1"/>
  <c r="S74" i="1" s="1"/>
  <c r="P73" i="1"/>
  <c r="M73" i="1"/>
  <c r="J73" i="1"/>
  <c r="G73" i="1"/>
  <c r="Q73" i="1" s="1"/>
  <c r="S72" i="1"/>
  <c r="P72" i="1"/>
  <c r="M72" i="1"/>
  <c r="M75" i="1" s="1"/>
  <c r="J72" i="1"/>
  <c r="R72" i="1" s="1"/>
  <c r="G72" i="1"/>
  <c r="G75" i="1" s="1"/>
  <c r="G70" i="1"/>
  <c r="P69" i="1"/>
  <c r="M69" i="1"/>
  <c r="J69" i="1"/>
  <c r="G69" i="1"/>
  <c r="Q69" i="1" s="1"/>
  <c r="P68" i="1"/>
  <c r="M68" i="1"/>
  <c r="J68" i="1"/>
  <c r="R68" i="1" s="1"/>
  <c r="G68" i="1"/>
  <c r="Q68" i="1" s="1"/>
  <c r="S68" i="1" s="1"/>
  <c r="R67" i="1"/>
  <c r="P67" i="1"/>
  <c r="M67" i="1"/>
  <c r="M70" i="1" s="1"/>
  <c r="J67" i="1"/>
  <c r="J70" i="1" s="1"/>
  <c r="G67" i="1"/>
  <c r="Q67" i="1" s="1"/>
  <c r="S67" i="1" s="1"/>
  <c r="G65" i="1"/>
  <c r="P64" i="1"/>
  <c r="M64" i="1"/>
  <c r="J64" i="1"/>
  <c r="G64" i="1"/>
  <c r="Q64" i="1" s="1"/>
  <c r="P63" i="1"/>
  <c r="M63" i="1"/>
  <c r="J63" i="1"/>
  <c r="R63" i="1" s="1"/>
  <c r="G63" i="1"/>
  <c r="Q63" i="1" s="1"/>
  <c r="S63" i="1" s="1"/>
  <c r="R62" i="1"/>
  <c r="P62" i="1"/>
  <c r="M62" i="1"/>
  <c r="J62" i="1"/>
  <c r="G62" i="1"/>
  <c r="Q62" i="1" s="1"/>
  <c r="S62" i="1" s="1"/>
  <c r="P61" i="1"/>
  <c r="M61" i="1"/>
  <c r="M65" i="1" s="1"/>
  <c r="J61" i="1"/>
  <c r="R61" i="1" s="1"/>
  <c r="G61" i="1"/>
  <c r="Q61" i="1" s="1"/>
  <c r="P59" i="1"/>
  <c r="P58" i="1"/>
  <c r="M58" i="1"/>
  <c r="J58" i="1"/>
  <c r="R58" i="1" s="1"/>
  <c r="G58" i="1"/>
  <c r="Q58" i="1" s="1"/>
  <c r="S58" i="1" s="1"/>
  <c r="R57" i="1"/>
  <c r="P57" i="1"/>
  <c r="M57" i="1"/>
  <c r="J57" i="1"/>
  <c r="G57" i="1"/>
  <c r="Q57" i="1" s="1"/>
  <c r="S57" i="1" s="1"/>
  <c r="P56" i="1"/>
  <c r="M56" i="1"/>
  <c r="M59" i="1" s="1"/>
  <c r="J56" i="1"/>
  <c r="J59" i="1" s="1"/>
  <c r="G56" i="1"/>
  <c r="G59" i="1" s="1"/>
  <c r="P53" i="1"/>
  <c r="M53" i="1"/>
  <c r="J53" i="1"/>
  <c r="R53" i="1" s="1"/>
  <c r="G53" i="1"/>
  <c r="Q53" i="1" s="1"/>
  <c r="S53" i="1" s="1"/>
  <c r="R52" i="1"/>
  <c r="P52" i="1"/>
  <c r="M52" i="1"/>
  <c r="J52" i="1"/>
  <c r="G52" i="1"/>
  <c r="Q52" i="1" s="1"/>
  <c r="S52" i="1" s="1"/>
  <c r="P51" i="1"/>
  <c r="M51" i="1"/>
  <c r="J51" i="1"/>
  <c r="R51" i="1" s="1"/>
  <c r="G51" i="1"/>
  <c r="Q51" i="1" s="1"/>
  <c r="S51" i="1" s="1"/>
  <c r="P50" i="1"/>
  <c r="P54" i="1" s="1"/>
  <c r="M50" i="1"/>
  <c r="M54" i="1" s="1"/>
  <c r="J50" i="1"/>
  <c r="J54" i="1" s="1"/>
  <c r="G50" i="1"/>
  <c r="Q50" i="1" s="1"/>
  <c r="M48" i="1"/>
  <c r="R47" i="1"/>
  <c r="P47" i="1"/>
  <c r="M47" i="1"/>
  <c r="J47" i="1"/>
  <c r="G47" i="1"/>
  <c r="Q47" i="1" s="1"/>
  <c r="S47" i="1" s="1"/>
  <c r="P46" i="1"/>
  <c r="M46" i="1"/>
  <c r="J46" i="1"/>
  <c r="R46" i="1" s="1"/>
  <c r="G46" i="1"/>
  <c r="Q46" i="1" s="1"/>
  <c r="S46" i="1" s="1"/>
  <c r="P45" i="1"/>
  <c r="P48" i="1" s="1"/>
  <c r="M45" i="1"/>
  <c r="J45" i="1"/>
  <c r="J48" i="1" s="1"/>
  <c r="G45" i="1"/>
  <c r="Q45" i="1" s="1"/>
  <c r="P43" i="1"/>
  <c r="M43" i="1"/>
  <c r="P42" i="1"/>
  <c r="M42" i="1"/>
  <c r="J42" i="1"/>
  <c r="R42" i="1" s="1"/>
  <c r="G42" i="1"/>
  <c r="Q42" i="1" s="1"/>
  <c r="R41" i="1"/>
  <c r="Q41" i="1"/>
  <c r="M41" i="1"/>
  <c r="J41" i="1"/>
  <c r="G41" i="1"/>
  <c r="G43" i="1" s="1"/>
  <c r="M39" i="1"/>
  <c r="R38" i="1"/>
  <c r="P38" i="1"/>
  <c r="M38" i="1"/>
  <c r="Q38" i="1" s="1"/>
  <c r="S38" i="1" s="1"/>
  <c r="S37" i="1"/>
  <c r="P37" i="1"/>
  <c r="R37" i="1" s="1"/>
  <c r="M37" i="1"/>
  <c r="Q37" i="1" s="1"/>
  <c r="Q36" i="1"/>
  <c r="P36" i="1"/>
  <c r="M36" i="1"/>
  <c r="R35" i="1"/>
  <c r="Q35" i="1"/>
  <c r="S35" i="1" s="1"/>
  <c r="P35" i="1"/>
  <c r="M35" i="1"/>
  <c r="R34" i="1"/>
  <c r="P34" i="1"/>
  <c r="M34" i="1"/>
  <c r="Q34" i="1" s="1"/>
  <c r="M33" i="1"/>
  <c r="Q32" i="1"/>
  <c r="P32" i="1"/>
  <c r="M32" i="1"/>
  <c r="R31" i="1"/>
  <c r="Q31" i="1"/>
  <c r="S31" i="1" s="1"/>
  <c r="P31" i="1"/>
  <c r="M31" i="1"/>
  <c r="R30" i="1"/>
  <c r="P30" i="1"/>
  <c r="M30" i="1"/>
  <c r="Q30" i="1" s="1"/>
  <c r="M29" i="1"/>
  <c r="P28" i="1"/>
  <c r="M28" i="1"/>
  <c r="J28" i="1"/>
  <c r="G28" i="1"/>
  <c r="G26" i="1" s="1"/>
  <c r="G39" i="1" s="1"/>
  <c r="P27" i="1"/>
  <c r="P26" i="1" s="1"/>
  <c r="M27" i="1"/>
  <c r="M26" i="1" s="1"/>
  <c r="J27" i="1"/>
  <c r="R27" i="1" s="1"/>
  <c r="G27" i="1"/>
  <c r="Q27" i="1" s="1"/>
  <c r="J26" i="1"/>
  <c r="J39" i="1" s="1"/>
  <c r="M22" i="1"/>
  <c r="J22" i="1"/>
  <c r="G22" i="1"/>
  <c r="R21" i="1"/>
  <c r="S21" i="1" s="1"/>
  <c r="S22" i="1" s="1"/>
  <c r="G96" i="1" l="1"/>
  <c r="G98" i="1" s="1"/>
  <c r="S61" i="1"/>
  <c r="Q65" i="1"/>
  <c r="S30" i="1"/>
  <c r="Q29" i="1"/>
  <c r="P29" i="1"/>
  <c r="R32" i="1"/>
  <c r="S32" i="1" s="1"/>
  <c r="Q33" i="1"/>
  <c r="S34" i="1"/>
  <c r="R36" i="1"/>
  <c r="P33" i="1"/>
  <c r="P39" i="1" s="1"/>
  <c r="P96" i="1" s="1"/>
  <c r="P98" i="1" s="1"/>
  <c r="R70" i="1"/>
  <c r="M95" i="1"/>
  <c r="M96" i="1" s="1"/>
  <c r="M98" i="1" s="1"/>
  <c r="Q94" i="1"/>
  <c r="Q26" i="1"/>
  <c r="Q39" i="1" s="1"/>
  <c r="S27" i="1"/>
  <c r="S36" i="1"/>
  <c r="Q43" i="1"/>
  <c r="S41" i="1"/>
  <c r="Q75" i="1"/>
  <c r="S90" i="1"/>
  <c r="R33" i="1"/>
  <c r="R43" i="1"/>
  <c r="P65" i="1"/>
  <c r="S69" i="1"/>
  <c r="S70" i="1" s="1"/>
  <c r="R73" i="1"/>
  <c r="R75" i="1" s="1"/>
  <c r="J75" i="1"/>
  <c r="S77" i="1"/>
  <c r="Q92" i="1"/>
  <c r="S78" i="1"/>
  <c r="S80" i="1"/>
  <c r="R28" i="1"/>
  <c r="R26" i="1" s="1"/>
  <c r="J43" i="1"/>
  <c r="S42" i="1"/>
  <c r="S45" i="1"/>
  <c r="S48" i="1" s="1"/>
  <c r="Q48" i="1"/>
  <c r="Q54" i="1"/>
  <c r="Q56" i="1"/>
  <c r="R64" i="1"/>
  <c r="R65" i="1" s="1"/>
  <c r="P70" i="1"/>
  <c r="R69" i="1"/>
  <c r="Q70" i="1"/>
  <c r="P75" i="1"/>
  <c r="R92" i="1"/>
  <c r="S82" i="1"/>
  <c r="S84" i="1"/>
  <c r="P92" i="1"/>
  <c r="Q28" i="1"/>
  <c r="G54" i="1"/>
  <c r="R56" i="1"/>
  <c r="R59" i="1" s="1"/>
  <c r="J65" i="1"/>
  <c r="J96" i="1" s="1"/>
  <c r="J98" i="1" s="1"/>
  <c r="R45" i="1"/>
  <c r="R48" i="1" s="1"/>
  <c r="G48" i="1"/>
  <c r="R50" i="1"/>
  <c r="R54" i="1" s="1"/>
  <c r="Q59" i="1" l="1"/>
  <c r="S56" i="1"/>
  <c r="S59" i="1" s="1"/>
  <c r="S73" i="1"/>
  <c r="S75" i="1" s="1"/>
  <c r="Q95" i="1"/>
  <c r="Q96" i="1" s="1"/>
  <c r="Q98" i="1" s="1"/>
  <c r="S94" i="1"/>
  <c r="S95" i="1" s="1"/>
  <c r="S92" i="1"/>
  <c r="S64" i="1"/>
  <c r="R29" i="1"/>
  <c r="R39" i="1" s="1"/>
  <c r="R96" i="1" s="1"/>
  <c r="R98" i="1" s="1"/>
  <c r="S33" i="1"/>
  <c r="S28" i="1"/>
  <c r="S26" i="1" s="1"/>
  <c r="S39" i="1" s="1"/>
  <c r="S96" i="1" s="1"/>
  <c r="S98" i="1" s="1"/>
  <c r="S50" i="1"/>
  <c r="S54" i="1" s="1"/>
  <c r="S43" i="1"/>
  <c r="S29" i="1"/>
  <c r="S65" i="1"/>
</calcChain>
</file>

<file path=xl/sharedStrings.xml><?xml version="1.0" encoding="utf-8"?>
<sst xmlns="http://schemas.openxmlformats.org/spreadsheetml/2006/main" count="516" uniqueCount="317">
  <si>
    <t>Додаток № _____</t>
  </si>
  <si>
    <t>до Договору про надання гранту інституційної підтримки</t>
  </si>
  <si>
    <t>№ 3ORG81-03317 від "24"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</si>
  <si>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</si>
  <si>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</si>
  <si>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Громадська організація "Львівський медіафорум"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</si>
  <si>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</si>
  <si>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</si>
  <si>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</si>
  <si>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</si>
  <si>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</si>
  <si>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</si>
  <si>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</si>
  <si>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</si>
  <si>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</si>
  <si>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</si>
  <si>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</si>
  <si>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</si>
  <si>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</si>
  <si>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</si>
  <si>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</si>
  <si>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</si>
  <si>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</si>
  <si>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</si>
  <si>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</si>
  <si>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</si>
  <si>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</si>
  <si>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</si>
  <si>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</si>
  <si>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</si>
  <si>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</si>
  <si>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</si>
  <si>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</si>
  <si>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</si>
  <si>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</si>
  <si>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</si>
  <si>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</si>
  <si>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</si>
  <si>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</si>
  <si>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</si>
  <si>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</si>
  <si>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</si>
  <si>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Опока Юрій Васильович, Голова Організації</t>
  </si>
  <si>
    <t>місяців</t>
  </si>
  <si>
    <t>1.1.2</t>
  </si>
  <si>
    <t>Мирович Ольга Вікторівна, Заступник голови Організації</t>
  </si>
  <si>
    <t>1.2</t>
  </si>
  <si>
    <t>За договорами ЦПХ</t>
  </si>
  <si>
    <t>1.2.1</t>
  </si>
  <si>
    <t>Стець Ангеліна Борисівна, Офіс-менеджер</t>
  </si>
  <si>
    <t>НЕ ЗАПОВНЮЄТЬСЯ!</t>
  </si>
  <si>
    <t>1.2.2</t>
  </si>
  <si>
    <t>Павлій Людмила Василівна, Бухгалтер</t>
  </si>
  <si>
    <t>1.2.3</t>
  </si>
  <si>
    <t>Холявка Анастасія Богданівна, Головний редактор сайту Medialab.online</t>
  </si>
  <si>
    <t>1.3</t>
  </si>
  <si>
    <t>За договорами з ФОП</t>
  </si>
  <si>
    <t>1.3.1</t>
  </si>
  <si>
    <t>Струк Марія Ярославівна, Менеджер проектів та програм</t>
  </si>
  <si>
    <t>1.3.2</t>
  </si>
  <si>
    <t>Павловська Мар'яна Богданівна, Контент-менеджер</t>
  </si>
  <si>
    <t>1.3.3</t>
  </si>
  <si>
    <t>Кравченко Марія Максимівна, Комунікаційний менеджер</t>
  </si>
  <si>
    <t>1.3.4</t>
  </si>
  <si>
    <t>Фомічов Василь Євгенович, Системний адміністратор</t>
  </si>
  <si>
    <t>1.3.5</t>
  </si>
  <si>
    <t xml:space="preserve">Ярова Ольга Ігорівна, Менеджер спільноти, 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</si>
  <si>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</si>
  <si>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</si>
  <si>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</si>
  <si>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</si>
  <si>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</si>
  <si>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</si>
  <si>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</si>
  <si>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</si>
  <si>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</si>
  <si>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</si>
  <si>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</si>
  <si>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</si>
  <si>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</si>
  <si>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</si>
  <si>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</si>
  <si>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</si>
  <si>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</si>
  <si>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</si>
  <si>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</si>
  <si>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</si>
  <si>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</si>
  <si>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</si>
  <si>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</si>
  <si>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</si>
  <si>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</si>
  <si>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</si>
  <si>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</si>
  <si>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</si>
  <si>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</si>
  <si>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</si>
  <si>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</si>
  <si>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</si>
  <si>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</si>
  <si>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</si>
  <si>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</si>
  <si>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</si>
  <si>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</si>
  <si>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Зовнішній накопичувач</t>
  </si>
  <si>
    <t>шт</t>
  </si>
  <si>
    <t>6.2</t>
  </si>
  <si>
    <t>Портативний акумулятор для ноутбуків</t>
  </si>
  <si>
    <t>6.3</t>
  </si>
  <si>
    <t>Пауербанк для мобільних пристроїв</t>
  </si>
  <si>
    <t>Канцтовари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</si>
  <si>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</si>
  <si>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</si>
  <si>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</si>
  <si>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</si>
  <si>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</si>
  <si>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</si>
  <si>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</si>
  <si>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</si>
  <si>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</si>
  <si>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</si>
  <si>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</si>
  <si>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</si>
  <si>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</si>
  <si>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</si>
  <si>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</si>
  <si>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</si>
  <si>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</si>
  <si>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</si>
  <si>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</si>
  <si>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</si>
  <si>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</si>
  <si>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</si>
  <si>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 xml:space="preserve">
Поштові послуги, в т.ч. послуги кур'єрської доставк</t>
  </si>
  <si>
    <t>9.2</t>
  </si>
  <si>
    <t>Розробка методології оцінювання впливу активностей організації</t>
  </si>
  <si>
    <t>9.3</t>
  </si>
  <si>
    <t>Переклад матеріалів сайту, соцмереж та інших документів (політик, процедур, установчих документів) з української на англійську</t>
  </si>
  <si>
    <t>9.4</t>
  </si>
  <si>
    <t>Створення брендбуку організації</t>
  </si>
  <si>
    <t>9.5</t>
  </si>
  <si>
    <t xml:space="preserve">Послуги верстки та графічного дизайну </t>
  </si>
  <si>
    <t>9.6</t>
  </si>
  <si>
    <t>Замовлення журналістських матеріалів для medialab.online</t>
  </si>
  <si>
    <t>9.7</t>
  </si>
  <si>
    <t>Замовлення авторських колонок провідних журналістів та публічних інтелектуалів для інформаційної кампанії "Ціна слова"</t>
  </si>
  <si>
    <t>9.8</t>
  </si>
  <si>
    <t>Створення трьох відеороликів для соціальної інформаційної кампанії "Ціна слова" за участі лідерів думок</t>
  </si>
  <si>
    <t>9.9</t>
  </si>
  <si>
    <t>Послуги з платного просування у соціальних мережах продуктів інформаційної кампанії "Ціна слова" та діяльності організації</t>
  </si>
  <si>
    <t>9.10</t>
  </si>
  <si>
    <t>Оновлення дизайну сайту lvivmediaforum.com</t>
  </si>
  <si>
    <t>9.11</t>
  </si>
  <si>
    <t>Розробка додаткової мовної версії сайту lvivmediaforum.com</t>
  </si>
  <si>
    <t>9.12</t>
  </si>
  <si>
    <t>Бекенд-розробка інноваційних рішень для сайту lvivmediaforum.com</t>
  </si>
  <si>
    <t>9.13</t>
  </si>
  <si>
    <t>Фронтенд-розробка інноваційних рішень для сайту lvivmediaforum.com</t>
  </si>
  <si>
    <t>9.14</t>
  </si>
  <si>
    <t>Серія консалтингових сесій з розвитку креативності команди</t>
  </si>
  <si>
    <t>9.15</t>
  </si>
  <si>
    <t>Послуги з розробки пакету ключових організаційних політик та процедур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</si>
  <si>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</si>
  <si>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</si>
  <si>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</si>
  <si>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</si>
  <si>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</si>
  <si>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</si>
  <si>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</si>
  <si>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</si>
  <si>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</si>
  <si>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</si>
  <si>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</si>
  <si>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</si>
  <si>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</si>
  <si>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</si>
  <si>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</si>
  <si>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</si>
  <si>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№ 3ORG81-0331 Інституційної підтримки з метою забезпеченя стабільної діяльності та розвитку.</t>
  </si>
  <si>
    <t>(назва проекту)</t>
  </si>
  <si>
    <t>у період з 01 вересня 2020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</si>
  <si>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</si>
  <si>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</si>
  <si>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</si>
  <si>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</si>
  <si>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</si>
  <si>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</si>
  <si>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</si>
  <si>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</si>
  <si>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</si>
  <si>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</si>
  <si>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</si>
  <si>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</si>
  <si>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 xml:space="preserve">1. </t>
  </si>
  <si>
    <t>Оплата праці</t>
  </si>
  <si>
    <t>Опока Юрій Васильович ІПН 3228006273</t>
  </si>
  <si>
    <t>Штатний розклад</t>
  </si>
  <si>
    <t>Розрахунково-платіжна відомість по запрлаті за листопад/грудень 2020 р., Табелі обліку робочого часу листопад/грудень 2020 р.</t>
  </si>
  <si>
    <t xml:space="preserve">ПД №21 від 07.12.2020 р., ПД № 19 від 07.12.2020 р., ПД №20 від 07.12.2020 р., ПД №41 від 30.12.2020 р., ПД №44 від 30.12.2020 р., ПД №45 від 30.12.2020 р. </t>
  </si>
  <si>
    <t>Мирович Ольга Вікторівна ІПН 3209703365</t>
  </si>
  <si>
    <t>Наказ №1-2020К від 30.10.2020 р., Повідомлення про прийняття на роботу, Штатний розклад від 02.11.2020 р.</t>
  </si>
  <si>
    <t xml:space="preserve">ПД №25 від 07.12.2020р.,ПД №23 від від 07.12.2020 р.,ПД №24 від 07.12.2020 р., ПД №29 від 23.12.2020 р., ПД №27 від 23.12.2020 р., ПД №28 від 23.12.2020 р.,ПД №42 від 30.12.2020р., ПД №44 від 30.12.2020 р., ПД №45 від 30.12.2020 р. </t>
  </si>
  <si>
    <t>Стець Ангеліна Борисівна ІПН 3599805521</t>
  </si>
  <si>
    <t>Договір ЦПХ №3ORG81-2020-2 від від 01.09.2020 р.</t>
  </si>
  <si>
    <t>Акт наданих послуг №2020-2 від 30.12.2020 р. Копія пасторта Стець А. Б.</t>
  </si>
  <si>
    <t xml:space="preserve">Платіжні доручення № 50 від 30.12.2020 р., №52 від 30.12.2020р. , №53 від 30.12.2020 р. </t>
  </si>
  <si>
    <t>Павлій Людмила Василівна ІПН 3268403880</t>
  </si>
  <si>
    <t>Договір ЦПХ №3ORG81-2020-1 від 01.09.2020 р.</t>
  </si>
  <si>
    <t>Акт наданих послуг №2020-1 від 30.12.2020 р. Копія пасторта Павлій Л. В.</t>
  </si>
  <si>
    <t>Платіжні доручення №54 від 30.12.2020 р., № 56 від 30.12.2020 р., №57 від 30.12.2020 р.</t>
  </si>
  <si>
    <t>Холявка Анастасія Богданівна ІПН 3358101001</t>
  </si>
  <si>
    <t>Договір ЦПХ №3ORG81-2020-3 від 01.09.2020 р.</t>
  </si>
  <si>
    <t>Акт наданих послуг №2020-3 від 30.12.2020 р. Копія пасторта Холявко А. Б.</t>
  </si>
  <si>
    <t>Платіжні доручення №46 від 30.12.2020 р., №48 від 30.12.2020 р., №49 від 30.12.2020 р.</t>
  </si>
  <si>
    <t>ФОП Струк Марія Ярославівна ІПН 3380105948</t>
  </si>
  <si>
    <t xml:space="preserve">Договір надання послуг №3ORG81-2020-7 від 01.09.2020 р. </t>
  </si>
  <si>
    <t>Акт наданих послуг №2020-7 від 28.12.2020 р.</t>
  </si>
  <si>
    <t>Платіжне доручення № 32 від 28.12.2020 р.</t>
  </si>
  <si>
    <t>ФОП Павловська Мар'яна Богданівна ІПН  3277020724</t>
  </si>
  <si>
    <t xml:space="preserve">Договір надання послуг №3ORG81-2020-5 від 01.09.2020 р. </t>
  </si>
  <si>
    <t>Акт наданих послуг №2020-5 від 24.12.2020 р.</t>
  </si>
  <si>
    <t>Платіжне доручення № 33 від 28.12.2020 р.</t>
  </si>
  <si>
    <t>ФОП Кравченко Марія Максимівна ІПН 3597809684</t>
  </si>
  <si>
    <t xml:space="preserve">Договір надання послуг №3ORG81-2020-4 від 01.09.2020 р. </t>
  </si>
  <si>
    <t>Акт наданих послуг №2020-4 від 28.12.2020 р.</t>
  </si>
  <si>
    <t>Платіжне доручення № 34 від 28.12.2020 р.</t>
  </si>
  <si>
    <t>ФОП Фомічов Василь Євгенович ІПН 3176601633</t>
  </si>
  <si>
    <t xml:space="preserve">Договір надання послуг №3ORG81-2020-8 від 01.09.2020 р. </t>
  </si>
  <si>
    <t>Акт наданих послуг №2020-17 від 23.12.2020 р.</t>
  </si>
  <si>
    <t>Платіжне доручення № 35 від 28.12.2020 р.</t>
  </si>
  <si>
    <t>Ярова Ольга Ігорівна, Менеджер спільноти</t>
  </si>
  <si>
    <t>ФОП Ярова Ольга Ігорівна ІПН 3305009624</t>
  </si>
  <si>
    <t xml:space="preserve">Договір надання послуг №3ORG81-2020-17 від 01.09.2020 р. </t>
  </si>
  <si>
    <t>Акт наданих послуг №2020-8 від 28.12.2020 р.</t>
  </si>
  <si>
    <t>Платіжне доручення № 36 від 28.12.2020 р.</t>
  </si>
  <si>
    <t>2.</t>
  </si>
  <si>
    <t>Соціальні внески з оплати праці (нарахування ЄСВ 22%)</t>
  </si>
  <si>
    <t xml:space="preserve">Казначейство
України (сплата ЄСВ 22 %) ЄДРПОУ 43143039
</t>
  </si>
  <si>
    <t>Банківська виписка по рахунку  UA 57 325365 0000000260070013637</t>
  </si>
  <si>
    <t>Платіжні доручення № 18 від 07.12.2020 р., № 22 від 07.12.2020 р., №26 від 23.12.2020 р., №43 від 30.12.2020 р.</t>
  </si>
  <si>
    <t>Платіжні доручення №47 від 30.12.2020 р., №55 від 30.12.2020 р., № 51 від 30.12.2020 р.</t>
  </si>
  <si>
    <t>6.</t>
  </si>
  <si>
    <t xml:space="preserve">Матеріальні витрати </t>
  </si>
  <si>
    <t xml:space="preserve">ФОП Кошлатий Юрій Леонідович ІПН 3071720036
</t>
  </si>
  <si>
    <t>Договір №1 від 01.12.2020 р</t>
  </si>
  <si>
    <t>Рахунок №М1-28/12-03 від 28.12.2020 р., накладна №Т31/12-001 від 31.12.2020 р. Акти вводу в експлуатацію від 31.12.2020 р. Інвентаризаційний опис №1 від 31.12.2020 р. / ОСВ 1531 рахунку</t>
  </si>
  <si>
    <t>Платіжне доручення № 38 від 28.12.2020 р.</t>
  </si>
  <si>
    <t>6.4</t>
  </si>
  <si>
    <t>ТзОВ "Ромус-Поліграф" ЄДРПОУ 25551379</t>
  </si>
  <si>
    <t>Рахунок №177912 від 28.12.2020 р. /Накладн №73847 від 29.12.2020 р./ Акт списання № 3 від 31.12.2020 р. / ОСВ 209 рахунку</t>
  </si>
  <si>
    <t>Платіжне доручення № 40 від 29.12.2020 р.</t>
  </si>
  <si>
    <t>8.</t>
  </si>
  <si>
    <t>9.</t>
  </si>
  <si>
    <t>Поштові послуги, в т.ч. послуги кур'єрської доставк</t>
  </si>
  <si>
    <t>ФОП Карякіна Ангеліна Олександрівна ІПН 3122422449</t>
  </si>
  <si>
    <t xml:space="preserve">Договір надання послуг №3ORG81-2020-6 від 01.10.2020 р. </t>
  </si>
  <si>
    <t xml:space="preserve">Акт наданих послуг №2020-6-1 від 21.12.2020 р. / Цінова пропозиція ФОП Карякіна А. О. від 18.08.2020 р. / Цінова пропозиція ФОП Галака А. О. від 28.08.2020 р. / Цінова пропозиція ФО Гаврилів Н. В. </t>
  </si>
  <si>
    <t>Платіжне доручення № 31 від 24.12.2020 р.</t>
  </si>
  <si>
    <t>Переклад матеріалів сайту, соцмереж та інших документів (політик, процедур, установчих документів) на англійську</t>
  </si>
  <si>
    <t>ФОП Челяк Софія Святославівна ІПН 3556210261</t>
  </si>
  <si>
    <t xml:space="preserve">Договір надання послуг №3ORG81-2020-9 від 01.09.2020 р. </t>
  </si>
  <si>
    <t>Акт наданих послуг №2020-9 від 29.12.2020 р.</t>
  </si>
  <si>
    <t>Платіжне доручення № 58 від 30.12.2020 р.</t>
  </si>
  <si>
    <t>ФОП Блінова Світлана Миколаївна ІПН 3356500924</t>
  </si>
  <si>
    <t xml:space="preserve">Договір надання послуг №3ORG81-2020-19 від 01.11.2020 р. </t>
  </si>
  <si>
    <t>Акт наданих послуг №2020-19 від 24.12.2020 р.</t>
  </si>
  <si>
    <t>Платіжне доручення № 63 від 30.12.2020 р.</t>
  </si>
  <si>
    <t>ФОП Дубинка Христина Богданівна ІПН 3321202628</t>
  </si>
  <si>
    <t xml:space="preserve">Договір надання послуг №3ORG81-2020-11 від 01.09.2020 р. </t>
  </si>
  <si>
    <t>Акт наданих послуг №2020-11 від 24.12.2020 р./ Цінова пропозиція ФОП Дубинка Х. Б. від 08.08.2020 р. /Цінова пропозиція ФОП Галака А. О. від 28.08.2020 р./ Цінова пропозиція Васьків-Кукул О. Г.№ 22-2020 від 22.08.2020 р.</t>
  </si>
  <si>
    <t>Платіжне доручення № 61 від 30.12.2020 р.</t>
  </si>
  <si>
    <t>ФОП Хоронжук Тетяна Василівна ІПН 3545313584</t>
  </si>
  <si>
    <t xml:space="preserve">Договір надання послуг №3ORG81-2020-12 від 01.09.2020 р. </t>
  </si>
  <si>
    <t xml:space="preserve">Акт наданих послуг №2020-12 від 29.12.2020 р./ Цінова пропозиція ФОП Хоронжук Т. В. від 17.08.2020 р. / Цінова пропозиція ФОП Шкромида І. В. від 18.08.2020 р. / Цінова пропозиція ФОП Кушнір О. Ю. №25 від 14.08.2020 р.
</t>
  </si>
  <si>
    <t>Платіжне доручення № 59 від 30.12.2020 р.</t>
  </si>
  <si>
    <t>ФОП Довженко Олександр Олександрович ІПН 2970602454</t>
  </si>
  <si>
    <t xml:space="preserve">Договір надання послуг №3ORG81-2020-13 від 01.09.2020 р. </t>
  </si>
  <si>
    <t>Акт наданих послуг №2020-13 від 18.12.2020 р.</t>
  </si>
  <si>
    <t>Платіжне доручення № 62 від 30.12.2020 р.</t>
  </si>
  <si>
    <t xml:space="preserve">Створення трьох відеороликів для соціальної інформаційної кампанії "Ціна слова" </t>
  </si>
  <si>
    <r>
      <rPr>
        <sz val="11"/>
        <color theme="1"/>
        <rFont val="Calibri"/>
      </rPr>
      <t>ФОП Ломакіна Ангеліна Сергіївна</t>
    </r>
    <r>
      <rPr>
        <sz val="11"/>
        <color rgb="FF000000"/>
        <rFont val="Times New Roman"/>
      </rPr>
      <t xml:space="preserve"> ІПН 3489213924</t>
    </r>
  </si>
  <si>
    <t xml:space="preserve">Договір надання послуг №3ORG81-2020-14 від 01.09.2020 р. </t>
  </si>
  <si>
    <t xml:space="preserve">Акт наданих послуг №2020-14 від 30.12.2020 р. /Цінова пропозиція ФОП Ломакіна А. С.  від 17.08.2020 р. / Цінова пропозиція ФОП Чернова О. С. від 18.08.2020 р. / ФОП Кулик О. О. </t>
  </si>
  <si>
    <t>Платіжне доручення № 67 від 30.12.2020 р.</t>
  </si>
  <si>
    <t>ФОП Мамченкова Оксана Едуардівна ІПН 3195811601</t>
  </si>
  <si>
    <t xml:space="preserve">Договір надання послуг №3ORG81-2020-15 від 01.09.2020 р. </t>
  </si>
  <si>
    <t>Акт наданих послуг №2020-15 від 30.12.2020 р. / Цінова пропозиція Мамченкова О. Е. від 27.08.2020 р. / Цінова пропозиція ФОП Кушнір О. Ю. № 12 від 12.08.2020 р./ ТОВ "Маркетинг Солюшинг" №20-08/2020 від 20.08.2020 р.</t>
  </si>
  <si>
    <t>Платіжне доручення № 70 від 30.12.2020 р.</t>
  </si>
  <si>
    <t>ФОП Васьків-Кукул Оксана Григорівна ІПН 3070403729</t>
  </si>
  <si>
    <t xml:space="preserve">Договір надання послуг №3ORG81-2020-22 від 01.09.2020 р. </t>
  </si>
  <si>
    <t xml:space="preserve">Акт наданих послуг №2020-23 від 30.12.2020 р./ Цінова пропозиція ФОП Васьків-Кукул О.Г. №25-2020 від 25.08.2020 р. / Цінова пропозиція ФОП Дубинка Х. Б. від 08.08.2020 р. / Цінова пропозиція ФОП Тацюк Л. П. від 25.08.2020 р. </t>
  </si>
  <si>
    <t>Платіжне доручення № 64 від 30.12.2020 р.</t>
  </si>
  <si>
    <t xml:space="preserve"> ФОП Замаєв Євген Валерійович ІПН 3337304619</t>
  </si>
  <si>
    <t xml:space="preserve">Договір надання послуг №3ORG81-2020-18 від 01.09.2020 р. </t>
  </si>
  <si>
    <t>Акт наданих послуг №2020-18 від 30.12.2020 р.</t>
  </si>
  <si>
    <t>Платіжне доручення № 65 від 30.12.2020 р.</t>
  </si>
  <si>
    <t>ФОП Нестеренко Олександр Валерійович ІПН  2901909733</t>
  </si>
  <si>
    <t> Договору про надання послуг №NO291220_1 від 01.09.2020 р</t>
  </si>
  <si>
    <t>Акт наданих послуг №1 від 30.12.2020 р./ Цінова пропозиція ФОП Нестеренко О. В. від 21.08.2020р. / ФОП Павловський Т. Б. / Цінова пропозиція ФОП Даценко А. Ю. №122 від 28.08.2020 р.</t>
  </si>
  <si>
    <t>Платіжне доручення № 68 від 30.12.2020 р.</t>
  </si>
  <si>
    <t>ФОП Кучеренко Олесь Олександрович ІПН 2992408333</t>
  </si>
  <si>
    <t> Договору про надання послуг №КO291220_1 від 01.09.2020 р</t>
  </si>
  <si>
    <t>Акт наданих послуг №1 від 30.12.2020 р./ Цінова пропозиція ФОП Кучеренко О. О. від 21.08.2020р. / ФОП Павловський Т. Б. / Цінова пропозиція ФОП Даценко А. Ю. №123 від 28.08.2020 р.</t>
  </si>
  <si>
    <t>Платіжне доручення № 66 від 30.12.2020 р.</t>
  </si>
  <si>
    <t>ФОП Педосенко Олексій Сергійович ІПН  3084004996</t>
  </si>
  <si>
    <t xml:space="preserve">Договір надання послуг №3ORG81-2020-23 від 01.11.2020 р. </t>
  </si>
  <si>
    <t>Акт наданих послуг №2020-23 від 18.12.2020 р. /Цінова пропозиція ФОП Педосенко О. С. від 26.08.2020 р. /Цінова пропозиція ФОП Доманська Н. А. від 22.-8.2020 р. / Цінова пропозиція ФОП Бордун Н. З. від 14.08.2020 р.</t>
  </si>
  <si>
    <t>Платіжне доручення № 37 від 28.12.2020 р.</t>
  </si>
  <si>
    <t>ФОП Красовська Зоя Юріївна ІПН 3268607300</t>
  </si>
  <si>
    <t>Акт наданих послуг №2020-21 від 30.11.2020 р.</t>
  </si>
  <si>
    <t>Платіжне доручення № 60 від 30.12.2020 р.</t>
  </si>
  <si>
    <t>10.</t>
  </si>
  <si>
    <t>ТОВ "КМТ "Консалт" ЄДППОУ 38583240</t>
  </si>
  <si>
    <t>Договір №01-25/12-2020 від 25.12.2020 р.</t>
  </si>
  <si>
    <t xml:space="preserve">Акт наданих послуг №4 від 22.01.2021 р. / рахунок №91 від 28.12.2020 р. </t>
  </si>
  <si>
    <t>Платіжне доручення № 69 від 30.12.2020 р.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</si>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</sst>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50" xfId="0" applyNumberFormat="1" applyFont="1" applyBorder="1" applyAlignment="1">
      <alignment vertical="top" wrapText="1"/>
    </xf>
    <xf numFmtId="49" fontId="4" fillId="0" borderId="51" xfId="0" applyNumberFormat="1" applyFont="1" applyBorder="1" applyAlignment="1">
      <alignment horizontal="center" vertical="top" wrapText="1"/>
    </xf>
    <xf numFmtId="166" fontId="5" fillId="0" borderId="49" xfId="0" applyNumberFormat="1" applyFont="1" applyBorder="1" applyAlignment="1">
      <alignment vertical="top" wrapText="1"/>
    </xf>
    <xf numFmtId="166" fontId="5" fillId="0" borderId="52" xfId="0" applyNumberFormat="1" applyFont="1" applyBorder="1" applyAlignment="1">
      <alignment horizontal="center" vertical="top" wrapText="1"/>
    </xf>
    <xf numFmtId="3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center" vertical="top" wrapText="1"/>
    </xf>
    <xf numFmtId="4" fontId="5" fillId="0" borderId="55" xfId="0" applyNumberFormat="1" applyFont="1" applyBorder="1" applyAlignment="1">
      <alignment horizontal="right" vertical="top" wrapText="1"/>
    </xf>
    <xf numFmtId="0" fontId="5" fillId="0" borderId="49" xfId="0" applyFont="1" applyBorder="1" applyAlignment="1">
      <alignment vertical="top" wrapText="1"/>
    </xf>
    <xf numFmtId="49" fontId="4" fillId="0" borderId="50" xfId="0" applyNumberFormat="1" applyFont="1" applyBorder="1" applyAlignment="1">
      <alignment horizontal="center" vertical="top" wrapText="1"/>
    </xf>
    <xf numFmtId="166" fontId="5" fillId="0" borderId="59" xfId="0" applyNumberFormat="1" applyFont="1" applyBorder="1" applyAlignment="1">
      <alignment vertical="top" wrapText="1"/>
    </xf>
    <xf numFmtId="166" fontId="5" fillId="0" borderId="59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right" vertical="top" wrapText="1"/>
    </xf>
    <xf numFmtId="4" fontId="5" fillId="0" borderId="43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center" vertical="top" wrapText="1"/>
    </xf>
    <xf numFmtId="166" fontId="5" fillId="0" borderId="60" xfId="0" applyNumberFormat="1" applyFont="1" applyBorder="1" applyAlignment="1">
      <alignment vertical="top" wrapText="1"/>
    </xf>
    <xf numFmtId="166" fontId="5" fillId="0" borderId="60" xfId="0" applyNumberFormat="1" applyFont="1" applyBorder="1" applyAlignment="1">
      <alignment horizontal="center" vertical="top" wrapText="1"/>
    </xf>
    <xf numFmtId="166" fontId="4" fillId="6" borderId="64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5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64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5" xfId="0" applyNumberFormat="1" applyFont="1" applyFill="1" applyBorder="1" applyAlignment="1">
      <alignment horizontal="right" vertical="center" wrapText="1"/>
    </xf>
    <xf numFmtId="4" fontId="4" fillId="6" borderId="65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center" vertical="top" wrapText="1"/>
    </xf>
    <xf numFmtId="167" fontId="5" fillId="0" borderId="66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7" xfId="0" applyNumberFormat="1" applyFont="1" applyBorder="1" applyAlignment="1">
      <alignment vertical="top" wrapText="1"/>
    </xf>
    <xf numFmtId="166" fontId="6" fillId="6" borderId="64" xfId="0" applyNumberFormat="1" applyFont="1" applyFill="1" applyBorder="1" applyAlignment="1">
      <alignment vertical="center"/>
    </xf>
    <xf numFmtId="167" fontId="5" fillId="0" borderId="66" xfId="0" applyNumberFormat="1" applyFont="1" applyBorder="1" applyAlignment="1">
      <alignment horizontal="left" vertical="top" wrapText="1"/>
    </xf>
    <xf numFmtId="167" fontId="5" fillId="0" borderId="68" xfId="0" applyNumberFormat="1" applyFont="1" applyBorder="1" applyAlignment="1">
      <alignment horizontal="left" vertical="top" wrapText="1"/>
    </xf>
    <xf numFmtId="166" fontId="5" fillId="6" borderId="69" xfId="0" applyNumberFormat="1" applyFont="1" applyFill="1" applyBorder="1" applyAlignment="1">
      <alignment vertical="center"/>
    </xf>
    <xf numFmtId="166" fontId="5" fillId="6" borderId="40" xfId="0" applyNumberFormat="1" applyFont="1" applyFill="1" applyBorder="1" applyAlignment="1">
      <alignment vertical="center"/>
    </xf>
    <xf numFmtId="0" fontId="5" fillId="7" borderId="70" xfId="0" applyFont="1" applyFill="1" applyBorder="1" applyAlignment="1">
      <alignment vertical="top" wrapText="1"/>
    </xf>
    <xf numFmtId="4" fontId="5" fillId="0" borderId="67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5" fillId="0" borderId="71" xfId="0" applyNumberFormat="1" applyFont="1" applyBorder="1" applyAlignment="1">
      <alignment horizontal="right" vertical="top" wrapText="1"/>
    </xf>
    <xf numFmtId="0" fontId="5" fillId="7" borderId="72" xfId="0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" fontId="5" fillId="0" borderId="66" xfId="0" applyNumberFormat="1" applyFont="1" applyBorder="1" applyAlignment="1">
      <alignment horizontal="right" vertical="top" wrapText="1"/>
    </xf>
    <xf numFmtId="4" fontId="5" fillId="0" borderId="73" xfId="0" applyNumberFormat="1" applyFont="1" applyBorder="1" applyAlignment="1">
      <alignment horizontal="right" vertical="top" wrapText="1"/>
    </xf>
    <xf numFmtId="3" fontId="5" fillId="0" borderId="24" xfId="0" applyNumberFormat="1" applyFont="1" applyBorder="1" applyAlignment="1">
      <alignment horizontal="center" vertical="top" wrapText="1"/>
    </xf>
    <xf numFmtId="4" fontId="5" fillId="6" borderId="69" xfId="0" applyNumberFormat="1" applyFont="1" applyFill="1" applyBorder="1" applyAlignment="1">
      <alignment horizontal="right" vertical="center" wrapText="1"/>
    </xf>
    <xf numFmtId="3" fontId="5" fillId="6" borderId="74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3" fontId="5" fillId="6" borderId="32" xfId="0" applyNumberFormat="1" applyFont="1" applyFill="1" applyBorder="1" applyAlignment="1">
      <alignment horizontal="center" vertical="center" wrapText="1"/>
    </xf>
    <xf numFmtId="3" fontId="4" fillId="5" borderId="75" xfId="0" applyNumberFormat="1" applyFont="1" applyFill="1" applyBorder="1" applyAlignment="1">
      <alignment horizontal="center" vertical="center" wrapText="1"/>
    </xf>
    <xf numFmtId="4" fontId="4" fillId="5" borderId="75" xfId="0" applyNumberFormat="1" applyFont="1" applyFill="1" applyBorder="1" applyAlignment="1">
      <alignment horizontal="center" vertical="center" wrapText="1"/>
    </xf>
    <xf numFmtId="4" fontId="4" fillId="5" borderId="75" xfId="0" applyNumberFormat="1" applyFont="1" applyFill="1" applyBorder="1" applyAlignment="1">
      <alignment horizontal="right" vertical="center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76" xfId="0" applyNumberFormat="1" applyFont="1" applyFill="1" applyBorder="1" applyAlignment="1">
      <alignment wrapText="1"/>
    </xf>
    <xf numFmtId="49" fontId="13" fillId="0" borderId="4" xfId="0" applyNumberFormat="1" applyFont="1" applyBorder="1" applyAlignment="1">
      <alignment horizontal="center" vertical="top" wrapText="1"/>
    </xf>
    <xf numFmtId="166" fontId="5" fillId="0" borderId="25" xfId="0" applyNumberFormat="1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49" fontId="13" fillId="0" borderId="60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49" fontId="4" fillId="6" borderId="83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84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64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5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64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5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87" xfId="0" applyNumberFormat="1" applyFont="1" applyBorder="1" applyAlignment="1">
      <alignment wrapText="1"/>
    </xf>
    <xf numFmtId="3" fontId="5" fillId="0" borderId="87" xfId="0" applyNumberFormat="1" applyFont="1" applyBorder="1" applyAlignment="1">
      <alignment wrapText="1"/>
    </xf>
    <xf numFmtId="4" fontId="5" fillId="0" borderId="87" xfId="0" applyNumberFormat="1" applyFont="1" applyBorder="1" applyAlignment="1">
      <alignment wrapText="1"/>
    </xf>
    <xf numFmtId="4" fontId="5" fillId="0" borderId="87" xfId="0" applyNumberFormat="1" applyFont="1" applyBorder="1" applyAlignment="1">
      <alignment horizontal="right" vertical="top" wrapText="1"/>
    </xf>
    <xf numFmtId="0" fontId="5" fillId="0" borderId="84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8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69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85" xfId="0" applyFont="1" applyBorder="1" applyAlignment="1">
      <alignment wrapText="1"/>
    </xf>
    <xf numFmtId="3" fontId="5" fillId="0" borderId="85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" fillId="0" borderId="2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right" wrapText="1"/>
    </xf>
    <xf numFmtId="49" fontId="1" fillId="0" borderId="25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49" fontId="1" fillId="0" borderId="66" xfId="0" applyNumberFormat="1" applyFont="1" applyBorder="1" applyAlignment="1">
      <alignment horizontal="right" vertical="center" wrapText="1"/>
    </xf>
    <xf numFmtId="0" fontId="5" fillId="7" borderId="25" xfId="0" applyFont="1" applyFill="1" applyBorder="1" applyAlignment="1">
      <alignment vertical="center" wrapText="1"/>
    </xf>
    <xf numFmtId="0" fontId="5" fillId="7" borderId="25" xfId="0" applyFont="1" applyFill="1" applyBorder="1" applyAlignment="1">
      <alignment vertical="top" wrapText="1"/>
    </xf>
    <xf numFmtId="4" fontId="0" fillId="0" borderId="92" xfId="0" applyNumberFormat="1" applyFont="1" applyBorder="1"/>
    <xf numFmtId="0" fontId="24" fillId="0" borderId="0" xfId="0" applyFont="1"/>
    <xf numFmtId="4" fontId="24" fillId="0" borderId="0" xfId="0" applyNumberFormat="1" applyFont="1"/>
    <xf numFmtId="166" fontId="8" fillId="4" borderId="86" xfId="0" applyNumberFormat="1" applyFont="1" applyFill="1" applyBorder="1" applyAlignment="1">
      <alignment horizontal="left" wrapText="1"/>
    </xf>
    <xf numFmtId="0" fontId="7" fillId="0" borderId="87" xfId="0" applyFont="1" applyBorder="1"/>
    <xf numFmtId="0" fontId="7" fillId="0" borderId="88" xfId="0" applyFont="1" applyBorder="1"/>
    <xf numFmtId="3" fontId="5" fillId="0" borderId="90" xfId="0" applyNumberFormat="1" applyFont="1" applyBorder="1" applyAlignment="1">
      <alignment horizontal="center" wrapText="1"/>
    </xf>
    <xf numFmtId="0" fontId="7" fillId="0" borderId="90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48" xfId="0" applyFont="1" applyBorder="1"/>
    <xf numFmtId="3" fontId="5" fillId="0" borderId="56" xfId="0" applyNumberFormat="1" applyFont="1" applyBorder="1" applyAlignment="1">
      <alignment horizontal="center" vertical="center" wrapText="1"/>
    </xf>
    <xf numFmtId="0" fontId="7" fillId="0" borderId="57" xfId="0" applyFont="1" applyBorder="1"/>
    <xf numFmtId="0" fontId="7" fillId="0" borderId="58" xfId="0" applyFont="1" applyBorder="1"/>
    <xf numFmtId="0" fontId="7" fillId="0" borderId="61" xfId="0" applyFont="1" applyBorder="1"/>
    <xf numFmtId="0" fontId="7" fillId="0" borderId="62" xfId="0" applyFont="1" applyBorder="1"/>
    <xf numFmtId="0" fontId="7" fillId="0" borderId="63" xfId="0" applyFont="1" applyBorder="1"/>
    <xf numFmtId="3" fontId="5" fillId="0" borderId="57" xfId="0" applyNumberFormat="1" applyFont="1" applyBorder="1" applyAlignment="1">
      <alignment horizontal="center" vertical="center" wrapText="1"/>
    </xf>
    <xf numFmtId="4" fontId="5" fillId="0" borderId="67" xfId="0" applyNumberFormat="1" applyFont="1" applyBorder="1" applyAlignment="1">
      <alignment horizontal="center" vertical="center" wrapText="1"/>
    </xf>
    <xf numFmtId="0" fontId="7" fillId="0" borderId="85" xfId="0" applyFont="1" applyBorder="1"/>
    <xf numFmtId="0" fontId="7" fillId="0" borderId="43" xfId="0" applyFont="1" applyBorder="1"/>
    <xf numFmtId="166" fontId="5" fillId="0" borderId="86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6" xfId="0" applyNumberFormat="1" applyFont="1" applyFill="1" applyBorder="1" applyAlignment="1">
      <alignment horizontal="center" vertical="center" wrapText="1"/>
    </xf>
    <xf numFmtId="0" fontId="7" fillId="0" borderId="91" xfId="0" applyFont="1" applyBorder="1"/>
    <xf numFmtId="0" fontId="7" fillId="0" borderId="92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5"/>
  <sheetViews>
    <sheetView topLeftCell="A13" workbookViewId="0">
      <selection activeCell="K5" sqref="K5"/>
    </sheetView>
  </sheetViews>
  <sheetFormatPr defaultColWidth="12.625" defaultRowHeight="15" customHeight="1" x14ac:dyDescent="0.2"/>
  <cols>
    <col min="1" max="1" width="8.375" customWidth="1"/>
    <col min="2" max="2" width="5.625" customWidth="1"/>
    <col min="3" max="3" width="25.75" customWidth="1"/>
    <col min="4" max="4" width="8.25" customWidth="1"/>
    <col min="5" max="5" width="9.25" customWidth="1"/>
    <col min="6" max="6" width="12.5" customWidth="1"/>
    <col min="7" max="7" width="11.75" customWidth="1"/>
    <col min="8" max="8" width="9.25" customWidth="1"/>
    <col min="9" max="9" width="12.5" customWidth="1"/>
    <col min="10" max="10" width="11.75" customWidth="1"/>
    <col min="11" max="11" width="9.25" customWidth="1"/>
    <col min="12" max="12" width="12.5" customWidth="1"/>
    <col min="13" max="13" width="11.75" customWidth="1"/>
    <col min="14" max="14" width="9.25" customWidth="1"/>
    <col min="15" max="15" width="12.5" customWidth="1"/>
    <col min="16" max="19" width="11.75" customWidth="1"/>
    <col min="20" max="20" width="19.375" customWidth="1"/>
    <col min="21" max="38" width="4.37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59" t="s">
        <v>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59" t="s">
        <v>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60" t="s">
        <v>5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61" t="s">
        <v>6</v>
      </c>
      <c r="B17" s="263" t="s">
        <v>7</v>
      </c>
      <c r="C17" s="263" t="s">
        <v>8</v>
      </c>
      <c r="D17" s="265" t="s">
        <v>9</v>
      </c>
      <c r="E17" s="237" t="s">
        <v>10</v>
      </c>
      <c r="F17" s="238"/>
      <c r="G17" s="239"/>
      <c r="H17" s="237" t="s">
        <v>11</v>
      </c>
      <c r="I17" s="238"/>
      <c r="J17" s="239"/>
      <c r="K17" s="237" t="s">
        <v>12</v>
      </c>
      <c r="L17" s="238"/>
      <c r="M17" s="239"/>
      <c r="N17" s="237" t="s">
        <v>13</v>
      </c>
      <c r="O17" s="238"/>
      <c r="P17" s="239"/>
      <c r="Q17" s="256" t="s">
        <v>14</v>
      </c>
      <c r="R17" s="238"/>
      <c r="S17" s="239"/>
      <c r="T17" s="257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62"/>
      <c r="B18" s="264"/>
      <c r="C18" s="264"/>
      <c r="D18" s="266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5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986964.6</v>
      </c>
      <c r="N21" s="38"/>
      <c r="O21" s="39"/>
      <c r="P21" s="40">
        <v>986964.6</v>
      </c>
      <c r="Q21" s="40">
        <v>986964.6</v>
      </c>
      <c r="R21" s="40">
        <f>J21+P21</f>
        <v>986964.6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9">
        <f>M21</f>
        <v>986964.6</v>
      </c>
      <c r="N22" s="46"/>
      <c r="O22" s="47"/>
      <c r="P22" s="49">
        <v>986964.6</v>
      </c>
      <c r="Q22" s="49">
        <v>986964.6</v>
      </c>
      <c r="R22" s="49">
        <v>986964.6</v>
      </c>
      <c r="S22" s="48">
        <f>SUM(S21)</f>
        <v>0</v>
      </c>
      <c r="T22" s="5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40"/>
      <c r="B23" s="241"/>
      <c r="C23" s="241"/>
      <c r="D23" s="51"/>
      <c r="E23" s="52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  <c r="Q23" s="54"/>
      <c r="R23" s="54"/>
      <c r="S23" s="54"/>
      <c r="T23" s="5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6" t="s">
        <v>26</v>
      </c>
      <c r="B24" s="57" t="s">
        <v>34</v>
      </c>
      <c r="C24" s="58" t="s">
        <v>35</v>
      </c>
      <c r="D24" s="59"/>
      <c r="E24" s="60"/>
      <c r="F24" s="61"/>
      <c r="G24" s="62"/>
      <c r="H24" s="60"/>
      <c r="I24" s="61"/>
      <c r="J24" s="62"/>
      <c r="K24" s="60"/>
      <c r="L24" s="61"/>
      <c r="M24" s="62"/>
      <c r="N24" s="60"/>
      <c r="O24" s="61"/>
      <c r="P24" s="62"/>
      <c r="Q24" s="62"/>
      <c r="R24" s="62"/>
      <c r="S24" s="62"/>
      <c r="T24" s="6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4" t="s">
        <v>29</v>
      </c>
      <c r="B25" s="65" t="s">
        <v>30</v>
      </c>
      <c r="C25" s="64" t="s">
        <v>36</v>
      </c>
      <c r="D25" s="66"/>
      <c r="E25" s="67"/>
      <c r="F25" s="68"/>
      <c r="G25" s="69"/>
      <c r="H25" s="67"/>
      <c r="I25" s="68"/>
      <c r="J25" s="69"/>
      <c r="K25" s="67"/>
      <c r="L25" s="68"/>
      <c r="M25" s="69"/>
      <c r="N25" s="67"/>
      <c r="O25" s="68"/>
      <c r="P25" s="69"/>
      <c r="Q25" s="69"/>
      <c r="R25" s="69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30" customHeight="1" x14ac:dyDescent="0.2">
      <c r="A26" s="72" t="s">
        <v>37</v>
      </c>
      <c r="B26" s="73" t="s">
        <v>38</v>
      </c>
      <c r="C26" s="72" t="s">
        <v>39</v>
      </c>
      <c r="D26" s="74"/>
      <c r="E26" s="75"/>
      <c r="F26" s="76"/>
      <c r="G26" s="77">
        <f>SUM(G27:G28)</f>
        <v>0</v>
      </c>
      <c r="H26" s="75"/>
      <c r="I26" s="76"/>
      <c r="J26" s="77">
        <f>SUM(J27:J28)</f>
        <v>0</v>
      </c>
      <c r="K26" s="75"/>
      <c r="L26" s="76"/>
      <c r="M26" s="77">
        <f>SUM(M27:M28)</f>
        <v>54424</v>
      </c>
      <c r="N26" s="75"/>
      <c r="O26" s="76"/>
      <c r="P26" s="77">
        <f t="shared" ref="P26:S26" si="0">SUM(P27:P28)</f>
        <v>47005.070000000007</v>
      </c>
      <c r="Q26" s="77">
        <f t="shared" si="0"/>
        <v>54424</v>
      </c>
      <c r="R26" s="77">
        <f t="shared" si="0"/>
        <v>47005.070000000007</v>
      </c>
      <c r="S26" s="77">
        <f t="shared" si="0"/>
        <v>7418.9299999999967</v>
      </c>
      <c r="T26" s="7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30" customHeight="1" x14ac:dyDescent="0.2">
      <c r="A27" s="79" t="s">
        <v>40</v>
      </c>
      <c r="B27" s="80" t="s">
        <v>41</v>
      </c>
      <c r="C27" s="81" t="s">
        <v>42</v>
      </c>
      <c r="D27" s="82" t="s">
        <v>43</v>
      </c>
      <c r="E27" s="83"/>
      <c r="F27" s="84"/>
      <c r="G27" s="85">
        <f t="shared" ref="G27:G28" si="1">E27*F27</f>
        <v>0</v>
      </c>
      <c r="H27" s="83"/>
      <c r="I27" s="84"/>
      <c r="J27" s="85">
        <f t="shared" ref="J27:J28" si="2">H27*I27</f>
        <v>0</v>
      </c>
      <c r="K27" s="83">
        <v>2</v>
      </c>
      <c r="L27" s="84">
        <v>13050</v>
      </c>
      <c r="M27" s="85">
        <f t="shared" ref="M27:M28" si="3">K27*L27</f>
        <v>26100</v>
      </c>
      <c r="N27" s="83">
        <v>2</v>
      </c>
      <c r="O27" s="84">
        <v>13050</v>
      </c>
      <c r="P27" s="85">
        <f>N27*O27</f>
        <v>26100</v>
      </c>
      <c r="Q27" s="85">
        <f t="shared" ref="Q27:Q28" si="4">G27+M27</f>
        <v>26100</v>
      </c>
      <c r="R27" s="85">
        <f t="shared" ref="R27:R28" si="5">J27+P27</f>
        <v>26100</v>
      </c>
      <c r="S27" s="85">
        <f t="shared" ref="S27:S28" si="6">Q27-R27</f>
        <v>0</v>
      </c>
      <c r="T27" s="8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7" t="s">
        <v>40</v>
      </c>
      <c r="B28" s="88" t="s">
        <v>44</v>
      </c>
      <c r="C28" s="81" t="s">
        <v>45</v>
      </c>
      <c r="D28" s="82" t="s">
        <v>43</v>
      </c>
      <c r="E28" s="83"/>
      <c r="F28" s="84"/>
      <c r="G28" s="85">
        <f t="shared" si="1"/>
        <v>0</v>
      </c>
      <c r="H28" s="83"/>
      <c r="I28" s="84"/>
      <c r="J28" s="85">
        <f t="shared" si="2"/>
        <v>0</v>
      </c>
      <c r="K28" s="83">
        <v>2</v>
      </c>
      <c r="L28" s="84">
        <v>14162</v>
      </c>
      <c r="M28" s="85">
        <f t="shared" si="3"/>
        <v>28324</v>
      </c>
      <c r="N28" s="83">
        <v>2</v>
      </c>
      <c r="O28" s="84">
        <v>10452.540000000001</v>
      </c>
      <c r="P28" s="85">
        <f>N28*O28-0.01</f>
        <v>20905.070000000003</v>
      </c>
      <c r="Q28" s="85">
        <f t="shared" si="4"/>
        <v>28324</v>
      </c>
      <c r="R28" s="85">
        <f t="shared" si="5"/>
        <v>20905.070000000003</v>
      </c>
      <c r="S28" s="85">
        <f t="shared" si="6"/>
        <v>7418.9299999999967</v>
      </c>
      <c r="T28" s="8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72" t="s">
        <v>37</v>
      </c>
      <c r="B29" s="73" t="s">
        <v>46</v>
      </c>
      <c r="C29" s="72" t="s">
        <v>47</v>
      </c>
      <c r="D29" s="74"/>
      <c r="E29" s="75"/>
      <c r="F29" s="76"/>
      <c r="G29" s="77"/>
      <c r="H29" s="75"/>
      <c r="I29" s="76"/>
      <c r="J29" s="77"/>
      <c r="K29" s="75"/>
      <c r="L29" s="76"/>
      <c r="M29" s="77">
        <f>SUM(M30:M32)</f>
        <v>155556</v>
      </c>
      <c r="N29" s="75"/>
      <c r="O29" s="76"/>
      <c r="P29" s="77">
        <f t="shared" ref="P29:S29" si="7">SUM(P30:P32)</f>
        <v>155556</v>
      </c>
      <c r="Q29" s="77">
        <f t="shared" si="7"/>
        <v>155556</v>
      </c>
      <c r="R29" s="77">
        <f t="shared" si="7"/>
        <v>155556</v>
      </c>
      <c r="S29" s="77">
        <f t="shared" si="7"/>
        <v>0</v>
      </c>
      <c r="T29" s="78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30" customHeight="1" x14ac:dyDescent="0.2">
      <c r="A30" s="79" t="s">
        <v>40</v>
      </c>
      <c r="B30" s="80" t="s">
        <v>48</v>
      </c>
      <c r="C30" s="81" t="s">
        <v>49</v>
      </c>
      <c r="D30" s="82"/>
      <c r="E30" s="242" t="s">
        <v>50</v>
      </c>
      <c r="F30" s="241"/>
      <c r="G30" s="243"/>
      <c r="H30" s="242" t="s">
        <v>50</v>
      </c>
      <c r="I30" s="241"/>
      <c r="J30" s="243"/>
      <c r="K30" s="83">
        <v>4</v>
      </c>
      <c r="L30" s="84">
        <v>12423</v>
      </c>
      <c r="M30" s="85">
        <f t="shared" ref="M30:M32" si="8">K30*L30</f>
        <v>49692</v>
      </c>
      <c r="N30" s="83">
        <v>4</v>
      </c>
      <c r="O30" s="84">
        <v>12423</v>
      </c>
      <c r="P30" s="85">
        <f t="shared" ref="P30:P32" si="9">N30*O30</f>
        <v>49692</v>
      </c>
      <c r="Q30" s="85">
        <f t="shared" ref="Q30:Q32" si="10">G30+M30</f>
        <v>49692</v>
      </c>
      <c r="R30" s="85">
        <f t="shared" ref="R30:R32" si="11">J30+P30</f>
        <v>49692</v>
      </c>
      <c r="S30" s="85">
        <f t="shared" ref="S30:S32" si="12">Q30-R30</f>
        <v>0</v>
      </c>
      <c r="T30" s="86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87" t="s">
        <v>40</v>
      </c>
      <c r="B31" s="88" t="s">
        <v>51</v>
      </c>
      <c r="C31" s="81" t="s">
        <v>52</v>
      </c>
      <c r="D31" s="82"/>
      <c r="E31" s="244"/>
      <c r="F31" s="241"/>
      <c r="G31" s="243"/>
      <c r="H31" s="244"/>
      <c r="I31" s="241"/>
      <c r="J31" s="243"/>
      <c r="K31" s="83">
        <v>4</v>
      </c>
      <c r="L31" s="84">
        <v>12423</v>
      </c>
      <c r="M31" s="85">
        <f t="shared" si="8"/>
        <v>49692</v>
      </c>
      <c r="N31" s="83">
        <v>4</v>
      </c>
      <c r="O31" s="84">
        <v>12423</v>
      </c>
      <c r="P31" s="85">
        <f t="shared" si="9"/>
        <v>49692</v>
      </c>
      <c r="Q31" s="85">
        <f t="shared" si="10"/>
        <v>49692</v>
      </c>
      <c r="R31" s="85">
        <f t="shared" si="11"/>
        <v>49692</v>
      </c>
      <c r="S31" s="85">
        <f t="shared" si="12"/>
        <v>0</v>
      </c>
      <c r="T31" s="86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7.5" customHeight="1" x14ac:dyDescent="0.2">
      <c r="A32" s="89" t="s">
        <v>40</v>
      </c>
      <c r="B32" s="90" t="s">
        <v>53</v>
      </c>
      <c r="C32" s="91" t="s">
        <v>54</v>
      </c>
      <c r="D32" s="92"/>
      <c r="E32" s="244"/>
      <c r="F32" s="241"/>
      <c r="G32" s="243"/>
      <c r="H32" s="244"/>
      <c r="I32" s="241"/>
      <c r="J32" s="243"/>
      <c r="K32" s="93">
        <v>4</v>
      </c>
      <c r="L32" s="94">
        <v>14043</v>
      </c>
      <c r="M32" s="95">
        <f t="shared" si="8"/>
        <v>56172</v>
      </c>
      <c r="N32" s="93">
        <v>4</v>
      </c>
      <c r="O32" s="94">
        <v>14043</v>
      </c>
      <c r="P32" s="95">
        <f t="shared" si="9"/>
        <v>56172</v>
      </c>
      <c r="Q32" s="95">
        <f t="shared" si="10"/>
        <v>56172</v>
      </c>
      <c r="R32" s="95">
        <f t="shared" si="11"/>
        <v>56172</v>
      </c>
      <c r="S32" s="95">
        <f t="shared" si="12"/>
        <v>0</v>
      </c>
      <c r="T32" s="9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72" t="s">
        <v>37</v>
      </c>
      <c r="B33" s="73" t="s">
        <v>55</v>
      </c>
      <c r="C33" s="72" t="s">
        <v>56</v>
      </c>
      <c r="D33" s="74"/>
      <c r="E33" s="75"/>
      <c r="F33" s="76"/>
      <c r="G33" s="77"/>
      <c r="H33" s="75"/>
      <c r="I33" s="76"/>
      <c r="J33" s="77"/>
      <c r="K33" s="75"/>
      <c r="L33" s="76"/>
      <c r="M33" s="77">
        <f>SUM(M34:M38)</f>
        <v>238800</v>
      </c>
      <c r="N33" s="75"/>
      <c r="O33" s="76"/>
      <c r="P33" s="77">
        <f t="shared" ref="P33:S33" si="13">SUM(P34:P38)</f>
        <v>238800</v>
      </c>
      <c r="Q33" s="77">
        <f t="shared" si="13"/>
        <v>238800</v>
      </c>
      <c r="R33" s="77">
        <f t="shared" si="13"/>
        <v>238800</v>
      </c>
      <c r="S33" s="77">
        <f t="shared" si="13"/>
        <v>0</v>
      </c>
      <c r="T33" s="7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9" t="s">
        <v>40</v>
      </c>
      <c r="B34" s="80" t="s">
        <v>57</v>
      </c>
      <c r="C34" s="81" t="s">
        <v>58</v>
      </c>
      <c r="D34" s="82"/>
      <c r="E34" s="245" t="s">
        <v>50</v>
      </c>
      <c r="F34" s="246"/>
      <c r="G34" s="247"/>
      <c r="H34" s="245" t="s">
        <v>50</v>
      </c>
      <c r="I34" s="246"/>
      <c r="J34" s="247"/>
      <c r="K34" s="83">
        <v>4</v>
      </c>
      <c r="L34" s="84">
        <v>14150</v>
      </c>
      <c r="M34" s="85">
        <f t="shared" ref="M34:M38" si="14">K34*L34</f>
        <v>56600</v>
      </c>
      <c r="N34" s="83">
        <v>4</v>
      </c>
      <c r="O34" s="84">
        <v>14150</v>
      </c>
      <c r="P34" s="85">
        <f t="shared" ref="P34:P38" si="15">N34*O34</f>
        <v>56600</v>
      </c>
      <c r="Q34" s="85">
        <f t="shared" ref="Q34:Q38" si="16">G34+M34</f>
        <v>56600</v>
      </c>
      <c r="R34" s="85">
        <f t="shared" ref="R34:R38" si="17">J34+P34</f>
        <v>56600</v>
      </c>
      <c r="S34" s="85">
        <f t="shared" ref="S34:S38" si="18">Q34-R34</f>
        <v>0</v>
      </c>
      <c r="T34" s="8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87" t="s">
        <v>40</v>
      </c>
      <c r="B35" s="88" t="s">
        <v>59</v>
      </c>
      <c r="C35" s="91" t="s">
        <v>60</v>
      </c>
      <c r="D35" s="92"/>
      <c r="E35" s="244"/>
      <c r="F35" s="241"/>
      <c r="G35" s="243"/>
      <c r="H35" s="244"/>
      <c r="I35" s="241"/>
      <c r="J35" s="243"/>
      <c r="K35" s="93">
        <v>4</v>
      </c>
      <c r="L35" s="94">
        <v>13000</v>
      </c>
      <c r="M35" s="95">
        <f t="shared" si="14"/>
        <v>52000</v>
      </c>
      <c r="N35" s="93">
        <v>4</v>
      </c>
      <c r="O35" s="94">
        <v>13000</v>
      </c>
      <c r="P35" s="95">
        <f t="shared" si="15"/>
        <v>52000</v>
      </c>
      <c r="Q35" s="85">
        <f t="shared" si="16"/>
        <v>52000</v>
      </c>
      <c r="R35" s="85">
        <f t="shared" si="17"/>
        <v>52000</v>
      </c>
      <c r="S35" s="85">
        <f t="shared" si="18"/>
        <v>0</v>
      </c>
      <c r="T35" s="86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9" t="s">
        <v>40</v>
      </c>
      <c r="B36" s="97" t="s">
        <v>61</v>
      </c>
      <c r="C36" s="98" t="s">
        <v>62</v>
      </c>
      <c r="D36" s="99"/>
      <c r="E36" s="244"/>
      <c r="F36" s="241"/>
      <c r="G36" s="243"/>
      <c r="H36" s="244"/>
      <c r="I36" s="241"/>
      <c r="J36" s="243"/>
      <c r="K36" s="100">
        <v>4</v>
      </c>
      <c r="L36" s="101">
        <v>13850</v>
      </c>
      <c r="M36" s="102">
        <f t="shared" si="14"/>
        <v>55400</v>
      </c>
      <c r="N36" s="100">
        <v>4</v>
      </c>
      <c r="O36" s="101">
        <v>13850</v>
      </c>
      <c r="P36" s="102">
        <f t="shared" si="15"/>
        <v>55400</v>
      </c>
      <c r="Q36" s="103">
        <f t="shared" si="16"/>
        <v>55400</v>
      </c>
      <c r="R36" s="85">
        <f t="shared" si="17"/>
        <v>55400</v>
      </c>
      <c r="S36" s="85">
        <f t="shared" si="18"/>
        <v>0</v>
      </c>
      <c r="T36" s="96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7" t="s">
        <v>40</v>
      </c>
      <c r="B37" s="104" t="s">
        <v>63</v>
      </c>
      <c r="C37" s="105" t="s">
        <v>64</v>
      </c>
      <c r="D37" s="106"/>
      <c r="E37" s="244"/>
      <c r="F37" s="241"/>
      <c r="G37" s="243"/>
      <c r="H37" s="244"/>
      <c r="I37" s="241"/>
      <c r="J37" s="243"/>
      <c r="K37" s="100">
        <v>4</v>
      </c>
      <c r="L37" s="101">
        <v>6700</v>
      </c>
      <c r="M37" s="102">
        <f t="shared" si="14"/>
        <v>26800</v>
      </c>
      <c r="N37" s="100">
        <v>4</v>
      </c>
      <c r="O37" s="101">
        <v>6700</v>
      </c>
      <c r="P37" s="102">
        <f t="shared" si="15"/>
        <v>26800</v>
      </c>
      <c r="Q37" s="103">
        <f t="shared" si="16"/>
        <v>26800</v>
      </c>
      <c r="R37" s="85">
        <f t="shared" si="17"/>
        <v>26800</v>
      </c>
      <c r="S37" s="85">
        <f t="shared" si="18"/>
        <v>0</v>
      </c>
      <c r="T37" s="8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9" t="s">
        <v>40</v>
      </c>
      <c r="B38" s="90" t="s">
        <v>65</v>
      </c>
      <c r="C38" s="91" t="s">
        <v>66</v>
      </c>
      <c r="D38" s="92"/>
      <c r="E38" s="248"/>
      <c r="F38" s="249"/>
      <c r="G38" s="250"/>
      <c r="H38" s="248"/>
      <c r="I38" s="249"/>
      <c r="J38" s="250"/>
      <c r="K38" s="93">
        <v>4</v>
      </c>
      <c r="L38" s="94">
        <v>12000</v>
      </c>
      <c r="M38" s="95">
        <f t="shared" si="14"/>
        <v>48000</v>
      </c>
      <c r="N38" s="93">
        <v>4</v>
      </c>
      <c r="O38" s="94">
        <v>12000</v>
      </c>
      <c r="P38" s="95">
        <f t="shared" si="15"/>
        <v>48000</v>
      </c>
      <c r="Q38" s="85">
        <f t="shared" si="16"/>
        <v>48000</v>
      </c>
      <c r="R38" s="85">
        <f t="shared" si="17"/>
        <v>48000</v>
      </c>
      <c r="S38" s="85">
        <f t="shared" si="18"/>
        <v>0</v>
      </c>
      <c r="T38" s="96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107" t="s">
        <v>67</v>
      </c>
      <c r="B39" s="108"/>
      <c r="C39" s="109"/>
      <c r="D39" s="110"/>
      <c r="E39" s="111"/>
      <c r="F39" s="112"/>
      <c r="G39" s="113">
        <f>G26+G29+G33</f>
        <v>0</v>
      </c>
      <c r="H39" s="111"/>
      <c r="I39" s="112"/>
      <c r="J39" s="113">
        <f>J26+J29+J33</f>
        <v>0</v>
      </c>
      <c r="K39" s="111"/>
      <c r="L39" s="112"/>
      <c r="M39" s="114">
        <f>M26+M29+M33</f>
        <v>448780</v>
      </c>
      <c r="N39" s="111"/>
      <c r="O39" s="112"/>
      <c r="P39" s="113">
        <f t="shared" ref="P39:S39" si="19">P26+P29+P33</f>
        <v>441361.07</v>
      </c>
      <c r="Q39" s="114">
        <f t="shared" si="19"/>
        <v>448780</v>
      </c>
      <c r="R39" s="113">
        <f t="shared" si="19"/>
        <v>441361.07</v>
      </c>
      <c r="S39" s="114">
        <f t="shared" si="19"/>
        <v>7418.9299999999967</v>
      </c>
      <c r="T39" s="11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72" t="s">
        <v>29</v>
      </c>
      <c r="B40" s="73" t="s">
        <v>68</v>
      </c>
      <c r="C40" s="72" t="s">
        <v>69</v>
      </c>
      <c r="D40" s="74"/>
      <c r="E40" s="75"/>
      <c r="F40" s="76"/>
      <c r="G40" s="116"/>
      <c r="H40" s="75"/>
      <c r="I40" s="76"/>
      <c r="J40" s="116"/>
      <c r="K40" s="75"/>
      <c r="L40" s="76"/>
      <c r="M40" s="116"/>
      <c r="N40" s="75"/>
      <c r="O40" s="76"/>
      <c r="P40" s="116"/>
      <c r="Q40" s="116"/>
      <c r="R40" s="116"/>
      <c r="S40" s="116"/>
      <c r="T40" s="78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spans="1:38" ht="30" customHeight="1" x14ac:dyDescent="0.2">
      <c r="A41" s="79" t="s">
        <v>40</v>
      </c>
      <c r="B41" s="117" t="s">
        <v>70</v>
      </c>
      <c r="C41" s="81" t="s">
        <v>71</v>
      </c>
      <c r="D41" s="82"/>
      <c r="E41" s="83"/>
      <c r="F41" s="118">
        <v>0.22</v>
      </c>
      <c r="G41" s="85">
        <f t="shared" ref="G41:G42" si="20">E41*F41</f>
        <v>0</v>
      </c>
      <c r="H41" s="83"/>
      <c r="I41" s="118">
        <v>0.22</v>
      </c>
      <c r="J41" s="85">
        <f t="shared" ref="J41:J42" si="21">H41*I41</f>
        <v>0</v>
      </c>
      <c r="K41" s="83">
        <v>54424</v>
      </c>
      <c r="L41" s="118">
        <v>0.22</v>
      </c>
      <c r="M41" s="85">
        <f t="shared" ref="M41:M42" si="22">K41*L41</f>
        <v>11973.28</v>
      </c>
      <c r="N41" s="119">
        <v>47005.07</v>
      </c>
      <c r="O41" s="118">
        <v>0.22</v>
      </c>
      <c r="P41" s="85">
        <v>10341.34</v>
      </c>
      <c r="Q41" s="85">
        <f t="shared" ref="Q41:Q42" si="23">G41+M41</f>
        <v>11973.28</v>
      </c>
      <c r="R41" s="85">
        <f t="shared" ref="R41:R42" si="24">J41+P41</f>
        <v>10341.34</v>
      </c>
      <c r="S41" s="85">
        <f t="shared" ref="S41:S42" si="25">Q41-R41</f>
        <v>1631.9400000000005</v>
      </c>
      <c r="T41" s="8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7" t="s">
        <v>40</v>
      </c>
      <c r="B42" s="88" t="s">
        <v>72</v>
      </c>
      <c r="C42" s="81" t="s">
        <v>47</v>
      </c>
      <c r="D42" s="82"/>
      <c r="E42" s="83"/>
      <c r="F42" s="118">
        <v>0.22</v>
      </c>
      <c r="G42" s="85">
        <f t="shared" si="20"/>
        <v>0</v>
      </c>
      <c r="H42" s="83"/>
      <c r="I42" s="118">
        <v>0.22</v>
      </c>
      <c r="J42" s="85">
        <f t="shared" si="21"/>
        <v>0</v>
      </c>
      <c r="K42" s="83">
        <v>155556</v>
      </c>
      <c r="L42" s="118">
        <v>0.22</v>
      </c>
      <c r="M42" s="85">
        <f t="shared" si="22"/>
        <v>34222.32</v>
      </c>
      <c r="N42" s="119">
        <v>155556</v>
      </c>
      <c r="O42" s="118">
        <v>0.22</v>
      </c>
      <c r="P42" s="85">
        <f>N42*O42</f>
        <v>34222.32</v>
      </c>
      <c r="Q42" s="85">
        <f t="shared" si="23"/>
        <v>34222.32</v>
      </c>
      <c r="R42" s="85">
        <f t="shared" si="24"/>
        <v>34222.32</v>
      </c>
      <c r="S42" s="85">
        <f t="shared" si="25"/>
        <v>0</v>
      </c>
      <c r="T42" s="8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107" t="s">
        <v>73</v>
      </c>
      <c r="B43" s="108"/>
      <c r="C43" s="109"/>
      <c r="D43" s="110"/>
      <c r="E43" s="111"/>
      <c r="F43" s="112"/>
      <c r="G43" s="113">
        <f>SUM(G41:G42)</f>
        <v>0</v>
      </c>
      <c r="H43" s="111"/>
      <c r="I43" s="112"/>
      <c r="J43" s="113">
        <f>SUM(J41:J42)</f>
        <v>0</v>
      </c>
      <c r="K43" s="111"/>
      <c r="L43" s="112"/>
      <c r="M43" s="113">
        <f>SUM(M41:M42)</f>
        <v>46195.6</v>
      </c>
      <c r="N43" s="111"/>
      <c r="O43" s="112"/>
      <c r="P43" s="113">
        <f t="shared" ref="P43:S43" si="26">SUM(P41:P42)</f>
        <v>44563.66</v>
      </c>
      <c r="Q43" s="113">
        <f t="shared" si="26"/>
        <v>46195.6</v>
      </c>
      <c r="R43" s="113">
        <f t="shared" si="26"/>
        <v>44563.66</v>
      </c>
      <c r="S43" s="113">
        <f t="shared" si="26"/>
        <v>1631.9400000000005</v>
      </c>
      <c r="T43" s="11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49.5" customHeight="1" x14ac:dyDescent="0.2">
      <c r="A44" s="72" t="s">
        <v>29</v>
      </c>
      <c r="B44" s="73" t="s">
        <v>74</v>
      </c>
      <c r="C44" s="72" t="s">
        <v>75</v>
      </c>
      <c r="D44" s="74"/>
      <c r="E44" s="75"/>
      <c r="F44" s="76"/>
      <c r="G44" s="116"/>
      <c r="H44" s="75"/>
      <c r="I44" s="76"/>
      <c r="J44" s="116"/>
      <c r="K44" s="75"/>
      <c r="L44" s="76"/>
      <c r="M44" s="116"/>
      <c r="N44" s="75"/>
      <c r="O44" s="76"/>
      <c r="P44" s="116"/>
      <c r="Q44" s="116"/>
      <c r="R44" s="116"/>
      <c r="S44" s="116"/>
      <c r="T44" s="78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1:38" ht="30" hidden="1" customHeight="1" x14ac:dyDescent="0.2">
      <c r="A45" s="79" t="s">
        <v>40</v>
      </c>
      <c r="B45" s="117" t="s">
        <v>76</v>
      </c>
      <c r="C45" s="120" t="s">
        <v>77</v>
      </c>
      <c r="D45" s="82" t="s">
        <v>43</v>
      </c>
      <c r="E45" s="83"/>
      <c r="F45" s="84"/>
      <c r="G45" s="85">
        <f t="shared" ref="G45:G47" si="27">E45*F45</f>
        <v>0</v>
      </c>
      <c r="H45" s="83"/>
      <c r="I45" s="84"/>
      <c r="J45" s="85">
        <f t="shared" ref="J45:J47" si="28">H45*I45</f>
        <v>0</v>
      </c>
      <c r="K45" s="83"/>
      <c r="L45" s="84"/>
      <c r="M45" s="85">
        <f t="shared" ref="M45:M47" si="29">K45*L45</f>
        <v>0</v>
      </c>
      <c r="N45" s="83"/>
      <c r="O45" s="84"/>
      <c r="P45" s="85">
        <f t="shared" ref="P45:P47" si="30">N45*O45</f>
        <v>0</v>
      </c>
      <c r="Q45" s="85">
        <f t="shared" ref="Q45:Q47" si="31">G45+M45</f>
        <v>0</v>
      </c>
      <c r="R45" s="85">
        <f t="shared" ref="R45:R47" si="32">J45+P45</f>
        <v>0</v>
      </c>
      <c r="S45" s="85">
        <f t="shared" ref="S45:S47" si="33">Q45-R45</f>
        <v>0</v>
      </c>
      <c r="T45" s="8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hidden="1" customHeight="1" x14ac:dyDescent="0.2">
      <c r="A46" s="87" t="s">
        <v>40</v>
      </c>
      <c r="B46" s="88" t="s">
        <v>78</v>
      </c>
      <c r="C46" s="120" t="s">
        <v>77</v>
      </c>
      <c r="D46" s="82" t="s">
        <v>43</v>
      </c>
      <c r="E46" s="83"/>
      <c r="F46" s="84"/>
      <c r="G46" s="85">
        <f t="shared" si="27"/>
        <v>0</v>
      </c>
      <c r="H46" s="83"/>
      <c r="I46" s="84"/>
      <c r="J46" s="85">
        <f t="shared" si="28"/>
        <v>0</v>
      </c>
      <c r="K46" s="83"/>
      <c r="L46" s="84"/>
      <c r="M46" s="85">
        <f t="shared" si="29"/>
        <v>0</v>
      </c>
      <c r="N46" s="83"/>
      <c r="O46" s="84"/>
      <c r="P46" s="85">
        <f t="shared" si="30"/>
        <v>0</v>
      </c>
      <c r="Q46" s="85">
        <f t="shared" si="31"/>
        <v>0</v>
      </c>
      <c r="R46" s="85">
        <f t="shared" si="32"/>
        <v>0</v>
      </c>
      <c r="S46" s="85">
        <f t="shared" si="33"/>
        <v>0</v>
      </c>
      <c r="T46" s="8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hidden="1" customHeight="1" x14ac:dyDescent="0.2">
      <c r="A47" s="89" t="s">
        <v>40</v>
      </c>
      <c r="B47" s="90" t="s">
        <v>79</v>
      </c>
      <c r="C47" s="120" t="s">
        <v>77</v>
      </c>
      <c r="D47" s="92" t="s">
        <v>43</v>
      </c>
      <c r="E47" s="93"/>
      <c r="F47" s="94"/>
      <c r="G47" s="95">
        <f t="shared" si="27"/>
        <v>0</v>
      </c>
      <c r="H47" s="93"/>
      <c r="I47" s="94"/>
      <c r="J47" s="95">
        <f t="shared" si="28"/>
        <v>0</v>
      </c>
      <c r="K47" s="93"/>
      <c r="L47" s="94"/>
      <c r="M47" s="95">
        <f t="shared" si="29"/>
        <v>0</v>
      </c>
      <c r="N47" s="93"/>
      <c r="O47" s="94"/>
      <c r="P47" s="95">
        <f t="shared" si="30"/>
        <v>0</v>
      </c>
      <c r="Q47" s="85">
        <f t="shared" si="31"/>
        <v>0</v>
      </c>
      <c r="R47" s="85">
        <f t="shared" si="32"/>
        <v>0</v>
      </c>
      <c r="S47" s="85">
        <f t="shared" si="33"/>
        <v>0</v>
      </c>
      <c r="T47" s="96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107" t="s">
        <v>80</v>
      </c>
      <c r="B48" s="108"/>
      <c r="C48" s="109"/>
      <c r="D48" s="110"/>
      <c r="E48" s="111"/>
      <c r="F48" s="112"/>
      <c r="G48" s="113">
        <f>SUM(G45:G47)</f>
        <v>0</v>
      </c>
      <c r="H48" s="111"/>
      <c r="I48" s="112"/>
      <c r="J48" s="113">
        <f>SUM(J45:J47)</f>
        <v>0</v>
      </c>
      <c r="K48" s="111"/>
      <c r="L48" s="112"/>
      <c r="M48" s="113">
        <f>SUM(M45:M47)</f>
        <v>0</v>
      </c>
      <c r="N48" s="111"/>
      <c r="O48" s="112"/>
      <c r="P48" s="113">
        <f t="shared" ref="P48:S48" si="34">SUM(P45:P47)</f>
        <v>0</v>
      </c>
      <c r="Q48" s="113">
        <f t="shared" si="34"/>
        <v>0</v>
      </c>
      <c r="R48" s="113">
        <f t="shared" si="34"/>
        <v>0</v>
      </c>
      <c r="S48" s="113">
        <f t="shared" si="34"/>
        <v>0</v>
      </c>
      <c r="T48" s="11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42" customHeight="1" x14ac:dyDescent="0.2">
      <c r="A49" s="72" t="s">
        <v>29</v>
      </c>
      <c r="B49" s="73" t="s">
        <v>81</v>
      </c>
      <c r="C49" s="121" t="s">
        <v>82</v>
      </c>
      <c r="D49" s="74"/>
      <c r="E49" s="75"/>
      <c r="F49" s="76"/>
      <c r="G49" s="116"/>
      <c r="H49" s="75"/>
      <c r="I49" s="76"/>
      <c r="J49" s="116"/>
      <c r="K49" s="75"/>
      <c r="L49" s="76"/>
      <c r="M49" s="116"/>
      <c r="N49" s="75"/>
      <c r="O49" s="76"/>
      <c r="P49" s="116"/>
      <c r="Q49" s="116"/>
      <c r="R49" s="116"/>
      <c r="S49" s="116"/>
      <c r="T49" s="7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spans="1:38" ht="30" hidden="1" customHeight="1" x14ac:dyDescent="0.2">
      <c r="A50" s="79" t="s">
        <v>40</v>
      </c>
      <c r="B50" s="117" t="s">
        <v>83</v>
      </c>
      <c r="C50" s="120" t="s">
        <v>84</v>
      </c>
      <c r="D50" s="82" t="s">
        <v>43</v>
      </c>
      <c r="E50" s="83"/>
      <c r="F50" s="84"/>
      <c r="G50" s="85">
        <f t="shared" ref="G50:G53" si="35">E50*F50</f>
        <v>0</v>
      </c>
      <c r="H50" s="83"/>
      <c r="I50" s="84"/>
      <c r="J50" s="85">
        <f t="shared" ref="J50:J53" si="36">H50*I50</f>
        <v>0</v>
      </c>
      <c r="K50" s="83"/>
      <c r="L50" s="84"/>
      <c r="M50" s="85">
        <f t="shared" ref="M50:M53" si="37">K50*L50</f>
        <v>0</v>
      </c>
      <c r="N50" s="83"/>
      <c r="O50" s="84"/>
      <c r="P50" s="85">
        <f t="shared" ref="P50:P53" si="38">N50*O50</f>
        <v>0</v>
      </c>
      <c r="Q50" s="85">
        <f t="shared" ref="Q50:Q53" si="39">G50+M50</f>
        <v>0</v>
      </c>
      <c r="R50" s="85">
        <f t="shared" ref="R50:R53" si="40">J50+P50</f>
        <v>0</v>
      </c>
      <c r="S50" s="85">
        <f t="shared" ref="S50:S53" si="41">Q50-R50</f>
        <v>0</v>
      </c>
      <c r="T50" s="8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hidden="1" customHeight="1" x14ac:dyDescent="0.2">
      <c r="A51" s="87" t="s">
        <v>40</v>
      </c>
      <c r="B51" s="90" t="s">
        <v>85</v>
      </c>
      <c r="C51" s="120" t="s">
        <v>86</v>
      </c>
      <c r="D51" s="82" t="s">
        <v>43</v>
      </c>
      <c r="E51" s="83"/>
      <c r="F51" s="84"/>
      <c r="G51" s="85">
        <f t="shared" si="35"/>
        <v>0</v>
      </c>
      <c r="H51" s="83"/>
      <c r="I51" s="84"/>
      <c r="J51" s="85">
        <f t="shared" si="36"/>
        <v>0</v>
      </c>
      <c r="K51" s="83"/>
      <c r="L51" s="84"/>
      <c r="M51" s="85">
        <f t="shared" si="37"/>
        <v>0</v>
      </c>
      <c r="N51" s="83"/>
      <c r="O51" s="84"/>
      <c r="P51" s="85">
        <f t="shared" si="38"/>
        <v>0</v>
      </c>
      <c r="Q51" s="85">
        <f t="shared" si="39"/>
        <v>0</v>
      </c>
      <c r="R51" s="85">
        <f t="shared" si="40"/>
        <v>0</v>
      </c>
      <c r="S51" s="85">
        <f t="shared" si="41"/>
        <v>0</v>
      </c>
      <c r="T51" s="8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hidden="1" customHeight="1" x14ac:dyDescent="0.2">
      <c r="A52" s="87" t="s">
        <v>40</v>
      </c>
      <c r="B52" s="88" t="s">
        <v>87</v>
      </c>
      <c r="C52" s="122" t="s">
        <v>88</v>
      </c>
      <c r="D52" s="82" t="s">
        <v>43</v>
      </c>
      <c r="E52" s="83"/>
      <c r="F52" s="84"/>
      <c r="G52" s="85">
        <f t="shared" si="35"/>
        <v>0</v>
      </c>
      <c r="H52" s="83"/>
      <c r="I52" s="84"/>
      <c r="J52" s="85">
        <f t="shared" si="36"/>
        <v>0</v>
      </c>
      <c r="K52" s="83"/>
      <c r="L52" s="84"/>
      <c r="M52" s="85">
        <f t="shared" si="37"/>
        <v>0</v>
      </c>
      <c r="N52" s="83"/>
      <c r="O52" s="84"/>
      <c r="P52" s="85">
        <f t="shared" si="38"/>
        <v>0</v>
      </c>
      <c r="Q52" s="85">
        <f t="shared" si="39"/>
        <v>0</v>
      </c>
      <c r="R52" s="85">
        <f t="shared" si="40"/>
        <v>0</v>
      </c>
      <c r="S52" s="85">
        <f t="shared" si="41"/>
        <v>0</v>
      </c>
      <c r="T52" s="8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hidden="1" customHeight="1" x14ac:dyDescent="0.2">
      <c r="A53" s="89" t="s">
        <v>40</v>
      </c>
      <c r="B53" s="88" t="s">
        <v>89</v>
      </c>
      <c r="C53" s="123" t="s">
        <v>90</v>
      </c>
      <c r="D53" s="92" t="s">
        <v>43</v>
      </c>
      <c r="E53" s="93"/>
      <c r="F53" s="94"/>
      <c r="G53" s="95">
        <f t="shared" si="35"/>
        <v>0</v>
      </c>
      <c r="H53" s="93"/>
      <c r="I53" s="94"/>
      <c r="J53" s="95">
        <f t="shared" si="36"/>
        <v>0</v>
      </c>
      <c r="K53" s="93"/>
      <c r="L53" s="94"/>
      <c r="M53" s="95">
        <f t="shared" si="37"/>
        <v>0</v>
      </c>
      <c r="N53" s="93"/>
      <c r="O53" s="94"/>
      <c r="P53" s="95">
        <f t="shared" si="38"/>
        <v>0</v>
      </c>
      <c r="Q53" s="85">
        <f t="shared" si="39"/>
        <v>0</v>
      </c>
      <c r="R53" s="85">
        <f t="shared" si="40"/>
        <v>0</v>
      </c>
      <c r="S53" s="85">
        <f t="shared" si="41"/>
        <v>0</v>
      </c>
      <c r="T53" s="9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124" t="s">
        <v>91</v>
      </c>
      <c r="B54" s="108"/>
      <c r="C54" s="109"/>
      <c r="D54" s="110"/>
      <c r="E54" s="111"/>
      <c r="F54" s="112"/>
      <c r="G54" s="113">
        <f>SUM(G50:G53)</f>
        <v>0</v>
      </c>
      <c r="H54" s="111"/>
      <c r="I54" s="112"/>
      <c r="J54" s="113">
        <f>SUM(J50:J53)</f>
        <v>0</v>
      </c>
      <c r="K54" s="111"/>
      <c r="L54" s="112"/>
      <c r="M54" s="113">
        <f>SUM(M50:M53)</f>
        <v>0</v>
      </c>
      <c r="N54" s="111"/>
      <c r="O54" s="112"/>
      <c r="P54" s="113">
        <f t="shared" ref="P54:S54" si="42">SUM(P50:P53)</f>
        <v>0</v>
      </c>
      <c r="Q54" s="113">
        <f t="shared" si="42"/>
        <v>0</v>
      </c>
      <c r="R54" s="113">
        <f t="shared" si="42"/>
        <v>0</v>
      </c>
      <c r="S54" s="113">
        <f t="shared" si="42"/>
        <v>0</v>
      </c>
      <c r="T54" s="11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hidden="1" customHeight="1" x14ac:dyDescent="0.2">
      <c r="A55" s="72" t="s">
        <v>29</v>
      </c>
      <c r="B55" s="73" t="s">
        <v>92</v>
      </c>
      <c r="C55" s="72" t="s">
        <v>93</v>
      </c>
      <c r="D55" s="74"/>
      <c r="E55" s="75"/>
      <c r="F55" s="76"/>
      <c r="G55" s="116"/>
      <c r="H55" s="75"/>
      <c r="I55" s="76"/>
      <c r="J55" s="116"/>
      <c r="K55" s="75"/>
      <c r="L55" s="76"/>
      <c r="M55" s="116"/>
      <c r="N55" s="75"/>
      <c r="O55" s="76"/>
      <c r="P55" s="116"/>
      <c r="Q55" s="116"/>
      <c r="R55" s="116"/>
      <c r="S55" s="116"/>
      <c r="T55" s="78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38" ht="30" hidden="1" customHeight="1" x14ac:dyDescent="0.2">
      <c r="A56" s="79" t="s">
        <v>40</v>
      </c>
      <c r="B56" s="117" t="s">
        <v>94</v>
      </c>
      <c r="C56" s="125" t="s">
        <v>95</v>
      </c>
      <c r="D56" s="82" t="s">
        <v>43</v>
      </c>
      <c r="E56" s="83"/>
      <c r="F56" s="84"/>
      <c r="G56" s="85">
        <f t="shared" ref="G56:G58" si="43">E56*F56</f>
        <v>0</v>
      </c>
      <c r="H56" s="83"/>
      <c r="I56" s="84"/>
      <c r="J56" s="85">
        <f t="shared" ref="J56:J58" si="44">H56*I56</f>
        <v>0</v>
      </c>
      <c r="K56" s="83"/>
      <c r="L56" s="84"/>
      <c r="M56" s="85">
        <f t="shared" ref="M56:M58" si="45">K56*L56</f>
        <v>0</v>
      </c>
      <c r="N56" s="83"/>
      <c r="O56" s="84"/>
      <c r="P56" s="85">
        <f t="shared" ref="P56:P58" si="46">N56*O56</f>
        <v>0</v>
      </c>
      <c r="Q56" s="85">
        <f t="shared" ref="Q56:Q58" si="47">G56+M56</f>
        <v>0</v>
      </c>
      <c r="R56" s="85">
        <f t="shared" ref="R56:R58" si="48">J56+P56</f>
        <v>0</v>
      </c>
      <c r="S56" s="85">
        <f t="shared" ref="S56:S58" si="49">Q56-R56</f>
        <v>0</v>
      </c>
      <c r="T56" s="8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hidden="1" customHeight="1" x14ac:dyDescent="0.2">
      <c r="A57" s="87" t="s">
        <v>40</v>
      </c>
      <c r="B57" s="88" t="s">
        <v>96</v>
      </c>
      <c r="C57" s="125" t="s">
        <v>97</v>
      </c>
      <c r="D57" s="82" t="s">
        <v>43</v>
      </c>
      <c r="E57" s="83"/>
      <c r="F57" s="84"/>
      <c r="G57" s="85">
        <f t="shared" si="43"/>
        <v>0</v>
      </c>
      <c r="H57" s="83"/>
      <c r="I57" s="84"/>
      <c r="J57" s="85">
        <f t="shared" si="44"/>
        <v>0</v>
      </c>
      <c r="K57" s="83"/>
      <c r="L57" s="84"/>
      <c r="M57" s="85">
        <f t="shared" si="45"/>
        <v>0</v>
      </c>
      <c r="N57" s="83"/>
      <c r="O57" s="84"/>
      <c r="P57" s="85">
        <f t="shared" si="46"/>
        <v>0</v>
      </c>
      <c r="Q57" s="85">
        <f t="shared" si="47"/>
        <v>0</v>
      </c>
      <c r="R57" s="85">
        <f t="shared" si="48"/>
        <v>0</v>
      </c>
      <c r="S57" s="85">
        <f t="shared" si="49"/>
        <v>0</v>
      </c>
      <c r="T57" s="8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hidden="1" customHeight="1" x14ac:dyDescent="0.2">
      <c r="A58" s="89" t="s">
        <v>40</v>
      </c>
      <c r="B58" s="90" t="s">
        <v>98</v>
      </c>
      <c r="C58" s="126" t="s">
        <v>99</v>
      </c>
      <c r="D58" s="92" t="s">
        <v>43</v>
      </c>
      <c r="E58" s="93"/>
      <c r="F58" s="94"/>
      <c r="G58" s="95">
        <f t="shared" si="43"/>
        <v>0</v>
      </c>
      <c r="H58" s="93"/>
      <c r="I58" s="94"/>
      <c r="J58" s="95">
        <f t="shared" si="44"/>
        <v>0</v>
      </c>
      <c r="K58" s="93"/>
      <c r="L58" s="94"/>
      <c r="M58" s="95">
        <f t="shared" si="45"/>
        <v>0</v>
      </c>
      <c r="N58" s="93"/>
      <c r="O58" s="94"/>
      <c r="P58" s="95">
        <f t="shared" si="46"/>
        <v>0</v>
      </c>
      <c r="Q58" s="85">
        <f t="shared" si="47"/>
        <v>0</v>
      </c>
      <c r="R58" s="85">
        <f t="shared" si="48"/>
        <v>0</v>
      </c>
      <c r="S58" s="85">
        <f t="shared" si="49"/>
        <v>0</v>
      </c>
      <c r="T58" s="96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107" t="s">
        <v>100</v>
      </c>
      <c r="B59" s="108"/>
      <c r="C59" s="127"/>
      <c r="D59" s="128"/>
      <c r="E59" s="111"/>
      <c r="F59" s="112"/>
      <c r="G59" s="113">
        <f>SUM(G56:G58)</f>
        <v>0</v>
      </c>
      <c r="H59" s="111"/>
      <c r="I59" s="112"/>
      <c r="J59" s="113">
        <f>SUM(J56:J58)</f>
        <v>0</v>
      </c>
      <c r="K59" s="111"/>
      <c r="L59" s="112"/>
      <c r="M59" s="113">
        <f>SUM(M56:M58)</f>
        <v>0</v>
      </c>
      <c r="N59" s="111"/>
      <c r="O59" s="112"/>
      <c r="P59" s="113">
        <f t="shared" ref="P59:S59" si="50">SUM(P56:P58)</f>
        <v>0</v>
      </c>
      <c r="Q59" s="113">
        <f t="shared" si="50"/>
        <v>0</v>
      </c>
      <c r="R59" s="113">
        <f t="shared" si="50"/>
        <v>0</v>
      </c>
      <c r="S59" s="113">
        <f t="shared" si="50"/>
        <v>0</v>
      </c>
      <c r="T59" s="11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72" t="s">
        <v>29</v>
      </c>
      <c r="B60" s="73" t="s">
        <v>101</v>
      </c>
      <c r="C60" s="72" t="s">
        <v>102</v>
      </c>
      <c r="D60" s="74"/>
      <c r="E60" s="75"/>
      <c r="F60" s="76"/>
      <c r="G60" s="116"/>
      <c r="H60" s="75"/>
      <c r="I60" s="76"/>
      <c r="J60" s="116"/>
      <c r="K60" s="67"/>
      <c r="L60" s="68"/>
      <c r="M60" s="69"/>
      <c r="N60" s="67"/>
      <c r="O60" s="68"/>
      <c r="P60" s="69"/>
      <c r="Q60" s="116"/>
      <c r="R60" s="116"/>
      <c r="S60" s="116"/>
      <c r="T60" s="78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1" spans="1:38" ht="30" customHeight="1" x14ac:dyDescent="0.2">
      <c r="A61" s="79" t="s">
        <v>40</v>
      </c>
      <c r="B61" s="117" t="s">
        <v>103</v>
      </c>
      <c r="C61" s="129" t="s">
        <v>104</v>
      </c>
      <c r="D61" s="82" t="s">
        <v>105</v>
      </c>
      <c r="E61" s="83"/>
      <c r="F61" s="84"/>
      <c r="G61" s="85">
        <f t="shared" ref="G61:G64" si="51">E61*F61</f>
        <v>0</v>
      </c>
      <c r="H61" s="83"/>
      <c r="I61" s="84"/>
      <c r="J61" s="130">
        <f t="shared" ref="J61:J64" si="52">H61*I61</f>
        <v>0</v>
      </c>
      <c r="K61" s="131">
        <v>1</v>
      </c>
      <c r="L61" s="132">
        <v>3049</v>
      </c>
      <c r="M61" s="133">
        <f t="shared" ref="M61:M64" si="53">K61*L61</f>
        <v>3049</v>
      </c>
      <c r="N61" s="100">
        <v>1</v>
      </c>
      <c r="O61" s="101">
        <v>2129</v>
      </c>
      <c r="P61" s="102">
        <f t="shared" ref="P61:P64" si="54">N61*O61</f>
        <v>2129</v>
      </c>
      <c r="Q61" s="103">
        <f t="shared" ref="Q61:Q64" si="55">G61+M61</f>
        <v>3049</v>
      </c>
      <c r="R61" s="85">
        <f t="shared" ref="R61:R64" si="56">J61+P61</f>
        <v>2129</v>
      </c>
      <c r="S61" s="85">
        <f t="shared" ref="S61:S64" si="57">Q61-R61</f>
        <v>920</v>
      </c>
      <c r="T61" s="86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7" t="s">
        <v>40</v>
      </c>
      <c r="B62" s="88" t="s">
        <v>106</v>
      </c>
      <c r="C62" s="134" t="s">
        <v>107</v>
      </c>
      <c r="D62" s="82" t="s">
        <v>105</v>
      </c>
      <c r="E62" s="83"/>
      <c r="F62" s="84"/>
      <c r="G62" s="85">
        <f t="shared" si="51"/>
        <v>0</v>
      </c>
      <c r="H62" s="83"/>
      <c r="I62" s="84"/>
      <c r="J62" s="130">
        <f t="shared" si="52"/>
        <v>0</v>
      </c>
      <c r="K62" s="135">
        <v>1</v>
      </c>
      <c r="L62" s="136">
        <v>4900</v>
      </c>
      <c r="M62" s="137">
        <f t="shared" si="53"/>
        <v>4900</v>
      </c>
      <c r="N62" s="100">
        <v>1</v>
      </c>
      <c r="O62" s="101">
        <v>5950</v>
      </c>
      <c r="P62" s="102">
        <f t="shared" si="54"/>
        <v>5950</v>
      </c>
      <c r="Q62" s="103">
        <f t="shared" si="55"/>
        <v>4900</v>
      </c>
      <c r="R62" s="85">
        <f t="shared" si="56"/>
        <v>5950</v>
      </c>
      <c r="S62" s="85">
        <f t="shared" si="57"/>
        <v>-1050</v>
      </c>
      <c r="T62" s="86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9" t="s">
        <v>40</v>
      </c>
      <c r="B63" s="90" t="s">
        <v>108</v>
      </c>
      <c r="C63" s="134" t="s">
        <v>109</v>
      </c>
      <c r="D63" s="92" t="s">
        <v>105</v>
      </c>
      <c r="E63" s="93"/>
      <c r="F63" s="94"/>
      <c r="G63" s="95">
        <f t="shared" si="51"/>
        <v>0</v>
      </c>
      <c r="H63" s="93"/>
      <c r="I63" s="94"/>
      <c r="J63" s="138">
        <f t="shared" si="52"/>
        <v>0</v>
      </c>
      <c r="K63" s="135">
        <v>1</v>
      </c>
      <c r="L63" s="136">
        <v>1700</v>
      </c>
      <c r="M63" s="137">
        <f t="shared" si="53"/>
        <v>1700</v>
      </c>
      <c r="N63" s="100">
        <v>4</v>
      </c>
      <c r="O63" s="101">
        <v>799</v>
      </c>
      <c r="P63" s="102">
        <f t="shared" si="54"/>
        <v>3196</v>
      </c>
      <c r="Q63" s="103">
        <f t="shared" si="55"/>
        <v>1700</v>
      </c>
      <c r="R63" s="85">
        <f t="shared" si="56"/>
        <v>3196</v>
      </c>
      <c r="S63" s="85">
        <f t="shared" si="57"/>
        <v>-1496</v>
      </c>
      <c r="T63" s="96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9" t="s">
        <v>40</v>
      </c>
      <c r="B64" s="90" t="s">
        <v>108</v>
      </c>
      <c r="C64" s="126" t="s">
        <v>110</v>
      </c>
      <c r="D64" s="92" t="s">
        <v>105</v>
      </c>
      <c r="E64" s="93"/>
      <c r="F64" s="94"/>
      <c r="G64" s="95">
        <f t="shared" si="51"/>
        <v>0</v>
      </c>
      <c r="H64" s="93"/>
      <c r="I64" s="94"/>
      <c r="J64" s="138">
        <f t="shared" si="52"/>
        <v>0</v>
      </c>
      <c r="K64" s="139">
        <v>1</v>
      </c>
      <c r="L64" s="101">
        <v>2000</v>
      </c>
      <c r="M64" s="137">
        <f t="shared" si="53"/>
        <v>2000</v>
      </c>
      <c r="N64" s="100">
        <v>1</v>
      </c>
      <c r="O64" s="101">
        <v>2669.21</v>
      </c>
      <c r="P64" s="102">
        <f t="shared" si="54"/>
        <v>2669.21</v>
      </c>
      <c r="Q64" s="103">
        <f t="shared" si="55"/>
        <v>2000</v>
      </c>
      <c r="R64" s="85">
        <f t="shared" si="56"/>
        <v>2669.21</v>
      </c>
      <c r="S64" s="85">
        <f t="shared" si="57"/>
        <v>-669.21</v>
      </c>
      <c r="T64" s="9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107" t="s">
        <v>111</v>
      </c>
      <c r="B65" s="108"/>
      <c r="C65" s="109"/>
      <c r="D65" s="110"/>
      <c r="E65" s="111"/>
      <c r="F65" s="112"/>
      <c r="G65" s="113">
        <f>SUM(G61:G63)</f>
        <v>0</v>
      </c>
      <c r="H65" s="111"/>
      <c r="I65" s="112"/>
      <c r="J65" s="140">
        <f>SUM(J61:J63)</f>
        <v>0</v>
      </c>
      <c r="K65" s="141"/>
      <c r="L65" s="142"/>
      <c r="M65" s="143">
        <f>SUM(M61:M64)</f>
        <v>11649</v>
      </c>
      <c r="N65" s="144"/>
      <c r="O65" s="142"/>
      <c r="P65" s="143">
        <f t="shared" ref="P65:S65" si="58">SUM(P61:P64)</f>
        <v>13944.21</v>
      </c>
      <c r="Q65" s="113">
        <f t="shared" si="58"/>
        <v>11649</v>
      </c>
      <c r="R65" s="113">
        <f t="shared" si="58"/>
        <v>13944.21</v>
      </c>
      <c r="S65" s="113">
        <f t="shared" si="58"/>
        <v>-2295.21</v>
      </c>
      <c r="T65" s="115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hidden="1" customHeight="1" x14ac:dyDescent="0.2">
      <c r="A66" s="72" t="s">
        <v>29</v>
      </c>
      <c r="B66" s="73" t="s">
        <v>112</v>
      </c>
      <c r="C66" s="121" t="s">
        <v>113</v>
      </c>
      <c r="D66" s="74"/>
      <c r="E66" s="75"/>
      <c r="F66" s="76"/>
      <c r="G66" s="116"/>
      <c r="H66" s="75"/>
      <c r="I66" s="76"/>
      <c r="J66" s="116"/>
      <c r="K66" s="145"/>
      <c r="L66" s="146"/>
      <c r="M66" s="147"/>
      <c r="N66" s="75"/>
      <c r="O66" s="76"/>
      <c r="P66" s="116"/>
      <c r="Q66" s="116"/>
      <c r="R66" s="116"/>
      <c r="S66" s="116"/>
      <c r="T66" s="78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spans="1:38" ht="30" hidden="1" customHeight="1" x14ac:dyDescent="0.2">
      <c r="A67" s="79" t="s">
        <v>40</v>
      </c>
      <c r="B67" s="117" t="s">
        <v>114</v>
      </c>
      <c r="C67" s="125" t="s">
        <v>115</v>
      </c>
      <c r="D67" s="82" t="s">
        <v>43</v>
      </c>
      <c r="E67" s="83"/>
      <c r="F67" s="84"/>
      <c r="G67" s="85">
        <f t="shared" ref="G67:G69" si="59">E67*F67</f>
        <v>0</v>
      </c>
      <c r="H67" s="83"/>
      <c r="I67" s="84"/>
      <c r="J67" s="85">
        <f t="shared" ref="J67:J69" si="60">H67*I67</f>
        <v>0</v>
      </c>
      <c r="K67" s="83"/>
      <c r="L67" s="84"/>
      <c r="M67" s="85">
        <f t="shared" ref="M67:M69" si="61">K67*L67</f>
        <v>0</v>
      </c>
      <c r="N67" s="83"/>
      <c r="O67" s="84"/>
      <c r="P67" s="85">
        <f t="shared" ref="P67:P69" si="62">N67*O67</f>
        <v>0</v>
      </c>
      <c r="Q67" s="85">
        <f t="shared" ref="Q67:Q69" si="63">G67+M67</f>
        <v>0</v>
      </c>
      <c r="R67" s="85">
        <f t="shared" ref="R67:R69" si="64">J67+P67</f>
        <v>0</v>
      </c>
      <c r="S67" s="85">
        <f t="shared" ref="S67:S69" si="65">Q67-R67</f>
        <v>0</v>
      </c>
      <c r="T67" s="8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hidden="1" customHeight="1" x14ac:dyDescent="0.2">
      <c r="A68" s="87" t="s">
        <v>40</v>
      </c>
      <c r="B68" s="88" t="s">
        <v>116</v>
      </c>
      <c r="C68" s="125" t="s">
        <v>117</v>
      </c>
      <c r="D68" s="82" t="s">
        <v>43</v>
      </c>
      <c r="E68" s="83"/>
      <c r="F68" s="84"/>
      <c r="G68" s="85">
        <f t="shared" si="59"/>
        <v>0</v>
      </c>
      <c r="H68" s="83"/>
      <c r="I68" s="84"/>
      <c r="J68" s="85">
        <f t="shared" si="60"/>
        <v>0</v>
      </c>
      <c r="K68" s="83"/>
      <c r="L68" s="84"/>
      <c r="M68" s="85">
        <f t="shared" si="61"/>
        <v>0</v>
      </c>
      <c r="N68" s="83"/>
      <c r="O68" s="84"/>
      <c r="P68" s="85">
        <f t="shared" si="62"/>
        <v>0</v>
      </c>
      <c r="Q68" s="85">
        <f t="shared" si="63"/>
        <v>0</v>
      </c>
      <c r="R68" s="85">
        <f t="shared" si="64"/>
        <v>0</v>
      </c>
      <c r="S68" s="85">
        <f t="shared" si="65"/>
        <v>0</v>
      </c>
      <c r="T68" s="86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hidden="1" customHeight="1" x14ac:dyDescent="0.2">
      <c r="A69" s="89" t="s">
        <v>40</v>
      </c>
      <c r="B69" s="90" t="s">
        <v>118</v>
      </c>
      <c r="C69" s="126" t="s">
        <v>119</v>
      </c>
      <c r="D69" s="92" t="s">
        <v>43</v>
      </c>
      <c r="E69" s="93"/>
      <c r="F69" s="94"/>
      <c r="G69" s="95">
        <f t="shared" si="59"/>
        <v>0</v>
      </c>
      <c r="H69" s="93"/>
      <c r="I69" s="94"/>
      <c r="J69" s="95">
        <f t="shared" si="60"/>
        <v>0</v>
      </c>
      <c r="K69" s="93"/>
      <c r="L69" s="94"/>
      <c r="M69" s="95">
        <f t="shared" si="61"/>
        <v>0</v>
      </c>
      <c r="N69" s="93"/>
      <c r="O69" s="94"/>
      <c r="P69" s="95">
        <f t="shared" si="62"/>
        <v>0</v>
      </c>
      <c r="Q69" s="85">
        <f t="shared" si="63"/>
        <v>0</v>
      </c>
      <c r="R69" s="85">
        <f t="shared" si="64"/>
        <v>0</v>
      </c>
      <c r="S69" s="85">
        <f t="shared" si="65"/>
        <v>0</v>
      </c>
      <c r="T69" s="96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107" t="s">
        <v>120</v>
      </c>
      <c r="B70" s="108"/>
      <c r="C70" s="109"/>
      <c r="D70" s="110"/>
      <c r="E70" s="111"/>
      <c r="F70" s="112"/>
      <c r="G70" s="113">
        <f>SUM(G67:G69)</f>
        <v>0</v>
      </c>
      <c r="H70" s="111"/>
      <c r="I70" s="112"/>
      <c r="J70" s="113">
        <f>SUM(J67:J69)</f>
        <v>0</v>
      </c>
      <c r="K70" s="111"/>
      <c r="L70" s="112"/>
      <c r="M70" s="113">
        <f>SUM(M67:M69)</f>
        <v>0</v>
      </c>
      <c r="N70" s="111"/>
      <c r="O70" s="112"/>
      <c r="P70" s="113">
        <f t="shared" ref="P70:S70" si="66">SUM(P67:P69)</f>
        <v>0</v>
      </c>
      <c r="Q70" s="113">
        <f t="shared" si="66"/>
        <v>0</v>
      </c>
      <c r="R70" s="113">
        <f t="shared" si="66"/>
        <v>0</v>
      </c>
      <c r="S70" s="113">
        <f t="shared" si="66"/>
        <v>0</v>
      </c>
      <c r="T70" s="115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72" t="s">
        <v>29</v>
      </c>
      <c r="B71" s="73" t="s">
        <v>121</v>
      </c>
      <c r="C71" s="121" t="s">
        <v>122</v>
      </c>
      <c r="D71" s="74"/>
      <c r="E71" s="75"/>
      <c r="F71" s="76"/>
      <c r="G71" s="116"/>
      <c r="H71" s="75"/>
      <c r="I71" s="76"/>
      <c r="J71" s="116"/>
      <c r="K71" s="75"/>
      <c r="L71" s="76"/>
      <c r="M71" s="116"/>
      <c r="N71" s="75"/>
      <c r="O71" s="76"/>
      <c r="P71" s="116"/>
      <c r="Q71" s="116"/>
      <c r="R71" s="116"/>
      <c r="S71" s="116"/>
      <c r="T71" s="78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</row>
    <row r="72" spans="1:38" ht="30" customHeight="1" x14ac:dyDescent="0.2">
      <c r="A72" s="79" t="s">
        <v>40</v>
      </c>
      <c r="B72" s="117" t="s">
        <v>123</v>
      </c>
      <c r="C72" s="120" t="s">
        <v>124</v>
      </c>
      <c r="D72" s="82"/>
      <c r="E72" s="83"/>
      <c r="F72" s="84"/>
      <c r="G72" s="85">
        <f t="shared" ref="G72:G74" si="67">E72*F72</f>
        <v>0</v>
      </c>
      <c r="H72" s="83"/>
      <c r="I72" s="84"/>
      <c r="J72" s="85">
        <f t="shared" ref="J72:J74" si="68">H72*I72</f>
        <v>0</v>
      </c>
      <c r="K72" s="83">
        <v>40</v>
      </c>
      <c r="L72" s="84">
        <v>3</v>
      </c>
      <c r="M72" s="85">
        <f t="shared" ref="M72:M74" si="69">K72*L72</f>
        <v>120</v>
      </c>
      <c r="N72" s="83">
        <v>71</v>
      </c>
      <c r="O72" s="84">
        <v>2</v>
      </c>
      <c r="P72" s="85">
        <f t="shared" ref="P72:P74" si="70">N72*O72</f>
        <v>142</v>
      </c>
      <c r="Q72" s="85">
        <v>120</v>
      </c>
      <c r="R72" s="85">
        <f t="shared" ref="R72:R74" si="71">J72+P72</f>
        <v>142</v>
      </c>
      <c r="S72" s="85">
        <f t="shared" ref="S72:S74" si="72">Q72-R72</f>
        <v>-22</v>
      </c>
      <c r="T72" s="8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hidden="1" customHeight="1" x14ac:dyDescent="0.2">
      <c r="A73" s="79" t="s">
        <v>40</v>
      </c>
      <c r="B73" s="80" t="s">
        <v>125</v>
      </c>
      <c r="C73" s="120" t="s">
        <v>126</v>
      </c>
      <c r="D73" s="82"/>
      <c r="E73" s="83"/>
      <c r="F73" s="84"/>
      <c r="G73" s="85">
        <f t="shared" si="67"/>
        <v>0</v>
      </c>
      <c r="H73" s="83"/>
      <c r="I73" s="84"/>
      <c r="J73" s="85">
        <f t="shared" si="68"/>
        <v>0</v>
      </c>
      <c r="K73" s="83"/>
      <c r="L73" s="84"/>
      <c r="M73" s="85">
        <f t="shared" si="69"/>
        <v>0</v>
      </c>
      <c r="N73" s="83"/>
      <c r="O73" s="84"/>
      <c r="P73" s="85">
        <f t="shared" si="70"/>
        <v>0</v>
      </c>
      <c r="Q73" s="85">
        <f t="shared" ref="Q73:Q74" si="73">G73+M73</f>
        <v>0</v>
      </c>
      <c r="R73" s="85">
        <f t="shared" si="71"/>
        <v>0</v>
      </c>
      <c r="S73" s="85">
        <f t="shared" si="72"/>
        <v>0</v>
      </c>
      <c r="T73" s="86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hidden="1" customHeight="1" x14ac:dyDescent="0.2">
      <c r="A74" s="87" t="s">
        <v>40</v>
      </c>
      <c r="B74" s="88" t="s">
        <v>127</v>
      </c>
      <c r="C74" s="120" t="s">
        <v>128</v>
      </c>
      <c r="D74" s="82"/>
      <c r="E74" s="83"/>
      <c r="F74" s="84"/>
      <c r="G74" s="85">
        <f t="shared" si="67"/>
        <v>0</v>
      </c>
      <c r="H74" s="83"/>
      <c r="I74" s="84"/>
      <c r="J74" s="85">
        <f t="shared" si="68"/>
        <v>0</v>
      </c>
      <c r="K74" s="83"/>
      <c r="L74" s="84"/>
      <c r="M74" s="85">
        <f t="shared" si="69"/>
        <v>0</v>
      </c>
      <c r="N74" s="83"/>
      <c r="O74" s="84"/>
      <c r="P74" s="85">
        <f t="shared" si="70"/>
        <v>0</v>
      </c>
      <c r="Q74" s="85">
        <f t="shared" si="73"/>
        <v>0</v>
      </c>
      <c r="R74" s="85">
        <f t="shared" si="71"/>
        <v>0</v>
      </c>
      <c r="S74" s="85">
        <f t="shared" si="72"/>
        <v>0</v>
      </c>
      <c r="T74" s="86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124" t="s">
        <v>129</v>
      </c>
      <c r="B75" s="148"/>
      <c r="C75" s="109"/>
      <c r="D75" s="110"/>
      <c r="E75" s="111"/>
      <c r="F75" s="112"/>
      <c r="G75" s="113">
        <f>SUM(G72:G74)</f>
        <v>0</v>
      </c>
      <c r="H75" s="111"/>
      <c r="I75" s="112"/>
      <c r="J75" s="113">
        <f>SUM(J72:J74)</f>
        <v>0</v>
      </c>
      <c r="K75" s="111"/>
      <c r="L75" s="112"/>
      <c r="M75" s="113">
        <f>SUM(M72:M74)</f>
        <v>120</v>
      </c>
      <c r="N75" s="111"/>
      <c r="O75" s="112"/>
      <c r="P75" s="113">
        <f t="shared" ref="P75:S75" si="74">SUM(P72:P74)</f>
        <v>142</v>
      </c>
      <c r="Q75" s="113">
        <f t="shared" si="74"/>
        <v>120</v>
      </c>
      <c r="R75" s="113">
        <f t="shared" si="74"/>
        <v>142</v>
      </c>
      <c r="S75" s="113">
        <f t="shared" si="74"/>
        <v>-22</v>
      </c>
      <c r="T75" s="115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25">
      <c r="A76" s="72" t="s">
        <v>29</v>
      </c>
      <c r="B76" s="149" t="s">
        <v>130</v>
      </c>
      <c r="C76" s="150" t="s">
        <v>131</v>
      </c>
      <c r="D76" s="66"/>
      <c r="E76" s="75"/>
      <c r="F76" s="76"/>
      <c r="G76" s="116"/>
      <c r="H76" s="75"/>
      <c r="I76" s="76"/>
      <c r="J76" s="116"/>
      <c r="K76" s="75"/>
      <c r="L76" s="76"/>
      <c r="M76" s="116"/>
      <c r="N76" s="75"/>
      <c r="O76" s="76"/>
      <c r="P76" s="116"/>
      <c r="Q76" s="116"/>
      <c r="R76" s="116"/>
      <c r="S76" s="116"/>
      <c r="T76" s="78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</row>
    <row r="77" spans="1:38" ht="42.75" customHeight="1" x14ac:dyDescent="0.2">
      <c r="A77" s="79" t="s">
        <v>40</v>
      </c>
      <c r="B77" s="151" t="s">
        <v>132</v>
      </c>
      <c r="C77" s="122" t="s">
        <v>133</v>
      </c>
      <c r="D77" s="152"/>
      <c r="E77" s="251" t="s">
        <v>50</v>
      </c>
      <c r="F77" s="246"/>
      <c r="G77" s="247"/>
      <c r="H77" s="245" t="s">
        <v>50</v>
      </c>
      <c r="I77" s="246"/>
      <c r="J77" s="247"/>
      <c r="K77" s="153">
        <v>30</v>
      </c>
      <c r="L77" s="154">
        <v>60</v>
      </c>
      <c r="M77" s="85">
        <f t="shared" ref="M77:M91" si="75">K77*L77</f>
        <v>1800</v>
      </c>
      <c r="N77" s="83">
        <v>0</v>
      </c>
      <c r="O77" s="84">
        <v>0</v>
      </c>
      <c r="P77" s="85">
        <f t="shared" ref="P77:P84" si="76">N77*O77</f>
        <v>0</v>
      </c>
      <c r="Q77" s="85">
        <f t="shared" ref="Q77:Q91" si="77">G77+M77</f>
        <v>1800</v>
      </c>
      <c r="R77" s="85">
        <f t="shared" ref="R77:R91" si="78">J77+P77</f>
        <v>0</v>
      </c>
      <c r="S77" s="85">
        <f t="shared" ref="S77:S91" si="79">Q77-R77</f>
        <v>1800</v>
      </c>
      <c r="T77" s="86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7" t="s">
        <v>40</v>
      </c>
      <c r="B78" s="155" t="s">
        <v>134</v>
      </c>
      <c r="C78" s="122" t="s">
        <v>135</v>
      </c>
      <c r="D78" s="156"/>
      <c r="E78" s="241"/>
      <c r="F78" s="241"/>
      <c r="G78" s="243"/>
      <c r="H78" s="244"/>
      <c r="I78" s="241"/>
      <c r="J78" s="243"/>
      <c r="K78" s="157">
        <v>1</v>
      </c>
      <c r="L78" s="158">
        <v>38000</v>
      </c>
      <c r="M78" s="85">
        <f t="shared" si="75"/>
        <v>38000</v>
      </c>
      <c r="N78" s="83">
        <v>1</v>
      </c>
      <c r="O78" s="84">
        <v>38000</v>
      </c>
      <c r="P78" s="85">
        <f t="shared" si="76"/>
        <v>38000</v>
      </c>
      <c r="Q78" s="85">
        <f t="shared" si="77"/>
        <v>38000</v>
      </c>
      <c r="R78" s="85">
        <f t="shared" si="78"/>
        <v>38000</v>
      </c>
      <c r="S78" s="85">
        <f t="shared" si="79"/>
        <v>0</v>
      </c>
      <c r="T78" s="86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40.5" customHeight="1" x14ac:dyDescent="0.2">
      <c r="A79" s="87" t="s">
        <v>40</v>
      </c>
      <c r="B79" s="151" t="s">
        <v>136</v>
      </c>
      <c r="C79" s="122" t="s">
        <v>137</v>
      </c>
      <c r="D79" s="156"/>
      <c r="E79" s="241"/>
      <c r="F79" s="241"/>
      <c r="G79" s="243"/>
      <c r="H79" s="244"/>
      <c r="I79" s="241"/>
      <c r="J79" s="243"/>
      <c r="K79" s="157">
        <v>80</v>
      </c>
      <c r="L79" s="158">
        <v>300</v>
      </c>
      <c r="M79" s="85">
        <f t="shared" si="75"/>
        <v>24000</v>
      </c>
      <c r="N79" s="83">
        <v>80</v>
      </c>
      <c r="O79" s="84">
        <v>300</v>
      </c>
      <c r="P79" s="85">
        <f t="shared" si="76"/>
        <v>24000</v>
      </c>
      <c r="Q79" s="85">
        <f t="shared" si="77"/>
        <v>24000</v>
      </c>
      <c r="R79" s="85">
        <f t="shared" si="78"/>
        <v>24000</v>
      </c>
      <c r="S79" s="85">
        <f t="shared" si="79"/>
        <v>0</v>
      </c>
      <c r="T79" s="86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7" t="s">
        <v>40</v>
      </c>
      <c r="B80" s="155" t="s">
        <v>138</v>
      </c>
      <c r="C80" s="122" t="s">
        <v>139</v>
      </c>
      <c r="D80" s="156"/>
      <c r="E80" s="241"/>
      <c r="F80" s="241"/>
      <c r="G80" s="243"/>
      <c r="H80" s="244"/>
      <c r="I80" s="241"/>
      <c r="J80" s="243"/>
      <c r="K80" s="157">
        <v>1</v>
      </c>
      <c r="L80" s="158">
        <v>19700</v>
      </c>
      <c r="M80" s="85">
        <f t="shared" si="75"/>
        <v>19700</v>
      </c>
      <c r="N80" s="83">
        <v>1</v>
      </c>
      <c r="O80" s="84">
        <v>23000</v>
      </c>
      <c r="P80" s="85">
        <f t="shared" si="76"/>
        <v>23000</v>
      </c>
      <c r="Q80" s="85">
        <f t="shared" si="77"/>
        <v>19700</v>
      </c>
      <c r="R80" s="85">
        <f t="shared" si="78"/>
        <v>23000</v>
      </c>
      <c r="S80" s="85">
        <f t="shared" si="79"/>
        <v>-3300</v>
      </c>
      <c r="T80" s="86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87" t="s">
        <v>40</v>
      </c>
      <c r="B81" s="151" t="s">
        <v>140</v>
      </c>
      <c r="C81" s="122" t="s">
        <v>141</v>
      </c>
      <c r="D81" s="156"/>
      <c r="E81" s="241"/>
      <c r="F81" s="241"/>
      <c r="G81" s="243"/>
      <c r="H81" s="244"/>
      <c r="I81" s="241"/>
      <c r="J81" s="243"/>
      <c r="K81" s="157">
        <v>130</v>
      </c>
      <c r="L81" s="158">
        <v>300</v>
      </c>
      <c r="M81" s="85">
        <f t="shared" si="75"/>
        <v>39000</v>
      </c>
      <c r="N81" s="83">
        <v>130</v>
      </c>
      <c r="O81" s="84">
        <v>300</v>
      </c>
      <c r="P81" s="85">
        <f t="shared" si="76"/>
        <v>39000</v>
      </c>
      <c r="Q81" s="85">
        <f t="shared" si="77"/>
        <v>39000</v>
      </c>
      <c r="R81" s="85">
        <f t="shared" si="78"/>
        <v>39000</v>
      </c>
      <c r="S81" s="85">
        <f t="shared" si="79"/>
        <v>0</v>
      </c>
      <c r="T81" s="86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">
      <c r="A82" s="87" t="s">
        <v>40</v>
      </c>
      <c r="B82" s="155" t="s">
        <v>142</v>
      </c>
      <c r="C82" s="122" t="s">
        <v>143</v>
      </c>
      <c r="D82" s="156"/>
      <c r="E82" s="241"/>
      <c r="F82" s="241"/>
      <c r="G82" s="243"/>
      <c r="H82" s="244"/>
      <c r="I82" s="241"/>
      <c r="J82" s="243"/>
      <c r="K82" s="157">
        <v>25</v>
      </c>
      <c r="L82" s="158">
        <v>1600</v>
      </c>
      <c r="M82" s="85">
        <f t="shared" si="75"/>
        <v>40000</v>
      </c>
      <c r="N82" s="83">
        <v>25</v>
      </c>
      <c r="O82" s="84">
        <v>1600</v>
      </c>
      <c r="P82" s="85">
        <f t="shared" si="76"/>
        <v>40000</v>
      </c>
      <c r="Q82" s="85">
        <f t="shared" si="77"/>
        <v>40000</v>
      </c>
      <c r="R82" s="85">
        <f t="shared" si="78"/>
        <v>40000</v>
      </c>
      <c r="S82" s="85">
        <f t="shared" si="79"/>
        <v>0</v>
      </c>
      <c r="T82" s="86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51" customHeight="1" x14ac:dyDescent="0.2">
      <c r="A83" s="87" t="s">
        <v>40</v>
      </c>
      <c r="B83" s="151" t="s">
        <v>144</v>
      </c>
      <c r="C83" s="122" t="s">
        <v>145</v>
      </c>
      <c r="D83" s="156"/>
      <c r="E83" s="241"/>
      <c r="F83" s="241"/>
      <c r="G83" s="243"/>
      <c r="H83" s="244"/>
      <c r="I83" s="241"/>
      <c r="J83" s="243"/>
      <c r="K83" s="157">
        <v>7</v>
      </c>
      <c r="L83" s="158">
        <v>3000</v>
      </c>
      <c r="M83" s="85">
        <f t="shared" si="75"/>
        <v>21000</v>
      </c>
      <c r="N83" s="83">
        <v>7</v>
      </c>
      <c r="O83" s="84">
        <v>3000</v>
      </c>
      <c r="P83" s="85">
        <f t="shared" si="76"/>
        <v>21000</v>
      </c>
      <c r="Q83" s="85">
        <f t="shared" si="77"/>
        <v>21000</v>
      </c>
      <c r="R83" s="85">
        <f t="shared" si="78"/>
        <v>21000</v>
      </c>
      <c r="S83" s="85">
        <f t="shared" si="79"/>
        <v>0</v>
      </c>
      <c r="T83" s="86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40.5" customHeight="1" x14ac:dyDescent="0.2">
      <c r="A84" s="87" t="s">
        <v>40</v>
      </c>
      <c r="B84" s="155" t="s">
        <v>146</v>
      </c>
      <c r="C84" s="122" t="s">
        <v>147</v>
      </c>
      <c r="D84" s="156"/>
      <c r="E84" s="241"/>
      <c r="F84" s="241"/>
      <c r="G84" s="243"/>
      <c r="H84" s="244"/>
      <c r="I84" s="241"/>
      <c r="J84" s="243"/>
      <c r="K84" s="157">
        <v>3</v>
      </c>
      <c r="L84" s="158">
        <v>12000</v>
      </c>
      <c r="M84" s="85">
        <f t="shared" si="75"/>
        <v>36000</v>
      </c>
      <c r="N84" s="83">
        <v>3</v>
      </c>
      <c r="O84" s="84">
        <v>13000</v>
      </c>
      <c r="P84" s="85">
        <f t="shared" si="76"/>
        <v>39000</v>
      </c>
      <c r="Q84" s="85">
        <f t="shared" si="77"/>
        <v>36000</v>
      </c>
      <c r="R84" s="85">
        <f t="shared" si="78"/>
        <v>39000</v>
      </c>
      <c r="S84" s="85">
        <f t="shared" si="79"/>
        <v>-3000</v>
      </c>
      <c r="T84" s="86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55.5" customHeight="1" x14ac:dyDescent="0.2">
      <c r="A85" s="87" t="s">
        <v>40</v>
      </c>
      <c r="B85" s="151" t="s">
        <v>148</v>
      </c>
      <c r="C85" s="122" t="s">
        <v>149</v>
      </c>
      <c r="D85" s="156"/>
      <c r="E85" s="241"/>
      <c r="F85" s="241"/>
      <c r="G85" s="243"/>
      <c r="H85" s="244"/>
      <c r="I85" s="241"/>
      <c r="J85" s="243"/>
      <c r="K85" s="157">
        <v>4</v>
      </c>
      <c r="L85" s="158">
        <v>9400</v>
      </c>
      <c r="M85" s="85">
        <f t="shared" si="75"/>
        <v>37600</v>
      </c>
      <c r="N85" s="83">
        <v>4</v>
      </c>
      <c r="O85" s="84">
        <v>8808.41</v>
      </c>
      <c r="P85" s="85">
        <f>N85*O85+0.02</f>
        <v>35233.659999999996</v>
      </c>
      <c r="Q85" s="85">
        <f t="shared" si="77"/>
        <v>37600</v>
      </c>
      <c r="R85" s="85">
        <f t="shared" si="78"/>
        <v>35233.659999999996</v>
      </c>
      <c r="S85" s="85">
        <f t="shared" si="79"/>
        <v>2366.3400000000038</v>
      </c>
      <c r="T85" s="86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2">
      <c r="A86" s="87" t="s">
        <v>40</v>
      </c>
      <c r="B86" s="155" t="s">
        <v>150</v>
      </c>
      <c r="C86" s="122" t="s">
        <v>151</v>
      </c>
      <c r="D86" s="156"/>
      <c r="E86" s="249"/>
      <c r="F86" s="249"/>
      <c r="G86" s="250"/>
      <c r="H86" s="248"/>
      <c r="I86" s="249"/>
      <c r="J86" s="250"/>
      <c r="K86" s="157">
        <v>68</v>
      </c>
      <c r="L86" s="158">
        <v>550</v>
      </c>
      <c r="M86" s="85">
        <f t="shared" si="75"/>
        <v>37400</v>
      </c>
      <c r="N86" s="83">
        <v>68</v>
      </c>
      <c r="O86" s="84">
        <v>550</v>
      </c>
      <c r="P86" s="85">
        <f t="shared" ref="P86:P91" si="80">N86*O86</f>
        <v>37400</v>
      </c>
      <c r="Q86" s="85">
        <f t="shared" si="77"/>
        <v>37400</v>
      </c>
      <c r="R86" s="85">
        <f t="shared" si="78"/>
        <v>37400</v>
      </c>
      <c r="S86" s="85">
        <f t="shared" si="79"/>
        <v>0</v>
      </c>
      <c r="T86" s="86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">
      <c r="A87" s="87" t="s">
        <v>40</v>
      </c>
      <c r="B87" s="151" t="s">
        <v>152</v>
      </c>
      <c r="C87" s="122" t="s">
        <v>153</v>
      </c>
      <c r="D87" s="156"/>
      <c r="E87" s="159"/>
      <c r="F87" s="159"/>
      <c r="G87" s="160"/>
      <c r="H87" s="161"/>
      <c r="I87" s="159"/>
      <c r="J87" s="160"/>
      <c r="K87" s="157">
        <v>24</v>
      </c>
      <c r="L87" s="158">
        <v>420</v>
      </c>
      <c r="M87" s="85">
        <f t="shared" si="75"/>
        <v>10080</v>
      </c>
      <c r="N87" s="83">
        <v>16</v>
      </c>
      <c r="O87" s="84">
        <v>420</v>
      </c>
      <c r="P87" s="85">
        <f t="shared" si="80"/>
        <v>6720</v>
      </c>
      <c r="Q87" s="85">
        <f t="shared" si="77"/>
        <v>10080</v>
      </c>
      <c r="R87" s="85">
        <f t="shared" si="78"/>
        <v>6720</v>
      </c>
      <c r="S87" s="85">
        <f t="shared" si="79"/>
        <v>3360</v>
      </c>
      <c r="T87" s="86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">
      <c r="A88" s="87" t="s">
        <v>40</v>
      </c>
      <c r="B88" s="155" t="s">
        <v>154</v>
      </c>
      <c r="C88" s="122" t="s">
        <v>155</v>
      </c>
      <c r="D88" s="156"/>
      <c r="E88" s="159"/>
      <c r="F88" s="159"/>
      <c r="G88" s="160"/>
      <c r="H88" s="161"/>
      <c r="I88" s="159"/>
      <c r="J88" s="160"/>
      <c r="K88" s="157">
        <v>110</v>
      </c>
      <c r="L88" s="158">
        <v>380</v>
      </c>
      <c r="M88" s="85">
        <f t="shared" si="75"/>
        <v>41800</v>
      </c>
      <c r="N88" s="83">
        <v>112</v>
      </c>
      <c r="O88" s="84">
        <v>380</v>
      </c>
      <c r="P88" s="85">
        <f t="shared" si="80"/>
        <v>42560</v>
      </c>
      <c r="Q88" s="85">
        <f t="shared" si="77"/>
        <v>41800</v>
      </c>
      <c r="R88" s="85">
        <f t="shared" si="78"/>
        <v>42560</v>
      </c>
      <c r="S88" s="85">
        <f t="shared" si="79"/>
        <v>-760</v>
      </c>
      <c r="T88" s="86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7" t="s">
        <v>40</v>
      </c>
      <c r="B89" s="151" t="s">
        <v>156</v>
      </c>
      <c r="C89" s="122" t="s">
        <v>157</v>
      </c>
      <c r="D89" s="156"/>
      <c r="E89" s="159"/>
      <c r="F89" s="159"/>
      <c r="G89" s="160"/>
      <c r="H89" s="161"/>
      <c r="I89" s="159"/>
      <c r="J89" s="160"/>
      <c r="K89" s="157">
        <v>110</v>
      </c>
      <c r="L89" s="158">
        <v>400</v>
      </c>
      <c r="M89" s="85">
        <f t="shared" si="75"/>
        <v>44000</v>
      </c>
      <c r="N89" s="83">
        <v>118</v>
      </c>
      <c r="O89" s="84">
        <v>400</v>
      </c>
      <c r="P89" s="85">
        <f t="shared" si="80"/>
        <v>47200</v>
      </c>
      <c r="Q89" s="85">
        <f t="shared" si="77"/>
        <v>44000</v>
      </c>
      <c r="R89" s="85">
        <f t="shared" si="78"/>
        <v>47200</v>
      </c>
      <c r="S89" s="85">
        <f t="shared" si="79"/>
        <v>-3200</v>
      </c>
      <c r="T89" s="86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87" t="s">
        <v>40</v>
      </c>
      <c r="B90" s="155" t="s">
        <v>158</v>
      </c>
      <c r="C90" s="122" t="s">
        <v>159</v>
      </c>
      <c r="D90" s="156"/>
      <c r="E90" s="159"/>
      <c r="F90" s="159"/>
      <c r="G90" s="160"/>
      <c r="H90" s="161"/>
      <c r="I90" s="159"/>
      <c r="J90" s="160"/>
      <c r="K90" s="157">
        <v>1</v>
      </c>
      <c r="L90" s="158">
        <v>41500</v>
      </c>
      <c r="M90" s="85">
        <f t="shared" si="75"/>
        <v>41500</v>
      </c>
      <c r="N90" s="83">
        <v>1</v>
      </c>
      <c r="O90" s="84">
        <v>41500</v>
      </c>
      <c r="P90" s="85">
        <f t="shared" si="80"/>
        <v>41500</v>
      </c>
      <c r="Q90" s="85">
        <f t="shared" si="77"/>
        <v>41500</v>
      </c>
      <c r="R90" s="85">
        <f t="shared" si="78"/>
        <v>41500</v>
      </c>
      <c r="S90" s="85">
        <f t="shared" si="79"/>
        <v>0</v>
      </c>
      <c r="T90" s="86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87" t="s">
        <v>40</v>
      </c>
      <c r="B91" s="151" t="s">
        <v>160</v>
      </c>
      <c r="C91" s="122" t="s">
        <v>161</v>
      </c>
      <c r="D91" s="156"/>
      <c r="E91" s="159"/>
      <c r="F91" s="159"/>
      <c r="G91" s="160"/>
      <c r="H91" s="161"/>
      <c r="I91" s="159"/>
      <c r="J91" s="160"/>
      <c r="K91" s="162">
        <v>1</v>
      </c>
      <c r="L91" s="163">
        <v>19000</v>
      </c>
      <c r="M91" s="85">
        <f t="shared" si="75"/>
        <v>19000</v>
      </c>
      <c r="N91" s="83">
        <v>1</v>
      </c>
      <c r="O91" s="84">
        <v>23000</v>
      </c>
      <c r="P91" s="85">
        <f t="shared" si="80"/>
        <v>23000</v>
      </c>
      <c r="Q91" s="85">
        <f t="shared" si="77"/>
        <v>19000</v>
      </c>
      <c r="R91" s="85">
        <f t="shared" si="78"/>
        <v>23000</v>
      </c>
      <c r="S91" s="85">
        <f t="shared" si="79"/>
        <v>-4000</v>
      </c>
      <c r="T91" s="86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">
      <c r="A92" s="124" t="s">
        <v>162</v>
      </c>
      <c r="B92" s="164"/>
      <c r="C92" s="165"/>
      <c r="D92" s="110"/>
      <c r="E92" s="111"/>
      <c r="F92" s="112"/>
      <c r="G92" s="113">
        <f>SUM(G77:G78)</f>
        <v>0</v>
      </c>
      <c r="H92" s="111"/>
      <c r="I92" s="112"/>
      <c r="J92" s="113">
        <f>SUM(J77:J78)</f>
        <v>0</v>
      </c>
      <c r="K92" s="111"/>
      <c r="L92" s="112"/>
      <c r="M92" s="113">
        <f>SUM(M77:M91)</f>
        <v>450880</v>
      </c>
      <c r="N92" s="111"/>
      <c r="O92" s="112"/>
      <c r="P92" s="113">
        <f t="shared" ref="P92:S92" si="81">SUM(P77:P91)</f>
        <v>457613.66000000003</v>
      </c>
      <c r="Q92" s="113">
        <f t="shared" si="81"/>
        <v>450880</v>
      </c>
      <c r="R92" s="113">
        <f t="shared" si="81"/>
        <v>457613.66000000003</v>
      </c>
      <c r="S92" s="113">
        <f t="shared" si="81"/>
        <v>-6733.6599999999962</v>
      </c>
      <c r="T92" s="1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30" customHeight="1" x14ac:dyDescent="0.25">
      <c r="A93" s="72" t="s">
        <v>29</v>
      </c>
      <c r="B93" s="166" t="s">
        <v>163</v>
      </c>
      <c r="C93" s="150" t="s">
        <v>164</v>
      </c>
      <c r="D93" s="74"/>
      <c r="E93" s="75"/>
      <c r="F93" s="76"/>
      <c r="G93" s="116"/>
      <c r="H93" s="75"/>
      <c r="I93" s="76"/>
      <c r="J93" s="116"/>
      <c r="K93" s="75"/>
      <c r="L93" s="76"/>
      <c r="M93" s="116"/>
      <c r="N93" s="75"/>
      <c r="O93" s="76"/>
      <c r="P93" s="116"/>
      <c r="Q93" s="116"/>
      <c r="R93" s="116"/>
      <c r="S93" s="116"/>
      <c r="T93" s="78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</row>
    <row r="94" spans="1:38" ht="41.25" customHeight="1" x14ac:dyDescent="0.2">
      <c r="A94" s="87" t="s">
        <v>40</v>
      </c>
      <c r="B94" s="167" t="s">
        <v>165</v>
      </c>
      <c r="C94" s="168" t="s">
        <v>164</v>
      </c>
      <c r="D94" s="156" t="s">
        <v>166</v>
      </c>
      <c r="E94" s="252" t="s">
        <v>50</v>
      </c>
      <c r="F94" s="253"/>
      <c r="G94" s="254"/>
      <c r="H94" s="252" t="s">
        <v>50</v>
      </c>
      <c r="I94" s="253"/>
      <c r="J94" s="254"/>
      <c r="K94" s="83">
        <v>1</v>
      </c>
      <c r="L94" s="84">
        <v>29340</v>
      </c>
      <c r="M94" s="85">
        <f>K94*L94</f>
        <v>29340</v>
      </c>
      <c r="N94" s="83">
        <v>1</v>
      </c>
      <c r="O94" s="85">
        <v>29340</v>
      </c>
      <c r="P94" s="85">
        <f>N94*O94</f>
        <v>29340</v>
      </c>
      <c r="Q94" s="85">
        <f>G94+M94</f>
        <v>29340</v>
      </c>
      <c r="R94" s="85">
        <f>J94+P94</f>
        <v>29340</v>
      </c>
      <c r="S94" s="85">
        <f>Q94-R94</f>
        <v>0</v>
      </c>
      <c r="T94" s="86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x14ac:dyDescent="0.2">
      <c r="A95" s="124" t="s">
        <v>167</v>
      </c>
      <c r="B95" s="169"/>
      <c r="C95" s="165"/>
      <c r="D95" s="110"/>
      <c r="E95" s="111"/>
      <c r="F95" s="112"/>
      <c r="G95" s="113">
        <f>SUM(G94)</f>
        <v>0</v>
      </c>
      <c r="H95" s="111"/>
      <c r="I95" s="112"/>
      <c r="J95" s="113">
        <f>SUM(J94)</f>
        <v>0</v>
      </c>
      <c r="K95" s="111"/>
      <c r="L95" s="112"/>
      <c r="M95" s="113">
        <f>SUM(M94)</f>
        <v>29340</v>
      </c>
      <c r="N95" s="111"/>
      <c r="O95" s="112"/>
      <c r="P95" s="113">
        <f t="shared" ref="P95:S95" si="82">SUM(P94)</f>
        <v>29340</v>
      </c>
      <c r="Q95" s="113">
        <f t="shared" si="82"/>
        <v>29340</v>
      </c>
      <c r="R95" s="113">
        <f t="shared" si="82"/>
        <v>29340</v>
      </c>
      <c r="S95" s="113">
        <f t="shared" si="82"/>
        <v>0</v>
      </c>
      <c r="T95" s="1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9.5" customHeight="1" x14ac:dyDescent="0.2">
      <c r="A96" s="170" t="s">
        <v>168</v>
      </c>
      <c r="B96" s="171"/>
      <c r="C96" s="172"/>
      <c r="D96" s="173"/>
      <c r="E96" s="174"/>
      <c r="F96" s="175"/>
      <c r="G96" s="176">
        <f>G39+G43+G48+G54+G59+G65+G70+G75+G92+G95</f>
        <v>0</v>
      </c>
      <c r="H96" s="174"/>
      <c r="I96" s="175"/>
      <c r="J96" s="176">
        <f>J39+J43+J48+J54+J59+J65+J70+J75+J92+J95</f>
        <v>0</v>
      </c>
      <c r="K96" s="174"/>
      <c r="L96" s="175"/>
      <c r="M96" s="176">
        <f>M39+M43+M48+M54+M59+M65+M70+M75+M92+M95</f>
        <v>986964.6</v>
      </c>
      <c r="N96" s="174"/>
      <c r="O96" s="175"/>
      <c r="P96" s="176">
        <f t="shared" ref="P96:S96" si="83">P39+P43+P48+P54+P59+P65+P70+P75+P92+P95</f>
        <v>986964.60000000009</v>
      </c>
      <c r="Q96" s="176">
        <f t="shared" si="83"/>
        <v>986964.6</v>
      </c>
      <c r="R96" s="176">
        <f t="shared" si="83"/>
        <v>986964.60000000009</v>
      </c>
      <c r="S96" s="176">
        <f t="shared" si="83"/>
        <v>9.0949470177292824E-13</v>
      </c>
      <c r="T96" s="177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1:38" ht="15.75" customHeight="1" x14ac:dyDescent="0.25">
      <c r="A97" s="255"/>
      <c r="B97" s="233"/>
      <c r="C97" s="233"/>
      <c r="D97" s="179"/>
      <c r="E97" s="180"/>
      <c r="F97" s="181"/>
      <c r="G97" s="182"/>
      <c r="H97" s="180"/>
      <c r="I97" s="181"/>
      <c r="J97" s="182"/>
      <c r="K97" s="180"/>
      <c r="L97" s="181"/>
      <c r="M97" s="182"/>
      <c r="N97" s="180"/>
      <c r="O97" s="181"/>
      <c r="P97" s="182"/>
      <c r="Q97" s="182"/>
      <c r="R97" s="182"/>
      <c r="S97" s="182"/>
      <c r="T97" s="18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9.5" customHeight="1" x14ac:dyDescent="0.25">
      <c r="A98" s="232" t="s">
        <v>169</v>
      </c>
      <c r="B98" s="233"/>
      <c r="C98" s="234"/>
      <c r="D98" s="184"/>
      <c r="E98" s="185"/>
      <c r="F98" s="186"/>
      <c r="G98" s="187">
        <f>G22-G96</f>
        <v>0</v>
      </c>
      <c r="H98" s="185"/>
      <c r="I98" s="186"/>
      <c r="J98" s="187">
        <f>J22-J96</f>
        <v>0</v>
      </c>
      <c r="K98" s="188"/>
      <c r="L98" s="186"/>
      <c r="M98" s="189">
        <f>M22-M96</f>
        <v>0</v>
      </c>
      <c r="N98" s="188"/>
      <c r="O98" s="186"/>
      <c r="P98" s="189">
        <f t="shared" ref="P98:S98" si="84">P22-P96</f>
        <v>0</v>
      </c>
      <c r="Q98" s="190">
        <f t="shared" si="84"/>
        <v>0</v>
      </c>
      <c r="R98" s="190">
        <f t="shared" si="84"/>
        <v>0</v>
      </c>
      <c r="S98" s="190">
        <f t="shared" si="84"/>
        <v>-9.0949470177292824E-13</v>
      </c>
      <c r="T98" s="19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92"/>
      <c r="B99" s="193"/>
      <c r="C99" s="192"/>
      <c r="D99" s="192"/>
      <c r="E99" s="52"/>
      <c r="F99" s="192"/>
      <c r="G99" s="192"/>
      <c r="H99" s="52"/>
      <c r="I99" s="192"/>
      <c r="J99" s="192"/>
      <c r="K99" s="52"/>
      <c r="L99" s="192"/>
      <c r="M99" s="192"/>
      <c r="N99" s="52"/>
      <c r="O99" s="192"/>
      <c r="P99" s="192"/>
      <c r="Q99" s="192"/>
      <c r="R99" s="192"/>
      <c r="S99" s="192"/>
      <c r="T99" s="192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92"/>
      <c r="B100" s="193"/>
      <c r="C100" s="192"/>
      <c r="D100" s="192"/>
      <c r="E100" s="52"/>
      <c r="F100" s="192"/>
      <c r="G100" s="192"/>
      <c r="H100" s="52"/>
      <c r="I100" s="192"/>
      <c r="J100" s="192"/>
      <c r="K100" s="52"/>
      <c r="L100" s="192"/>
      <c r="M100" s="192"/>
      <c r="N100" s="52"/>
      <c r="O100" s="192"/>
      <c r="P100" s="192"/>
      <c r="Q100" s="192"/>
      <c r="R100" s="192"/>
      <c r="S100" s="192"/>
      <c r="T100" s="192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92" t="s">
        <v>170</v>
      </c>
      <c r="B101" s="193"/>
      <c r="C101" s="194"/>
      <c r="D101" s="192"/>
      <c r="E101" s="195"/>
      <c r="F101" s="194"/>
      <c r="G101" s="192"/>
      <c r="H101" s="195"/>
      <c r="I101" s="194"/>
      <c r="J101" s="194"/>
      <c r="K101" s="195"/>
      <c r="L101" s="192"/>
      <c r="M101" s="192"/>
      <c r="N101" s="52"/>
      <c r="O101" s="192"/>
      <c r="P101" s="192"/>
      <c r="Q101" s="192"/>
      <c r="R101" s="192"/>
      <c r="S101" s="192"/>
      <c r="T101" s="19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1"/>
      <c r="C102" s="196" t="s">
        <v>171</v>
      </c>
      <c r="D102" s="192"/>
      <c r="E102" s="235" t="s">
        <v>172</v>
      </c>
      <c r="F102" s="236"/>
      <c r="G102" s="192"/>
      <c r="H102" s="52"/>
      <c r="I102" s="197" t="s">
        <v>173</v>
      </c>
      <c r="J102" s="192"/>
      <c r="K102" s="52"/>
      <c r="L102" s="197"/>
      <c r="M102" s="192"/>
      <c r="N102" s="52"/>
      <c r="O102" s="197"/>
      <c r="P102" s="192"/>
      <c r="Q102" s="192"/>
      <c r="R102" s="192"/>
      <c r="S102" s="192"/>
      <c r="T102" s="192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5">
      <c r="A103" s="1"/>
      <c r="B103" s="1"/>
      <c r="C103" s="198"/>
      <c r="D103" s="199"/>
      <c r="E103" s="200"/>
      <c r="F103" s="201"/>
      <c r="G103" s="202"/>
      <c r="H103" s="200"/>
      <c r="I103" s="201"/>
      <c r="J103" s="202"/>
      <c r="K103" s="203"/>
      <c r="L103" s="201"/>
      <c r="M103" s="202"/>
      <c r="N103" s="203"/>
      <c r="O103" s="201"/>
      <c r="P103" s="202"/>
      <c r="Q103" s="202"/>
      <c r="R103" s="202"/>
      <c r="S103" s="202"/>
      <c r="T103" s="192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92"/>
      <c r="B104" s="193"/>
      <c r="C104" s="192"/>
      <c r="D104" s="192"/>
      <c r="E104" s="52"/>
      <c r="F104" s="192"/>
      <c r="G104" s="192"/>
      <c r="H104" s="52"/>
      <c r="I104" s="192"/>
      <c r="J104" s="192"/>
      <c r="K104" s="52"/>
      <c r="L104" s="192"/>
      <c r="M104" s="192"/>
      <c r="N104" s="52"/>
      <c r="O104" s="192"/>
      <c r="P104" s="192"/>
      <c r="Q104" s="192"/>
      <c r="R104" s="192"/>
      <c r="S104" s="192"/>
      <c r="T104" s="19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92"/>
      <c r="B105" s="193"/>
      <c r="C105" s="192"/>
      <c r="D105" s="192"/>
      <c r="E105" s="52"/>
      <c r="F105" s="192"/>
      <c r="G105" s="192"/>
      <c r="H105" s="52"/>
      <c r="I105" s="192"/>
      <c r="J105" s="192"/>
      <c r="K105" s="52"/>
      <c r="L105" s="192"/>
      <c r="M105" s="192"/>
      <c r="N105" s="52"/>
      <c r="O105" s="192"/>
      <c r="P105" s="192"/>
      <c r="Q105" s="192"/>
      <c r="R105" s="192"/>
      <c r="S105" s="192"/>
      <c r="T105" s="19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92"/>
      <c r="B106" s="193"/>
      <c r="C106" s="192"/>
      <c r="D106" s="192"/>
      <c r="E106" s="52"/>
      <c r="F106" s="192"/>
      <c r="G106" s="192"/>
      <c r="H106" s="52"/>
      <c r="I106" s="192"/>
      <c r="J106" s="192"/>
      <c r="K106" s="52"/>
      <c r="L106" s="192"/>
      <c r="M106" s="192"/>
      <c r="N106" s="52"/>
      <c r="O106" s="192"/>
      <c r="P106" s="192"/>
      <c r="Q106" s="192"/>
      <c r="R106" s="192"/>
      <c r="S106" s="192"/>
      <c r="T106" s="192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92"/>
      <c r="B107" s="193"/>
      <c r="C107" s="192"/>
      <c r="D107" s="192"/>
      <c r="E107" s="52"/>
      <c r="F107" s="192"/>
      <c r="G107" s="192"/>
      <c r="H107" s="52"/>
      <c r="I107" s="192"/>
      <c r="J107" s="192"/>
      <c r="K107" s="52"/>
      <c r="L107" s="192"/>
      <c r="M107" s="192"/>
      <c r="N107" s="52"/>
      <c r="O107" s="192"/>
      <c r="P107" s="192"/>
      <c r="Q107" s="192"/>
      <c r="R107" s="192"/>
      <c r="S107" s="192"/>
      <c r="T107" s="19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92"/>
      <c r="B108" s="193"/>
      <c r="C108" s="192"/>
      <c r="D108" s="192"/>
      <c r="E108" s="52"/>
      <c r="F108" s="192"/>
      <c r="G108" s="192"/>
      <c r="H108" s="52"/>
      <c r="I108" s="192"/>
      <c r="J108" s="192"/>
      <c r="K108" s="52"/>
      <c r="L108" s="192"/>
      <c r="M108" s="192"/>
      <c r="N108" s="52"/>
      <c r="O108" s="192"/>
      <c r="P108" s="192"/>
      <c r="Q108" s="192"/>
      <c r="R108" s="192"/>
      <c r="S108" s="192"/>
      <c r="T108" s="19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8:C98"/>
    <mergeCell ref="E102:F102"/>
    <mergeCell ref="E17:G17"/>
    <mergeCell ref="H17:J17"/>
    <mergeCell ref="A23:C23"/>
    <mergeCell ref="E30:G32"/>
    <mergeCell ref="H30:J32"/>
    <mergeCell ref="E34:G38"/>
    <mergeCell ref="H34:J38"/>
    <mergeCell ref="E77:G86"/>
    <mergeCell ref="H77:J86"/>
    <mergeCell ref="E94:G94"/>
    <mergeCell ref="H94:J94"/>
    <mergeCell ref="A97:C97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37"/>
  <sheetViews>
    <sheetView tabSelected="1" topLeftCell="B64" workbookViewId="0">
      <selection activeCell="G25" sqref="G25"/>
    </sheetView>
  </sheetViews>
  <sheetFormatPr defaultColWidth="12.625" defaultRowHeight="15" customHeight="1" x14ac:dyDescent="0.2"/>
  <cols>
    <col min="1" max="1" width="11.25" hidden="1" customWidth="1"/>
    <col min="2" max="2" width="10.625" customWidth="1"/>
    <col min="3" max="3" width="24.875" customWidth="1"/>
    <col min="4" max="4" width="9.375" customWidth="1"/>
    <col min="5" max="5" width="20.625" customWidth="1"/>
    <col min="6" max="6" width="10" customWidth="1"/>
    <col min="7" max="7" width="20.75" customWidth="1"/>
    <col min="8" max="8" width="30" customWidth="1"/>
    <col min="9" max="9" width="9.75" customWidth="1"/>
    <col min="10" max="10" width="26" customWidth="1"/>
    <col min="11" max="26" width="5.875" customWidth="1"/>
  </cols>
  <sheetData>
    <row r="1" spans="1:26" ht="15" customHeight="1" x14ac:dyDescent="0.25">
      <c r="A1" s="204"/>
      <c r="B1" s="204"/>
      <c r="C1" s="204"/>
      <c r="D1" s="205"/>
      <c r="E1" s="204"/>
      <c r="F1" s="205"/>
      <c r="G1" s="204"/>
      <c r="H1" s="204"/>
      <c r="I1" s="206"/>
      <c r="J1" s="207" t="s">
        <v>174</v>
      </c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5" customHeight="1" x14ac:dyDescent="0.25">
      <c r="A2" s="204"/>
      <c r="B2" s="204"/>
      <c r="C2" s="204"/>
      <c r="D2" s="205"/>
      <c r="E2" s="204"/>
      <c r="F2" s="205"/>
      <c r="G2" s="204"/>
      <c r="H2" s="271" t="s">
        <v>175</v>
      </c>
      <c r="I2" s="241"/>
      <c r="J2" s="241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5" customHeight="1" x14ac:dyDescent="0.25">
      <c r="A3" s="204"/>
      <c r="B3" s="204"/>
      <c r="C3" s="204"/>
      <c r="D3" s="205"/>
      <c r="E3" s="204"/>
      <c r="F3" s="205"/>
      <c r="G3" s="204"/>
      <c r="H3" s="271" t="s">
        <v>176</v>
      </c>
      <c r="I3" s="241"/>
      <c r="J3" s="241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ht="14.25" customHeight="1" x14ac:dyDescent="0.2">
      <c r="A4" s="204"/>
      <c r="B4" s="204"/>
      <c r="C4" s="204"/>
      <c r="D4" s="205"/>
      <c r="E4" s="204"/>
      <c r="F4" s="205"/>
      <c r="G4" s="204"/>
      <c r="H4" s="204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6" ht="21" customHeight="1" x14ac:dyDescent="0.3">
      <c r="A5" s="204"/>
      <c r="B5" s="267" t="s">
        <v>177</v>
      </c>
      <c r="C5" s="241"/>
      <c r="D5" s="241"/>
      <c r="E5" s="241"/>
      <c r="F5" s="241"/>
      <c r="G5" s="241"/>
      <c r="H5" s="241"/>
      <c r="I5" s="241"/>
      <c r="J5" s="241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ht="21" customHeight="1" x14ac:dyDescent="0.3">
      <c r="A6" s="204"/>
      <c r="B6" s="267" t="s">
        <v>178</v>
      </c>
      <c r="C6" s="241"/>
      <c r="D6" s="241"/>
      <c r="E6" s="241"/>
      <c r="F6" s="241"/>
      <c r="G6" s="241"/>
      <c r="H6" s="241"/>
      <c r="I6" s="241"/>
      <c r="J6" s="241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26" ht="21" customHeight="1" x14ac:dyDescent="0.3">
      <c r="A7" s="204"/>
      <c r="B7" s="272" t="s">
        <v>179</v>
      </c>
      <c r="C7" s="241"/>
      <c r="D7" s="241"/>
      <c r="E7" s="241"/>
      <c r="F7" s="241"/>
      <c r="G7" s="241"/>
      <c r="H7" s="241"/>
      <c r="I7" s="241"/>
      <c r="J7" s="241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21" customHeight="1" x14ac:dyDescent="0.3">
      <c r="A8" s="204"/>
      <c r="B8" s="267" t="s">
        <v>180</v>
      </c>
      <c r="C8" s="241"/>
      <c r="D8" s="241"/>
      <c r="E8" s="241"/>
      <c r="F8" s="241"/>
      <c r="G8" s="241"/>
      <c r="H8" s="241"/>
      <c r="I8" s="241"/>
      <c r="J8" s="241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44.25" customHeight="1" x14ac:dyDescent="0.2">
      <c r="A9" s="208"/>
      <c r="B9" s="273" t="s">
        <v>181</v>
      </c>
      <c r="C9" s="269"/>
      <c r="D9" s="270"/>
      <c r="E9" s="268" t="s">
        <v>182</v>
      </c>
      <c r="F9" s="269"/>
      <c r="G9" s="269"/>
      <c r="H9" s="269"/>
      <c r="I9" s="269"/>
      <c r="J9" s="270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ht="61.5" customHeight="1" x14ac:dyDescent="0.2">
      <c r="A10" s="209" t="s">
        <v>183</v>
      </c>
      <c r="B10" s="209" t="s">
        <v>184</v>
      </c>
      <c r="C10" s="209" t="s">
        <v>8</v>
      </c>
      <c r="D10" s="210" t="s">
        <v>185</v>
      </c>
      <c r="E10" s="209" t="s">
        <v>186</v>
      </c>
      <c r="F10" s="210" t="s">
        <v>185</v>
      </c>
      <c r="G10" s="209" t="s">
        <v>187</v>
      </c>
      <c r="H10" s="209" t="s">
        <v>188</v>
      </c>
      <c r="I10" s="209" t="s">
        <v>189</v>
      </c>
      <c r="J10" s="209" t="s">
        <v>190</v>
      </c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ht="15" customHeight="1" x14ac:dyDescent="0.2">
      <c r="A11" s="211"/>
      <c r="B11" s="211" t="s">
        <v>38</v>
      </c>
      <c r="C11" s="212"/>
      <c r="D11" s="213"/>
      <c r="E11" s="212"/>
      <c r="F11" s="213"/>
      <c r="G11" s="212"/>
      <c r="H11" s="212"/>
      <c r="I11" s="213"/>
      <c r="J11" s="212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ht="15" customHeight="1" x14ac:dyDescent="0.2">
      <c r="A12" s="211"/>
      <c r="B12" s="211" t="s">
        <v>70</v>
      </c>
      <c r="C12" s="212"/>
      <c r="D12" s="213"/>
      <c r="E12" s="212"/>
      <c r="F12" s="213"/>
      <c r="G12" s="212"/>
      <c r="H12" s="212"/>
      <c r="I12" s="213"/>
      <c r="J12" s="212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ht="15" customHeight="1" x14ac:dyDescent="0.2">
      <c r="A13" s="211"/>
      <c r="B13" s="211" t="s">
        <v>72</v>
      </c>
      <c r="C13" s="212"/>
      <c r="D13" s="213"/>
      <c r="E13" s="212"/>
      <c r="F13" s="213"/>
      <c r="G13" s="212"/>
      <c r="H13" s="212"/>
      <c r="I13" s="213"/>
      <c r="J13" s="212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spans="1:26" ht="15" customHeight="1" x14ac:dyDescent="0.2">
      <c r="A14" s="211"/>
      <c r="B14" s="211" t="s">
        <v>76</v>
      </c>
      <c r="C14" s="212"/>
      <c r="D14" s="213"/>
      <c r="E14" s="212"/>
      <c r="F14" s="213"/>
      <c r="G14" s="212"/>
      <c r="H14" s="212"/>
      <c r="I14" s="213"/>
      <c r="J14" s="212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spans="1:26" ht="15" customHeight="1" x14ac:dyDescent="0.2">
      <c r="A15" s="211"/>
      <c r="B15" s="211" t="s">
        <v>83</v>
      </c>
      <c r="C15" s="212"/>
      <c r="D15" s="213"/>
      <c r="E15" s="212"/>
      <c r="F15" s="213"/>
      <c r="G15" s="212"/>
      <c r="H15" s="212"/>
      <c r="I15" s="213"/>
      <c r="J15" s="212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spans="1:26" ht="15" customHeight="1" x14ac:dyDescent="0.2">
      <c r="A16" s="211"/>
      <c r="B16" s="211"/>
      <c r="C16" s="212"/>
      <c r="D16" s="213"/>
      <c r="E16" s="212"/>
      <c r="F16" s="213"/>
      <c r="G16" s="212"/>
      <c r="H16" s="212"/>
      <c r="I16" s="213"/>
      <c r="J16" s="212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6" ht="15" customHeight="1" x14ac:dyDescent="0.25">
      <c r="A17" s="214"/>
      <c r="B17" s="274" t="s">
        <v>191</v>
      </c>
      <c r="C17" s="269"/>
      <c r="D17" s="215">
        <f>SUM(D11:D16)</f>
        <v>0</v>
      </c>
      <c r="E17" s="216"/>
      <c r="F17" s="215">
        <f>SUM(F11:F16)</f>
        <v>0</v>
      </c>
      <c r="G17" s="216"/>
      <c r="H17" s="216"/>
      <c r="I17" s="215">
        <f>SUM(I11:I16)</f>
        <v>0</v>
      </c>
      <c r="J17" s="21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4.25" customHeight="1" x14ac:dyDescent="0.2">
      <c r="A18" s="204"/>
      <c r="B18" s="204"/>
      <c r="C18" s="204"/>
      <c r="D18" s="205"/>
      <c r="E18" s="204"/>
      <c r="F18" s="205"/>
      <c r="G18" s="204"/>
      <c r="H18" s="204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ht="14.25" customHeight="1" x14ac:dyDescent="0.2">
      <c r="A19" s="204"/>
      <c r="B19" s="204"/>
      <c r="C19" s="204"/>
      <c r="D19" s="205"/>
      <c r="E19" s="204"/>
      <c r="F19" s="205"/>
      <c r="G19" s="204"/>
      <c r="H19" s="204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ht="44.25" customHeight="1" x14ac:dyDescent="0.2">
      <c r="A20" s="208"/>
      <c r="B20" s="273" t="s">
        <v>192</v>
      </c>
      <c r="C20" s="269"/>
      <c r="D20" s="270"/>
      <c r="E20" s="268" t="s">
        <v>182</v>
      </c>
      <c r="F20" s="269"/>
      <c r="G20" s="269"/>
      <c r="H20" s="269"/>
      <c r="I20" s="269"/>
      <c r="J20" s="270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</row>
    <row r="21" spans="1:26" ht="61.5" customHeight="1" x14ac:dyDescent="0.2">
      <c r="A21" s="209" t="s">
        <v>183</v>
      </c>
      <c r="B21" s="209" t="s">
        <v>184</v>
      </c>
      <c r="C21" s="209" t="s">
        <v>8</v>
      </c>
      <c r="D21" s="210" t="s">
        <v>185</v>
      </c>
      <c r="E21" s="209" t="s">
        <v>186</v>
      </c>
      <c r="F21" s="210" t="s">
        <v>185</v>
      </c>
      <c r="G21" s="209" t="s">
        <v>187</v>
      </c>
      <c r="H21" s="209" t="s">
        <v>188</v>
      </c>
      <c r="I21" s="209" t="s">
        <v>189</v>
      </c>
      <c r="J21" s="209" t="s">
        <v>190</v>
      </c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</row>
    <row r="22" spans="1:26" ht="15" customHeight="1" x14ac:dyDescent="0.2">
      <c r="A22" s="211"/>
      <c r="B22" s="218" t="s">
        <v>193</v>
      </c>
      <c r="C22" s="219" t="s">
        <v>194</v>
      </c>
      <c r="D22" s="213"/>
      <c r="E22" s="212"/>
      <c r="F22" s="213"/>
      <c r="G22" s="212"/>
      <c r="H22" s="212"/>
      <c r="I22" s="213"/>
      <c r="J22" s="212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ht="15" customHeight="1" x14ac:dyDescent="0.25">
      <c r="A23" s="211"/>
      <c r="B23" s="220" t="s">
        <v>38</v>
      </c>
      <c r="C23" s="219" t="s">
        <v>39</v>
      </c>
      <c r="D23" s="213"/>
      <c r="E23" s="212"/>
      <c r="F23" s="213"/>
      <c r="G23" s="212"/>
      <c r="H23" s="212"/>
      <c r="I23" s="213"/>
      <c r="J23" s="212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75.75" customHeight="1" x14ac:dyDescent="0.2">
      <c r="A24" s="211"/>
      <c r="B24" s="221" t="s">
        <v>41</v>
      </c>
      <c r="C24" s="222" t="s">
        <v>42</v>
      </c>
      <c r="D24" s="223">
        <v>26100</v>
      </c>
      <c r="E24" s="222" t="s">
        <v>195</v>
      </c>
      <c r="F24" s="223">
        <v>26100</v>
      </c>
      <c r="G24" s="224" t="s">
        <v>196</v>
      </c>
      <c r="H24" s="222" t="s">
        <v>197</v>
      </c>
      <c r="I24" s="223">
        <v>26100</v>
      </c>
      <c r="J24" s="222" t="s">
        <v>198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ht="107.25" customHeight="1" x14ac:dyDescent="0.2">
      <c r="A25" s="211"/>
      <c r="B25" s="221" t="s">
        <v>44</v>
      </c>
      <c r="C25" s="222" t="s">
        <v>45</v>
      </c>
      <c r="D25" s="223">
        <v>28324</v>
      </c>
      <c r="E25" s="222" t="s">
        <v>199</v>
      </c>
      <c r="F25" s="223">
        <v>20905.07</v>
      </c>
      <c r="G25" s="224" t="s">
        <v>200</v>
      </c>
      <c r="H25" s="222" t="s">
        <v>197</v>
      </c>
      <c r="I25" s="223">
        <v>20905.07</v>
      </c>
      <c r="J25" s="222" t="s">
        <v>201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ht="15" customHeight="1" x14ac:dyDescent="0.25">
      <c r="A26" s="211"/>
      <c r="B26" s="220" t="s">
        <v>46</v>
      </c>
      <c r="C26" s="219" t="s">
        <v>47</v>
      </c>
      <c r="D26" s="213"/>
      <c r="E26" s="212"/>
      <c r="F26" s="223"/>
      <c r="G26" s="212"/>
      <c r="H26" s="212"/>
      <c r="I26" s="213"/>
      <c r="J26" s="212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ht="57.75" customHeight="1" x14ac:dyDescent="0.2">
      <c r="A27" s="211"/>
      <c r="B27" s="221" t="s">
        <v>48</v>
      </c>
      <c r="C27" s="222" t="s">
        <v>49</v>
      </c>
      <c r="D27" s="223">
        <v>49692</v>
      </c>
      <c r="E27" s="222" t="s">
        <v>202</v>
      </c>
      <c r="F27" s="223">
        <v>49692</v>
      </c>
      <c r="G27" s="222" t="s">
        <v>203</v>
      </c>
      <c r="H27" s="222" t="s">
        <v>204</v>
      </c>
      <c r="I27" s="223">
        <v>49692</v>
      </c>
      <c r="J27" s="222" t="s">
        <v>205</v>
      </c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spans="1:26" ht="51.75" customHeight="1" x14ac:dyDescent="0.2">
      <c r="A28" s="211"/>
      <c r="B28" s="221" t="s">
        <v>51</v>
      </c>
      <c r="C28" s="222" t="s">
        <v>52</v>
      </c>
      <c r="D28" s="223">
        <v>49692</v>
      </c>
      <c r="E28" s="222" t="s">
        <v>206</v>
      </c>
      <c r="F28" s="223">
        <v>49692</v>
      </c>
      <c r="G28" s="222" t="s">
        <v>207</v>
      </c>
      <c r="H28" s="222" t="s">
        <v>208</v>
      </c>
      <c r="I28" s="223">
        <v>49692</v>
      </c>
      <c r="J28" s="222" t="s">
        <v>209</v>
      </c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ht="51.75" customHeight="1" x14ac:dyDescent="0.2">
      <c r="A29" s="211"/>
      <c r="B29" s="221" t="s">
        <v>53</v>
      </c>
      <c r="C29" s="222" t="s">
        <v>54</v>
      </c>
      <c r="D29" s="223">
        <v>56172</v>
      </c>
      <c r="E29" s="222" t="s">
        <v>210</v>
      </c>
      <c r="F29" s="223">
        <v>56172</v>
      </c>
      <c r="G29" s="222" t="s">
        <v>211</v>
      </c>
      <c r="H29" s="222" t="s">
        <v>212</v>
      </c>
      <c r="I29" s="223">
        <v>56172</v>
      </c>
      <c r="J29" s="222" t="s">
        <v>213</v>
      </c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ht="15" customHeight="1" x14ac:dyDescent="0.25">
      <c r="A30" s="211"/>
      <c r="B30" s="220" t="s">
        <v>55</v>
      </c>
      <c r="C30" s="219" t="s">
        <v>56</v>
      </c>
      <c r="D30" s="223"/>
      <c r="E30" s="212"/>
      <c r="F30" s="223"/>
      <c r="G30" s="212"/>
      <c r="H30" s="222"/>
      <c r="I30" s="213"/>
      <c r="J30" s="212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ht="46.5" customHeight="1" x14ac:dyDescent="0.2">
      <c r="A31" s="211"/>
      <c r="B31" s="221" t="s">
        <v>57</v>
      </c>
      <c r="C31" s="222" t="s">
        <v>58</v>
      </c>
      <c r="D31" s="223">
        <v>56600</v>
      </c>
      <c r="E31" s="222" t="s">
        <v>214</v>
      </c>
      <c r="F31" s="223">
        <v>56600</v>
      </c>
      <c r="G31" s="222" t="s">
        <v>215</v>
      </c>
      <c r="H31" s="222" t="s">
        <v>216</v>
      </c>
      <c r="I31" s="223">
        <v>56600</v>
      </c>
      <c r="J31" s="222" t="s">
        <v>217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spans="1:26" ht="46.5" customHeight="1" x14ac:dyDescent="0.2">
      <c r="A32" s="211"/>
      <c r="B32" s="221" t="s">
        <v>59</v>
      </c>
      <c r="C32" s="222" t="s">
        <v>60</v>
      </c>
      <c r="D32" s="223">
        <v>52000</v>
      </c>
      <c r="E32" s="222" t="s">
        <v>218</v>
      </c>
      <c r="F32" s="223">
        <v>52000</v>
      </c>
      <c r="G32" s="222" t="s">
        <v>219</v>
      </c>
      <c r="H32" s="222" t="s">
        <v>220</v>
      </c>
      <c r="I32" s="223">
        <v>52000</v>
      </c>
      <c r="J32" s="222" t="s">
        <v>221</v>
      </c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6" ht="48" customHeight="1" x14ac:dyDescent="0.2">
      <c r="A33" s="211"/>
      <c r="B33" s="221" t="s">
        <v>61</v>
      </c>
      <c r="C33" s="222" t="s">
        <v>62</v>
      </c>
      <c r="D33" s="223">
        <v>55400</v>
      </c>
      <c r="E33" s="222" t="s">
        <v>222</v>
      </c>
      <c r="F33" s="223">
        <v>55400</v>
      </c>
      <c r="G33" s="222" t="s">
        <v>223</v>
      </c>
      <c r="H33" s="222" t="s">
        <v>224</v>
      </c>
      <c r="I33" s="223">
        <v>55400</v>
      </c>
      <c r="J33" s="222" t="s">
        <v>225</v>
      </c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ht="43.5" customHeight="1" x14ac:dyDescent="0.2">
      <c r="A34" s="211"/>
      <c r="B34" s="221" t="s">
        <v>63</v>
      </c>
      <c r="C34" s="222" t="s">
        <v>64</v>
      </c>
      <c r="D34" s="223">
        <v>26800</v>
      </c>
      <c r="E34" s="222" t="s">
        <v>226</v>
      </c>
      <c r="F34" s="223">
        <v>26800</v>
      </c>
      <c r="G34" s="222" t="s">
        <v>227</v>
      </c>
      <c r="H34" s="222" t="s">
        <v>228</v>
      </c>
      <c r="I34" s="223">
        <v>26800</v>
      </c>
      <c r="J34" s="222" t="s">
        <v>229</v>
      </c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ht="43.5" customHeight="1" x14ac:dyDescent="0.2">
      <c r="A35" s="211"/>
      <c r="B35" s="221" t="s">
        <v>65</v>
      </c>
      <c r="C35" s="222" t="s">
        <v>230</v>
      </c>
      <c r="D35" s="223">
        <v>48000</v>
      </c>
      <c r="E35" s="222" t="s">
        <v>231</v>
      </c>
      <c r="F35" s="223">
        <v>48000</v>
      </c>
      <c r="G35" s="222" t="s">
        <v>232</v>
      </c>
      <c r="H35" s="222" t="s">
        <v>233</v>
      </c>
      <c r="I35" s="223">
        <v>48000</v>
      </c>
      <c r="J35" s="222" t="s">
        <v>234</v>
      </c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ht="37.5" customHeight="1" x14ac:dyDescent="0.2">
      <c r="A36" s="211"/>
      <c r="B36" s="218" t="s">
        <v>235</v>
      </c>
      <c r="C36" s="219" t="s">
        <v>236</v>
      </c>
      <c r="D36" s="213"/>
      <c r="E36" s="212"/>
      <c r="F36" s="213"/>
      <c r="G36" s="212"/>
      <c r="H36" s="212"/>
      <c r="I36" s="213"/>
      <c r="J36" s="212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6" ht="63" customHeight="1" x14ac:dyDescent="0.2">
      <c r="A37" s="211"/>
      <c r="B37" s="221" t="s">
        <v>70</v>
      </c>
      <c r="C37" s="222" t="s">
        <v>71</v>
      </c>
      <c r="D37" s="223">
        <v>11973.28</v>
      </c>
      <c r="E37" s="222" t="s">
        <v>237</v>
      </c>
      <c r="F37" s="223">
        <v>10341.34</v>
      </c>
      <c r="G37" s="212"/>
      <c r="H37" s="222" t="s">
        <v>238</v>
      </c>
      <c r="I37" s="223">
        <v>10341.34</v>
      </c>
      <c r="J37" s="222" t="s">
        <v>239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ht="54.75" customHeight="1" x14ac:dyDescent="0.2">
      <c r="A38" s="211"/>
      <c r="B38" s="221" t="s">
        <v>72</v>
      </c>
      <c r="C38" s="222" t="s">
        <v>47</v>
      </c>
      <c r="D38" s="223">
        <v>34222.32</v>
      </c>
      <c r="E38" s="222" t="s">
        <v>237</v>
      </c>
      <c r="F38" s="223">
        <v>34222.32</v>
      </c>
      <c r="G38" s="212"/>
      <c r="H38" s="222" t="s">
        <v>238</v>
      </c>
      <c r="I38" s="223">
        <v>34222.32</v>
      </c>
      <c r="J38" s="222" t="s">
        <v>240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ht="16.5" customHeight="1" x14ac:dyDescent="0.2">
      <c r="A39" s="211"/>
      <c r="B39" s="218" t="s">
        <v>241</v>
      </c>
      <c r="C39" s="225" t="s">
        <v>242</v>
      </c>
      <c r="D39" s="213"/>
      <c r="E39" s="212"/>
      <c r="F39" s="213"/>
      <c r="G39" s="212"/>
      <c r="H39" s="212"/>
      <c r="I39" s="213"/>
      <c r="J39" s="212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spans="1:26" ht="83.25" customHeight="1" x14ac:dyDescent="0.2">
      <c r="A40" s="211"/>
      <c r="B40" s="226" t="s">
        <v>103</v>
      </c>
      <c r="C40" s="222" t="s">
        <v>104</v>
      </c>
      <c r="D40" s="223">
        <v>3049</v>
      </c>
      <c r="E40" s="227" t="s">
        <v>243</v>
      </c>
      <c r="F40" s="223">
        <v>2129</v>
      </c>
      <c r="G40" s="227" t="s">
        <v>244</v>
      </c>
      <c r="H40" s="228" t="s">
        <v>245</v>
      </c>
      <c r="I40" s="223">
        <v>2129</v>
      </c>
      <c r="J40" s="222" t="s">
        <v>246</v>
      </c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spans="1:26" ht="78" customHeight="1" x14ac:dyDescent="0.2">
      <c r="A41" s="211"/>
      <c r="B41" s="226" t="s">
        <v>106</v>
      </c>
      <c r="C41" s="222" t="s">
        <v>107</v>
      </c>
      <c r="D41" s="223">
        <v>4900</v>
      </c>
      <c r="E41" s="227" t="s">
        <v>243</v>
      </c>
      <c r="F41" s="223">
        <v>5950</v>
      </c>
      <c r="G41" s="227" t="s">
        <v>244</v>
      </c>
      <c r="H41" s="228" t="s">
        <v>245</v>
      </c>
      <c r="I41" s="223">
        <v>5950</v>
      </c>
      <c r="J41" s="222" t="s">
        <v>246</v>
      </c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ht="78.75" customHeight="1" x14ac:dyDescent="0.2">
      <c r="A42" s="211"/>
      <c r="B42" s="226" t="s">
        <v>108</v>
      </c>
      <c r="C42" s="222" t="s">
        <v>109</v>
      </c>
      <c r="D42" s="223">
        <v>1700</v>
      </c>
      <c r="E42" s="227" t="s">
        <v>243</v>
      </c>
      <c r="F42" s="223">
        <v>3196</v>
      </c>
      <c r="G42" s="227" t="s">
        <v>244</v>
      </c>
      <c r="H42" s="228" t="s">
        <v>245</v>
      </c>
      <c r="I42" s="223">
        <v>3196</v>
      </c>
      <c r="J42" s="222" t="s">
        <v>246</v>
      </c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spans="1:26" ht="52.5" customHeight="1" x14ac:dyDescent="0.2">
      <c r="A43" s="211"/>
      <c r="B43" s="226" t="s">
        <v>247</v>
      </c>
      <c r="C43" s="222" t="s">
        <v>110</v>
      </c>
      <c r="D43" s="223">
        <v>2000</v>
      </c>
      <c r="E43" s="227" t="s">
        <v>248</v>
      </c>
      <c r="F43" s="223">
        <v>2669.21</v>
      </c>
      <c r="G43" s="212"/>
      <c r="H43" s="228" t="s">
        <v>249</v>
      </c>
      <c r="I43" s="223">
        <v>2669.21</v>
      </c>
      <c r="J43" s="222" t="s">
        <v>250</v>
      </c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spans="1:26" ht="15" customHeight="1" x14ac:dyDescent="0.2">
      <c r="A44" s="211"/>
      <c r="B44" s="218" t="s">
        <v>251</v>
      </c>
      <c r="C44" s="225" t="s">
        <v>122</v>
      </c>
      <c r="D44" s="229"/>
      <c r="E44" s="212"/>
      <c r="F44" s="213"/>
      <c r="G44" s="212"/>
      <c r="H44" s="212"/>
      <c r="I44" s="213"/>
      <c r="J44" s="212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spans="1:26" ht="27" customHeight="1" x14ac:dyDescent="0.2">
      <c r="A45" s="211"/>
      <c r="B45" s="226" t="s">
        <v>123</v>
      </c>
      <c r="C45" s="222" t="s">
        <v>124</v>
      </c>
      <c r="D45" s="223">
        <v>120</v>
      </c>
      <c r="E45" s="212"/>
      <c r="F45" s="223">
        <v>142</v>
      </c>
      <c r="G45" s="212"/>
      <c r="H45" s="228" t="s">
        <v>238</v>
      </c>
      <c r="I45" s="223">
        <v>142</v>
      </c>
      <c r="J45" s="228" t="s">
        <v>238</v>
      </c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spans="1:26" ht="28.5" customHeight="1" x14ac:dyDescent="0.2">
      <c r="A46" s="211"/>
      <c r="B46" s="218" t="s">
        <v>252</v>
      </c>
      <c r="C46" s="225" t="s">
        <v>131</v>
      </c>
      <c r="D46" s="229"/>
      <c r="E46" s="212"/>
      <c r="F46" s="213"/>
      <c r="G46" s="212"/>
      <c r="H46" s="212"/>
      <c r="I46" s="213"/>
      <c r="J46" s="212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ht="15" customHeight="1" x14ac:dyDescent="0.2">
      <c r="A47" s="211"/>
      <c r="B47" s="226" t="s">
        <v>132</v>
      </c>
      <c r="C47" s="222" t="s">
        <v>253</v>
      </c>
      <c r="D47" s="223">
        <v>1800</v>
      </c>
      <c r="E47" s="212"/>
      <c r="F47" s="223">
        <v>0</v>
      </c>
      <c r="G47" s="212"/>
      <c r="H47" s="212"/>
      <c r="I47" s="223">
        <v>0</v>
      </c>
      <c r="J47" s="212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spans="1:26" ht="96.75" customHeight="1" x14ac:dyDescent="0.2">
      <c r="A48" s="211"/>
      <c r="B48" s="226" t="s">
        <v>134</v>
      </c>
      <c r="C48" s="222" t="s">
        <v>135</v>
      </c>
      <c r="D48" s="223">
        <v>38000</v>
      </c>
      <c r="E48" s="222" t="s">
        <v>254</v>
      </c>
      <c r="F48" s="223">
        <v>38000</v>
      </c>
      <c r="G48" s="222" t="s">
        <v>255</v>
      </c>
      <c r="H48" s="222" t="s">
        <v>256</v>
      </c>
      <c r="I48" s="223">
        <v>38000</v>
      </c>
      <c r="J48" s="222" t="s">
        <v>257</v>
      </c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spans="1:26" ht="61.5" customHeight="1" x14ac:dyDescent="0.2">
      <c r="A49" s="211"/>
      <c r="B49" s="226" t="s">
        <v>136</v>
      </c>
      <c r="C49" s="222" t="s">
        <v>258</v>
      </c>
      <c r="D49" s="223">
        <v>24000</v>
      </c>
      <c r="E49" s="222" t="s">
        <v>259</v>
      </c>
      <c r="F49" s="223">
        <v>24000</v>
      </c>
      <c r="G49" s="222" t="s">
        <v>260</v>
      </c>
      <c r="H49" s="222" t="s">
        <v>261</v>
      </c>
      <c r="I49" s="223">
        <v>24000</v>
      </c>
      <c r="J49" s="222" t="s">
        <v>262</v>
      </c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spans="1:26" ht="49.5" customHeight="1" x14ac:dyDescent="0.2">
      <c r="A50" s="211"/>
      <c r="B50" s="226" t="s">
        <v>138</v>
      </c>
      <c r="C50" s="222" t="s">
        <v>139</v>
      </c>
      <c r="D50" s="223">
        <v>19700</v>
      </c>
      <c r="E50" s="222" t="s">
        <v>263</v>
      </c>
      <c r="F50" s="223">
        <v>23000</v>
      </c>
      <c r="G50" s="222" t="s">
        <v>264</v>
      </c>
      <c r="H50" s="222" t="s">
        <v>265</v>
      </c>
      <c r="I50" s="223">
        <v>23000</v>
      </c>
      <c r="J50" s="222" t="s">
        <v>266</v>
      </c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spans="1:26" ht="105" customHeight="1" x14ac:dyDescent="0.2">
      <c r="A51" s="211"/>
      <c r="B51" s="226" t="s">
        <v>140</v>
      </c>
      <c r="C51" s="222" t="s">
        <v>141</v>
      </c>
      <c r="D51" s="223">
        <v>39000</v>
      </c>
      <c r="E51" s="222" t="s">
        <v>267</v>
      </c>
      <c r="F51" s="223">
        <v>39000</v>
      </c>
      <c r="G51" s="222" t="s">
        <v>268</v>
      </c>
      <c r="H51" s="222" t="s">
        <v>269</v>
      </c>
      <c r="I51" s="223">
        <v>39000</v>
      </c>
      <c r="J51" s="222" t="s">
        <v>270</v>
      </c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spans="1:26" ht="98.25" customHeight="1" x14ac:dyDescent="0.2">
      <c r="A52" s="211"/>
      <c r="B52" s="226" t="s">
        <v>142</v>
      </c>
      <c r="C52" s="222" t="s">
        <v>143</v>
      </c>
      <c r="D52" s="223">
        <v>40000</v>
      </c>
      <c r="E52" s="222" t="s">
        <v>271</v>
      </c>
      <c r="F52" s="223">
        <v>40000</v>
      </c>
      <c r="G52" s="222" t="s">
        <v>272</v>
      </c>
      <c r="H52" s="222" t="s">
        <v>273</v>
      </c>
      <c r="I52" s="223">
        <v>40000</v>
      </c>
      <c r="J52" s="222" t="s">
        <v>274</v>
      </c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spans="1:26" ht="53.25" customHeight="1" x14ac:dyDescent="0.2">
      <c r="A53" s="211"/>
      <c r="B53" s="226" t="s">
        <v>144</v>
      </c>
      <c r="C53" s="222" t="s">
        <v>145</v>
      </c>
      <c r="D53" s="223">
        <v>21000</v>
      </c>
      <c r="E53" s="222" t="s">
        <v>275</v>
      </c>
      <c r="F53" s="223">
        <v>21000</v>
      </c>
      <c r="G53" s="222" t="s">
        <v>276</v>
      </c>
      <c r="H53" s="222" t="s">
        <v>277</v>
      </c>
      <c r="I53" s="223">
        <v>21000</v>
      </c>
      <c r="J53" s="222" t="s">
        <v>278</v>
      </c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spans="1:26" ht="87" customHeight="1" x14ac:dyDescent="0.2">
      <c r="A54" s="211"/>
      <c r="B54" s="226" t="s">
        <v>146</v>
      </c>
      <c r="C54" s="222" t="s">
        <v>279</v>
      </c>
      <c r="D54" s="223">
        <v>36000</v>
      </c>
      <c r="E54" s="222" t="s">
        <v>280</v>
      </c>
      <c r="F54" s="223">
        <v>39000</v>
      </c>
      <c r="G54" s="222" t="s">
        <v>281</v>
      </c>
      <c r="H54" s="222" t="s">
        <v>282</v>
      </c>
      <c r="I54" s="223">
        <v>39000</v>
      </c>
      <c r="J54" s="222" t="s">
        <v>283</v>
      </c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spans="1:26" ht="109.5" customHeight="1" x14ac:dyDescent="0.2">
      <c r="A55" s="211"/>
      <c r="B55" s="226" t="s">
        <v>148</v>
      </c>
      <c r="C55" s="222" t="s">
        <v>149</v>
      </c>
      <c r="D55" s="223">
        <v>37600</v>
      </c>
      <c r="E55" s="222" t="s">
        <v>284</v>
      </c>
      <c r="F55" s="223">
        <v>35233.660000000003</v>
      </c>
      <c r="G55" s="222" t="s">
        <v>285</v>
      </c>
      <c r="H55" s="222" t="s">
        <v>286</v>
      </c>
      <c r="I55" s="223">
        <v>35233.660000000003</v>
      </c>
      <c r="J55" s="222" t="s">
        <v>287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spans="1:26" ht="97.5" customHeight="1" x14ac:dyDescent="0.2">
      <c r="A56" s="211"/>
      <c r="B56" s="226" t="s">
        <v>150</v>
      </c>
      <c r="C56" s="222" t="s">
        <v>151</v>
      </c>
      <c r="D56" s="223">
        <v>37400</v>
      </c>
      <c r="E56" s="222" t="s">
        <v>288</v>
      </c>
      <c r="F56" s="223">
        <v>37400</v>
      </c>
      <c r="G56" s="224" t="s">
        <v>289</v>
      </c>
      <c r="H56" s="222" t="s">
        <v>290</v>
      </c>
      <c r="I56" s="223">
        <v>37400</v>
      </c>
      <c r="J56" s="222" t="s">
        <v>291</v>
      </c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1:26" ht="51" customHeight="1" x14ac:dyDescent="0.2">
      <c r="A57" s="211"/>
      <c r="B57" s="226" t="s">
        <v>152</v>
      </c>
      <c r="C57" s="222" t="s">
        <v>153</v>
      </c>
      <c r="D57" s="223">
        <v>10080</v>
      </c>
      <c r="E57" s="222" t="s">
        <v>292</v>
      </c>
      <c r="F57" s="223">
        <v>6720</v>
      </c>
      <c r="G57" s="222" t="s">
        <v>293</v>
      </c>
      <c r="H57" s="222" t="s">
        <v>294</v>
      </c>
      <c r="I57" s="223">
        <v>6720</v>
      </c>
      <c r="J57" s="222" t="s">
        <v>295</v>
      </c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spans="1:26" ht="96.75" customHeight="1" x14ac:dyDescent="0.2">
      <c r="A58" s="211"/>
      <c r="B58" s="226" t="s">
        <v>154</v>
      </c>
      <c r="C58" s="222" t="s">
        <v>155</v>
      </c>
      <c r="D58" s="223">
        <v>41800</v>
      </c>
      <c r="E58" s="222" t="s">
        <v>296</v>
      </c>
      <c r="F58" s="223">
        <v>42560</v>
      </c>
      <c r="G58" s="222" t="s">
        <v>297</v>
      </c>
      <c r="H58" s="222" t="s">
        <v>298</v>
      </c>
      <c r="I58" s="223">
        <v>42560</v>
      </c>
      <c r="J58" s="222" t="s">
        <v>299</v>
      </c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spans="1:26" ht="92.25" customHeight="1" x14ac:dyDescent="0.2">
      <c r="A59" s="211"/>
      <c r="B59" s="226" t="s">
        <v>156</v>
      </c>
      <c r="C59" s="222" t="s">
        <v>157</v>
      </c>
      <c r="D59" s="223">
        <v>44000</v>
      </c>
      <c r="E59" s="222" t="s">
        <v>300</v>
      </c>
      <c r="F59" s="223">
        <v>47200</v>
      </c>
      <c r="G59" s="222" t="s">
        <v>301</v>
      </c>
      <c r="H59" s="222" t="s">
        <v>302</v>
      </c>
      <c r="I59" s="223">
        <v>47200</v>
      </c>
      <c r="J59" s="222" t="s">
        <v>303</v>
      </c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spans="1:26" ht="108" customHeight="1" x14ac:dyDescent="0.2">
      <c r="A60" s="211"/>
      <c r="B60" s="226" t="s">
        <v>158</v>
      </c>
      <c r="C60" s="222" t="s">
        <v>159</v>
      </c>
      <c r="D60" s="223">
        <v>41500</v>
      </c>
      <c r="E60" s="222" t="s">
        <v>304</v>
      </c>
      <c r="F60" s="223">
        <v>41500</v>
      </c>
      <c r="G60" s="224" t="s">
        <v>305</v>
      </c>
      <c r="H60" s="222" t="s">
        <v>306</v>
      </c>
      <c r="I60" s="223">
        <v>41500</v>
      </c>
      <c r="J60" s="222" t="s">
        <v>307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spans="1:26" ht="46.5" customHeight="1" x14ac:dyDescent="0.2">
      <c r="A61" s="211"/>
      <c r="B61" s="226" t="s">
        <v>160</v>
      </c>
      <c r="C61" s="222" t="s">
        <v>161</v>
      </c>
      <c r="D61" s="223">
        <v>19000</v>
      </c>
      <c r="E61" s="222" t="s">
        <v>308</v>
      </c>
      <c r="F61" s="223">
        <v>23000</v>
      </c>
      <c r="G61" s="222" t="s">
        <v>305</v>
      </c>
      <c r="H61" s="222" t="s">
        <v>309</v>
      </c>
      <c r="I61" s="223">
        <v>23000</v>
      </c>
      <c r="J61" s="222" t="s">
        <v>310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spans="1:26" ht="15.75" customHeight="1" x14ac:dyDescent="0.2">
      <c r="A62" s="211"/>
      <c r="B62" s="218" t="s">
        <v>311</v>
      </c>
      <c r="C62" s="225" t="s">
        <v>164</v>
      </c>
      <c r="D62" s="223"/>
      <c r="E62" s="212"/>
      <c r="F62" s="223"/>
      <c r="G62" s="212"/>
      <c r="H62" s="212"/>
      <c r="I62" s="223"/>
      <c r="J62" s="212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spans="1:26" ht="47.25" customHeight="1" x14ac:dyDescent="0.2">
      <c r="A63" s="211"/>
      <c r="B63" s="226" t="s">
        <v>165</v>
      </c>
      <c r="C63" s="222" t="s">
        <v>164</v>
      </c>
      <c r="D63" s="223">
        <v>29340</v>
      </c>
      <c r="E63" s="222" t="s">
        <v>312</v>
      </c>
      <c r="F63" s="223">
        <v>29340</v>
      </c>
      <c r="G63" s="222" t="s">
        <v>313</v>
      </c>
      <c r="H63" s="222" t="s">
        <v>314</v>
      </c>
      <c r="I63" s="223">
        <v>29340</v>
      </c>
      <c r="J63" s="222" t="s">
        <v>315</v>
      </c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spans="1:26" ht="15" customHeight="1" x14ac:dyDescent="0.25">
      <c r="A64" s="214"/>
      <c r="B64" s="274" t="s">
        <v>191</v>
      </c>
      <c r="C64" s="269"/>
      <c r="D64" s="215">
        <f>SUM(D22:D63)</f>
        <v>986964.60000000009</v>
      </c>
      <c r="E64" s="216"/>
      <c r="F64" s="215">
        <f>SUM(F22:F63)</f>
        <v>986964.60000000009</v>
      </c>
      <c r="G64" s="216"/>
      <c r="H64" s="216"/>
      <c r="I64" s="215">
        <f>SUM(I22:I63)</f>
        <v>986964.60000000009</v>
      </c>
      <c r="J64" s="216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:26" ht="14.25" customHeight="1" x14ac:dyDescent="0.2">
      <c r="A65" s="204"/>
      <c r="B65" s="204"/>
      <c r="C65" s="204"/>
      <c r="D65" s="205"/>
      <c r="E65" s="204"/>
      <c r="F65" s="205"/>
      <c r="G65" s="204"/>
      <c r="H65" s="204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spans="1:26" ht="14.25" customHeight="1" x14ac:dyDescent="0.2">
      <c r="A66" s="204"/>
      <c r="B66" s="204"/>
      <c r="C66" s="204"/>
      <c r="D66" s="205"/>
      <c r="E66" s="204"/>
      <c r="F66" s="205"/>
      <c r="G66" s="204"/>
      <c r="H66" s="204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spans="1:26" ht="14.25" customHeight="1" x14ac:dyDescent="0.2">
      <c r="A67" s="204"/>
      <c r="B67" s="204"/>
      <c r="C67" s="204"/>
      <c r="D67" s="205"/>
      <c r="E67" s="204"/>
      <c r="F67" s="205"/>
      <c r="G67" s="204"/>
      <c r="H67" s="204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spans="1:26" ht="14.25" customHeight="1" x14ac:dyDescent="0.2">
      <c r="A68" s="230"/>
      <c r="B68" s="230" t="s">
        <v>316</v>
      </c>
      <c r="C68" s="230"/>
      <c r="D68" s="231"/>
      <c r="E68" s="230"/>
      <c r="F68" s="231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</row>
    <row r="69" spans="1:26" ht="14.25" customHeight="1" x14ac:dyDescent="0.2">
      <c r="A69" s="204"/>
      <c r="B69" s="204"/>
      <c r="C69" s="204"/>
      <c r="D69" s="205"/>
      <c r="E69" s="204"/>
      <c r="F69" s="205"/>
      <c r="G69" s="204"/>
      <c r="H69" s="204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spans="1:26" ht="14.25" customHeight="1" x14ac:dyDescent="0.2">
      <c r="A70" s="204"/>
      <c r="B70" s="204"/>
      <c r="C70" s="204"/>
      <c r="D70" s="205"/>
      <c r="E70" s="204"/>
      <c r="F70" s="205"/>
      <c r="G70" s="204"/>
      <c r="H70" s="204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spans="1:26" ht="14.25" customHeight="1" x14ac:dyDescent="0.2">
      <c r="A71" s="204"/>
      <c r="B71" s="204"/>
      <c r="C71" s="204"/>
      <c r="D71" s="205"/>
      <c r="E71" s="204"/>
      <c r="F71" s="205"/>
      <c r="G71" s="204"/>
      <c r="H71" s="204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spans="1:26" ht="14.25" customHeight="1" x14ac:dyDescent="0.2">
      <c r="A72" s="204"/>
      <c r="B72" s="204"/>
      <c r="C72" s="204"/>
      <c r="D72" s="205"/>
      <c r="E72" s="204"/>
      <c r="F72" s="205"/>
      <c r="G72" s="204"/>
      <c r="H72" s="204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spans="1:26" ht="14.25" customHeight="1" x14ac:dyDescent="0.2">
      <c r="A73" s="204"/>
      <c r="B73" s="204"/>
      <c r="C73" s="204"/>
      <c r="D73" s="205"/>
      <c r="E73" s="204"/>
      <c r="F73" s="205"/>
      <c r="G73" s="204"/>
      <c r="H73" s="204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spans="1:26" ht="14.25" customHeight="1" x14ac:dyDescent="0.2">
      <c r="A74" s="204"/>
      <c r="B74" s="204"/>
      <c r="C74" s="204"/>
      <c r="D74" s="205"/>
      <c r="E74" s="204"/>
      <c r="F74" s="205"/>
      <c r="G74" s="204"/>
      <c r="H74" s="204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spans="1:26" ht="14.25" customHeight="1" x14ac:dyDescent="0.2">
      <c r="A75" s="204"/>
      <c r="B75" s="204"/>
      <c r="C75" s="204"/>
      <c r="D75" s="205"/>
      <c r="E75" s="204"/>
      <c r="F75" s="205"/>
      <c r="G75" s="204"/>
      <c r="H75" s="204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spans="1:26" ht="14.25" customHeight="1" x14ac:dyDescent="0.2">
      <c r="A76" s="204"/>
      <c r="B76" s="204"/>
      <c r="C76" s="204"/>
      <c r="D76" s="205"/>
      <c r="E76" s="204"/>
      <c r="F76" s="205"/>
      <c r="G76" s="204"/>
      <c r="H76" s="204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spans="1:26" ht="14.25" customHeight="1" x14ac:dyDescent="0.2">
      <c r="A77" s="204"/>
      <c r="B77" s="204"/>
      <c r="C77" s="204"/>
      <c r="D77" s="205"/>
      <c r="E77" s="204"/>
      <c r="F77" s="205"/>
      <c r="G77" s="204"/>
      <c r="H77" s="204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spans="1:26" ht="14.25" customHeight="1" x14ac:dyDescent="0.2">
      <c r="A78" s="204"/>
      <c r="B78" s="204"/>
      <c r="C78" s="204"/>
      <c r="D78" s="205"/>
      <c r="E78" s="204"/>
      <c r="F78" s="205"/>
      <c r="G78" s="204"/>
      <c r="H78" s="204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</row>
    <row r="79" spans="1:26" ht="14.25" customHeight="1" x14ac:dyDescent="0.2">
      <c r="A79" s="204"/>
      <c r="B79" s="204"/>
      <c r="C79" s="204"/>
      <c r="D79" s="205"/>
      <c r="E79" s="204"/>
      <c r="F79" s="205"/>
      <c r="G79" s="204"/>
      <c r="H79" s="204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</row>
    <row r="80" spans="1:26" ht="14.25" customHeight="1" x14ac:dyDescent="0.2">
      <c r="A80" s="204"/>
      <c r="B80" s="204"/>
      <c r="C80" s="204"/>
      <c r="D80" s="205"/>
      <c r="E80" s="204"/>
      <c r="F80" s="205"/>
      <c r="G80" s="204"/>
      <c r="H80" s="204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</row>
    <row r="81" spans="1:26" ht="14.25" customHeight="1" x14ac:dyDescent="0.2">
      <c r="A81" s="204"/>
      <c r="B81" s="204"/>
      <c r="C81" s="204"/>
      <c r="D81" s="205"/>
      <c r="E81" s="204"/>
      <c r="F81" s="205"/>
      <c r="G81" s="204"/>
      <c r="H81" s="204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</row>
    <row r="82" spans="1:26" ht="14.25" customHeight="1" x14ac:dyDescent="0.2">
      <c r="A82" s="204"/>
      <c r="B82" s="204"/>
      <c r="C82" s="204"/>
      <c r="D82" s="205"/>
      <c r="E82" s="204"/>
      <c r="F82" s="205"/>
      <c r="G82" s="204"/>
      <c r="H82" s="204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ht="14.25" customHeight="1" x14ac:dyDescent="0.2">
      <c r="A83" s="204"/>
      <c r="B83" s="204"/>
      <c r="C83" s="204"/>
      <c r="D83" s="205"/>
      <c r="E83" s="204"/>
      <c r="F83" s="205"/>
      <c r="G83" s="204"/>
      <c r="H83" s="204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  <row r="84" spans="1:26" ht="14.25" customHeight="1" x14ac:dyDescent="0.2">
      <c r="A84" s="204"/>
      <c r="B84" s="204"/>
      <c r="C84" s="204"/>
      <c r="D84" s="205"/>
      <c r="E84" s="204"/>
      <c r="F84" s="205"/>
      <c r="G84" s="204"/>
      <c r="H84" s="204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</row>
    <row r="85" spans="1:26" ht="14.25" customHeight="1" x14ac:dyDescent="0.2">
      <c r="A85" s="204"/>
      <c r="B85" s="204"/>
      <c r="C85" s="204"/>
      <c r="D85" s="205"/>
      <c r="E85" s="204"/>
      <c r="F85" s="205"/>
      <c r="G85" s="204"/>
      <c r="H85" s="204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</row>
    <row r="86" spans="1:26" ht="14.25" customHeight="1" x14ac:dyDescent="0.2">
      <c r="A86" s="204"/>
      <c r="B86" s="204"/>
      <c r="C86" s="204"/>
      <c r="D86" s="205"/>
      <c r="E86" s="204"/>
      <c r="F86" s="205"/>
      <c r="G86" s="204"/>
      <c r="H86" s="204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</row>
    <row r="87" spans="1:26" ht="14.25" customHeight="1" x14ac:dyDescent="0.2">
      <c r="A87" s="204"/>
      <c r="B87" s="204"/>
      <c r="C87" s="204"/>
      <c r="D87" s="205"/>
      <c r="E87" s="204"/>
      <c r="F87" s="205"/>
      <c r="G87" s="204"/>
      <c r="H87" s="204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</row>
    <row r="88" spans="1:26" ht="14.25" customHeight="1" x14ac:dyDescent="0.2">
      <c r="A88" s="204"/>
      <c r="B88" s="204"/>
      <c r="C88" s="204"/>
      <c r="D88" s="205"/>
      <c r="E88" s="204"/>
      <c r="F88" s="205"/>
      <c r="G88" s="204"/>
      <c r="H88" s="204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</row>
    <row r="89" spans="1:26" ht="14.25" customHeight="1" x14ac:dyDescent="0.2">
      <c r="A89" s="204"/>
      <c r="B89" s="204"/>
      <c r="C89" s="204"/>
      <c r="D89" s="205"/>
      <c r="E89" s="204"/>
      <c r="F89" s="205"/>
      <c r="G89" s="204"/>
      <c r="H89" s="204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</row>
    <row r="90" spans="1:26" ht="14.25" customHeight="1" x14ac:dyDescent="0.2">
      <c r="A90" s="204"/>
      <c r="B90" s="204"/>
      <c r="C90" s="204"/>
      <c r="D90" s="205"/>
      <c r="E90" s="204"/>
      <c r="F90" s="205"/>
      <c r="G90" s="204"/>
      <c r="H90" s="204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</row>
    <row r="91" spans="1:26" ht="14.25" customHeight="1" x14ac:dyDescent="0.2">
      <c r="A91" s="204"/>
      <c r="B91" s="204"/>
      <c r="C91" s="204"/>
      <c r="D91" s="205"/>
      <c r="E91" s="204"/>
      <c r="F91" s="205"/>
      <c r="G91" s="204"/>
      <c r="H91" s="204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</row>
    <row r="92" spans="1:26" ht="14.25" customHeight="1" x14ac:dyDescent="0.2">
      <c r="A92" s="204"/>
      <c r="B92" s="204"/>
      <c r="C92" s="204"/>
      <c r="D92" s="205"/>
      <c r="E92" s="204"/>
      <c r="F92" s="205"/>
      <c r="G92" s="204"/>
      <c r="H92" s="204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</row>
    <row r="93" spans="1:26" ht="14.25" customHeight="1" x14ac:dyDescent="0.2">
      <c r="A93" s="204"/>
      <c r="B93" s="204"/>
      <c r="C93" s="204"/>
      <c r="D93" s="205"/>
      <c r="E93" s="204"/>
      <c r="F93" s="205"/>
      <c r="G93" s="204"/>
      <c r="H93" s="204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</row>
    <row r="94" spans="1:26" ht="14.25" customHeight="1" x14ac:dyDescent="0.2">
      <c r="A94" s="204"/>
      <c r="B94" s="204"/>
      <c r="C94" s="204"/>
      <c r="D94" s="205"/>
      <c r="E94" s="204"/>
      <c r="F94" s="205"/>
      <c r="G94" s="204"/>
      <c r="H94" s="204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</row>
    <row r="95" spans="1:26" ht="14.25" customHeight="1" x14ac:dyDescent="0.2">
      <c r="A95" s="204"/>
      <c r="B95" s="204"/>
      <c r="C95" s="204"/>
      <c r="D95" s="205"/>
      <c r="E95" s="204"/>
      <c r="F95" s="205"/>
      <c r="G95" s="204"/>
      <c r="H95" s="204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</row>
    <row r="96" spans="1:26" ht="14.25" customHeight="1" x14ac:dyDescent="0.2">
      <c r="A96" s="204"/>
      <c r="B96" s="204"/>
      <c r="C96" s="204"/>
      <c r="D96" s="205"/>
      <c r="E96" s="204"/>
      <c r="F96" s="205"/>
      <c r="G96" s="204"/>
      <c r="H96" s="204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</row>
    <row r="97" spans="1:26" ht="14.25" customHeight="1" x14ac:dyDescent="0.2">
      <c r="A97" s="204"/>
      <c r="B97" s="204"/>
      <c r="C97" s="204"/>
      <c r="D97" s="205"/>
      <c r="E97" s="204"/>
      <c r="F97" s="205"/>
      <c r="G97" s="204"/>
      <c r="H97" s="204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</row>
    <row r="98" spans="1:26" ht="14.25" customHeight="1" x14ac:dyDescent="0.2">
      <c r="A98" s="204"/>
      <c r="B98" s="204"/>
      <c r="C98" s="204"/>
      <c r="D98" s="205"/>
      <c r="E98" s="204"/>
      <c r="F98" s="205"/>
      <c r="G98" s="204"/>
      <c r="H98" s="204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spans="1:26" ht="14.25" customHeight="1" x14ac:dyDescent="0.2">
      <c r="A99" s="204"/>
      <c r="B99" s="204"/>
      <c r="C99" s="204"/>
      <c r="D99" s="205"/>
      <c r="E99" s="204"/>
      <c r="F99" s="205"/>
      <c r="G99" s="204"/>
      <c r="H99" s="204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spans="1:26" ht="14.25" customHeight="1" x14ac:dyDescent="0.2">
      <c r="A100" s="204"/>
      <c r="B100" s="204"/>
      <c r="C100" s="204"/>
      <c r="D100" s="205"/>
      <c r="E100" s="204"/>
      <c r="F100" s="205"/>
      <c r="G100" s="204"/>
      <c r="H100" s="204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spans="1:26" ht="14.25" customHeight="1" x14ac:dyDescent="0.2">
      <c r="A101" s="204"/>
      <c r="B101" s="204"/>
      <c r="C101" s="204"/>
      <c r="D101" s="205"/>
      <c r="E101" s="204"/>
      <c r="F101" s="205"/>
      <c r="G101" s="204"/>
      <c r="H101" s="204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spans="1:26" ht="14.25" customHeight="1" x14ac:dyDescent="0.2">
      <c r="A102" s="204"/>
      <c r="B102" s="204"/>
      <c r="C102" s="204"/>
      <c r="D102" s="205"/>
      <c r="E102" s="204"/>
      <c r="F102" s="205"/>
      <c r="G102" s="204"/>
      <c r="H102" s="204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spans="1:26" ht="14.25" customHeight="1" x14ac:dyDescent="0.2">
      <c r="A103" s="204"/>
      <c r="B103" s="204"/>
      <c r="C103" s="204"/>
      <c r="D103" s="205"/>
      <c r="E103" s="204"/>
      <c r="F103" s="205"/>
      <c r="G103" s="204"/>
      <c r="H103" s="204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spans="1:26" ht="14.25" customHeight="1" x14ac:dyDescent="0.2">
      <c r="A104" s="204"/>
      <c r="B104" s="204"/>
      <c r="C104" s="204"/>
      <c r="D104" s="205"/>
      <c r="E104" s="204"/>
      <c r="F104" s="205"/>
      <c r="G104" s="204"/>
      <c r="H104" s="204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spans="1:26" ht="14.25" customHeight="1" x14ac:dyDescent="0.2">
      <c r="A105" s="204"/>
      <c r="B105" s="204"/>
      <c r="C105" s="204"/>
      <c r="D105" s="205"/>
      <c r="E105" s="204"/>
      <c r="F105" s="205"/>
      <c r="G105" s="204"/>
      <c r="H105" s="204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spans="1:26" ht="14.25" customHeight="1" x14ac:dyDescent="0.2">
      <c r="A106" s="204"/>
      <c r="B106" s="204"/>
      <c r="C106" s="204"/>
      <c r="D106" s="205"/>
      <c r="E106" s="204"/>
      <c r="F106" s="205"/>
      <c r="G106" s="204"/>
      <c r="H106" s="204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spans="1:26" ht="14.25" customHeight="1" x14ac:dyDescent="0.2">
      <c r="A107" s="204"/>
      <c r="B107" s="204"/>
      <c r="C107" s="204"/>
      <c r="D107" s="205"/>
      <c r="E107" s="204"/>
      <c r="F107" s="205"/>
      <c r="G107" s="204"/>
      <c r="H107" s="204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spans="1:26" ht="14.25" customHeight="1" x14ac:dyDescent="0.2">
      <c r="A108" s="204"/>
      <c r="B108" s="204"/>
      <c r="C108" s="204"/>
      <c r="D108" s="205"/>
      <c r="E108" s="204"/>
      <c r="F108" s="205"/>
      <c r="G108" s="204"/>
      <c r="H108" s="204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spans="1:26" ht="14.25" customHeight="1" x14ac:dyDescent="0.2">
      <c r="A109" s="204"/>
      <c r="B109" s="204"/>
      <c r="C109" s="204"/>
      <c r="D109" s="205"/>
      <c r="E109" s="204"/>
      <c r="F109" s="205"/>
      <c r="G109" s="204"/>
      <c r="H109" s="204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spans="1:26" ht="14.25" customHeight="1" x14ac:dyDescent="0.2">
      <c r="A110" s="204"/>
      <c r="B110" s="204"/>
      <c r="C110" s="204"/>
      <c r="D110" s="205"/>
      <c r="E110" s="204"/>
      <c r="F110" s="205"/>
      <c r="G110" s="204"/>
      <c r="H110" s="204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spans="1:26" ht="14.25" customHeight="1" x14ac:dyDescent="0.2">
      <c r="A111" s="204"/>
      <c r="B111" s="204"/>
      <c r="C111" s="204"/>
      <c r="D111" s="205"/>
      <c r="E111" s="204"/>
      <c r="F111" s="205"/>
      <c r="G111" s="204"/>
      <c r="H111" s="204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spans="1:26" ht="14.25" customHeight="1" x14ac:dyDescent="0.2">
      <c r="A112" s="204"/>
      <c r="B112" s="204"/>
      <c r="C112" s="204"/>
      <c r="D112" s="205"/>
      <c r="E112" s="204"/>
      <c r="F112" s="205"/>
      <c r="G112" s="204"/>
      <c r="H112" s="204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spans="1:26" ht="14.25" customHeight="1" x14ac:dyDescent="0.2">
      <c r="A113" s="204"/>
      <c r="B113" s="204"/>
      <c r="C113" s="204"/>
      <c r="D113" s="205"/>
      <c r="E113" s="204"/>
      <c r="F113" s="205"/>
      <c r="G113" s="204"/>
      <c r="H113" s="204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spans="1:26" ht="14.25" customHeight="1" x14ac:dyDescent="0.2">
      <c r="A114" s="204"/>
      <c r="B114" s="204"/>
      <c r="C114" s="204"/>
      <c r="D114" s="205"/>
      <c r="E114" s="204"/>
      <c r="F114" s="205"/>
      <c r="G114" s="204"/>
      <c r="H114" s="204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spans="1:26" ht="14.25" customHeight="1" x14ac:dyDescent="0.2">
      <c r="A115" s="204"/>
      <c r="B115" s="204"/>
      <c r="C115" s="204"/>
      <c r="D115" s="205"/>
      <c r="E115" s="204"/>
      <c r="F115" s="205"/>
      <c r="G115" s="204"/>
      <c r="H115" s="204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spans="1:26" ht="14.25" customHeight="1" x14ac:dyDescent="0.2">
      <c r="A116" s="204"/>
      <c r="B116" s="204"/>
      <c r="C116" s="204"/>
      <c r="D116" s="205"/>
      <c r="E116" s="204"/>
      <c r="F116" s="205"/>
      <c r="G116" s="204"/>
      <c r="H116" s="204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spans="1:26" ht="14.25" customHeight="1" x14ac:dyDescent="0.2">
      <c r="A117" s="204"/>
      <c r="B117" s="204"/>
      <c r="C117" s="204"/>
      <c r="D117" s="205"/>
      <c r="E117" s="204"/>
      <c r="F117" s="205"/>
      <c r="G117" s="204"/>
      <c r="H117" s="204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spans="1:26" ht="14.25" customHeight="1" x14ac:dyDescent="0.2">
      <c r="A118" s="204"/>
      <c r="B118" s="204"/>
      <c r="C118" s="204"/>
      <c r="D118" s="205"/>
      <c r="E118" s="204"/>
      <c r="F118" s="205"/>
      <c r="G118" s="204"/>
      <c r="H118" s="204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spans="1:26" ht="14.25" customHeight="1" x14ac:dyDescent="0.2">
      <c r="A119" s="204"/>
      <c r="B119" s="204"/>
      <c r="C119" s="204"/>
      <c r="D119" s="205"/>
      <c r="E119" s="204"/>
      <c r="F119" s="205"/>
      <c r="G119" s="204"/>
      <c r="H119" s="204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spans="1:26" ht="14.25" customHeight="1" x14ac:dyDescent="0.2">
      <c r="A120" s="204"/>
      <c r="B120" s="204"/>
      <c r="C120" s="204"/>
      <c r="D120" s="205"/>
      <c r="E120" s="204"/>
      <c r="F120" s="205"/>
      <c r="G120" s="204"/>
      <c r="H120" s="204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spans="1:26" ht="14.25" customHeight="1" x14ac:dyDescent="0.2">
      <c r="A121" s="204"/>
      <c r="B121" s="204"/>
      <c r="C121" s="204"/>
      <c r="D121" s="205"/>
      <c r="E121" s="204"/>
      <c r="F121" s="205"/>
      <c r="G121" s="204"/>
      <c r="H121" s="204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spans="1:26" ht="14.25" customHeight="1" x14ac:dyDescent="0.2">
      <c r="A122" s="204"/>
      <c r="B122" s="204"/>
      <c r="C122" s="204"/>
      <c r="D122" s="205"/>
      <c r="E122" s="204"/>
      <c r="F122" s="205"/>
      <c r="G122" s="204"/>
      <c r="H122" s="204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spans="1:26" ht="14.25" customHeight="1" x14ac:dyDescent="0.2">
      <c r="A123" s="204"/>
      <c r="B123" s="204"/>
      <c r="C123" s="204"/>
      <c r="D123" s="205"/>
      <c r="E123" s="204"/>
      <c r="F123" s="205"/>
      <c r="G123" s="204"/>
      <c r="H123" s="204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spans="1:26" ht="14.25" customHeight="1" x14ac:dyDescent="0.2">
      <c r="A124" s="204"/>
      <c r="B124" s="204"/>
      <c r="C124" s="204"/>
      <c r="D124" s="205"/>
      <c r="E124" s="204"/>
      <c r="F124" s="205"/>
      <c r="G124" s="204"/>
      <c r="H124" s="204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spans="1:26" ht="14.25" customHeight="1" x14ac:dyDescent="0.2">
      <c r="A125" s="204"/>
      <c r="B125" s="204"/>
      <c r="C125" s="204"/>
      <c r="D125" s="205"/>
      <c r="E125" s="204"/>
      <c r="F125" s="205"/>
      <c r="G125" s="204"/>
      <c r="H125" s="204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spans="1:26" ht="14.25" customHeight="1" x14ac:dyDescent="0.2">
      <c r="A126" s="204"/>
      <c r="B126" s="204"/>
      <c r="C126" s="204"/>
      <c r="D126" s="205"/>
      <c r="E126" s="204"/>
      <c r="F126" s="205"/>
      <c r="G126" s="204"/>
      <c r="H126" s="204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spans="1:26" ht="14.25" customHeight="1" x14ac:dyDescent="0.2">
      <c r="A127" s="204"/>
      <c r="B127" s="204"/>
      <c r="C127" s="204"/>
      <c r="D127" s="205"/>
      <c r="E127" s="204"/>
      <c r="F127" s="205"/>
      <c r="G127" s="204"/>
      <c r="H127" s="204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spans="1:26" ht="14.25" customHeight="1" x14ac:dyDescent="0.2">
      <c r="A128" s="204"/>
      <c r="B128" s="204"/>
      <c r="C128" s="204"/>
      <c r="D128" s="205"/>
      <c r="E128" s="204"/>
      <c r="F128" s="205"/>
      <c r="G128" s="204"/>
      <c r="H128" s="204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spans="1:26" ht="14.25" customHeight="1" x14ac:dyDescent="0.2">
      <c r="A129" s="204"/>
      <c r="B129" s="204"/>
      <c r="C129" s="204"/>
      <c r="D129" s="205"/>
      <c r="E129" s="204"/>
      <c r="F129" s="205"/>
      <c r="G129" s="204"/>
      <c r="H129" s="204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spans="1:26" ht="14.25" customHeight="1" x14ac:dyDescent="0.2">
      <c r="A130" s="204"/>
      <c r="B130" s="204"/>
      <c r="C130" s="204"/>
      <c r="D130" s="205"/>
      <c r="E130" s="204"/>
      <c r="F130" s="205"/>
      <c r="G130" s="204"/>
      <c r="H130" s="204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</row>
    <row r="131" spans="1:26" ht="14.25" customHeight="1" x14ac:dyDescent="0.2">
      <c r="A131" s="204"/>
      <c r="B131" s="204"/>
      <c r="C131" s="204"/>
      <c r="D131" s="205"/>
      <c r="E131" s="204"/>
      <c r="F131" s="205"/>
      <c r="G131" s="204"/>
      <c r="H131" s="204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</row>
    <row r="132" spans="1:26" ht="14.25" customHeight="1" x14ac:dyDescent="0.2">
      <c r="A132" s="204"/>
      <c r="B132" s="204"/>
      <c r="C132" s="204"/>
      <c r="D132" s="205"/>
      <c r="E132" s="204"/>
      <c r="F132" s="205"/>
      <c r="G132" s="204"/>
      <c r="H132" s="204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</row>
    <row r="133" spans="1:26" ht="14.25" customHeight="1" x14ac:dyDescent="0.2">
      <c r="A133" s="204"/>
      <c r="B133" s="204"/>
      <c r="C133" s="204"/>
      <c r="D133" s="205"/>
      <c r="E133" s="204"/>
      <c r="F133" s="205"/>
      <c r="G133" s="204"/>
      <c r="H133" s="204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</row>
    <row r="134" spans="1:26" ht="14.25" customHeight="1" x14ac:dyDescent="0.2">
      <c r="A134" s="204"/>
      <c r="B134" s="204"/>
      <c r="C134" s="204"/>
      <c r="D134" s="205"/>
      <c r="E134" s="204"/>
      <c r="F134" s="205"/>
      <c r="G134" s="204"/>
      <c r="H134" s="204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</row>
    <row r="135" spans="1:26" ht="14.25" customHeight="1" x14ac:dyDescent="0.2">
      <c r="A135" s="204"/>
      <c r="B135" s="204"/>
      <c r="C135" s="204"/>
      <c r="D135" s="205"/>
      <c r="E135" s="204"/>
      <c r="F135" s="205"/>
      <c r="G135" s="204"/>
      <c r="H135" s="204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spans="1:26" ht="14.25" customHeight="1" x14ac:dyDescent="0.2">
      <c r="A136" s="204"/>
      <c r="B136" s="204"/>
      <c r="C136" s="204"/>
      <c r="D136" s="205"/>
      <c r="E136" s="204"/>
      <c r="F136" s="205"/>
      <c r="G136" s="204"/>
      <c r="H136" s="204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spans="1:26" ht="14.25" customHeight="1" x14ac:dyDescent="0.2">
      <c r="A137" s="204"/>
      <c r="B137" s="204"/>
      <c r="C137" s="204"/>
      <c r="D137" s="205"/>
      <c r="E137" s="204"/>
      <c r="F137" s="205"/>
      <c r="G137" s="204"/>
      <c r="H137" s="204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spans="1:26" ht="14.25" customHeight="1" x14ac:dyDescent="0.2">
      <c r="A138" s="204"/>
      <c r="B138" s="204"/>
      <c r="C138" s="204"/>
      <c r="D138" s="205"/>
      <c r="E138" s="204"/>
      <c r="F138" s="205"/>
      <c r="G138" s="204"/>
      <c r="H138" s="204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spans="1:26" ht="14.25" customHeight="1" x14ac:dyDescent="0.2">
      <c r="A139" s="204"/>
      <c r="B139" s="204"/>
      <c r="C139" s="204"/>
      <c r="D139" s="205"/>
      <c r="E139" s="204"/>
      <c r="F139" s="205"/>
      <c r="G139" s="204"/>
      <c r="H139" s="204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spans="1:26" ht="14.25" customHeight="1" x14ac:dyDescent="0.2">
      <c r="A140" s="204"/>
      <c r="B140" s="204"/>
      <c r="C140" s="204"/>
      <c r="D140" s="205"/>
      <c r="E140" s="204"/>
      <c r="F140" s="205"/>
      <c r="G140" s="204"/>
      <c r="H140" s="204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spans="1:26" ht="14.25" customHeight="1" x14ac:dyDescent="0.2">
      <c r="A141" s="204"/>
      <c r="B141" s="204"/>
      <c r="C141" s="204"/>
      <c r="D141" s="205"/>
      <c r="E141" s="204"/>
      <c r="F141" s="205"/>
      <c r="G141" s="204"/>
      <c r="H141" s="204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spans="1:26" ht="14.25" customHeight="1" x14ac:dyDescent="0.2">
      <c r="A142" s="204"/>
      <c r="B142" s="204"/>
      <c r="C142" s="204"/>
      <c r="D142" s="205"/>
      <c r="E142" s="204"/>
      <c r="F142" s="205"/>
      <c r="G142" s="204"/>
      <c r="H142" s="204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spans="1:26" ht="14.25" customHeight="1" x14ac:dyDescent="0.2">
      <c r="A143" s="204"/>
      <c r="B143" s="204"/>
      <c r="C143" s="204"/>
      <c r="D143" s="205"/>
      <c r="E143" s="204"/>
      <c r="F143" s="205"/>
      <c r="G143" s="204"/>
      <c r="H143" s="204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spans="1:26" ht="14.25" customHeight="1" x14ac:dyDescent="0.2">
      <c r="A144" s="204"/>
      <c r="B144" s="204"/>
      <c r="C144" s="204"/>
      <c r="D144" s="205"/>
      <c r="E144" s="204"/>
      <c r="F144" s="205"/>
      <c r="G144" s="204"/>
      <c r="H144" s="204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spans="1:26" ht="14.25" customHeight="1" x14ac:dyDescent="0.2">
      <c r="A145" s="204"/>
      <c r="B145" s="204"/>
      <c r="C145" s="204"/>
      <c r="D145" s="205"/>
      <c r="E145" s="204"/>
      <c r="F145" s="205"/>
      <c r="G145" s="204"/>
      <c r="H145" s="204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spans="1:26" ht="14.25" customHeight="1" x14ac:dyDescent="0.2">
      <c r="A146" s="204"/>
      <c r="B146" s="204"/>
      <c r="C146" s="204"/>
      <c r="D146" s="205"/>
      <c r="E146" s="204"/>
      <c r="F146" s="205"/>
      <c r="G146" s="204"/>
      <c r="H146" s="204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spans="1:26" ht="14.25" customHeight="1" x14ac:dyDescent="0.2">
      <c r="A147" s="204"/>
      <c r="B147" s="204"/>
      <c r="C147" s="204"/>
      <c r="D147" s="205"/>
      <c r="E147" s="204"/>
      <c r="F147" s="205"/>
      <c r="G147" s="204"/>
      <c r="H147" s="204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spans="1:26" ht="14.25" customHeight="1" x14ac:dyDescent="0.2">
      <c r="A148" s="204"/>
      <c r="B148" s="204"/>
      <c r="C148" s="204"/>
      <c r="D148" s="205"/>
      <c r="E148" s="204"/>
      <c r="F148" s="205"/>
      <c r="G148" s="204"/>
      <c r="H148" s="204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</row>
    <row r="149" spans="1:26" ht="14.25" customHeight="1" x14ac:dyDescent="0.2">
      <c r="A149" s="204"/>
      <c r="B149" s="204"/>
      <c r="C149" s="204"/>
      <c r="D149" s="205"/>
      <c r="E149" s="204"/>
      <c r="F149" s="205"/>
      <c r="G149" s="204"/>
      <c r="H149" s="204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</row>
    <row r="150" spans="1:26" ht="14.25" customHeight="1" x14ac:dyDescent="0.2">
      <c r="A150" s="204"/>
      <c r="B150" s="204"/>
      <c r="C150" s="204"/>
      <c r="D150" s="205"/>
      <c r="E150" s="204"/>
      <c r="F150" s="205"/>
      <c r="G150" s="204"/>
      <c r="H150" s="204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</row>
    <row r="151" spans="1:26" ht="14.25" customHeight="1" x14ac:dyDescent="0.2">
      <c r="A151" s="204"/>
      <c r="B151" s="204"/>
      <c r="C151" s="204"/>
      <c r="D151" s="205"/>
      <c r="E151" s="204"/>
      <c r="F151" s="205"/>
      <c r="G151" s="204"/>
      <c r="H151" s="204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</row>
    <row r="152" spans="1:26" ht="14.25" customHeight="1" x14ac:dyDescent="0.2">
      <c r="A152" s="204"/>
      <c r="B152" s="204"/>
      <c r="C152" s="204"/>
      <c r="D152" s="205"/>
      <c r="E152" s="204"/>
      <c r="F152" s="205"/>
      <c r="G152" s="204"/>
      <c r="H152" s="204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</row>
    <row r="153" spans="1:26" ht="14.25" customHeight="1" x14ac:dyDescent="0.2">
      <c r="A153" s="204"/>
      <c r="B153" s="204"/>
      <c r="C153" s="204"/>
      <c r="D153" s="205"/>
      <c r="E153" s="204"/>
      <c r="F153" s="205"/>
      <c r="G153" s="204"/>
      <c r="H153" s="204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</row>
    <row r="154" spans="1:26" ht="14.25" customHeight="1" x14ac:dyDescent="0.2">
      <c r="A154" s="204"/>
      <c r="B154" s="204"/>
      <c r="C154" s="204"/>
      <c r="D154" s="205"/>
      <c r="E154" s="204"/>
      <c r="F154" s="205"/>
      <c r="G154" s="204"/>
      <c r="H154" s="204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</row>
    <row r="155" spans="1:26" ht="14.25" customHeight="1" x14ac:dyDescent="0.2">
      <c r="A155" s="204"/>
      <c r="B155" s="204"/>
      <c r="C155" s="204"/>
      <c r="D155" s="205"/>
      <c r="E155" s="204"/>
      <c r="F155" s="205"/>
      <c r="G155" s="204"/>
      <c r="H155" s="204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</row>
    <row r="156" spans="1:26" ht="14.25" customHeight="1" x14ac:dyDescent="0.2">
      <c r="A156" s="204"/>
      <c r="B156" s="204"/>
      <c r="C156" s="204"/>
      <c r="D156" s="205"/>
      <c r="E156" s="204"/>
      <c r="F156" s="205"/>
      <c r="G156" s="204"/>
      <c r="H156" s="204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</row>
    <row r="157" spans="1:26" ht="14.25" customHeight="1" x14ac:dyDescent="0.2">
      <c r="A157" s="204"/>
      <c r="B157" s="204"/>
      <c r="C157" s="204"/>
      <c r="D157" s="205"/>
      <c r="E157" s="204"/>
      <c r="F157" s="205"/>
      <c r="G157" s="204"/>
      <c r="H157" s="204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</row>
    <row r="158" spans="1:26" ht="14.25" customHeight="1" x14ac:dyDescent="0.2">
      <c r="A158" s="204"/>
      <c r="B158" s="204"/>
      <c r="C158" s="204"/>
      <c r="D158" s="205"/>
      <c r="E158" s="204"/>
      <c r="F158" s="205"/>
      <c r="G158" s="204"/>
      <c r="H158" s="204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</row>
    <row r="159" spans="1:26" ht="14.25" customHeight="1" x14ac:dyDescent="0.2">
      <c r="A159" s="204"/>
      <c r="B159" s="204"/>
      <c r="C159" s="204"/>
      <c r="D159" s="205"/>
      <c r="E159" s="204"/>
      <c r="F159" s="205"/>
      <c r="G159" s="204"/>
      <c r="H159" s="204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</row>
    <row r="160" spans="1:26" ht="14.25" customHeight="1" x14ac:dyDescent="0.2">
      <c r="A160" s="204"/>
      <c r="B160" s="204"/>
      <c r="C160" s="204"/>
      <c r="D160" s="205"/>
      <c r="E160" s="204"/>
      <c r="F160" s="205"/>
      <c r="G160" s="204"/>
      <c r="H160" s="204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</row>
    <row r="161" spans="1:26" ht="14.25" customHeight="1" x14ac:dyDescent="0.2">
      <c r="A161" s="204"/>
      <c r="B161" s="204"/>
      <c r="C161" s="204"/>
      <c r="D161" s="205"/>
      <c r="E161" s="204"/>
      <c r="F161" s="205"/>
      <c r="G161" s="204"/>
      <c r="H161" s="204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</row>
    <row r="162" spans="1:26" ht="14.25" customHeight="1" x14ac:dyDescent="0.2">
      <c r="A162" s="204"/>
      <c r="B162" s="204"/>
      <c r="C162" s="204"/>
      <c r="D162" s="205"/>
      <c r="E162" s="204"/>
      <c r="F162" s="205"/>
      <c r="G162" s="204"/>
      <c r="H162" s="204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</row>
    <row r="163" spans="1:26" ht="14.25" customHeight="1" x14ac:dyDescent="0.2">
      <c r="A163" s="204"/>
      <c r="B163" s="204"/>
      <c r="C163" s="204"/>
      <c r="D163" s="205"/>
      <c r="E163" s="204"/>
      <c r="F163" s="205"/>
      <c r="G163" s="204"/>
      <c r="H163" s="204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</row>
    <row r="164" spans="1:26" ht="14.25" customHeight="1" x14ac:dyDescent="0.2">
      <c r="A164" s="204"/>
      <c r="B164" s="204"/>
      <c r="C164" s="204"/>
      <c r="D164" s="205"/>
      <c r="E164" s="204"/>
      <c r="F164" s="205"/>
      <c r="G164" s="204"/>
      <c r="H164" s="204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spans="1:26" ht="14.25" customHeight="1" x14ac:dyDescent="0.2">
      <c r="A165" s="204"/>
      <c r="B165" s="204"/>
      <c r="C165" s="204"/>
      <c r="D165" s="205"/>
      <c r="E165" s="204"/>
      <c r="F165" s="205"/>
      <c r="G165" s="204"/>
      <c r="H165" s="204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</row>
    <row r="166" spans="1:26" ht="14.25" customHeight="1" x14ac:dyDescent="0.2">
      <c r="A166" s="204"/>
      <c r="B166" s="204"/>
      <c r="C166" s="204"/>
      <c r="D166" s="205"/>
      <c r="E166" s="204"/>
      <c r="F166" s="205"/>
      <c r="G166" s="204"/>
      <c r="H166" s="204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</row>
    <row r="167" spans="1:26" ht="14.25" customHeight="1" x14ac:dyDescent="0.2">
      <c r="A167" s="204"/>
      <c r="B167" s="204"/>
      <c r="C167" s="204"/>
      <c r="D167" s="205"/>
      <c r="E167" s="204"/>
      <c r="F167" s="205"/>
      <c r="G167" s="204"/>
      <c r="H167" s="204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</row>
    <row r="168" spans="1:26" ht="14.25" customHeight="1" x14ac:dyDescent="0.2">
      <c r="A168" s="204"/>
      <c r="B168" s="204"/>
      <c r="C168" s="204"/>
      <c r="D168" s="205"/>
      <c r="E168" s="204"/>
      <c r="F168" s="205"/>
      <c r="G168" s="204"/>
      <c r="H168" s="204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</row>
    <row r="169" spans="1:26" ht="14.25" customHeight="1" x14ac:dyDescent="0.2">
      <c r="A169" s="204"/>
      <c r="B169" s="204"/>
      <c r="C169" s="204"/>
      <c r="D169" s="205"/>
      <c r="E169" s="204"/>
      <c r="F169" s="205"/>
      <c r="G169" s="204"/>
      <c r="H169" s="204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</row>
    <row r="170" spans="1:26" ht="14.25" customHeight="1" x14ac:dyDescent="0.2">
      <c r="A170" s="204"/>
      <c r="B170" s="204"/>
      <c r="C170" s="204"/>
      <c r="D170" s="205"/>
      <c r="E170" s="204"/>
      <c r="F170" s="205"/>
      <c r="G170" s="204"/>
      <c r="H170" s="204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</row>
    <row r="171" spans="1:26" ht="14.25" customHeight="1" x14ac:dyDescent="0.2">
      <c r="A171" s="204"/>
      <c r="B171" s="204"/>
      <c r="C171" s="204"/>
      <c r="D171" s="205"/>
      <c r="E171" s="204"/>
      <c r="F171" s="205"/>
      <c r="G171" s="204"/>
      <c r="H171" s="204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</row>
    <row r="172" spans="1:26" ht="14.25" customHeight="1" x14ac:dyDescent="0.2">
      <c r="A172" s="204"/>
      <c r="B172" s="204"/>
      <c r="C172" s="204"/>
      <c r="D172" s="205"/>
      <c r="E172" s="204"/>
      <c r="F172" s="205"/>
      <c r="G172" s="204"/>
      <c r="H172" s="204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</row>
    <row r="173" spans="1:26" ht="14.25" customHeight="1" x14ac:dyDescent="0.2">
      <c r="A173" s="204"/>
      <c r="B173" s="204"/>
      <c r="C173" s="204"/>
      <c r="D173" s="205"/>
      <c r="E173" s="204"/>
      <c r="F173" s="205"/>
      <c r="G173" s="204"/>
      <c r="H173" s="204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</row>
    <row r="174" spans="1:26" ht="14.25" customHeight="1" x14ac:dyDescent="0.2">
      <c r="A174" s="204"/>
      <c r="B174" s="204"/>
      <c r="C174" s="204"/>
      <c r="D174" s="205"/>
      <c r="E174" s="204"/>
      <c r="F174" s="205"/>
      <c r="G174" s="204"/>
      <c r="H174" s="204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</row>
    <row r="175" spans="1:26" ht="14.25" customHeight="1" x14ac:dyDescent="0.2">
      <c r="A175" s="204"/>
      <c r="B175" s="204"/>
      <c r="C175" s="204"/>
      <c r="D175" s="205"/>
      <c r="E175" s="204"/>
      <c r="F175" s="205"/>
      <c r="G175" s="204"/>
      <c r="H175" s="204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</row>
    <row r="176" spans="1:26" ht="14.25" customHeight="1" x14ac:dyDescent="0.2">
      <c r="A176" s="204"/>
      <c r="B176" s="204"/>
      <c r="C176" s="204"/>
      <c r="D176" s="205"/>
      <c r="E176" s="204"/>
      <c r="F176" s="205"/>
      <c r="G176" s="204"/>
      <c r="H176" s="204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</row>
    <row r="177" spans="1:26" ht="14.25" customHeight="1" x14ac:dyDescent="0.2">
      <c r="A177" s="204"/>
      <c r="B177" s="204"/>
      <c r="C177" s="204"/>
      <c r="D177" s="205"/>
      <c r="E177" s="204"/>
      <c r="F177" s="205"/>
      <c r="G177" s="204"/>
      <c r="H177" s="204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</row>
    <row r="178" spans="1:26" ht="14.25" customHeight="1" x14ac:dyDescent="0.2">
      <c r="A178" s="204"/>
      <c r="B178" s="204"/>
      <c r="C178" s="204"/>
      <c r="D178" s="205"/>
      <c r="E178" s="204"/>
      <c r="F178" s="205"/>
      <c r="G178" s="204"/>
      <c r="H178" s="204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</row>
    <row r="179" spans="1:26" ht="14.25" customHeight="1" x14ac:dyDescent="0.2">
      <c r="A179" s="204"/>
      <c r="B179" s="204"/>
      <c r="C179" s="204"/>
      <c r="D179" s="205"/>
      <c r="E179" s="204"/>
      <c r="F179" s="205"/>
      <c r="G179" s="204"/>
      <c r="H179" s="204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spans="1:26" ht="14.25" customHeight="1" x14ac:dyDescent="0.2">
      <c r="A180" s="204"/>
      <c r="B180" s="204"/>
      <c r="C180" s="204"/>
      <c r="D180" s="205"/>
      <c r="E180" s="204"/>
      <c r="F180" s="205"/>
      <c r="G180" s="204"/>
      <c r="H180" s="204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</row>
    <row r="181" spans="1:26" ht="14.25" customHeight="1" x14ac:dyDescent="0.2">
      <c r="A181" s="204"/>
      <c r="B181" s="204"/>
      <c r="C181" s="204"/>
      <c r="D181" s="205"/>
      <c r="E181" s="204"/>
      <c r="F181" s="205"/>
      <c r="G181" s="204"/>
      <c r="H181" s="204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</row>
    <row r="182" spans="1:26" ht="14.25" customHeight="1" x14ac:dyDescent="0.2">
      <c r="A182" s="204"/>
      <c r="B182" s="204"/>
      <c r="C182" s="204"/>
      <c r="D182" s="205"/>
      <c r="E182" s="204"/>
      <c r="F182" s="205"/>
      <c r="G182" s="204"/>
      <c r="H182" s="204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</row>
    <row r="183" spans="1:26" ht="14.25" customHeight="1" x14ac:dyDescent="0.2">
      <c r="A183" s="204"/>
      <c r="B183" s="204"/>
      <c r="C183" s="204"/>
      <c r="D183" s="205"/>
      <c r="E183" s="204"/>
      <c r="F183" s="205"/>
      <c r="G183" s="204"/>
      <c r="H183" s="204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</row>
    <row r="184" spans="1:26" ht="14.25" customHeight="1" x14ac:dyDescent="0.2">
      <c r="A184" s="204"/>
      <c r="B184" s="204"/>
      <c r="C184" s="204"/>
      <c r="D184" s="205"/>
      <c r="E184" s="204"/>
      <c r="F184" s="205"/>
      <c r="G184" s="204"/>
      <c r="H184" s="204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</row>
    <row r="185" spans="1:26" ht="14.25" customHeight="1" x14ac:dyDescent="0.2">
      <c r="A185" s="204"/>
      <c r="B185" s="204"/>
      <c r="C185" s="204"/>
      <c r="D185" s="205"/>
      <c r="E185" s="204"/>
      <c r="F185" s="205"/>
      <c r="G185" s="204"/>
      <c r="H185" s="204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</row>
    <row r="186" spans="1:26" ht="14.25" customHeight="1" x14ac:dyDescent="0.2">
      <c r="A186" s="204"/>
      <c r="B186" s="204"/>
      <c r="C186" s="204"/>
      <c r="D186" s="205"/>
      <c r="E186" s="204"/>
      <c r="F186" s="205"/>
      <c r="G186" s="204"/>
      <c r="H186" s="204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</row>
    <row r="187" spans="1:26" ht="14.25" customHeight="1" x14ac:dyDescent="0.2">
      <c r="A187" s="204"/>
      <c r="B187" s="204"/>
      <c r="C187" s="204"/>
      <c r="D187" s="205"/>
      <c r="E187" s="204"/>
      <c r="F187" s="205"/>
      <c r="G187" s="204"/>
      <c r="H187" s="204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</row>
    <row r="188" spans="1:26" ht="14.25" customHeight="1" x14ac:dyDescent="0.2">
      <c r="A188" s="204"/>
      <c r="B188" s="204"/>
      <c r="C188" s="204"/>
      <c r="D188" s="205"/>
      <c r="E188" s="204"/>
      <c r="F188" s="205"/>
      <c r="G188" s="204"/>
      <c r="H188" s="204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</row>
    <row r="189" spans="1:26" ht="14.25" customHeight="1" x14ac:dyDescent="0.2">
      <c r="A189" s="204"/>
      <c r="B189" s="204"/>
      <c r="C189" s="204"/>
      <c r="D189" s="205"/>
      <c r="E189" s="204"/>
      <c r="F189" s="205"/>
      <c r="G189" s="204"/>
      <c r="H189" s="204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</row>
    <row r="190" spans="1:26" ht="14.25" customHeight="1" x14ac:dyDescent="0.2">
      <c r="A190" s="204"/>
      <c r="B190" s="204"/>
      <c r="C190" s="204"/>
      <c r="D190" s="205"/>
      <c r="E190" s="204"/>
      <c r="F190" s="205"/>
      <c r="G190" s="204"/>
      <c r="H190" s="204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</row>
    <row r="191" spans="1:26" ht="14.25" customHeight="1" x14ac:dyDescent="0.2">
      <c r="A191" s="204"/>
      <c r="B191" s="204"/>
      <c r="C191" s="204"/>
      <c r="D191" s="205"/>
      <c r="E191" s="204"/>
      <c r="F191" s="205"/>
      <c r="G191" s="204"/>
      <c r="H191" s="204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</row>
    <row r="192" spans="1:26" ht="14.25" customHeight="1" x14ac:dyDescent="0.2">
      <c r="A192" s="204"/>
      <c r="B192" s="204"/>
      <c r="C192" s="204"/>
      <c r="D192" s="205"/>
      <c r="E192" s="204"/>
      <c r="F192" s="205"/>
      <c r="G192" s="204"/>
      <c r="H192" s="204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</row>
    <row r="193" spans="1:26" ht="14.25" customHeight="1" x14ac:dyDescent="0.2">
      <c r="A193" s="204"/>
      <c r="B193" s="204"/>
      <c r="C193" s="204"/>
      <c r="D193" s="205"/>
      <c r="E193" s="204"/>
      <c r="F193" s="205"/>
      <c r="G193" s="204"/>
      <c r="H193" s="204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</row>
    <row r="194" spans="1:26" ht="14.25" customHeight="1" x14ac:dyDescent="0.2">
      <c r="A194" s="204"/>
      <c r="B194" s="204"/>
      <c r="C194" s="204"/>
      <c r="D194" s="205"/>
      <c r="E194" s="204"/>
      <c r="F194" s="205"/>
      <c r="G194" s="204"/>
      <c r="H194" s="204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</row>
    <row r="195" spans="1:26" ht="14.25" customHeight="1" x14ac:dyDescent="0.2">
      <c r="A195" s="204"/>
      <c r="B195" s="204"/>
      <c r="C195" s="204"/>
      <c r="D195" s="205"/>
      <c r="E195" s="204"/>
      <c r="F195" s="205"/>
      <c r="G195" s="204"/>
      <c r="H195" s="204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</row>
    <row r="196" spans="1:26" ht="14.25" customHeight="1" x14ac:dyDescent="0.2">
      <c r="A196" s="204"/>
      <c r="B196" s="204"/>
      <c r="C196" s="204"/>
      <c r="D196" s="205"/>
      <c r="E196" s="204"/>
      <c r="F196" s="205"/>
      <c r="G196" s="204"/>
      <c r="H196" s="204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</row>
    <row r="197" spans="1:26" ht="14.25" customHeight="1" x14ac:dyDescent="0.2">
      <c r="A197" s="204"/>
      <c r="B197" s="204"/>
      <c r="C197" s="204"/>
      <c r="D197" s="205"/>
      <c r="E197" s="204"/>
      <c r="F197" s="205"/>
      <c r="G197" s="204"/>
      <c r="H197" s="204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</row>
    <row r="198" spans="1:26" ht="14.25" customHeight="1" x14ac:dyDescent="0.2">
      <c r="A198" s="204"/>
      <c r="B198" s="204"/>
      <c r="C198" s="204"/>
      <c r="D198" s="205"/>
      <c r="E198" s="204"/>
      <c r="F198" s="205"/>
      <c r="G198" s="204"/>
      <c r="H198" s="204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</row>
    <row r="199" spans="1:26" ht="14.25" customHeight="1" x14ac:dyDescent="0.2">
      <c r="A199" s="204"/>
      <c r="B199" s="204"/>
      <c r="C199" s="204"/>
      <c r="D199" s="205"/>
      <c r="E199" s="204"/>
      <c r="F199" s="205"/>
      <c r="G199" s="204"/>
      <c r="H199" s="204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</row>
    <row r="200" spans="1:26" ht="14.25" customHeight="1" x14ac:dyDescent="0.2">
      <c r="A200" s="204"/>
      <c r="B200" s="204"/>
      <c r="C200" s="204"/>
      <c r="D200" s="205"/>
      <c r="E200" s="204"/>
      <c r="F200" s="205"/>
      <c r="G200" s="204"/>
      <c r="H200" s="204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</row>
    <row r="201" spans="1:26" ht="14.25" customHeight="1" x14ac:dyDescent="0.2">
      <c r="A201" s="204"/>
      <c r="B201" s="204"/>
      <c r="C201" s="204"/>
      <c r="D201" s="205"/>
      <c r="E201" s="204"/>
      <c r="F201" s="205"/>
      <c r="G201" s="204"/>
      <c r="H201" s="204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</row>
    <row r="202" spans="1:26" ht="14.25" customHeight="1" x14ac:dyDescent="0.2">
      <c r="A202" s="204"/>
      <c r="B202" s="204"/>
      <c r="C202" s="204"/>
      <c r="D202" s="205"/>
      <c r="E202" s="204"/>
      <c r="F202" s="205"/>
      <c r="G202" s="204"/>
      <c r="H202" s="204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</row>
    <row r="203" spans="1:26" ht="14.25" customHeight="1" x14ac:dyDescent="0.2">
      <c r="A203" s="204"/>
      <c r="B203" s="204"/>
      <c r="C203" s="204"/>
      <c r="D203" s="205"/>
      <c r="E203" s="204"/>
      <c r="F203" s="205"/>
      <c r="G203" s="204"/>
      <c r="H203" s="204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</row>
    <row r="204" spans="1:26" ht="14.25" customHeight="1" x14ac:dyDescent="0.2">
      <c r="A204" s="204"/>
      <c r="B204" s="204"/>
      <c r="C204" s="204"/>
      <c r="D204" s="205"/>
      <c r="E204" s="204"/>
      <c r="F204" s="205"/>
      <c r="G204" s="204"/>
      <c r="H204" s="204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</row>
    <row r="205" spans="1:26" ht="14.25" customHeight="1" x14ac:dyDescent="0.2">
      <c r="A205" s="204"/>
      <c r="B205" s="204"/>
      <c r="C205" s="204"/>
      <c r="D205" s="205"/>
      <c r="E205" s="204"/>
      <c r="F205" s="205"/>
      <c r="G205" s="204"/>
      <c r="H205" s="204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</row>
    <row r="206" spans="1:26" ht="14.25" customHeight="1" x14ac:dyDescent="0.2">
      <c r="A206" s="204"/>
      <c r="B206" s="204"/>
      <c r="C206" s="204"/>
      <c r="D206" s="205"/>
      <c r="E206" s="204"/>
      <c r="F206" s="205"/>
      <c r="G206" s="204"/>
      <c r="H206" s="204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</row>
    <row r="207" spans="1:26" ht="14.25" customHeight="1" x14ac:dyDescent="0.2">
      <c r="A207" s="204"/>
      <c r="B207" s="204"/>
      <c r="C207" s="204"/>
      <c r="D207" s="205"/>
      <c r="E207" s="204"/>
      <c r="F207" s="205"/>
      <c r="G207" s="204"/>
      <c r="H207" s="204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</row>
    <row r="208" spans="1:26" ht="14.25" customHeight="1" x14ac:dyDescent="0.2">
      <c r="A208" s="204"/>
      <c r="B208" s="204"/>
      <c r="C208" s="204"/>
      <c r="D208" s="205"/>
      <c r="E208" s="204"/>
      <c r="F208" s="205"/>
      <c r="G208" s="204"/>
      <c r="H208" s="204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</row>
    <row r="209" spans="1:26" ht="14.25" customHeight="1" x14ac:dyDescent="0.2">
      <c r="A209" s="204"/>
      <c r="B209" s="204"/>
      <c r="C209" s="204"/>
      <c r="D209" s="205"/>
      <c r="E209" s="204"/>
      <c r="F209" s="205"/>
      <c r="G209" s="204"/>
      <c r="H209" s="204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</row>
    <row r="210" spans="1:26" ht="14.25" customHeight="1" x14ac:dyDescent="0.2">
      <c r="A210" s="204"/>
      <c r="B210" s="204"/>
      <c r="C210" s="204"/>
      <c r="D210" s="205"/>
      <c r="E210" s="204"/>
      <c r="F210" s="205"/>
      <c r="G210" s="204"/>
      <c r="H210" s="204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spans="1:26" ht="14.25" customHeight="1" x14ac:dyDescent="0.2">
      <c r="A211" s="204"/>
      <c r="B211" s="204"/>
      <c r="C211" s="204"/>
      <c r="D211" s="205"/>
      <c r="E211" s="204"/>
      <c r="F211" s="205"/>
      <c r="G211" s="204"/>
      <c r="H211" s="204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</row>
    <row r="212" spans="1:26" ht="14.25" customHeight="1" x14ac:dyDescent="0.2">
      <c r="A212" s="204"/>
      <c r="B212" s="204"/>
      <c r="C212" s="204"/>
      <c r="D212" s="205"/>
      <c r="E212" s="204"/>
      <c r="F212" s="205"/>
      <c r="G212" s="204"/>
      <c r="H212" s="204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</row>
    <row r="213" spans="1:26" ht="14.25" customHeight="1" x14ac:dyDescent="0.2">
      <c r="A213" s="204"/>
      <c r="B213" s="204"/>
      <c r="C213" s="204"/>
      <c r="D213" s="205"/>
      <c r="E213" s="204"/>
      <c r="F213" s="205"/>
      <c r="G213" s="204"/>
      <c r="H213" s="204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spans="1:26" ht="14.25" customHeight="1" x14ac:dyDescent="0.2">
      <c r="A214" s="204"/>
      <c r="B214" s="204"/>
      <c r="C214" s="204"/>
      <c r="D214" s="205"/>
      <c r="E214" s="204"/>
      <c r="F214" s="205"/>
      <c r="G214" s="204"/>
      <c r="H214" s="204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</row>
    <row r="215" spans="1:26" ht="14.25" customHeight="1" x14ac:dyDescent="0.2">
      <c r="A215" s="204"/>
      <c r="B215" s="204"/>
      <c r="C215" s="204"/>
      <c r="D215" s="205"/>
      <c r="E215" s="204"/>
      <c r="F215" s="205"/>
      <c r="G215" s="204"/>
      <c r="H215" s="204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</row>
    <row r="216" spans="1:26" ht="14.25" customHeight="1" x14ac:dyDescent="0.2">
      <c r="A216" s="204"/>
      <c r="B216" s="204"/>
      <c r="C216" s="204"/>
      <c r="D216" s="205"/>
      <c r="E216" s="204"/>
      <c r="F216" s="205"/>
      <c r="G216" s="204"/>
      <c r="H216" s="204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</row>
    <row r="217" spans="1:26" ht="14.25" customHeight="1" x14ac:dyDescent="0.2">
      <c r="A217" s="204"/>
      <c r="B217" s="204"/>
      <c r="C217" s="204"/>
      <c r="D217" s="205"/>
      <c r="E217" s="204"/>
      <c r="F217" s="205"/>
      <c r="G217" s="204"/>
      <c r="H217" s="204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</row>
    <row r="218" spans="1:26" ht="14.25" customHeight="1" x14ac:dyDescent="0.2">
      <c r="A218" s="204"/>
      <c r="B218" s="204"/>
      <c r="C218" s="204"/>
      <c r="D218" s="205"/>
      <c r="E218" s="204"/>
      <c r="F218" s="205"/>
      <c r="G218" s="204"/>
      <c r="H218" s="204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</row>
    <row r="219" spans="1:26" ht="14.25" customHeight="1" x14ac:dyDescent="0.2">
      <c r="A219" s="204"/>
      <c r="B219" s="204"/>
      <c r="C219" s="204"/>
      <c r="D219" s="205"/>
      <c r="E219" s="204"/>
      <c r="F219" s="205"/>
      <c r="G219" s="204"/>
      <c r="H219" s="204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</row>
    <row r="220" spans="1:26" ht="14.25" customHeight="1" x14ac:dyDescent="0.2">
      <c r="A220" s="204"/>
      <c r="B220" s="204"/>
      <c r="C220" s="204"/>
      <c r="D220" s="205"/>
      <c r="E220" s="204"/>
      <c r="F220" s="205"/>
      <c r="G220" s="204"/>
      <c r="H220" s="204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</row>
    <row r="221" spans="1:26" ht="14.25" customHeight="1" x14ac:dyDescent="0.2">
      <c r="A221" s="204"/>
      <c r="B221" s="204"/>
      <c r="C221" s="204"/>
      <c r="D221" s="205"/>
      <c r="E221" s="204"/>
      <c r="F221" s="205"/>
      <c r="G221" s="204"/>
      <c r="H221" s="204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</row>
    <row r="222" spans="1:26" ht="14.25" customHeight="1" x14ac:dyDescent="0.2">
      <c r="A222" s="204"/>
      <c r="B222" s="204"/>
      <c r="C222" s="204"/>
      <c r="D222" s="205"/>
      <c r="E222" s="204"/>
      <c r="F222" s="205"/>
      <c r="G222" s="204"/>
      <c r="H222" s="204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</row>
    <row r="223" spans="1:26" ht="14.25" customHeight="1" x14ac:dyDescent="0.2">
      <c r="A223" s="204"/>
      <c r="B223" s="204"/>
      <c r="C223" s="204"/>
      <c r="D223" s="205"/>
      <c r="E223" s="204"/>
      <c r="F223" s="205"/>
      <c r="G223" s="204"/>
      <c r="H223" s="204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</row>
    <row r="224" spans="1:26" ht="14.25" customHeight="1" x14ac:dyDescent="0.2">
      <c r="A224" s="204"/>
      <c r="B224" s="204"/>
      <c r="C224" s="204"/>
      <c r="D224" s="205"/>
      <c r="E224" s="204"/>
      <c r="F224" s="205"/>
      <c r="G224" s="204"/>
      <c r="H224" s="204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</row>
    <row r="225" spans="1:26" ht="14.25" customHeight="1" x14ac:dyDescent="0.2">
      <c r="A225" s="204"/>
      <c r="B225" s="204"/>
      <c r="C225" s="204"/>
      <c r="D225" s="205"/>
      <c r="E225" s="204"/>
      <c r="F225" s="205"/>
      <c r="G225" s="204"/>
      <c r="H225" s="204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</row>
    <row r="226" spans="1:26" ht="14.25" customHeight="1" x14ac:dyDescent="0.2">
      <c r="A226" s="204"/>
      <c r="B226" s="204"/>
      <c r="C226" s="204"/>
      <c r="D226" s="205"/>
      <c r="E226" s="204"/>
      <c r="F226" s="205"/>
      <c r="G226" s="204"/>
      <c r="H226" s="204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</row>
    <row r="227" spans="1:26" ht="14.25" customHeight="1" x14ac:dyDescent="0.2">
      <c r="A227" s="204"/>
      <c r="B227" s="204"/>
      <c r="C227" s="204"/>
      <c r="D227" s="205"/>
      <c r="E227" s="204"/>
      <c r="F227" s="205"/>
      <c r="G227" s="204"/>
      <c r="H227" s="204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</row>
    <row r="228" spans="1:26" ht="14.25" customHeight="1" x14ac:dyDescent="0.2">
      <c r="A228" s="204"/>
      <c r="B228" s="204"/>
      <c r="C228" s="204"/>
      <c r="D228" s="205"/>
      <c r="E228" s="204"/>
      <c r="F228" s="205"/>
      <c r="G228" s="204"/>
      <c r="H228" s="204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</row>
    <row r="229" spans="1:26" ht="14.25" customHeight="1" x14ac:dyDescent="0.2">
      <c r="A229" s="204"/>
      <c r="B229" s="204"/>
      <c r="C229" s="204"/>
      <c r="D229" s="205"/>
      <c r="E229" s="204"/>
      <c r="F229" s="205"/>
      <c r="G229" s="204"/>
      <c r="H229" s="204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</row>
    <row r="230" spans="1:26" ht="14.25" customHeight="1" x14ac:dyDescent="0.2">
      <c r="A230" s="204"/>
      <c r="B230" s="204"/>
      <c r="C230" s="204"/>
      <c r="D230" s="205"/>
      <c r="E230" s="204"/>
      <c r="F230" s="205"/>
      <c r="G230" s="204"/>
      <c r="H230" s="204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</row>
    <row r="231" spans="1:26" ht="14.25" customHeight="1" x14ac:dyDescent="0.2">
      <c r="A231" s="204"/>
      <c r="B231" s="204"/>
      <c r="C231" s="204"/>
      <c r="D231" s="205"/>
      <c r="E231" s="204"/>
      <c r="F231" s="205"/>
      <c r="G231" s="204"/>
      <c r="H231" s="204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</row>
    <row r="232" spans="1:26" ht="14.25" customHeight="1" x14ac:dyDescent="0.2">
      <c r="A232" s="204"/>
      <c r="B232" s="204"/>
      <c r="C232" s="204"/>
      <c r="D232" s="205"/>
      <c r="E232" s="204"/>
      <c r="F232" s="205"/>
      <c r="G232" s="204"/>
      <c r="H232" s="204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</row>
    <row r="233" spans="1:26" ht="14.25" customHeight="1" x14ac:dyDescent="0.2">
      <c r="A233" s="204"/>
      <c r="B233" s="204"/>
      <c r="C233" s="204"/>
      <c r="D233" s="205"/>
      <c r="E233" s="204"/>
      <c r="F233" s="205"/>
      <c r="G233" s="204"/>
      <c r="H233" s="204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</row>
    <row r="234" spans="1:26" ht="14.25" customHeight="1" x14ac:dyDescent="0.2">
      <c r="A234" s="204"/>
      <c r="B234" s="204"/>
      <c r="C234" s="204"/>
      <c r="D234" s="205"/>
      <c r="E234" s="204"/>
      <c r="F234" s="205"/>
      <c r="G234" s="204"/>
      <c r="H234" s="204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</row>
    <row r="235" spans="1:26" ht="14.25" customHeight="1" x14ac:dyDescent="0.2">
      <c r="A235" s="204"/>
      <c r="B235" s="204"/>
      <c r="C235" s="204"/>
      <c r="D235" s="205"/>
      <c r="E235" s="204"/>
      <c r="F235" s="205"/>
      <c r="G235" s="204"/>
      <c r="H235" s="204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</row>
    <row r="236" spans="1:26" ht="14.25" customHeight="1" x14ac:dyDescent="0.2">
      <c r="A236" s="204"/>
      <c r="B236" s="204"/>
      <c r="C236" s="204"/>
      <c r="D236" s="205"/>
      <c r="E236" s="204"/>
      <c r="F236" s="205"/>
      <c r="G236" s="204"/>
      <c r="H236" s="204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</row>
    <row r="237" spans="1:26" ht="14.25" customHeight="1" x14ac:dyDescent="0.2">
      <c r="A237" s="204"/>
      <c r="B237" s="204"/>
      <c r="C237" s="204"/>
      <c r="D237" s="205"/>
      <c r="E237" s="204"/>
      <c r="F237" s="205"/>
      <c r="G237" s="204"/>
      <c r="H237" s="204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</row>
    <row r="238" spans="1:26" ht="14.25" customHeight="1" x14ac:dyDescent="0.2">
      <c r="A238" s="204"/>
      <c r="B238" s="204"/>
      <c r="C238" s="204"/>
      <c r="D238" s="205"/>
      <c r="E238" s="204"/>
      <c r="F238" s="205"/>
      <c r="G238" s="204"/>
      <c r="H238" s="204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</row>
    <row r="239" spans="1:26" ht="14.25" customHeight="1" x14ac:dyDescent="0.2">
      <c r="A239" s="204"/>
      <c r="B239" s="204"/>
      <c r="C239" s="204"/>
      <c r="D239" s="205"/>
      <c r="E239" s="204"/>
      <c r="F239" s="205"/>
      <c r="G239" s="204"/>
      <c r="H239" s="204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</row>
    <row r="240" spans="1:26" ht="14.25" customHeight="1" x14ac:dyDescent="0.2">
      <c r="A240" s="204"/>
      <c r="B240" s="204"/>
      <c r="C240" s="204"/>
      <c r="D240" s="205"/>
      <c r="E240" s="204"/>
      <c r="F240" s="205"/>
      <c r="G240" s="204"/>
      <c r="H240" s="204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</row>
    <row r="241" spans="1:26" ht="14.25" customHeight="1" x14ac:dyDescent="0.2">
      <c r="A241" s="204"/>
      <c r="B241" s="204"/>
      <c r="C241" s="204"/>
      <c r="D241" s="205"/>
      <c r="E241" s="204"/>
      <c r="F241" s="205"/>
      <c r="G241" s="204"/>
      <c r="H241" s="204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</row>
    <row r="242" spans="1:26" ht="14.25" customHeight="1" x14ac:dyDescent="0.2">
      <c r="A242" s="204"/>
      <c r="B242" s="204"/>
      <c r="C242" s="204"/>
      <c r="D242" s="205"/>
      <c r="E242" s="204"/>
      <c r="F242" s="205"/>
      <c r="G242" s="204"/>
      <c r="H242" s="204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</row>
    <row r="243" spans="1:26" ht="14.25" customHeight="1" x14ac:dyDescent="0.2">
      <c r="A243" s="204"/>
      <c r="B243" s="204"/>
      <c r="C243" s="204"/>
      <c r="D243" s="205"/>
      <c r="E243" s="204"/>
      <c r="F243" s="205"/>
      <c r="G243" s="204"/>
      <c r="H243" s="204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</row>
    <row r="244" spans="1:26" ht="14.25" customHeight="1" x14ac:dyDescent="0.2">
      <c r="A244" s="204"/>
      <c r="B244" s="204"/>
      <c r="C244" s="204"/>
      <c r="D244" s="205"/>
      <c r="E244" s="204"/>
      <c r="F244" s="205"/>
      <c r="G244" s="204"/>
      <c r="H244" s="204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</row>
    <row r="245" spans="1:26" ht="14.25" customHeight="1" x14ac:dyDescent="0.2">
      <c r="A245" s="204"/>
      <c r="B245" s="204"/>
      <c r="C245" s="204"/>
      <c r="D245" s="205"/>
      <c r="E245" s="204"/>
      <c r="F245" s="205"/>
      <c r="G245" s="204"/>
      <c r="H245" s="204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</row>
    <row r="246" spans="1:26" ht="14.25" customHeight="1" x14ac:dyDescent="0.2">
      <c r="A246" s="204"/>
      <c r="B246" s="204"/>
      <c r="C246" s="204"/>
      <c r="D246" s="205"/>
      <c r="E246" s="204"/>
      <c r="F246" s="205"/>
      <c r="G246" s="204"/>
      <c r="H246" s="204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</row>
    <row r="247" spans="1:26" ht="14.25" customHeight="1" x14ac:dyDescent="0.2">
      <c r="A247" s="204"/>
      <c r="B247" s="204"/>
      <c r="C247" s="204"/>
      <c r="D247" s="205"/>
      <c r="E247" s="204"/>
      <c r="F247" s="205"/>
      <c r="G247" s="204"/>
      <c r="H247" s="204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</row>
    <row r="248" spans="1:26" ht="14.25" customHeight="1" x14ac:dyDescent="0.2">
      <c r="A248" s="204"/>
      <c r="B248" s="204"/>
      <c r="C248" s="204"/>
      <c r="D248" s="205"/>
      <c r="E248" s="204"/>
      <c r="F248" s="205"/>
      <c r="G248" s="204"/>
      <c r="H248" s="204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</row>
    <row r="249" spans="1:26" ht="14.25" customHeight="1" x14ac:dyDescent="0.2">
      <c r="A249" s="204"/>
      <c r="B249" s="204"/>
      <c r="C249" s="204"/>
      <c r="D249" s="205"/>
      <c r="E249" s="204"/>
      <c r="F249" s="205"/>
      <c r="G249" s="204"/>
      <c r="H249" s="204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</row>
    <row r="250" spans="1:26" ht="14.25" customHeight="1" x14ac:dyDescent="0.2">
      <c r="A250" s="204"/>
      <c r="B250" s="204"/>
      <c r="C250" s="204"/>
      <c r="D250" s="205"/>
      <c r="E250" s="204"/>
      <c r="F250" s="205"/>
      <c r="G250" s="204"/>
      <c r="H250" s="204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</row>
    <row r="251" spans="1:26" ht="14.25" customHeight="1" x14ac:dyDescent="0.2">
      <c r="A251" s="204"/>
      <c r="B251" s="204"/>
      <c r="C251" s="204"/>
      <c r="D251" s="205"/>
      <c r="E251" s="204"/>
      <c r="F251" s="205"/>
      <c r="G251" s="204"/>
      <c r="H251" s="204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spans="1:26" ht="14.25" customHeight="1" x14ac:dyDescent="0.2">
      <c r="A252" s="204"/>
      <c r="B252" s="204"/>
      <c r="C252" s="204"/>
      <c r="D252" s="205"/>
      <c r="E252" s="204"/>
      <c r="F252" s="205"/>
      <c r="G252" s="204"/>
      <c r="H252" s="204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spans="1:26" ht="14.25" customHeight="1" x14ac:dyDescent="0.2">
      <c r="A253" s="204"/>
      <c r="B253" s="204"/>
      <c r="C253" s="204"/>
      <c r="D253" s="205"/>
      <c r="E253" s="204"/>
      <c r="F253" s="205"/>
      <c r="G253" s="204"/>
      <c r="H253" s="204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spans="1:26" ht="14.25" customHeight="1" x14ac:dyDescent="0.2">
      <c r="A254" s="204"/>
      <c r="B254" s="204"/>
      <c r="C254" s="204"/>
      <c r="D254" s="205"/>
      <c r="E254" s="204"/>
      <c r="F254" s="205"/>
      <c r="G254" s="204"/>
      <c r="H254" s="204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</row>
    <row r="255" spans="1:26" ht="14.25" customHeight="1" x14ac:dyDescent="0.2">
      <c r="A255" s="204"/>
      <c r="B255" s="204"/>
      <c r="C255" s="204"/>
      <c r="D255" s="205"/>
      <c r="E255" s="204"/>
      <c r="F255" s="205"/>
      <c r="G255" s="204"/>
      <c r="H255" s="204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</row>
    <row r="256" spans="1:26" ht="14.25" customHeight="1" x14ac:dyDescent="0.2">
      <c r="A256" s="204"/>
      <c r="B256" s="204"/>
      <c r="C256" s="204"/>
      <c r="D256" s="205"/>
      <c r="E256" s="204"/>
      <c r="F256" s="205"/>
      <c r="G256" s="204"/>
      <c r="H256" s="204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</row>
    <row r="257" spans="1:26" ht="14.25" customHeight="1" x14ac:dyDescent="0.2">
      <c r="A257" s="204"/>
      <c r="B257" s="204"/>
      <c r="C257" s="204"/>
      <c r="D257" s="205"/>
      <c r="E257" s="204"/>
      <c r="F257" s="205"/>
      <c r="G257" s="204"/>
      <c r="H257" s="204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</row>
    <row r="258" spans="1:26" ht="14.25" customHeight="1" x14ac:dyDescent="0.2">
      <c r="A258" s="204"/>
      <c r="B258" s="204"/>
      <c r="C258" s="204"/>
      <c r="D258" s="205"/>
      <c r="E258" s="204"/>
      <c r="F258" s="205"/>
      <c r="G258" s="204"/>
      <c r="H258" s="204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spans="1:26" ht="14.25" customHeight="1" x14ac:dyDescent="0.2">
      <c r="A259" s="204"/>
      <c r="B259" s="204"/>
      <c r="C259" s="204"/>
      <c r="D259" s="205"/>
      <c r="E259" s="204"/>
      <c r="F259" s="205"/>
      <c r="G259" s="204"/>
      <c r="H259" s="204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spans="1:26" ht="14.25" customHeight="1" x14ac:dyDescent="0.2">
      <c r="A260" s="204"/>
      <c r="B260" s="204"/>
      <c r="C260" s="204"/>
      <c r="D260" s="205"/>
      <c r="E260" s="204"/>
      <c r="F260" s="205"/>
      <c r="G260" s="204"/>
      <c r="H260" s="204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spans="1:26" ht="14.25" customHeight="1" x14ac:dyDescent="0.2">
      <c r="A261" s="204"/>
      <c r="B261" s="204"/>
      <c r="C261" s="204"/>
      <c r="D261" s="205"/>
      <c r="E261" s="204"/>
      <c r="F261" s="205"/>
      <c r="G261" s="204"/>
      <c r="H261" s="204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spans="1:26" ht="14.25" customHeight="1" x14ac:dyDescent="0.2">
      <c r="A262" s="204"/>
      <c r="B262" s="204"/>
      <c r="C262" s="204"/>
      <c r="D262" s="205"/>
      <c r="E262" s="204"/>
      <c r="F262" s="205"/>
      <c r="G262" s="204"/>
      <c r="H262" s="204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spans="1:26" ht="14.25" customHeight="1" x14ac:dyDescent="0.2">
      <c r="A263" s="204"/>
      <c r="B263" s="204"/>
      <c r="C263" s="204"/>
      <c r="D263" s="205"/>
      <c r="E263" s="204"/>
      <c r="F263" s="205"/>
      <c r="G263" s="204"/>
      <c r="H263" s="204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spans="1:26" ht="14.25" customHeight="1" x14ac:dyDescent="0.2">
      <c r="A264" s="204"/>
      <c r="B264" s="204"/>
      <c r="C264" s="204"/>
      <c r="D264" s="205"/>
      <c r="E264" s="204"/>
      <c r="F264" s="205"/>
      <c r="G264" s="204"/>
      <c r="H264" s="204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spans="1:26" ht="14.25" customHeight="1" x14ac:dyDescent="0.2">
      <c r="A265" s="204"/>
      <c r="B265" s="204"/>
      <c r="C265" s="204"/>
      <c r="D265" s="205"/>
      <c r="E265" s="204"/>
      <c r="F265" s="205"/>
      <c r="G265" s="204"/>
      <c r="H265" s="204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spans="1:26" ht="14.25" customHeight="1" x14ac:dyDescent="0.2">
      <c r="A266" s="204"/>
      <c r="B266" s="204"/>
      <c r="C266" s="204"/>
      <c r="D266" s="205"/>
      <c r="E266" s="204"/>
      <c r="F266" s="205"/>
      <c r="G266" s="204"/>
      <c r="H266" s="204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spans="1:26" ht="14.25" customHeight="1" x14ac:dyDescent="0.2">
      <c r="A267" s="204"/>
      <c r="B267" s="204"/>
      <c r="C267" s="204"/>
      <c r="D267" s="205"/>
      <c r="E267" s="204"/>
      <c r="F267" s="205"/>
      <c r="G267" s="204"/>
      <c r="H267" s="204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spans="1:26" ht="14.25" customHeight="1" x14ac:dyDescent="0.2">
      <c r="A268" s="204"/>
      <c r="B268" s="204"/>
      <c r="C268" s="204"/>
      <c r="D268" s="205"/>
      <c r="E268" s="204"/>
      <c r="F268" s="205"/>
      <c r="G268" s="204"/>
      <c r="H268" s="204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</sheetData>
  <mergeCells count="12">
    <mergeCell ref="B17:C17"/>
    <mergeCell ref="B20:D20"/>
    <mergeCell ref="E20:J20"/>
    <mergeCell ref="B64:C64"/>
    <mergeCell ref="B8:J8"/>
    <mergeCell ref="E9:J9"/>
    <mergeCell ref="H2:J2"/>
    <mergeCell ref="H3:J3"/>
    <mergeCell ref="B5:J5"/>
    <mergeCell ref="B6:J6"/>
    <mergeCell ref="B7:J7"/>
    <mergeCell ref="B9:D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2021-01-04T17:00:56Z</dcterms:created>
  <dcterms:modified xsi:type="dcterms:W3CDTF">2021-01-22T13:46:28Z</dcterms:modified>
</cp:coreProperties>
</file>