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/>
  <mc:AlternateContent xmlns:mc="http://schemas.openxmlformats.org/markup-compatibility/2006">
    <mc:Choice Requires="x15">
      <x15ac:absPath xmlns:x15ac="http://schemas.microsoft.com/office/spreadsheetml/2010/11/ac" url="/Volumes/WD/УКФ_2020/Культура_в_часи_кризи/Реалізація_проєкту/Аудитор/"/>
    </mc:Choice>
  </mc:AlternateContent>
  <bookViews>
    <workbookView xWindow="0" yWindow="460" windowWidth="11640" windowHeight="8740" activeTab="1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5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I50" i="2" l="1"/>
  <c r="D52" i="2"/>
  <c r="F17" i="2"/>
  <c r="G66" i="1"/>
  <c r="M66" i="1"/>
  <c r="Q66" i="1"/>
  <c r="R66" i="1"/>
  <c r="S66" i="1"/>
  <c r="G65" i="1"/>
  <c r="M65" i="1"/>
  <c r="Q65" i="1"/>
  <c r="R65" i="1"/>
  <c r="S65" i="1"/>
  <c r="G64" i="1"/>
  <c r="M64" i="1"/>
  <c r="Q64" i="1"/>
  <c r="R64" i="1"/>
  <c r="S64" i="1"/>
  <c r="J68" i="1"/>
  <c r="P68" i="1"/>
  <c r="R68" i="1"/>
  <c r="J67" i="1"/>
  <c r="P67" i="1"/>
  <c r="R67" i="1"/>
  <c r="G63" i="1"/>
  <c r="G62" i="1"/>
  <c r="G61" i="1"/>
  <c r="M63" i="1"/>
  <c r="Q63" i="1"/>
  <c r="P63" i="1"/>
  <c r="R63" i="1"/>
  <c r="S63" i="1"/>
  <c r="M62" i="1"/>
  <c r="Q62" i="1"/>
  <c r="P62" i="1"/>
  <c r="R62" i="1"/>
  <c r="S62" i="1"/>
  <c r="M61" i="1"/>
  <c r="Q61" i="1"/>
  <c r="P61" i="1"/>
  <c r="R61" i="1"/>
  <c r="S61" i="1"/>
  <c r="I59" i="2"/>
  <c r="F59" i="2"/>
  <c r="D59" i="2"/>
  <c r="Q21" i="1"/>
  <c r="R21" i="1"/>
  <c r="S21" i="1"/>
  <c r="S22" i="1"/>
  <c r="G27" i="1"/>
  <c r="M27" i="1"/>
  <c r="Q27" i="1"/>
  <c r="J27" i="1"/>
  <c r="P27" i="1"/>
  <c r="R27" i="1"/>
  <c r="S27" i="1"/>
  <c r="G28" i="1"/>
  <c r="M28" i="1"/>
  <c r="Q28" i="1"/>
  <c r="J28" i="1"/>
  <c r="P28" i="1"/>
  <c r="R28" i="1"/>
  <c r="S28" i="1"/>
  <c r="G29" i="1"/>
  <c r="M29" i="1"/>
  <c r="Q29" i="1"/>
  <c r="J29" i="1"/>
  <c r="P29" i="1"/>
  <c r="R29" i="1"/>
  <c r="S29" i="1"/>
  <c r="S26" i="1"/>
  <c r="M31" i="1"/>
  <c r="Q31" i="1"/>
  <c r="P31" i="1"/>
  <c r="R31" i="1"/>
  <c r="S31" i="1"/>
  <c r="M32" i="1"/>
  <c r="Q32" i="1"/>
  <c r="P32" i="1"/>
  <c r="R32" i="1"/>
  <c r="S32" i="1"/>
  <c r="M33" i="1"/>
  <c r="Q33" i="1"/>
  <c r="P33" i="1"/>
  <c r="R33" i="1"/>
  <c r="S33" i="1"/>
  <c r="S30" i="1"/>
  <c r="M35" i="1"/>
  <c r="Q35" i="1"/>
  <c r="P35" i="1"/>
  <c r="R35" i="1"/>
  <c r="S35" i="1"/>
  <c r="M36" i="1"/>
  <c r="Q36" i="1"/>
  <c r="P36" i="1"/>
  <c r="R36" i="1"/>
  <c r="S36" i="1"/>
  <c r="M37" i="1"/>
  <c r="Q37" i="1"/>
  <c r="P37" i="1"/>
  <c r="R37" i="1"/>
  <c r="S37" i="1"/>
  <c r="S34" i="1"/>
  <c r="S38" i="1"/>
  <c r="G40" i="1"/>
  <c r="M40" i="1"/>
  <c r="Q40" i="1"/>
  <c r="J40" i="1"/>
  <c r="P40" i="1"/>
  <c r="R40" i="1"/>
  <c r="S40" i="1"/>
  <c r="G41" i="1"/>
  <c r="M41" i="1"/>
  <c r="Q41" i="1"/>
  <c r="J41" i="1"/>
  <c r="P41" i="1"/>
  <c r="R41" i="1"/>
  <c r="S41" i="1"/>
  <c r="S42" i="1"/>
  <c r="G44" i="1"/>
  <c r="M44" i="1"/>
  <c r="Q44" i="1"/>
  <c r="J44" i="1"/>
  <c r="P44" i="1"/>
  <c r="R44" i="1"/>
  <c r="S44" i="1"/>
  <c r="G45" i="1"/>
  <c r="M45" i="1"/>
  <c r="Q45" i="1"/>
  <c r="J45" i="1"/>
  <c r="P45" i="1"/>
  <c r="R45" i="1"/>
  <c r="S45" i="1"/>
  <c r="G46" i="1"/>
  <c r="M46" i="1"/>
  <c r="Q46" i="1"/>
  <c r="J46" i="1"/>
  <c r="P46" i="1"/>
  <c r="R46" i="1"/>
  <c r="S46" i="1"/>
  <c r="S47" i="1"/>
  <c r="G49" i="1"/>
  <c r="M49" i="1"/>
  <c r="Q49" i="1"/>
  <c r="J49" i="1"/>
  <c r="P49" i="1"/>
  <c r="R49" i="1"/>
  <c r="S49" i="1"/>
  <c r="G50" i="1"/>
  <c r="M50" i="1"/>
  <c r="Q50" i="1"/>
  <c r="J50" i="1"/>
  <c r="P50" i="1"/>
  <c r="R50" i="1"/>
  <c r="S50" i="1"/>
  <c r="G51" i="1"/>
  <c r="M51" i="1"/>
  <c r="Q51" i="1"/>
  <c r="J51" i="1"/>
  <c r="P51" i="1"/>
  <c r="R51" i="1"/>
  <c r="S51" i="1"/>
  <c r="G52" i="1"/>
  <c r="M52" i="1"/>
  <c r="Q52" i="1"/>
  <c r="J52" i="1"/>
  <c r="P52" i="1"/>
  <c r="R52" i="1"/>
  <c r="S52" i="1"/>
  <c r="S53" i="1"/>
  <c r="G55" i="1"/>
  <c r="M55" i="1"/>
  <c r="Q55" i="1"/>
  <c r="J55" i="1"/>
  <c r="P55" i="1"/>
  <c r="R55" i="1"/>
  <c r="S55" i="1"/>
  <c r="G56" i="1"/>
  <c r="M56" i="1"/>
  <c r="Q56" i="1"/>
  <c r="J56" i="1"/>
  <c r="P56" i="1"/>
  <c r="R56" i="1"/>
  <c r="S56" i="1"/>
  <c r="G57" i="1"/>
  <c r="M57" i="1"/>
  <c r="Q57" i="1"/>
  <c r="J57" i="1"/>
  <c r="P57" i="1"/>
  <c r="R57" i="1"/>
  <c r="S57" i="1"/>
  <c r="S58" i="1"/>
  <c r="G60" i="1"/>
  <c r="M60" i="1"/>
  <c r="Q60" i="1"/>
  <c r="J60" i="1"/>
  <c r="P60" i="1"/>
  <c r="R60" i="1"/>
  <c r="S60" i="1"/>
  <c r="G67" i="1"/>
  <c r="M67" i="1"/>
  <c r="Q67" i="1"/>
  <c r="S67" i="1"/>
  <c r="G68" i="1"/>
  <c r="M68" i="1"/>
  <c r="Q68" i="1"/>
  <c r="S68" i="1"/>
  <c r="S69" i="1"/>
  <c r="G71" i="1"/>
  <c r="M71" i="1"/>
  <c r="Q71" i="1"/>
  <c r="J71" i="1"/>
  <c r="P71" i="1"/>
  <c r="R71" i="1"/>
  <c r="S71" i="1"/>
  <c r="G72" i="1"/>
  <c r="M72" i="1"/>
  <c r="Q72" i="1"/>
  <c r="J72" i="1"/>
  <c r="P72" i="1"/>
  <c r="R72" i="1"/>
  <c r="S72" i="1"/>
  <c r="G73" i="1"/>
  <c r="M73" i="1"/>
  <c r="Q73" i="1"/>
  <c r="J73" i="1"/>
  <c r="P73" i="1"/>
  <c r="R73" i="1"/>
  <c r="S73" i="1"/>
  <c r="S74" i="1"/>
  <c r="G76" i="1"/>
  <c r="M76" i="1"/>
  <c r="Q76" i="1"/>
  <c r="J76" i="1"/>
  <c r="P76" i="1"/>
  <c r="R76" i="1"/>
  <c r="S76" i="1"/>
  <c r="G77" i="1"/>
  <c r="M77" i="1"/>
  <c r="Q77" i="1"/>
  <c r="J77" i="1"/>
  <c r="P77" i="1"/>
  <c r="R77" i="1"/>
  <c r="S77" i="1"/>
  <c r="G78" i="1"/>
  <c r="M78" i="1"/>
  <c r="Q78" i="1"/>
  <c r="J78" i="1"/>
  <c r="P78" i="1"/>
  <c r="R78" i="1"/>
  <c r="S78" i="1"/>
  <c r="S79" i="1"/>
  <c r="M81" i="1"/>
  <c r="Q81" i="1"/>
  <c r="P81" i="1"/>
  <c r="R81" i="1"/>
  <c r="S81" i="1"/>
  <c r="M82" i="1"/>
  <c r="Q82" i="1"/>
  <c r="P82" i="1"/>
  <c r="R82" i="1"/>
  <c r="S82" i="1"/>
  <c r="S83" i="1"/>
  <c r="M85" i="1"/>
  <c r="Q85" i="1"/>
  <c r="P85" i="1"/>
  <c r="R85" i="1"/>
  <c r="S85" i="1"/>
  <c r="S86" i="1"/>
  <c r="S87" i="1"/>
  <c r="S89" i="1"/>
  <c r="R22" i="1"/>
  <c r="R26" i="1"/>
  <c r="R30" i="1"/>
  <c r="R34" i="1"/>
  <c r="R38" i="1"/>
  <c r="R42" i="1"/>
  <c r="R47" i="1"/>
  <c r="R53" i="1"/>
  <c r="R58" i="1"/>
  <c r="R69" i="1"/>
  <c r="R74" i="1"/>
  <c r="R79" i="1"/>
  <c r="R83" i="1"/>
  <c r="R86" i="1"/>
  <c r="R87" i="1"/>
  <c r="R89" i="1"/>
  <c r="Q22" i="1"/>
  <c r="Q26" i="1"/>
  <c r="Q30" i="1"/>
  <c r="Q34" i="1"/>
  <c r="Q38" i="1"/>
  <c r="Q42" i="1"/>
  <c r="Q47" i="1"/>
  <c r="Q53" i="1"/>
  <c r="Q58" i="1"/>
  <c r="Q69" i="1"/>
  <c r="Q74" i="1"/>
  <c r="Q79" i="1"/>
  <c r="Q83" i="1"/>
  <c r="Q86" i="1"/>
  <c r="Q87" i="1"/>
  <c r="Q89" i="1"/>
  <c r="P22" i="1"/>
  <c r="P26" i="1"/>
  <c r="P30" i="1"/>
  <c r="P34" i="1"/>
  <c r="P38" i="1"/>
  <c r="P42" i="1"/>
  <c r="P47" i="1"/>
  <c r="P53" i="1"/>
  <c r="P58" i="1"/>
  <c r="P69" i="1"/>
  <c r="P74" i="1"/>
  <c r="P79" i="1"/>
  <c r="P83" i="1"/>
  <c r="P86" i="1"/>
  <c r="P87" i="1"/>
  <c r="P89" i="1"/>
  <c r="M22" i="1"/>
  <c r="M26" i="1"/>
  <c r="M30" i="1"/>
  <c r="M34" i="1"/>
  <c r="M38" i="1"/>
  <c r="M42" i="1"/>
  <c r="M47" i="1"/>
  <c r="M53" i="1"/>
  <c r="M58" i="1"/>
  <c r="M69" i="1"/>
  <c r="M74" i="1"/>
  <c r="M79" i="1"/>
  <c r="M83" i="1"/>
  <c r="M86" i="1"/>
  <c r="M87" i="1"/>
  <c r="M89" i="1"/>
  <c r="J22" i="1"/>
  <c r="J26" i="1"/>
  <c r="J38" i="1"/>
  <c r="J42" i="1"/>
  <c r="J47" i="1"/>
  <c r="J53" i="1"/>
  <c r="J58" i="1"/>
  <c r="J69" i="1"/>
  <c r="J74" i="1"/>
  <c r="J79" i="1"/>
  <c r="J83" i="1"/>
  <c r="J86" i="1"/>
  <c r="J87" i="1"/>
  <c r="J89" i="1"/>
  <c r="G22" i="1"/>
  <c r="G26" i="1"/>
  <c r="G38" i="1"/>
  <c r="G42" i="1"/>
  <c r="G47" i="1"/>
  <c r="G53" i="1"/>
  <c r="G58" i="1"/>
  <c r="G69" i="1"/>
  <c r="G74" i="1"/>
  <c r="G79" i="1"/>
  <c r="G83" i="1"/>
  <c r="G86" i="1"/>
  <c r="G87" i="1"/>
  <c r="G89" i="1"/>
</calcChain>
</file>

<file path=xl/sharedStrings.xml><?xml version="1.0" encoding="utf-8"?>
<sst xmlns="http://schemas.openxmlformats.org/spreadsheetml/2006/main" count="570" uniqueCount="265">
  <si>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</si>
  <si>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</si>
  <si>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</si>
  <si>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</si>
  <si>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</si>
  <si>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</si>
  <si>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</si>
  <si>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</si>
  <si>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</si>
  <si>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</si>
  <si>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</si>
  <si>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</si>
  <si>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</si>
  <si>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</si>
  <si>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</si>
  <si>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</si>
  <si>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</si>
  <si>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</si>
  <si>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</si>
  <si>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</si>
  <si>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</si>
  <si>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</si>
  <si>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</si>
  <si>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</si>
  <si>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</si>
  <si>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</si>
  <si>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</si>
  <si>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</si>
  <si>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</si>
  <si>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</si>
  <si>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</si>
  <si>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</si>
  <si>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</si>
  <si>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</si>
  <si>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</si>
  <si>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</si>
  <si>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</si>
  <si>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</si>
  <si>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</si>
  <si>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</si>
  <si>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</si>
  <si>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</si>
  <si>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</si>
  <si>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</si>
  <si>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</si>
  <si>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</si>
  <si>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</si>
  <si>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</si>
  <si>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</si>
  <si>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</si>
  <si>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</si>
  <si>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</si>
  <si>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</si>
  <si>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</si>
  <si>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</si>
  <si>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</si>
  <si>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</si>
  <si>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</si>
  <si>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</si>
  <si>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</si>
  <si>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</si>
  <si>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</si>
  <si>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</si>
  <si>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</si>
  <si>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</si>
  <si>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</si>
  <si>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</si>
  <si>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</si>
  <si>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</si>
  <si>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</si>
  <si>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</si>
  <si>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</si>
  <si>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</si>
  <si>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</si>
  <si>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</si>
  <si>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</si>
  <si>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</si>
  <si>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</si>
  <si>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</si>
  <si>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</si>
  <si>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</si>
  <si>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</si>
  <si>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</si>
  <si>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</si>
  <si>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</si>
  <si>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</si>
  <si>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</si>
  <si>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</si>
  <si>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</si>
  <si>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</si>
  <si>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</si>
  <si>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</si>
  <si>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</si>
  <si>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</si>
  <si>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</si>
  <si>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</si>
  <si>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</si>
  <si>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</si>
  <si>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</si>
  <si>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</si>
  <si>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</si>
  <si>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</si>
  <si>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</si>
  <si>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</si>
  <si>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</si>
  <si>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</si>
  <si>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</si>
  <si>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</si>
  <si>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</si>
  <si>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</si>
  <si>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</si>
  <si>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</si>
  <si>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</si>
  <si>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</si>
  <si>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</si>
  <si>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</si>
  <si>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</si>
  <si>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</si>
  <si>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</si>
  <si>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</si>
  <si>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</si>
  <si>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</si>
  <si>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</si>
  <si>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</si>
  <si>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</si>
  <si>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</si>
  <si>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</si>
  <si>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</si>
  <si>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</si>
  <si>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</si>
  <si>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</si>
  <si>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</si>
  <si>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</si>
  <si>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</si>
  <si>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</si>
  <si>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</si>
  <si>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</si>
  <si>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</si>
  <si>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</si>
  <si>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</si>
  <si>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</si>
  <si>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</si>
  <si>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</si>
  <si>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</si>
  <si>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</si>
  <si>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Повна назва організації Грантоотримувача: ГО "Міжнародний інституту культурної дипломатії"</t>
  </si>
  <si>
    <t>Додаток № 4</t>
  </si>
  <si>
    <t>№ 3ORG81-010781 від "19" листопада 2020 року</t>
  </si>
  <si>
    <t>Стрельцова М. В. -  SMM менеджер</t>
  </si>
  <si>
    <t>Яринич С. В. - контент менеджер і головний редактор сайту</t>
  </si>
  <si>
    <t>Гончаров М. Г. - художник - дизайнер</t>
  </si>
  <si>
    <t>Калита Т. І.  - куратор проєктів</t>
  </si>
  <si>
    <t>Левицький К. К. - веб-програміст</t>
  </si>
  <si>
    <t>Пшенична С. М. - бухгалтер</t>
  </si>
  <si>
    <t>вул Малопідвальна 21/8 - 40 кв.м - офіс</t>
  </si>
  <si>
    <t>Рами металеві розбірні для експонування графіки фотографій тощо - укомплектовані 1050х600</t>
  </si>
  <si>
    <t>6.4</t>
  </si>
  <si>
    <t>6.5</t>
  </si>
  <si>
    <t>Рами металеві розбірні для експонування графіки фотографій тощо - укомплектовані 1000х700</t>
  </si>
  <si>
    <t>Рами металеві розбірні для експонування графіки фотографій тощо - укомплектовані 1000х750</t>
  </si>
  <si>
    <t>Стільці складні металеві</t>
  </si>
  <si>
    <t>Акуст.комп. SKY SOUND WS-2404</t>
  </si>
  <si>
    <t>6.6</t>
  </si>
  <si>
    <t>6.7</t>
  </si>
  <si>
    <t>Флешки об'єм пам'яті 32 гб</t>
  </si>
  <si>
    <t>6.8</t>
  </si>
  <si>
    <t>6.9</t>
  </si>
  <si>
    <t>Накопичуватель інформації зовнішний</t>
  </si>
  <si>
    <t>Ноутбук / ціну вказано з ПДВ</t>
  </si>
  <si>
    <t xml:space="preserve">Мікрофон бездротовий </t>
  </si>
  <si>
    <t>Інші витрати пов'язані з основною діяльністю організації - юридичне обслуговування</t>
  </si>
  <si>
    <t>Інші витрати пов'язані з основною діяльністю організації - підвищення кваліфікації персоналу</t>
  </si>
  <si>
    <t>Генеральний директор</t>
  </si>
  <si>
    <t>Калита Т.І.</t>
  </si>
  <si>
    <t>Оплата праці</t>
  </si>
  <si>
    <t>Матеріальні витрати (за винятком капітальних видатків)Інші витрати пов'язані з основною діяльністю організації</t>
  </si>
  <si>
    <t>п/д №4 від 24.12.2020</t>
  </si>
  <si>
    <t>п/д №8 від 24.12.2020</t>
  </si>
  <si>
    <t>п/д №12 від 24.12.2020</t>
  </si>
  <si>
    <t>п/д №1 від 24.12.2020</t>
  </si>
  <si>
    <t>п/д №3 від 24.12.2020</t>
  </si>
  <si>
    <t>п/д №7 від 24.12.2020</t>
  </si>
  <si>
    <t>п/д №11 від 24.12.2020</t>
  </si>
  <si>
    <t>п/д №5 від 24.12.2020</t>
  </si>
  <si>
    <t>п/д №9 від 24.12.2020</t>
  </si>
  <si>
    <t>п/д №13 від 24.12.2020</t>
  </si>
  <si>
    <t>Стрельцова Марина Володимирівна (ІПН  2982907003)</t>
  </si>
  <si>
    <t>п/д №6 від 24.12.2020</t>
  </si>
  <si>
    <t>п/д №2 від 24.12.2020</t>
  </si>
  <si>
    <t>п/д №10 від 24.12.2020</t>
  </si>
  <si>
    <t>п/д №14 від 24.12.2020</t>
  </si>
  <si>
    <t>п/д №17, 20, 21, 25, 16, 18, 23, 19, 22 від 28.12.2020</t>
  </si>
  <si>
    <t>п/д №21 від 28.12.2020</t>
  </si>
  <si>
    <t>п/д №20 від 28.12.2020</t>
  </si>
  <si>
    <t>ПП "Аудиторська фірма "Аеліта" (код 30300932)</t>
  </si>
  <si>
    <t>п/д №17 від 28.12.2020</t>
  </si>
  <si>
    <t>Договір №15/2020 від 17.12.2020р.</t>
  </si>
  <si>
    <t>п/д №16 від 28.12.2020</t>
  </si>
  <si>
    <t>п/д №25 від 28.12.2020</t>
  </si>
  <si>
    <t>Договір №01/02/2020 від 01.02.2020р.</t>
  </si>
  <si>
    <t>п/д №23 від 28.12.2020</t>
  </si>
  <si>
    <t>Договір №05/20-1 від 26.05.2020р.</t>
  </si>
  <si>
    <t>п/д №18 від 28.12.2020</t>
  </si>
  <si>
    <t>Договір №20/06 від 01.06.2020р.</t>
  </si>
  <si>
    <t>п/д №24 від 28.12.2020</t>
  </si>
  <si>
    <t>п/д №22 від 28.12.2020</t>
  </si>
  <si>
    <t>п/д №19 від 28.12.2020</t>
  </si>
  <si>
    <t>Стрельцова Марина Володимирівна -  SMM менеджер</t>
  </si>
  <si>
    <t>Яринич Святослав Володимирович (ІПН 2339205739)</t>
  </si>
  <si>
    <t>Яринич Святослав Володимирови - контент менеджер і головний редактор сайту</t>
  </si>
  <si>
    <t>Фізична особа Хватова Наталія Миколаївна (ІПН 2272600982)</t>
  </si>
  <si>
    <t>Орендоване приміщення за адресою вул. Малопідвальна 21/8 - 40 кв.м - офіс</t>
  </si>
  <si>
    <t>Акт №3009/1 від 30.09.2020р.; Акт №3110/1 від 31.10.2020р.; Акт№3011/1 від 30.11.2020р.; Акт №3112/1 від 31.12.2020р.</t>
  </si>
  <si>
    <t>Акт №3009/2 від 30.09.2020р.; Акт №3110/2 від 31.10.2020р.; Акт№3011/2 від 30.11.2020р.; Акт №3112/2 від 31.12.2020р.</t>
  </si>
  <si>
    <t>Акт №3009/3 від 30.09.2020р.; Акт №3110/3 від 31.10.2020р.; Акт№3011/3 від 30.11.2020р.; Акт №3112/3 від 31.12.2020р.</t>
  </si>
  <si>
    <t>Договір оренди №07-03/20 від 07.03.2020р.; Акт прийому-передачі приміщення від 24.07.2020р.; Додаткова угода №1 від 01.04.2020р.; Додаткова угода №2 від 30.04.2020р.; Додаткова угода №3 від 01.07.2020р.</t>
  </si>
  <si>
    <t>ФОП Постоянкин Артем Сергійович (ІПН 3267502752)</t>
  </si>
  <si>
    <t>Накладна №37 від 30.12.2020р.</t>
  </si>
  <si>
    <t>ТОВ "Києва-Могилянська Бізнес Школа" (код 38297366)</t>
  </si>
  <si>
    <t>Акт №3618 выд 28.12.2020р.</t>
  </si>
  <si>
    <t>Договір №17800СС від 22.12.2020р., Рахунок №2824 від 22.12.2020р.</t>
  </si>
  <si>
    <t>Договір №38 від 22.10.2020р.; Рахунок №СФ-0000215 від 18.12.2020р.</t>
  </si>
  <si>
    <t>Акт №ОУ-000255 від 31.12.2020р.</t>
  </si>
  <si>
    <t>ФОП Єрьоменко Галина Вікторівна (ІПН 2284913486)</t>
  </si>
  <si>
    <t>ФОП Ільчук Дмитро Олександрович (ІПН 3167423333)</t>
  </si>
  <si>
    <t>Договір №01/7-20-1 від 01.07.2020р.</t>
  </si>
  <si>
    <t>Акт №1 від 30.09.2020р.; Акт №2 від 28.12.2020р.</t>
  </si>
  <si>
    <t>ФОП Кот Катерина Юріївна (ІПН 3213206760)</t>
  </si>
  <si>
    <t>ФОП Каліта Тетяна Іванівна (ІПН 2406302720)</t>
  </si>
  <si>
    <t>Акт №09-1/20 К від 30.09.2020р.; Акт №10-1/20 К від 31.10.2020р.; Акт №11-3/20 К від 30.11.2020р.; Акт №12-4/20 К від 31.12.2020р.</t>
  </si>
  <si>
    <t>Накладна №1 від 03.12.2020р.</t>
  </si>
  <si>
    <t>Накладна №2 від 09.12.2020р.</t>
  </si>
  <si>
    <t>Накладна №3 від 15.12.2020р.</t>
  </si>
  <si>
    <t>Акт №16 від 31.12.2020р.</t>
  </si>
  <si>
    <t>Пшенична Світлана. Миколаївна - бухгалтер</t>
  </si>
  <si>
    <t>ФОП Пшенична Світлана Миколаївна (ІПН 2397809406)</t>
  </si>
  <si>
    <t>Акт б/н від 30.09.2020р.; Акт б/н від 31.10.2020р.; Акт б/н від 30.11.2020р.; Акт б/н від 31.12.2020р.;</t>
  </si>
  <si>
    <t>"  31  " грудня 2020 року</t>
  </si>
  <si>
    <t>Договір ЦПХ №20/09-1 від 01.09.2020р.; Відомість нарахування оплати за договорами ЦПХ за 2020 рік</t>
  </si>
  <si>
    <t>Відомість нарахування оплати за договорами ЦПХ за 2020 рік</t>
  </si>
  <si>
    <t>Єдиний соціальний внесток із оплати за договорами ЦПХ</t>
  </si>
  <si>
    <t>Калита Тетяна Іванівна  - куратор проєктів</t>
  </si>
  <si>
    <t>Гончаров Микола Євгенович  (ІПН 2652908133)</t>
  </si>
  <si>
    <t>Гончаров Микола Євгенович - художник - дизайнер</t>
  </si>
  <si>
    <t>Витрати за даними звіту за рахунок співфінансування</t>
  </si>
  <si>
    <t>Назва контрагента (код ЄДРПОУ) /    Виконавець (ІПН)</t>
  </si>
  <si>
    <t>Договір, додатки до договору   (номер та дата)</t>
  </si>
  <si>
    <t>-</t>
  </si>
  <si>
    <t>Витрати за даними звіту за рахунок реінвестицій</t>
  </si>
  <si>
    <t>Акт №3009/5 від 30.09.2020р.; Акт №3110/5 від 31.10.2020р.; Акт №3011/5 від 30.11.2020р.; Акт №3112/5 від 31.12.2020р.; Відомість нарахування оплати за договорами оренди приміщення за 2020 рік</t>
  </si>
  <si>
    <t>Розрахунково - касове обслуговування</t>
  </si>
  <si>
    <t>Виписка банку</t>
  </si>
  <si>
    <t>АТ "КРЕДІ АГРІКОЛЬ БАНК" (код 14361575)</t>
  </si>
  <si>
    <t>Левицький Костянтин Костянтинович - веб-програміст</t>
  </si>
  <si>
    <t>ФОП Левицький Костянтин Костянтинович (ІПН 3555807198)</t>
  </si>
  <si>
    <t>Акт №1-09/20 ГО від 30.09.2020р.; Акт №2-10/20 ГО від 31.10.2020р.; Акт №3-11/20 ГО від 30.11.2020р.; Акт №4-12/20 ГО від 31.12.2020р.</t>
  </si>
  <si>
    <t>за проектом інституційної підтримки</t>
  </si>
  <si>
    <t>Договір ЦПХ №20/09-2 від 01.09.2020р.; Відомість нарахування оплати за договорами ЦПХ за 2020 рік</t>
  </si>
  <si>
    <t>Договір ЦПХ №20/09-3 від 01.09.2020р.; Відомість нарахування оплати за договорами ЦПХ за 2020 рік</t>
  </si>
  <si>
    <t>у період з вересня 2020 року по грудень 2020 року</t>
  </si>
  <si>
    <t>Договір №20/25-11Р від 25.11.2020р.; Рахунок - фактура №2/11 від 25.11.2020р.</t>
  </si>
  <si>
    <t>Договір №АП61 купівлі - продажу від 24.12.2020р.; Рахунок - фактура №2 від 24.12.2020р.</t>
  </si>
  <si>
    <t>Витрати не здійснено</t>
  </si>
  <si>
    <t>оплату не здійснено</t>
  </si>
  <si>
    <t>Запланові витрати на придбання техніки (мікрофону, акустичної системи, електронних накопичувачів інформації, ноутбуку) не реалізовано з об’єктивних причин: на час отримання фінансування -23.12.2020 суттєво змінилася кон’юнктура ринку (ціни на вказану техніку та її наявність)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</si>
</sst>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9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9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7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/>
    <xf numFmtId="166" fontId="21" fillId="0" borderId="61" xfId="0" applyNumberFormat="1" applyFont="1" applyBorder="1" applyAlignment="1">
      <alignment vertical="top" wrapText="1"/>
    </xf>
    <xf numFmtId="166" fontId="21" fillId="0" borderId="47" xfId="0" applyNumberFormat="1" applyFont="1" applyBorder="1" applyAlignment="1">
      <alignment vertical="top" wrapText="1"/>
    </xf>
    <xf numFmtId="166" fontId="21" fillId="0" borderId="50" xfId="0" applyNumberFormat="1" applyFont="1" applyBorder="1" applyAlignment="1">
      <alignment vertical="top" wrapText="1"/>
    </xf>
    <xf numFmtId="167" fontId="21" fillId="0" borderId="62" xfId="0" applyNumberFormat="1" applyFont="1" applyBorder="1" applyAlignment="1">
      <alignment vertical="top" wrapText="1"/>
    </xf>
    <xf numFmtId="167" fontId="21" fillId="0" borderId="62" xfId="0" applyNumberFormat="1" applyFont="1" applyFill="1" applyBorder="1" applyAlignment="1">
      <alignment horizontal="left" vertical="top" wrapText="1"/>
    </xf>
    <xf numFmtId="167" fontId="21" fillId="0" borderId="64" xfId="0" applyNumberFormat="1" applyFont="1" applyBorder="1" applyAlignment="1">
      <alignment horizontal="left" vertical="top" wrapText="1"/>
    </xf>
    <xf numFmtId="167" fontId="21" fillId="0" borderId="63" xfId="0" applyNumberFormat="1" applyFont="1" applyBorder="1" applyAlignment="1">
      <alignment vertical="top" wrapText="1"/>
    </xf>
    <xf numFmtId="49" fontId="23" fillId="0" borderId="25" xfId="0" applyNumberFormat="1" applyFont="1" applyBorder="1" applyAlignment="1">
      <alignment horizontal="right" wrapText="1"/>
    </xf>
    <xf numFmtId="0" fontId="23" fillId="0" borderId="0" xfId="0" applyFont="1"/>
    <xf numFmtId="49" fontId="23" fillId="0" borderId="25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wrapText="1"/>
    </xf>
    <xf numFmtId="4" fontId="23" fillId="0" borderId="25" xfId="0" applyNumberFormat="1" applyFont="1" applyBorder="1"/>
    <xf numFmtId="0" fontId="23" fillId="0" borderId="0" xfId="0" applyFont="1" applyAlignment="1">
      <alignment wrapText="1"/>
    </xf>
    <xf numFmtId="4" fontId="23" fillId="0" borderId="0" xfId="0" applyNumberFormat="1" applyFont="1"/>
    <xf numFmtId="0" fontId="25" fillId="0" borderId="0" xfId="0" applyFont="1" applyAlignment="1">
      <alignment horizontal="right"/>
    </xf>
    <xf numFmtId="0" fontId="23" fillId="0" borderId="0" xfId="0" applyFont="1" applyAlignment="1"/>
    <xf numFmtId="0" fontId="24" fillId="0" borderId="0" xfId="0" applyFont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4" fontId="24" fillId="0" borderId="2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4" fontId="24" fillId="0" borderId="25" xfId="0" applyNumberFormat="1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24" fillId="0" borderId="0" xfId="0" applyFont="1"/>
    <xf numFmtId="0" fontId="29" fillId="0" borderId="0" xfId="0" applyFont="1"/>
    <xf numFmtId="4" fontId="29" fillId="0" borderId="0" xfId="0" applyNumberFormat="1" applyFont="1"/>
    <xf numFmtId="0" fontId="23" fillId="0" borderId="25" xfId="0" applyFont="1" applyFill="1" applyBorder="1" applyAlignment="1">
      <alignment vertical="top" wrapText="1"/>
    </xf>
    <xf numFmtId="4" fontId="23" fillId="0" borderId="25" xfId="0" applyNumberFormat="1" applyFont="1" applyBorder="1" applyAlignment="1">
      <alignment horizontal="center" vertical="top"/>
    </xf>
    <xf numFmtId="0" fontId="23" fillId="0" borderId="25" xfId="0" applyFont="1" applyBorder="1" applyAlignment="1">
      <alignment vertical="top" wrapText="1"/>
    </xf>
    <xf numFmtId="49" fontId="23" fillId="0" borderId="25" xfId="0" applyNumberFormat="1" applyFont="1" applyBorder="1" applyAlignment="1">
      <alignment horizontal="center" vertical="top" wrapText="1"/>
    </xf>
    <xf numFmtId="0" fontId="23" fillId="0" borderId="25" xfId="0" applyFont="1" applyBorder="1" applyAlignment="1">
      <alignment horizontal="left" vertical="top" wrapText="1"/>
    </xf>
    <xf numFmtId="4" fontId="23" fillId="0" borderId="25" xfId="0" applyNumberFormat="1" applyFont="1" applyFill="1" applyBorder="1" applyAlignment="1">
      <alignment horizontal="center" vertical="top"/>
    </xf>
    <xf numFmtId="0" fontId="22" fillId="0" borderId="0" xfId="0" applyFont="1" applyAlignment="1">
      <alignment vertical="top"/>
    </xf>
    <xf numFmtId="4" fontId="23" fillId="0" borderId="25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wrapText="1"/>
    </xf>
    <xf numFmtId="0" fontId="23" fillId="0" borderId="25" xfId="0" applyFont="1" applyFill="1" applyBorder="1" applyAlignment="1">
      <alignment horizontal="left" vertical="top" wrapText="1"/>
    </xf>
    <xf numFmtId="0" fontId="24" fillId="0" borderId="62" xfId="0" applyFont="1" applyBorder="1" applyAlignment="1">
      <alignment horizontal="center" vertical="center" wrapText="1"/>
    </xf>
    <xf numFmtId="49" fontId="23" fillId="0" borderId="62" xfId="0" applyNumberFormat="1" applyFont="1" applyBorder="1" applyAlignment="1">
      <alignment horizontal="right" wrapText="1"/>
    </xf>
    <xf numFmtId="0" fontId="24" fillId="0" borderId="81" xfId="0" applyFont="1" applyBorder="1" applyAlignment="1">
      <alignment horizontal="center" vertical="center" wrapText="1"/>
    </xf>
    <xf numFmtId="4" fontId="24" fillId="0" borderId="81" xfId="0" applyNumberFormat="1" applyFont="1" applyBorder="1" applyAlignment="1">
      <alignment horizontal="center" vertical="center" wrapText="1"/>
    </xf>
    <xf numFmtId="49" fontId="23" fillId="0" borderId="81" xfId="0" applyNumberFormat="1" applyFont="1" applyBorder="1" applyAlignment="1">
      <alignment horizontal="center" vertical="center" wrapText="1"/>
    </xf>
    <xf numFmtId="0" fontId="23" fillId="0" borderId="81" xfId="0" applyFont="1" applyBorder="1" applyAlignment="1">
      <alignment vertical="top" wrapText="1"/>
    </xf>
    <xf numFmtId="4" fontId="23" fillId="0" borderId="81" xfId="0" applyNumberFormat="1" applyFont="1" applyBorder="1" applyAlignment="1">
      <alignment horizontal="center" vertical="top"/>
    </xf>
    <xf numFmtId="0" fontId="23" fillId="0" borderId="81" xfId="0" applyFont="1" applyBorder="1" applyAlignment="1">
      <alignment wrapText="1"/>
    </xf>
    <xf numFmtId="0" fontId="23" fillId="0" borderId="81" xfId="0" applyFont="1" applyFill="1" applyBorder="1" applyAlignment="1">
      <alignment vertical="top" wrapText="1"/>
    </xf>
    <xf numFmtId="0" fontId="23" fillId="0" borderId="81" xfId="0" applyFont="1" applyBorder="1" applyAlignment="1">
      <alignment horizontal="left" vertical="top" wrapText="1"/>
    </xf>
    <xf numFmtId="4" fontId="23" fillId="0" borderId="81" xfId="0" applyNumberFormat="1" applyFont="1" applyFill="1" applyBorder="1" applyAlignment="1">
      <alignment horizontal="center" vertical="top"/>
    </xf>
    <xf numFmtId="0" fontId="23" fillId="0" borderId="81" xfId="0" applyFont="1" applyFill="1" applyBorder="1" applyAlignment="1">
      <alignment horizontal="left" vertical="top" wrapText="1"/>
    </xf>
    <xf numFmtId="0" fontId="23" fillId="0" borderId="81" xfId="0" applyFont="1" applyFill="1" applyBorder="1" applyAlignment="1">
      <alignment wrapText="1"/>
    </xf>
    <xf numFmtId="0" fontId="24" fillId="0" borderId="25" xfId="0" applyFont="1" applyBorder="1" applyAlignment="1">
      <alignment horizontal="center" wrapText="1"/>
    </xf>
    <xf numFmtId="49" fontId="31" fillId="0" borderId="62" xfId="0" applyNumberFormat="1" applyFont="1" applyBorder="1" applyAlignment="1">
      <alignment horizontal="right" wrapText="1"/>
    </xf>
    <xf numFmtId="0" fontId="30" fillId="5" borderId="81" xfId="0" applyFont="1" applyFill="1" applyBorder="1" applyAlignment="1">
      <alignment horizontal="center" vertical="top"/>
    </xf>
    <xf numFmtId="0" fontId="31" fillId="0" borderId="0" xfId="0" applyFont="1"/>
    <xf numFmtId="0" fontId="31" fillId="0" borderId="0" xfId="0" applyFont="1" applyAlignment="1"/>
    <xf numFmtId="49" fontId="31" fillId="0" borderId="25" xfId="0" applyNumberFormat="1" applyFont="1" applyBorder="1" applyAlignment="1">
      <alignment horizontal="right" wrapText="1"/>
    </xf>
    <xf numFmtId="0" fontId="30" fillId="5" borderId="86" xfId="0" applyFont="1" applyFill="1" applyBorder="1" applyAlignment="1">
      <alignment horizontal="center" vertical="top"/>
    </xf>
    <xf numFmtId="0" fontId="30" fillId="0" borderId="0" xfId="0" applyFont="1" applyAlignment="1">
      <alignment horizontal="center" vertical="center" wrapText="1"/>
    </xf>
    <xf numFmtId="49" fontId="30" fillId="5" borderId="81" xfId="0" applyNumberFormat="1" applyFont="1" applyFill="1" applyBorder="1" applyAlignment="1">
      <alignment horizontal="center" vertical="center"/>
    </xf>
    <xf numFmtId="166" fontId="33" fillId="5" borderId="29" xfId="0" applyNumberFormat="1" applyFont="1" applyFill="1" applyBorder="1" applyAlignment="1">
      <alignment vertical="center" wrapText="1"/>
    </xf>
    <xf numFmtId="49" fontId="23" fillId="0" borderId="62" xfId="0" applyNumberFormat="1" applyFont="1" applyFill="1" applyBorder="1" applyAlignment="1">
      <alignment horizontal="right" wrapText="1"/>
    </xf>
    <xf numFmtId="49" fontId="23" fillId="0" borderId="8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Alignment="1"/>
    <xf numFmtId="0" fontId="23" fillId="0" borderId="0" xfId="0" applyFont="1" applyFill="1" applyAlignment="1">
      <alignment wrapText="1"/>
    </xf>
    <xf numFmtId="4" fontId="23" fillId="0" borderId="0" xfId="0" applyNumberFormat="1" applyFont="1" applyFill="1"/>
    <xf numFmtId="0" fontId="23" fillId="0" borderId="0" xfId="0" applyFont="1" applyFill="1" applyAlignment="1"/>
    <xf numFmtId="49" fontId="23" fillId="0" borderId="25" xfId="0" applyNumberFormat="1" applyFont="1" applyFill="1" applyBorder="1" applyAlignment="1">
      <alignment horizontal="right" wrapText="1"/>
    </xf>
    <xf numFmtId="49" fontId="23" fillId="0" borderId="25" xfId="0" applyNumberFormat="1" applyFont="1" applyFill="1" applyBorder="1" applyAlignment="1">
      <alignment horizontal="center" vertical="top" wrapText="1"/>
    </xf>
    <xf numFmtId="0" fontId="23" fillId="0" borderId="25" xfId="0" applyFont="1" applyFill="1" applyBorder="1" applyAlignment="1">
      <alignment wrapText="1"/>
    </xf>
    <xf numFmtId="0" fontId="34" fillId="0" borderId="49" xfId="0" applyFont="1" applyBorder="1" applyAlignment="1">
      <alignment vertical="top" wrapText="1"/>
    </xf>
    <xf numFmtId="0" fontId="34" fillId="0" borderId="51" xfId="0" applyFont="1" applyBorder="1" applyAlignment="1">
      <alignment vertical="top" wrapText="1"/>
    </xf>
    <xf numFmtId="0" fontId="34" fillId="0" borderId="14" xfId="0" applyFont="1" applyBorder="1" applyAlignment="1">
      <alignment vertical="top"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23" fillId="0" borderId="85" xfId="0" applyFont="1" applyFill="1" applyBorder="1" applyAlignment="1">
      <alignment horizontal="left" vertical="top" wrapText="1"/>
    </xf>
    <xf numFmtId="0" fontId="23" fillId="0" borderId="71" xfId="0" applyFont="1" applyFill="1" applyBorder="1" applyAlignment="1">
      <alignment horizontal="left" vertical="top" wrapText="1"/>
    </xf>
    <xf numFmtId="0" fontId="23" fillId="0" borderId="45" xfId="0" applyFont="1" applyFill="1" applyBorder="1" applyAlignment="1">
      <alignment horizontal="left" vertical="top" wrapText="1"/>
    </xf>
    <xf numFmtId="4" fontId="23" fillId="0" borderId="84" xfId="0" applyNumberFormat="1" applyFont="1" applyFill="1" applyBorder="1" applyAlignment="1">
      <alignment horizontal="center" vertical="top"/>
    </xf>
    <xf numFmtId="4" fontId="23" fillId="0" borderId="71" xfId="0" applyNumberFormat="1" applyFont="1" applyFill="1" applyBorder="1" applyAlignment="1">
      <alignment horizontal="center" vertical="top"/>
    </xf>
    <xf numFmtId="4" fontId="23" fillId="0" borderId="45" xfId="0" applyNumberFormat="1" applyFont="1" applyFill="1" applyBorder="1" applyAlignment="1">
      <alignment horizontal="center" vertical="top"/>
    </xf>
    <xf numFmtId="0" fontId="23" fillId="0" borderId="84" xfId="0" applyFont="1" applyFill="1" applyBorder="1" applyAlignment="1">
      <alignment horizontal="left" vertical="top" wrapText="1"/>
    </xf>
    <xf numFmtId="0" fontId="30" fillId="5" borderId="62" xfId="0" applyFont="1" applyFill="1" applyBorder="1" applyAlignment="1">
      <alignment horizontal="center" vertical="center" wrapText="1"/>
    </xf>
    <xf numFmtId="0" fontId="32" fillId="0" borderId="79" xfId="0" applyFont="1" applyBorder="1"/>
    <xf numFmtId="0" fontId="32" fillId="0" borderId="80" xfId="0" applyFont="1" applyBorder="1"/>
    <xf numFmtId="4" fontId="30" fillId="5" borderId="62" xfId="0" applyNumberFormat="1" applyFont="1" applyFill="1" applyBorder="1" applyAlignment="1">
      <alignment horizontal="center" vertical="center" wrapText="1"/>
    </xf>
    <xf numFmtId="0" fontId="23" fillId="0" borderId="81" xfId="0" applyFont="1" applyBorder="1" applyAlignment="1">
      <alignment horizontal="left" vertical="top" wrapText="1"/>
    </xf>
    <xf numFmtId="49" fontId="23" fillId="0" borderId="81" xfId="0" applyNumberFormat="1" applyFont="1" applyBorder="1" applyAlignment="1">
      <alignment horizontal="center" vertical="top" wrapText="1"/>
    </xf>
    <xf numFmtId="4" fontId="23" fillId="0" borderId="81" xfId="0" applyNumberFormat="1" applyFont="1" applyBorder="1" applyAlignment="1">
      <alignment horizontal="center" vertical="top"/>
    </xf>
    <xf numFmtId="0" fontId="26" fillId="0" borderId="0" xfId="0" applyFont="1" applyFill="1" applyAlignment="1">
      <alignment horizontal="center" wrapText="1"/>
    </xf>
    <xf numFmtId="0" fontId="23" fillId="0" borderId="0" xfId="0" applyFont="1" applyFill="1" applyAlignment="1"/>
    <xf numFmtId="4" fontId="30" fillId="5" borderId="81" xfId="0" applyNumberFormat="1" applyFont="1" applyFill="1" applyBorder="1" applyAlignment="1">
      <alignment horizontal="center" vertical="center" wrapText="1"/>
    </xf>
    <xf numFmtId="0" fontId="32" fillId="0" borderId="81" xfId="0" applyFont="1" applyBorder="1"/>
    <xf numFmtId="0" fontId="30" fillId="5" borderId="8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wrapText="1"/>
    </xf>
    <xf numFmtId="0" fontId="27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6" fillId="0" borderId="92" xfId="0" applyFont="1" applyFill="1" applyBorder="1" applyAlignment="1">
      <alignment horizontal="center" wrapText="1"/>
    </xf>
    <xf numFmtId="0" fontId="30" fillId="5" borderId="87" xfId="0" applyFont="1" applyFill="1" applyBorder="1" applyAlignment="1">
      <alignment horizontal="left" vertical="top" wrapText="1"/>
    </xf>
    <xf numFmtId="0" fontId="30" fillId="5" borderId="88" xfId="0" applyFont="1" applyFill="1" applyBorder="1" applyAlignment="1">
      <alignment horizontal="left" vertical="top" wrapText="1"/>
    </xf>
    <xf numFmtId="0" fontId="30" fillId="5" borderId="89" xfId="0" applyFont="1" applyFill="1" applyBorder="1" applyAlignment="1">
      <alignment horizontal="left" vertical="top" wrapText="1"/>
    </xf>
    <xf numFmtId="0" fontId="24" fillId="0" borderId="62" xfId="0" applyFont="1" applyBorder="1" applyAlignment="1">
      <alignment horizontal="right" wrapText="1"/>
    </xf>
    <xf numFmtId="0" fontId="28" fillId="0" borderId="79" xfId="0" applyFont="1" applyBorder="1"/>
    <xf numFmtId="0" fontId="30" fillId="5" borderId="82" xfId="0" applyFont="1" applyFill="1" applyBorder="1" applyAlignment="1">
      <alignment horizontal="left" vertical="top" wrapText="1"/>
    </xf>
    <xf numFmtId="0" fontId="30" fillId="5" borderId="79" xfId="0" applyFont="1" applyFill="1" applyBorder="1" applyAlignment="1">
      <alignment horizontal="left" vertical="top" wrapText="1"/>
    </xf>
    <xf numFmtId="0" fontId="30" fillId="5" borderId="83" xfId="0" applyFont="1" applyFill="1" applyBorder="1" applyAlignment="1">
      <alignment horizontal="left" vertical="top" wrapText="1"/>
    </xf>
    <xf numFmtId="0" fontId="30" fillId="5" borderId="90" xfId="0" applyFont="1" applyFill="1" applyBorder="1" applyAlignment="1">
      <alignment horizontal="left" vertical="top" wrapText="1"/>
    </xf>
    <xf numFmtId="0" fontId="30" fillId="5" borderId="78" xfId="0" applyFont="1" applyFill="1" applyBorder="1" applyAlignment="1">
      <alignment horizontal="left" vertical="top" wrapText="1"/>
    </xf>
    <xf numFmtId="0" fontId="30" fillId="5" borderId="91" xfId="0" applyFont="1" applyFill="1" applyBorder="1" applyAlignment="1">
      <alignment horizontal="left" vertical="top" wrapText="1"/>
    </xf>
    <xf numFmtId="49" fontId="23" fillId="0" borderId="85" xfId="0" applyNumberFormat="1" applyFont="1" applyBorder="1" applyAlignment="1">
      <alignment horizontal="center" vertical="top" wrapText="1"/>
    </xf>
    <xf numFmtId="49" fontId="23" fillId="0" borderId="45" xfId="0" applyNumberFormat="1" applyFont="1" applyBorder="1" applyAlignment="1">
      <alignment horizontal="center" vertical="top" wrapText="1"/>
    </xf>
    <xf numFmtId="0" fontId="23" fillId="0" borderId="85" xfId="0" applyFont="1" applyBorder="1" applyAlignment="1">
      <alignment horizontal="left" vertical="top" wrapText="1"/>
    </xf>
    <xf numFmtId="0" fontId="23" fillId="0" borderId="45" xfId="0" applyFont="1" applyBorder="1" applyAlignment="1">
      <alignment horizontal="left" vertical="top" wrapText="1"/>
    </xf>
    <xf numFmtId="4" fontId="23" fillId="0" borderId="85" xfId="0" applyNumberFormat="1" applyFont="1" applyBorder="1" applyAlignment="1">
      <alignment horizontal="center" vertical="top"/>
    </xf>
    <xf numFmtId="4" fontId="23" fillId="0" borderId="45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customschemas.google.com/relationships/workbookmetadata" Target="metadata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/>
    <pageSetUpPr fitToPage="1"/>
  </sheetPr>
  <dimension ref="A1:AL1006"/>
  <sheetViews>
    <sheetView topLeftCell="A73" workbookViewId="0">
      <selection activeCell="T69" sqref="T69"/>
    </sheetView>
  </sheetViews>
  <sheetFormatPr baseColWidth="10" defaultColWidth="12.6640625" defaultRowHeight="15" customHeight="1" x14ac:dyDescent="0.15"/>
  <cols>
    <col min="1" max="1" width="9.6640625" customWidth="1"/>
    <col min="2" max="2" width="6.5" customWidth="1"/>
    <col min="3" max="3" width="29.5" customWidth="1"/>
    <col min="4" max="4" width="9.33203125" customWidth="1"/>
    <col min="5" max="5" width="10.6640625" customWidth="1"/>
    <col min="6" max="6" width="14.1640625" customWidth="1"/>
    <col min="7" max="7" width="13.5" customWidth="1"/>
    <col min="8" max="8" width="10.6640625" customWidth="1"/>
    <col min="9" max="9" width="14.1640625" customWidth="1"/>
    <col min="10" max="10" width="13.5" customWidth="1"/>
    <col min="11" max="11" width="10.6640625" customWidth="1"/>
    <col min="12" max="12" width="14.1640625" customWidth="1"/>
    <col min="13" max="13" width="13.5" customWidth="1"/>
    <col min="14" max="14" width="10.6640625" customWidth="1"/>
    <col min="15" max="15" width="14.1640625" customWidth="1"/>
    <col min="16" max="19" width="13.5" customWidth="1"/>
    <col min="20" max="20" width="22.1640625" customWidth="1"/>
    <col min="21" max="38" width="5" customWidth="1"/>
  </cols>
  <sheetData>
    <row r="1" spans="1:38" x14ac:dyDescent="0.2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146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191" t="s">
        <v>147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15">
      <c r="A12" s="259" t="s">
        <v>1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15">
      <c r="A13" s="259" t="s">
        <v>2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15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">
      <c r="A15" s="260" t="s">
        <v>145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">
      <c r="A17" s="261" t="s">
        <v>3</v>
      </c>
      <c r="B17" s="263" t="s">
        <v>4</v>
      </c>
      <c r="C17" s="263" t="s">
        <v>5</v>
      </c>
      <c r="D17" s="265" t="s">
        <v>6</v>
      </c>
      <c r="E17" s="237" t="s">
        <v>7</v>
      </c>
      <c r="F17" s="238"/>
      <c r="G17" s="239"/>
      <c r="H17" s="237" t="s">
        <v>8</v>
      </c>
      <c r="I17" s="238"/>
      <c r="J17" s="239"/>
      <c r="K17" s="237" t="s">
        <v>9</v>
      </c>
      <c r="L17" s="238"/>
      <c r="M17" s="239"/>
      <c r="N17" s="237" t="s">
        <v>10</v>
      </c>
      <c r="O17" s="238"/>
      <c r="P17" s="239"/>
      <c r="Q17" s="256" t="s">
        <v>11</v>
      </c>
      <c r="R17" s="238"/>
      <c r="S17" s="239"/>
      <c r="T17" s="257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">
      <c r="A18" s="262"/>
      <c r="B18" s="264"/>
      <c r="C18" s="264"/>
      <c r="D18" s="266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5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15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15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v>0</v>
      </c>
      <c r="H21" s="38"/>
      <c r="I21" s="39"/>
      <c r="J21" s="40">
        <v>0</v>
      </c>
      <c r="K21" s="38">
        <v>1</v>
      </c>
      <c r="L21" s="39">
        <v>806058.44</v>
      </c>
      <c r="M21" s="40">
        <v>806058.44</v>
      </c>
      <c r="N21" s="38">
        <v>1</v>
      </c>
      <c r="O21" s="39">
        <v>788246.44</v>
      </c>
      <c r="P21" s="40">
        <v>788246.44</v>
      </c>
      <c r="Q21" s="40">
        <f>G21+M21</f>
        <v>806058.44</v>
      </c>
      <c r="R21" s="40">
        <f>J21+P21</f>
        <v>788246.44</v>
      </c>
      <c r="S21" s="40">
        <f>Q21-R21</f>
        <v>17812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15">
      <c r="A22" s="42" t="s">
        <v>30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806058.44</v>
      </c>
      <c r="N22" s="46"/>
      <c r="O22" s="47"/>
      <c r="P22" s="48">
        <f t="shared" ref="P22:S22" si="0">SUM(P21)</f>
        <v>788246.44</v>
      </c>
      <c r="Q22" s="48">
        <f t="shared" si="0"/>
        <v>806058.44</v>
      </c>
      <c r="R22" s="48">
        <f t="shared" si="0"/>
        <v>788246.44</v>
      </c>
      <c r="S22" s="48">
        <f t="shared" si="0"/>
        <v>17812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15">
      <c r="A23" s="240"/>
      <c r="B23" s="241"/>
      <c r="C23" s="241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15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15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15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 t="shared" ref="P26:S26" si="1">SUM(P27:P29)</f>
        <v>0</v>
      </c>
      <c r="Q26" s="76">
        <f t="shared" si="1"/>
        <v>0</v>
      </c>
      <c r="R26" s="76">
        <f t="shared" si="1"/>
        <v>0</v>
      </c>
      <c r="S26" s="76">
        <f t="shared" si="1"/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15">
      <c r="A27" s="78" t="s">
        <v>37</v>
      </c>
      <c r="B27" s="79" t="s">
        <v>38</v>
      </c>
      <c r="C27" s="80" t="s">
        <v>39</v>
      </c>
      <c r="D27" s="81" t="s">
        <v>40</v>
      </c>
      <c r="E27" s="82"/>
      <c r="F27" s="83"/>
      <c r="G27" s="84">
        <f t="shared" ref="G27:G29" si="2">E27*F27</f>
        <v>0</v>
      </c>
      <c r="H27" s="82"/>
      <c r="I27" s="83"/>
      <c r="J27" s="84">
        <f t="shared" ref="J27:J29" si="3">H27*I27</f>
        <v>0</v>
      </c>
      <c r="K27" s="82"/>
      <c r="L27" s="83"/>
      <c r="M27" s="84">
        <f t="shared" ref="M27:M29" si="4">K27*L27</f>
        <v>0</v>
      </c>
      <c r="N27" s="82"/>
      <c r="O27" s="83"/>
      <c r="P27" s="84">
        <f t="shared" ref="P27:P29" si="5">N27*O27</f>
        <v>0</v>
      </c>
      <c r="Q27" s="84">
        <f t="shared" ref="Q27:Q29" si="6">G27+M27</f>
        <v>0</v>
      </c>
      <c r="R27" s="84">
        <f t="shared" ref="R27:R29" si="7">J27+P27</f>
        <v>0</v>
      </c>
      <c r="S27" s="84">
        <f t="shared" ref="S27:S29" si="8"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15">
      <c r="A28" s="86" t="s">
        <v>37</v>
      </c>
      <c r="B28" s="87" t="s">
        <v>41</v>
      </c>
      <c r="C28" s="80" t="s">
        <v>39</v>
      </c>
      <c r="D28" s="81" t="s">
        <v>40</v>
      </c>
      <c r="E28" s="82"/>
      <c r="F28" s="83"/>
      <c r="G28" s="84">
        <f t="shared" si="2"/>
        <v>0</v>
      </c>
      <c r="H28" s="82"/>
      <c r="I28" s="83"/>
      <c r="J28" s="84">
        <f t="shared" si="3"/>
        <v>0</v>
      </c>
      <c r="K28" s="82"/>
      <c r="L28" s="83"/>
      <c r="M28" s="84">
        <f t="shared" si="4"/>
        <v>0</v>
      </c>
      <c r="N28" s="82"/>
      <c r="O28" s="83"/>
      <c r="P28" s="84">
        <f t="shared" si="5"/>
        <v>0</v>
      </c>
      <c r="Q28" s="84">
        <f t="shared" si="6"/>
        <v>0</v>
      </c>
      <c r="R28" s="84">
        <f t="shared" si="7"/>
        <v>0</v>
      </c>
      <c r="S28" s="84">
        <f t="shared" si="8"/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15">
      <c r="A29" s="88" t="s">
        <v>37</v>
      </c>
      <c r="B29" s="89" t="s">
        <v>42</v>
      </c>
      <c r="C29" s="90" t="s">
        <v>39</v>
      </c>
      <c r="D29" s="91" t="s">
        <v>40</v>
      </c>
      <c r="E29" s="92"/>
      <c r="F29" s="93"/>
      <c r="G29" s="94">
        <f t="shared" si="2"/>
        <v>0</v>
      </c>
      <c r="H29" s="92"/>
      <c r="I29" s="93"/>
      <c r="J29" s="94">
        <f t="shared" si="3"/>
        <v>0</v>
      </c>
      <c r="K29" s="92"/>
      <c r="L29" s="93"/>
      <c r="M29" s="94">
        <f t="shared" si="4"/>
        <v>0</v>
      </c>
      <c r="N29" s="92"/>
      <c r="O29" s="93"/>
      <c r="P29" s="94">
        <f t="shared" si="5"/>
        <v>0</v>
      </c>
      <c r="Q29" s="94">
        <f t="shared" si="6"/>
        <v>0</v>
      </c>
      <c r="R29" s="94">
        <f t="shared" si="7"/>
        <v>0</v>
      </c>
      <c r="S29" s="94">
        <f t="shared" si="8"/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 x14ac:dyDescent="0.2">
      <c r="A30" s="71" t="s">
        <v>34</v>
      </c>
      <c r="B30" s="72" t="s">
        <v>43</v>
      </c>
      <c r="C30" s="71" t="s">
        <v>44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SUM(M31:M33)</f>
        <v>165352</v>
      </c>
      <c r="N30" s="74"/>
      <c r="O30" s="75"/>
      <c r="P30" s="76">
        <f t="shared" ref="P30:S30" si="9">SUM(P31:P33)</f>
        <v>165352</v>
      </c>
      <c r="Q30" s="76">
        <f t="shared" si="9"/>
        <v>165352</v>
      </c>
      <c r="R30" s="76">
        <f t="shared" si="9"/>
        <v>165352</v>
      </c>
      <c r="S30" s="76">
        <f t="shared" si="9"/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30" customHeight="1" x14ac:dyDescent="0.15">
      <c r="A31" s="78" t="s">
        <v>37</v>
      </c>
      <c r="B31" s="79" t="s">
        <v>45</v>
      </c>
      <c r="C31" s="160" t="s">
        <v>148</v>
      </c>
      <c r="D31" s="81" t="s">
        <v>40</v>
      </c>
      <c r="E31" s="242" t="s">
        <v>46</v>
      </c>
      <c r="F31" s="241"/>
      <c r="G31" s="243"/>
      <c r="H31" s="242" t="s">
        <v>46</v>
      </c>
      <c r="I31" s="241"/>
      <c r="J31" s="243"/>
      <c r="K31" s="82">
        <v>4</v>
      </c>
      <c r="L31" s="83">
        <v>13000</v>
      </c>
      <c r="M31" s="84">
        <f t="shared" ref="M31:M33" si="10">K31*L31</f>
        <v>52000</v>
      </c>
      <c r="N31" s="82">
        <v>4</v>
      </c>
      <c r="O31" s="83">
        <v>13000</v>
      </c>
      <c r="P31" s="84">
        <f t="shared" ref="P31:P33" si="11">N31*O31</f>
        <v>52000</v>
      </c>
      <c r="Q31" s="84">
        <f t="shared" ref="Q31:Q33" si="12">G31+M31</f>
        <v>52000</v>
      </c>
      <c r="R31" s="84">
        <f t="shared" ref="R31:R33" si="13">J31+P31</f>
        <v>52000</v>
      </c>
      <c r="S31" s="84">
        <f t="shared" ref="S31:S33" si="14">Q31-R31</f>
        <v>0</v>
      </c>
      <c r="T31" s="85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30" customHeight="1" x14ac:dyDescent="0.15">
      <c r="A32" s="86" t="s">
        <v>37</v>
      </c>
      <c r="B32" s="87" t="s">
        <v>47</v>
      </c>
      <c r="C32" s="161" t="s">
        <v>149</v>
      </c>
      <c r="D32" s="81" t="s">
        <v>40</v>
      </c>
      <c r="E32" s="244"/>
      <c r="F32" s="241"/>
      <c r="G32" s="243"/>
      <c r="H32" s="244"/>
      <c r="I32" s="241"/>
      <c r="J32" s="243"/>
      <c r="K32" s="82">
        <v>4</v>
      </c>
      <c r="L32" s="83">
        <v>14169</v>
      </c>
      <c r="M32" s="84">
        <f t="shared" si="10"/>
        <v>56676</v>
      </c>
      <c r="N32" s="82">
        <v>4</v>
      </c>
      <c r="O32" s="83">
        <v>14169</v>
      </c>
      <c r="P32" s="84">
        <f t="shared" si="11"/>
        <v>56676</v>
      </c>
      <c r="Q32" s="84">
        <f t="shared" si="12"/>
        <v>56676</v>
      </c>
      <c r="R32" s="84">
        <f t="shared" si="13"/>
        <v>56676</v>
      </c>
      <c r="S32" s="84">
        <f t="shared" si="14"/>
        <v>0</v>
      </c>
      <c r="T32" s="85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 x14ac:dyDescent="0.15">
      <c r="A33" s="88" t="s">
        <v>37</v>
      </c>
      <c r="B33" s="89" t="s">
        <v>48</v>
      </c>
      <c r="C33" s="162" t="s">
        <v>150</v>
      </c>
      <c r="D33" s="91" t="s">
        <v>40</v>
      </c>
      <c r="E33" s="244"/>
      <c r="F33" s="241"/>
      <c r="G33" s="243"/>
      <c r="H33" s="244"/>
      <c r="I33" s="241"/>
      <c r="J33" s="243"/>
      <c r="K33" s="92">
        <v>4</v>
      </c>
      <c r="L33" s="93">
        <v>14169</v>
      </c>
      <c r="M33" s="94">
        <f t="shared" si="10"/>
        <v>56676</v>
      </c>
      <c r="N33" s="92">
        <v>4</v>
      </c>
      <c r="O33" s="93">
        <v>14169</v>
      </c>
      <c r="P33" s="94">
        <f t="shared" si="11"/>
        <v>56676</v>
      </c>
      <c r="Q33" s="94">
        <f t="shared" si="12"/>
        <v>56676</v>
      </c>
      <c r="R33" s="94">
        <f t="shared" si="13"/>
        <v>56676</v>
      </c>
      <c r="S33" s="94">
        <f t="shared" si="14"/>
        <v>0</v>
      </c>
      <c r="T33" s="95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30" customHeight="1" thickBot="1" x14ac:dyDescent="0.2">
      <c r="A34" s="71" t="s">
        <v>34</v>
      </c>
      <c r="B34" s="72" t="s">
        <v>49</v>
      </c>
      <c r="C34" s="71" t="s">
        <v>50</v>
      </c>
      <c r="D34" s="73"/>
      <c r="E34" s="74"/>
      <c r="F34" s="75"/>
      <c r="G34" s="76"/>
      <c r="H34" s="74"/>
      <c r="I34" s="75"/>
      <c r="J34" s="76"/>
      <c r="K34" s="74"/>
      <c r="L34" s="75"/>
      <c r="M34" s="76">
        <f>SUM(M35:M37)</f>
        <v>165352</v>
      </c>
      <c r="N34" s="74"/>
      <c r="O34" s="75"/>
      <c r="P34" s="76">
        <f t="shared" ref="P34:S34" si="15">SUM(P35:P37)</f>
        <v>165352</v>
      </c>
      <c r="Q34" s="76">
        <f t="shared" si="15"/>
        <v>165352</v>
      </c>
      <c r="R34" s="76">
        <f t="shared" si="15"/>
        <v>165352</v>
      </c>
      <c r="S34" s="76">
        <f t="shared" si="15"/>
        <v>0</v>
      </c>
      <c r="T34" s="7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30" customHeight="1" x14ac:dyDescent="0.15">
      <c r="A35" s="78" t="s">
        <v>37</v>
      </c>
      <c r="B35" s="79" t="s">
        <v>51</v>
      </c>
      <c r="C35" s="160" t="s">
        <v>151</v>
      </c>
      <c r="D35" s="81" t="s">
        <v>40</v>
      </c>
      <c r="E35" s="242" t="s">
        <v>46</v>
      </c>
      <c r="F35" s="241"/>
      <c r="G35" s="243"/>
      <c r="H35" s="242" t="s">
        <v>46</v>
      </c>
      <c r="I35" s="241"/>
      <c r="J35" s="243"/>
      <c r="K35" s="82">
        <v>4</v>
      </c>
      <c r="L35" s="83">
        <v>14169</v>
      </c>
      <c r="M35" s="84">
        <f t="shared" ref="M35:M37" si="16">K35*L35</f>
        <v>56676</v>
      </c>
      <c r="N35" s="82">
        <v>4</v>
      </c>
      <c r="O35" s="83">
        <v>14169</v>
      </c>
      <c r="P35" s="84">
        <f t="shared" ref="P35:P37" si="17">N35*O35</f>
        <v>56676</v>
      </c>
      <c r="Q35" s="84">
        <f t="shared" ref="Q35:Q37" si="18">G35+M35</f>
        <v>56676</v>
      </c>
      <c r="R35" s="84">
        <f t="shared" ref="R35:R37" si="19">J35+P35</f>
        <v>56676</v>
      </c>
      <c r="S35" s="84">
        <f t="shared" ref="S35:S37" si="20">Q35-R35</f>
        <v>0</v>
      </c>
      <c r="T35" s="85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x14ac:dyDescent="0.15">
      <c r="A36" s="86" t="s">
        <v>37</v>
      </c>
      <c r="B36" s="87" t="s">
        <v>52</v>
      </c>
      <c r="C36" s="161" t="s">
        <v>152</v>
      </c>
      <c r="D36" s="81" t="s">
        <v>40</v>
      </c>
      <c r="E36" s="244"/>
      <c r="F36" s="241"/>
      <c r="G36" s="243"/>
      <c r="H36" s="244"/>
      <c r="I36" s="241"/>
      <c r="J36" s="243"/>
      <c r="K36" s="82">
        <v>4</v>
      </c>
      <c r="L36" s="83">
        <v>14169</v>
      </c>
      <c r="M36" s="84">
        <f t="shared" si="16"/>
        <v>56676</v>
      </c>
      <c r="N36" s="82">
        <v>4</v>
      </c>
      <c r="O36" s="83">
        <v>14169</v>
      </c>
      <c r="P36" s="84">
        <f t="shared" si="17"/>
        <v>56676</v>
      </c>
      <c r="Q36" s="84">
        <f t="shared" si="18"/>
        <v>56676</v>
      </c>
      <c r="R36" s="84">
        <f t="shared" si="19"/>
        <v>56676</v>
      </c>
      <c r="S36" s="84">
        <f t="shared" si="20"/>
        <v>0</v>
      </c>
      <c r="T36" s="85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 x14ac:dyDescent="0.15">
      <c r="A37" s="88" t="s">
        <v>37</v>
      </c>
      <c r="B37" s="89" t="s">
        <v>53</v>
      </c>
      <c r="C37" s="162" t="s">
        <v>153</v>
      </c>
      <c r="D37" s="91" t="s">
        <v>40</v>
      </c>
      <c r="E37" s="245"/>
      <c r="F37" s="246"/>
      <c r="G37" s="247"/>
      <c r="H37" s="245"/>
      <c r="I37" s="246"/>
      <c r="J37" s="247"/>
      <c r="K37" s="92">
        <v>4</v>
      </c>
      <c r="L37" s="93">
        <v>13000</v>
      </c>
      <c r="M37" s="94">
        <f t="shared" si="16"/>
        <v>52000</v>
      </c>
      <c r="N37" s="92">
        <v>4</v>
      </c>
      <c r="O37" s="93">
        <v>13000</v>
      </c>
      <c r="P37" s="94">
        <f t="shared" si="17"/>
        <v>52000</v>
      </c>
      <c r="Q37" s="84">
        <f t="shared" si="18"/>
        <v>52000</v>
      </c>
      <c r="R37" s="84">
        <f t="shared" si="19"/>
        <v>52000</v>
      </c>
      <c r="S37" s="84">
        <f t="shared" si="20"/>
        <v>0</v>
      </c>
      <c r="T37" s="9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 x14ac:dyDescent="0.15">
      <c r="A38" s="96" t="s">
        <v>54</v>
      </c>
      <c r="B38" s="97"/>
      <c r="C38" s="98"/>
      <c r="D38" s="99"/>
      <c r="E38" s="100"/>
      <c r="F38" s="101"/>
      <c r="G38" s="102">
        <f>G26+G30+G34</f>
        <v>0</v>
      </c>
      <c r="H38" s="100"/>
      <c r="I38" s="101"/>
      <c r="J38" s="102">
        <f>J26+J30+J34</f>
        <v>0</v>
      </c>
      <c r="K38" s="100"/>
      <c r="L38" s="101"/>
      <c r="M38" s="102">
        <f>M26+M30+M34</f>
        <v>330704</v>
      </c>
      <c r="N38" s="100"/>
      <c r="O38" s="101"/>
      <c r="P38" s="102">
        <f t="shared" ref="P38:S38" si="21">P26+P30+P34</f>
        <v>330704</v>
      </c>
      <c r="Q38" s="102">
        <f t="shared" si="21"/>
        <v>330704</v>
      </c>
      <c r="R38" s="102">
        <f t="shared" si="21"/>
        <v>330704</v>
      </c>
      <c r="S38" s="102">
        <f t="shared" si="21"/>
        <v>0</v>
      </c>
      <c r="T38" s="103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 x14ac:dyDescent="0.15">
      <c r="A39" s="71" t="s">
        <v>26</v>
      </c>
      <c r="B39" s="72" t="s">
        <v>55</v>
      </c>
      <c r="C39" s="71" t="s">
        <v>56</v>
      </c>
      <c r="D39" s="73"/>
      <c r="E39" s="74"/>
      <c r="F39" s="75"/>
      <c r="G39" s="104"/>
      <c r="H39" s="74"/>
      <c r="I39" s="75"/>
      <c r="J39" s="104"/>
      <c r="K39" s="74"/>
      <c r="L39" s="75"/>
      <c r="M39" s="104"/>
      <c r="N39" s="74"/>
      <c r="O39" s="75"/>
      <c r="P39" s="104"/>
      <c r="Q39" s="104"/>
      <c r="R39" s="104"/>
      <c r="S39" s="104"/>
      <c r="T39" s="77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</row>
    <row r="40" spans="1:38" ht="30" customHeight="1" x14ac:dyDescent="0.15">
      <c r="A40" s="78" t="s">
        <v>37</v>
      </c>
      <c r="B40" s="105" t="s">
        <v>57</v>
      </c>
      <c r="C40" s="80" t="s">
        <v>58</v>
      </c>
      <c r="D40" s="81"/>
      <c r="E40" s="82"/>
      <c r="F40" s="106">
        <v>0.22</v>
      </c>
      <c r="G40" s="84">
        <f t="shared" ref="G40:G41" si="22">E40*F40</f>
        <v>0</v>
      </c>
      <c r="H40" s="82"/>
      <c r="I40" s="106">
        <v>0.22</v>
      </c>
      <c r="J40" s="84">
        <f t="shared" ref="J40:J41" si="23">H40*I40</f>
        <v>0</v>
      </c>
      <c r="K40" s="82"/>
      <c r="L40" s="106">
        <v>0.22</v>
      </c>
      <c r="M40" s="84">
        <f t="shared" ref="M40:M41" si="24">K40*L40</f>
        <v>0</v>
      </c>
      <c r="N40" s="82"/>
      <c r="O40" s="106">
        <v>0.22</v>
      </c>
      <c r="P40" s="84">
        <f t="shared" ref="P40:P41" si="25">N40*O40</f>
        <v>0</v>
      </c>
      <c r="Q40" s="84">
        <f t="shared" ref="Q40:Q41" si="26">G40+M40</f>
        <v>0</v>
      </c>
      <c r="R40" s="84">
        <f t="shared" ref="R40:R41" si="27">J40+P40</f>
        <v>0</v>
      </c>
      <c r="S40" s="84">
        <f t="shared" ref="S40:S41" si="28">Q40-R40</f>
        <v>0</v>
      </c>
      <c r="T40" s="85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15">
      <c r="A41" s="86" t="s">
        <v>37</v>
      </c>
      <c r="B41" s="87" t="s">
        <v>59</v>
      </c>
      <c r="C41" s="80" t="s">
        <v>44</v>
      </c>
      <c r="D41" s="81"/>
      <c r="E41" s="82"/>
      <c r="F41" s="106">
        <v>0.22</v>
      </c>
      <c r="G41" s="84">
        <f t="shared" si="22"/>
        <v>0</v>
      </c>
      <c r="H41" s="82"/>
      <c r="I41" s="106">
        <v>0.22</v>
      </c>
      <c r="J41" s="84">
        <f t="shared" si="23"/>
        <v>0</v>
      </c>
      <c r="K41" s="82">
        <v>165352</v>
      </c>
      <c r="L41" s="106">
        <v>0.22</v>
      </c>
      <c r="M41" s="84">
        <f t="shared" si="24"/>
        <v>36377.440000000002</v>
      </c>
      <c r="N41" s="82">
        <v>165352</v>
      </c>
      <c r="O41" s="106">
        <v>0.22</v>
      </c>
      <c r="P41" s="84">
        <f t="shared" si="25"/>
        <v>36377.440000000002</v>
      </c>
      <c r="Q41" s="84">
        <f t="shared" si="26"/>
        <v>36377.440000000002</v>
      </c>
      <c r="R41" s="84">
        <f t="shared" si="27"/>
        <v>36377.440000000002</v>
      </c>
      <c r="S41" s="84">
        <f t="shared" si="28"/>
        <v>0</v>
      </c>
      <c r="T41" s="85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15">
      <c r="A42" s="96" t="s">
        <v>60</v>
      </c>
      <c r="B42" s="97"/>
      <c r="C42" s="98"/>
      <c r="D42" s="99"/>
      <c r="E42" s="100"/>
      <c r="F42" s="101"/>
      <c r="G42" s="102">
        <f>SUM(G40:G41)</f>
        <v>0</v>
      </c>
      <c r="H42" s="100"/>
      <c r="I42" s="101"/>
      <c r="J42" s="102">
        <f>SUM(J40:J41)</f>
        <v>0</v>
      </c>
      <c r="K42" s="100"/>
      <c r="L42" s="101"/>
      <c r="M42" s="102">
        <f>SUM(M40:M41)</f>
        <v>36377.440000000002</v>
      </c>
      <c r="N42" s="100"/>
      <c r="O42" s="101"/>
      <c r="P42" s="102">
        <f t="shared" ref="P42:S42" si="29">SUM(P40:P41)</f>
        <v>36377.440000000002</v>
      </c>
      <c r="Q42" s="102">
        <f t="shared" si="29"/>
        <v>36377.440000000002</v>
      </c>
      <c r="R42" s="102">
        <f t="shared" si="29"/>
        <v>36377.440000000002</v>
      </c>
      <c r="S42" s="102">
        <f t="shared" si="29"/>
        <v>0</v>
      </c>
      <c r="T42" s="103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30" customHeight="1" x14ac:dyDescent="0.15">
      <c r="A43" s="71" t="s">
        <v>26</v>
      </c>
      <c r="B43" s="72" t="s">
        <v>61</v>
      </c>
      <c r="C43" s="71" t="s">
        <v>62</v>
      </c>
      <c r="D43" s="73"/>
      <c r="E43" s="74"/>
      <c r="F43" s="75"/>
      <c r="G43" s="104"/>
      <c r="H43" s="74"/>
      <c r="I43" s="75"/>
      <c r="J43" s="104"/>
      <c r="K43" s="74"/>
      <c r="L43" s="75"/>
      <c r="M43" s="104"/>
      <c r="N43" s="74"/>
      <c r="O43" s="75"/>
      <c r="P43" s="104"/>
      <c r="Q43" s="104"/>
      <c r="R43" s="104"/>
      <c r="S43" s="104"/>
      <c r="T43" s="77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</row>
    <row r="44" spans="1:38" ht="30" customHeight="1" x14ac:dyDescent="0.15">
      <c r="A44" s="78" t="s">
        <v>37</v>
      </c>
      <c r="B44" s="105" t="s">
        <v>63</v>
      </c>
      <c r="C44" s="163" t="s">
        <v>154</v>
      </c>
      <c r="D44" s="81" t="s">
        <v>40</v>
      </c>
      <c r="E44" s="82"/>
      <c r="F44" s="83"/>
      <c r="G44" s="84">
        <f t="shared" ref="G44:G46" si="30">E44*F44</f>
        <v>0</v>
      </c>
      <c r="H44" s="82"/>
      <c r="I44" s="83"/>
      <c r="J44" s="84">
        <f t="shared" ref="J44:J46" si="31">H44*I44</f>
        <v>0</v>
      </c>
      <c r="K44" s="82">
        <v>4</v>
      </c>
      <c r="L44" s="83">
        <v>27500</v>
      </c>
      <c r="M44" s="84">
        <f t="shared" ref="M44:M46" si="32">K44*L44</f>
        <v>110000</v>
      </c>
      <c r="N44" s="82">
        <v>4</v>
      </c>
      <c r="O44" s="83">
        <v>27500</v>
      </c>
      <c r="P44" s="84">
        <f t="shared" ref="P44:P46" si="33">N44*O44</f>
        <v>110000</v>
      </c>
      <c r="Q44" s="84">
        <f t="shared" ref="Q44:Q46" si="34">G44+M44</f>
        <v>110000</v>
      </c>
      <c r="R44" s="84">
        <f t="shared" ref="R44:R46" si="35">J44+P44</f>
        <v>110000</v>
      </c>
      <c r="S44" s="84">
        <f t="shared" ref="S44:S46" si="36">Q44-R44</f>
        <v>0</v>
      </c>
      <c r="T44" s="85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15">
      <c r="A45" s="86" t="s">
        <v>37</v>
      </c>
      <c r="B45" s="87" t="s">
        <v>65</v>
      </c>
      <c r="C45" s="107" t="s">
        <v>64</v>
      </c>
      <c r="D45" s="81" t="s">
        <v>40</v>
      </c>
      <c r="E45" s="82"/>
      <c r="F45" s="83"/>
      <c r="G45" s="84">
        <f t="shared" si="30"/>
        <v>0</v>
      </c>
      <c r="H45" s="82"/>
      <c r="I45" s="83"/>
      <c r="J45" s="84">
        <f t="shared" si="31"/>
        <v>0</v>
      </c>
      <c r="K45" s="82"/>
      <c r="L45" s="83"/>
      <c r="M45" s="84">
        <f t="shared" si="32"/>
        <v>0</v>
      </c>
      <c r="N45" s="82"/>
      <c r="O45" s="83"/>
      <c r="P45" s="84">
        <f t="shared" si="33"/>
        <v>0</v>
      </c>
      <c r="Q45" s="84">
        <f t="shared" si="34"/>
        <v>0</v>
      </c>
      <c r="R45" s="84">
        <f t="shared" si="35"/>
        <v>0</v>
      </c>
      <c r="S45" s="84">
        <f t="shared" si="36"/>
        <v>0</v>
      </c>
      <c r="T45" s="85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15">
      <c r="A46" s="88" t="s">
        <v>37</v>
      </c>
      <c r="B46" s="89" t="s">
        <v>66</v>
      </c>
      <c r="C46" s="107" t="s">
        <v>64</v>
      </c>
      <c r="D46" s="91" t="s">
        <v>40</v>
      </c>
      <c r="E46" s="92"/>
      <c r="F46" s="93"/>
      <c r="G46" s="94">
        <f t="shared" si="30"/>
        <v>0</v>
      </c>
      <c r="H46" s="92"/>
      <c r="I46" s="93"/>
      <c r="J46" s="94">
        <f t="shared" si="31"/>
        <v>0</v>
      </c>
      <c r="K46" s="92"/>
      <c r="L46" s="93"/>
      <c r="M46" s="94">
        <f t="shared" si="32"/>
        <v>0</v>
      </c>
      <c r="N46" s="92"/>
      <c r="O46" s="93"/>
      <c r="P46" s="94">
        <f t="shared" si="33"/>
        <v>0</v>
      </c>
      <c r="Q46" s="84">
        <f t="shared" si="34"/>
        <v>0</v>
      </c>
      <c r="R46" s="84">
        <f t="shared" si="35"/>
        <v>0</v>
      </c>
      <c r="S46" s="84">
        <f t="shared" si="36"/>
        <v>0</v>
      </c>
      <c r="T46" s="9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15">
      <c r="A47" s="96" t="s">
        <v>67</v>
      </c>
      <c r="B47" s="97"/>
      <c r="C47" s="98"/>
      <c r="D47" s="99"/>
      <c r="E47" s="100"/>
      <c r="F47" s="101"/>
      <c r="G47" s="102">
        <f>SUM(G44:G46)</f>
        <v>0</v>
      </c>
      <c r="H47" s="100"/>
      <c r="I47" s="101"/>
      <c r="J47" s="102">
        <f>SUM(J44:J46)</f>
        <v>0</v>
      </c>
      <c r="K47" s="100"/>
      <c r="L47" s="101"/>
      <c r="M47" s="102">
        <f>SUM(M44:M46)</f>
        <v>110000</v>
      </c>
      <c r="N47" s="100"/>
      <c r="O47" s="101"/>
      <c r="P47" s="102">
        <f t="shared" ref="P47:S47" si="37">SUM(P44:P46)</f>
        <v>110000</v>
      </c>
      <c r="Q47" s="102">
        <f t="shared" si="37"/>
        <v>110000</v>
      </c>
      <c r="R47" s="102">
        <f t="shared" si="37"/>
        <v>110000</v>
      </c>
      <c r="S47" s="102">
        <f t="shared" si="37"/>
        <v>0</v>
      </c>
      <c r="T47" s="103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30" customHeight="1" x14ac:dyDescent="0.15">
      <c r="A48" s="71" t="s">
        <v>26</v>
      </c>
      <c r="B48" s="72" t="s">
        <v>68</v>
      </c>
      <c r="C48" s="108" t="s">
        <v>69</v>
      </c>
      <c r="D48" s="73"/>
      <c r="E48" s="74"/>
      <c r="F48" s="75"/>
      <c r="G48" s="104"/>
      <c r="H48" s="74"/>
      <c r="I48" s="75"/>
      <c r="J48" s="104"/>
      <c r="K48" s="74"/>
      <c r="L48" s="75"/>
      <c r="M48" s="104"/>
      <c r="N48" s="74"/>
      <c r="O48" s="75"/>
      <c r="P48" s="104"/>
      <c r="Q48" s="104"/>
      <c r="R48" s="104"/>
      <c r="S48" s="104"/>
      <c r="T48" s="77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</row>
    <row r="49" spans="1:38" ht="30" customHeight="1" x14ac:dyDescent="0.15">
      <c r="A49" s="78" t="s">
        <v>37</v>
      </c>
      <c r="B49" s="105" t="s">
        <v>70</v>
      </c>
      <c r="C49" s="107" t="s">
        <v>71</v>
      </c>
      <c r="D49" s="81" t="s">
        <v>40</v>
      </c>
      <c r="E49" s="82"/>
      <c r="F49" s="83"/>
      <c r="G49" s="84">
        <f t="shared" ref="G49:G52" si="38">E49*F49</f>
        <v>0</v>
      </c>
      <c r="H49" s="82"/>
      <c r="I49" s="83"/>
      <c r="J49" s="84">
        <f t="shared" ref="J49:J52" si="39">H49*I49</f>
        <v>0</v>
      </c>
      <c r="K49" s="82"/>
      <c r="L49" s="83"/>
      <c r="M49" s="84">
        <f t="shared" ref="M49:M52" si="40">K49*L49</f>
        <v>0</v>
      </c>
      <c r="N49" s="82"/>
      <c r="O49" s="83"/>
      <c r="P49" s="84">
        <f t="shared" ref="P49:P52" si="41">N49*O49</f>
        <v>0</v>
      </c>
      <c r="Q49" s="84">
        <f t="shared" ref="Q49:Q52" si="42">G49+M49</f>
        <v>0</v>
      </c>
      <c r="R49" s="84">
        <f t="shared" ref="R49:R52" si="43">J49+P49</f>
        <v>0</v>
      </c>
      <c r="S49" s="84">
        <f t="shared" ref="S49:S52" si="44">Q49-R49</f>
        <v>0</v>
      </c>
      <c r="T49" s="8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15">
      <c r="A50" s="86" t="s">
        <v>37</v>
      </c>
      <c r="B50" s="89" t="s">
        <v>72</v>
      </c>
      <c r="C50" s="107" t="s">
        <v>73</v>
      </c>
      <c r="D50" s="81" t="s">
        <v>40</v>
      </c>
      <c r="E50" s="82"/>
      <c r="F50" s="83"/>
      <c r="G50" s="84">
        <f t="shared" si="38"/>
        <v>0</v>
      </c>
      <c r="H50" s="82"/>
      <c r="I50" s="83"/>
      <c r="J50" s="84">
        <f t="shared" si="39"/>
        <v>0</v>
      </c>
      <c r="K50" s="82"/>
      <c r="L50" s="83"/>
      <c r="M50" s="84">
        <f t="shared" si="40"/>
        <v>0</v>
      </c>
      <c r="N50" s="82"/>
      <c r="O50" s="83"/>
      <c r="P50" s="84">
        <f t="shared" si="41"/>
        <v>0</v>
      </c>
      <c r="Q50" s="84">
        <f t="shared" si="42"/>
        <v>0</v>
      </c>
      <c r="R50" s="84">
        <f t="shared" si="43"/>
        <v>0</v>
      </c>
      <c r="S50" s="84">
        <f t="shared" si="44"/>
        <v>0</v>
      </c>
      <c r="T50" s="8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15">
      <c r="A51" s="86" t="s">
        <v>37</v>
      </c>
      <c r="B51" s="87" t="s">
        <v>74</v>
      </c>
      <c r="C51" s="109" t="s">
        <v>75</v>
      </c>
      <c r="D51" s="81" t="s">
        <v>40</v>
      </c>
      <c r="E51" s="82"/>
      <c r="F51" s="83"/>
      <c r="G51" s="84">
        <f t="shared" si="38"/>
        <v>0</v>
      </c>
      <c r="H51" s="82"/>
      <c r="I51" s="83"/>
      <c r="J51" s="84">
        <f t="shared" si="39"/>
        <v>0</v>
      </c>
      <c r="K51" s="82"/>
      <c r="L51" s="83"/>
      <c r="M51" s="84">
        <f t="shared" si="40"/>
        <v>0</v>
      </c>
      <c r="N51" s="82"/>
      <c r="O51" s="83"/>
      <c r="P51" s="84">
        <f t="shared" si="41"/>
        <v>0</v>
      </c>
      <c r="Q51" s="84">
        <f t="shared" si="42"/>
        <v>0</v>
      </c>
      <c r="R51" s="84">
        <f t="shared" si="43"/>
        <v>0</v>
      </c>
      <c r="S51" s="84">
        <f t="shared" si="44"/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45.75" customHeight="1" x14ac:dyDescent="0.15">
      <c r="A52" s="88" t="s">
        <v>37</v>
      </c>
      <c r="B52" s="87" t="s">
        <v>76</v>
      </c>
      <c r="C52" s="110" t="s">
        <v>77</v>
      </c>
      <c r="D52" s="91" t="s">
        <v>40</v>
      </c>
      <c r="E52" s="92"/>
      <c r="F52" s="93"/>
      <c r="G52" s="94">
        <f t="shared" si="38"/>
        <v>0</v>
      </c>
      <c r="H52" s="92"/>
      <c r="I52" s="93"/>
      <c r="J52" s="94">
        <f t="shared" si="39"/>
        <v>0</v>
      </c>
      <c r="K52" s="92"/>
      <c r="L52" s="93"/>
      <c r="M52" s="94">
        <f t="shared" si="40"/>
        <v>0</v>
      </c>
      <c r="N52" s="92"/>
      <c r="O52" s="93"/>
      <c r="P52" s="94">
        <f t="shared" si="41"/>
        <v>0</v>
      </c>
      <c r="Q52" s="84">
        <f t="shared" si="42"/>
        <v>0</v>
      </c>
      <c r="R52" s="84">
        <f t="shared" si="43"/>
        <v>0</v>
      </c>
      <c r="S52" s="84">
        <f t="shared" si="44"/>
        <v>0</v>
      </c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15">
      <c r="A53" s="111" t="s">
        <v>78</v>
      </c>
      <c r="B53" s="97"/>
      <c r="C53" s="98"/>
      <c r="D53" s="99"/>
      <c r="E53" s="100"/>
      <c r="F53" s="101"/>
      <c r="G53" s="102">
        <f>SUM(G49:G52)</f>
        <v>0</v>
      </c>
      <c r="H53" s="100"/>
      <c r="I53" s="101"/>
      <c r="J53" s="102">
        <f>SUM(J49:J52)</f>
        <v>0</v>
      </c>
      <c r="K53" s="100"/>
      <c r="L53" s="101"/>
      <c r="M53" s="102">
        <f>SUM(M49:M52)</f>
        <v>0</v>
      </c>
      <c r="N53" s="100"/>
      <c r="O53" s="101"/>
      <c r="P53" s="102">
        <f t="shared" ref="P53:S53" si="45">SUM(P49:P52)</f>
        <v>0</v>
      </c>
      <c r="Q53" s="102">
        <f t="shared" si="45"/>
        <v>0</v>
      </c>
      <c r="R53" s="102">
        <f t="shared" si="45"/>
        <v>0</v>
      </c>
      <c r="S53" s="102">
        <f t="shared" si="45"/>
        <v>0</v>
      </c>
      <c r="T53" s="10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30" customHeight="1" x14ac:dyDescent="0.15">
      <c r="A54" s="71" t="s">
        <v>26</v>
      </c>
      <c r="B54" s="72" t="s">
        <v>79</v>
      </c>
      <c r="C54" s="71" t="s">
        <v>80</v>
      </c>
      <c r="D54" s="73"/>
      <c r="E54" s="74"/>
      <c r="F54" s="75"/>
      <c r="G54" s="104"/>
      <c r="H54" s="74"/>
      <c r="I54" s="75"/>
      <c r="J54" s="104"/>
      <c r="K54" s="74"/>
      <c r="L54" s="75"/>
      <c r="M54" s="104"/>
      <c r="N54" s="74"/>
      <c r="O54" s="75"/>
      <c r="P54" s="104"/>
      <c r="Q54" s="104"/>
      <c r="R54" s="104"/>
      <c r="S54" s="104"/>
      <c r="T54" s="77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</row>
    <row r="55" spans="1:38" ht="30" customHeight="1" x14ac:dyDescent="0.15">
      <c r="A55" s="78" t="s">
        <v>37</v>
      </c>
      <c r="B55" s="105" t="s">
        <v>81</v>
      </c>
      <c r="C55" s="112" t="s">
        <v>82</v>
      </c>
      <c r="D55" s="81" t="s">
        <v>40</v>
      </c>
      <c r="E55" s="82"/>
      <c r="F55" s="83"/>
      <c r="G55" s="84">
        <f t="shared" ref="G55:G57" si="46">E55*F55</f>
        <v>0</v>
      </c>
      <c r="H55" s="82"/>
      <c r="I55" s="83"/>
      <c r="J55" s="84">
        <f t="shared" ref="J55:J57" si="47">H55*I55</f>
        <v>0</v>
      </c>
      <c r="K55" s="82"/>
      <c r="L55" s="83"/>
      <c r="M55" s="84">
        <f t="shared" ref="M55:M57" si="48">K55*L55</f>
        <v>0</v>
      </c>
      <c r="N55" s="82"/>
      <c r="O55" s="83"/>
      <c r="P55" s="84">
        <f t="shared" ref="P55:P57" si="49">N55*O55</f>
        <v>0</v>
      </c>
      <c r="Q55" s="84">
        <f t="shared" ref="Q55:Q57" si="50">G55+M55</f>
        <v>0</v>
      </c>
      <c r="R55" s="84">
        <f t="shared" ref="R55:R57" si="51">J55+P55</f>
        <v>0</v>
      </c>
      <c r="S55" s="84">
        <f t="shared" ref="S55:S57" si="52">Q55-R55</f>
        <v>0</v>
      </c>
      <c r="T55" s="85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15">
      <c r="A56" s="86" t="s">
        <v>37</v>
      </c>
      <c r="B56" s="87" t="s">
        <v>83</v>
      </c>
      <c r="C56" s="112" t="s">
        <v>84</v>
      </c>
      <c r="D56" s="81" t="s">
        <v>40</v>
      </c>
      <c r="E56" s="82"/>
      <c r="F56" s="83"/>
      <c r="G56" s="84">
        <f t="shared" si="46"/>
        <v>0</v>
      </c>
      <c r="H56" s="82"/>
      <c r="I56" s="83"/>
      <c r="J56" s="84">
        <f t="shared" si="47"/>
        <v>0</v>
      </c>
      <c r="K56" s="82"/>
      <c r="L56" s="83"/>
      <c r="M56" s="84">
        <f t="shared" si="48"/>
        <v>0</v>
      </c>
      <c r="N56" s="82"/>
      <c r="O56" s="83"/>
      <c r="P56" s="84">
        <f t="shared" si="49"/>
        <v>0</v>
      </c>
      <c r="Q56" s="84">
        <f t="shared" si="50"/>
        <v>0</v>
      </c>
      <c r="R56" s="84">
        <f t="shared" si="51"/>
        <v>0</v>
      </c>
      <c r="S56" s="84">
        <f t="shared" si="52"/>
        <v>0</v>
      </c>
      <c r="T56" s="85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15">
      <c r="A57" s="88" t="s">
        <v>37</v>
      </c>
      <c r="B57" s="89" t="s">
        <v>85</v>
      </c>
      <c r="C57" s="113" t="s">
        <v>86</v>
      </c>
      <c r="D57" s="91" t="s">
        <v>40</v>
      </c>
      <c r="E57" s="92"/>
      <c r="F57" s="93"/>
      <c r="G57" s="94">
        <f t="shared" si="46"/>
        <v>0</v>
      </c>
      <c r="H57" s="92"/>
      <c r="I57" s="93"/>
      <c r="J57" s="94">
        <f t="shared" si="47"/>
        <v>0</v>
      </c>
      <c r="K57" s="92"/>
      <c r="L57" s="93"/>
      <c r="M57" s="94">
        <f t="shared" si="48"/>
        <v>0</v>
      </c>
      <c r="N57" s="92"/>
      <c r="O57" s="93"/>
      <c r="P57" s="94">
        <f t="shared" si="49"/>
        <v>0</v>
      </c>
      <c r="Q57" s="84">
        <f t="shared" si="50"/>
        <v>0</v>
      </c>
      <c r="R57" s="84">
        <f t="shared" si="51"/>
        <v>0</v>
      </c>
      <c r="S57" s="84">
        <f t="shared" si="52"/>
        <v>0</v>
      </c>
      <c r="T57" s="9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15">
      <c r="A58" s="96" t="s">
        <v>87</v>
      </c>
      <c r="B58" s="97"/>
      <c r="C58" s="98"/>
      <c r="D58" s="99"/>
      <c r="E58" s="100"/>
      <c r="F58" s="101"/>
      <c r="G58" s="102">
        <f>SUM(G55:G57)</f>
        <v>0</v>
      </c>
      <c r="H58" s="100"/>
      <c r="I58" s="101"/>
      <c r="J58" s="102">
        <f>SUM(J55:J57)</f>
        <v>0</v>
      </c>
      <c r="K58" s="100"/>
      <c r="L58" s="101"/>
      <c r="M58" s="102">
        <f>SUM(M55:M57)</f>
        <v>0</v>
      </c>
      <c r="N58" s="100"/>
      <c r="O58" s="101"/>
      <c r="P58" s="102">
        <f t="shared" ref="P58:S58" si="53">SUM(P55:P57)</f>
        <v>0</v>
      </c>
      <c r="Q58" s="102">
        <f t="shared" si="53"/>
        <v>0</v>
      </c>
      <c r="R58" s="102">
        <f t="shared" si="53"/>
        <v>0</v>
      </c>
      <c r="S58" s="102">
        <f t="shared" si="53"/>
        <v>0</v>
      </c>
      <c r="T58" s="103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30" customHeight="1" x14ac:dyDescent="0.15">
      <c r="A59" s="71" t="s">
        <v>26</v>
      </c>
      <c r="B59" s="72" t="s">
        <v>88</v>
      </c>
      <c r="C59" s="71" t="s">
        <v>89</v>
      </c>
      <c r="D59" s="73"/>
      <c r="E59" s="74"/>
      <c r="F59" s="75"/>
      <c r="G59" s="104"/>
      <c r="H59" s="74"/>
      <c r="I59" s="75"/>
      <c r="J59" s="104"/>
      <c r="K59" s="74"/>
      <c r="L59" s="75"/>
      <c r="M59" s="104"/>
      <c r="N59" s="74"/>
      <c r="O59" s="75"/>
      <c r="P59" s="104"/>
      <c r="Q59" s="104"/>
      <c r="R59" s="104"/>
      <c r="S59" s="104"/>
      <c r="T59" s="77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</row>
    <row r="60" spans="1:38" ht="44.5" customHeight="1" x14ac:dyDescent="0.15">
      <c r="A60" s="78" t="s">
        <v>37</v>
      </c>
      <c r="B60" s="105" t="s">
        <v>90</v>
      </c>
      <c r="C60" s="164" t="s">
        <v>155</v>
      </c>
      <c r="D60" s="81" t="s">
        <v>91</v>
      </c>
      <c r="E60" s="82"/>
      <c r="F60" s="83"/>
      <c r="G60" s="84">
        <f t="shared" ref="G60:G68" si="54">E60*F60</f>
        <v>0</v>
      </c>
      <c r="H60" s="82"/>
      <c r="I60" s="83"/>
      <c r="J60" s="84">
        <f t="shared" ref="J60:J68" si="55">H60*I60</f>
        <v>0</v>
      </c>
      <c r="K60" s="82">
        <v>25</v>
      </c>
      <c r="L60" s="83">
        <v>2407</v>
      </c>
      <c r="M60" s="84">
        <f t="shared" ref="M60:M68" si="56">K60*L60</f>
        <v>60175</v>
      </c>
      <c r="N60" s="82">
        <v>25</v>
      </c>
      <c r="O60" s="83">
        <v>2407</v>
      </c>
      <c r="P60" s="84">
        <f t="shared" ref="P60:P68" si="57">N60*O60</f>
        <v>60175</v>
      </c>
      <c r="Q60" s="84">
        <f t="shared" ref="Q60:Q68" si="58">G60+M60</f>
        <v>60175</v>
      </c>
      <c r="R60" s="84">
        <f t="shared" ref="R60:R68" si="59">J60+P60</f>
        <v>60175</v>
      </c>
      <c r="S60" s="84">
        <f t="shared" ref="S60:S68" si="60">Q60-R60</f>
        <v>0</v>
      </c>
      <c r="T60" s="85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s="159" customFormat="1" ht="43.25" customHeight="1" x14ac:dyDescent="0.15">
      <c r="A61" s="78" t="s">
        <v>37</v>
      </c>
      <c r="B61" s="79" t="s">
        <v>92</v>
      </c>
      <c r="C61" s="164" t="s">
        <v>158</v>
      </c>
      <c r="D61" s="81" t="s">
        <v>91</v>
      </c>
      <c r="E61" s="82"/>
      <c r="F61" s="83"/>
      <c r="G61" s="84">
        <f t="shared" si="54"/>
        <v>0</v>
      </c>
      <c r="H61" s="82"/>
      <c r="I61" s="83"/>
      <c r="J61" s="84"/>
      <c r="K61" s="82">
        <v>25</v>
      </c>
      <c r="L61" s="83">
        <v>2376</v>
      </c>
      <c r="M61" s="84">
        <f t="shared" si="56"/>
        <v>59400</v>
      </c>
      <c r="N61" s="82">
        <v>25</v>
      </c>
      <c r="O61" s="83">
        <v>2376</v>
      </c>
      <c r="P61" s="84">
        <f t="shared" si="57"/>
        <v>59400</v>
      </c>
      <c r="Q61" s="84">
        <f t="shared" si="58"/>
        <v>59400</v>
      </c>
      <c r="R61" s="84">
        <f t="shared" si="59"/>
        <v>59400</v>
      </c>
      <c r="S61" s="84">
        <f t="shared" si="60"/>
        <v>0</v>
      </c>
      <c r="T61" s="85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s="159" customFormat="1" ht="45.5" customHeight="1" x14ac:dyDescent="0.15">
      <c r="A62" s="78" t="s">
        <v>37</v>
      </c>
      <c r="B62" s="79" t="s">
        <v>93</v>
      </c>
      <c r="C62" s="164" t="s">
        <v>159</v>
      </c>
      <c r="D62" s="81" t="s">
        <v>91</v>
      </c>
      <c r="E62" s="82"/>
      <c r="F62" s="83"/>
      <c r="G62" s="84">
        <f t="shared" si="54"/>
        <v>0</v>
      </c>
      <c r="H62" s="82"/>
      <c r="I62" s="83"/>
      <c r="J62" s="84"/>
      <c r="K62" s="82">
        <v>25</v>
      </c>
      <c r="L62" s="83">
        <v>2417</v>
      </c>
      <c r="M62" s="84">
        <f t="shared" si="56"/>
        <v>60425</v>
      </c>
      <c r="N62" s="82">
        <v>25</v>
      </c>
      <c r="O62" s="83">
        <v>2417</v>
      </c>
      <c r="P62" s="84">
        <f t="shared" si="57"/>
        <v>60425</v>
      </c>
      <c r="Q62" s="84">
        <f t="shared" si="58"/>
        <v>60425</v>
      </c>
      <c r="R62" s="84">
        <f t="shared" si="59"/>
        <v>60425</v>
      </c>
      <c r="S62" s="84">
        <f t="shared" si="60"/>
        <v>0</v>
      </c>
      <c r="T62" s="85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s="159" customFormat="1" ht="30" customHeight="1" x14ac:dyDescent="0.15">
      <c r="A63" s="78" t="s">
        <v>37</v>
      </c>
      <c r="B63" s="79" t="s">
        <v>156</v>
      </c>
      <c r="C63" s="164" t="s">
        <v>160</v>
      </c>
      <c r="D63" s="81" t="s">
        <v>91</v>
      </c>
      <c r="E63" s="82"/>
      <c r="F63" s="83"/>
      <c r="G63" s="84">
        <f t="shared" si="54"/>
        <v>0</v>
      </c>
      <c r="H63" s="82"/>
      <c r="I63" s="83"/>
      <c r="J63" s="84"/>
      <c r="K63" s="82">
        <v>100</v>
      </c>
      <c r="L63" s="83">
        <v>400</v>
      </c>
      <c r="M63" s="84">
        <f t="shared" si="56"/>
        <v>40000</v>
      </c>
      <c r="N63" s="82">
        <v>100</v>
      </c>
      <c r="O63" s="83">
        <v>400</v>
      </c>
      <c r="P63" s="84">
        <f t="shared" si="57"/>
        <v>40000</v>
      </c>
      <c r="Q63" s="84">
        <f t="shared" si="58"/>
        <v>40000</v>
      </c>
      <c r="R63" s="84">
        <f t="shared" si="59"/>
        <v>40000</v>
      </c>
      <c r="S63" s="84">
        <f t="shared" si="60"/>
        <v>0</v>
      </c>
      <c r="T63" s="85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s="159" customFormat="1" ht="30" customHeight="1" x14ac:dyDescent="0.15">
      <c r="A64" s="78"/>
      <c r="B64" s="79" t="s">
        <v>157</v>
      </c>
      <c r="C64" s="164" t="s">
        <v>161</v>
      </c>
      <c r="D64" s="81" t="s">
        <v>91</v>
      </c>
      <c r="E64" s="82"/>
      <c r="F64" s="83"/>
      <c r="G64" s="84">
        <f t="shared" si="54"/>
        <v>0</v>
      </c>
      <c r="H64" s="82"/>
      <c r="I64" s="83"/>
      <c r="J64" s="84"/>
      <c r="K64" s="82">
        <v>1</v>
      </c>
      <c r="L64" s="83">
        <v>4592</v>
      </c>
      <c r="M64" s="84">
        <f t="shared" si="56"/>
        <v>4592</v>
      </c>
      <c r="N64" s="82"/>
      <c r="O64" s="83"/>
      <c r="P64" s="84"/>
      <c r="Q64" s="84">
        <f t="shared" si="58"/>
        <v>4592</v>
      </c>
      <c r="R64" s="84">
        <f t="shared" si="59"/>
        <v>0</v>
      </c>
      <c r="S64" s="84">
        <f t="shared" si="60"/>
        <v>4592</v>
      </c>
      <c r="T64" s="229" t="s">
        <v>264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s="159" customFormat="1" ht="30" customHeight="1" x14ac:dyDescent="0.15">
      <c r="A65" s="78" t="s">
        <v>37</v>
      </c>
      <c r="B65" s="79" t="s">
        <v>162</v>
      </c>
      <c r="C65" s="164" t="s">
        <v>164</v>
      </c>
      <c r="D65" s="81" t="s">
        <v>91</v>
      </c>
      <c r="E65" s="82"/>
      <c r="F65" s="83"/>
      <c r="G65" s="84">
        <f t="shared" si="54"/>
        <v>0</v>
      </c>
      <c r="H65" s="82"/>
      <c r="I65" s="83"/>
      <c r="J65" s="84"/>
      <c r="K65" s="82">
        <v>10</v>
      </c>
      <c r="L65" s="83">
        <v>229</v>
      </c>
      <c r="M65" s="84">
        <f t="shared" si="56"/>
        <v>2290</v>
      </c>
      <c r="N65" s="82"/>
      <c r="O65" s="83"/>
      <c r="P65" s="84"/>
      <c r="Q65" s="84">
        <f t="shared" si="58"/>
        <v>2290</v>
      </c>
      <c r="R65" s="84">
        <f t="shared" si="59"/>
        <v>0</v>
      </c>
      <c r="S65" s="84">
        <f t="shared" si="60"/>
        <v>2290</v>
      </c>
      <c r="T65" s="230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s="159" customFormat="1" ht="30" customHeight="1" x14ac:dyDescent="0.15">
      <c r="A66" s="78"/>
      <c r="B66" s="79" t="s">
        <v>163</v>
      </c>
      <c r="C66" s="165" t="s">
        <v>167</v>
      </c>
      <c r="D66" s="81" t="s">
        <v>91</v>
      </c>
      <c r="E66" s="82"/>
      <c r="F66" s="83"/>
      <c r="G66" s="84">
        <f t="shared" si="54"/>
        <v>0</v>
      </c>
      <c r="H66" s="82"/>
      <c r="I66" s="83"/>
      <c r="J66" s="84"/>
      <c r="K66" s="82">
        <v>1</v>
      </c>
      <c r="L66" s="83">
        <v>2499</v>
      </c>
      <c r="M66" s="84">
        <f t="shared" si="56"/>
        <v>2499</v>
      </c>
      <c r="N66" s="82"/>
      <c r="O66" s="83"/>
      <c r="P66" s="84"/>
      <c r="Q66" s="84">
        <f t="shared" si="58"/>
        <v>2499</v>
      </c>
      <c r="R66" s="84">
        <f t="shared" si="59"/>
        <v>0</v>
      </c>
      <c r="S66" s="84">
        <f t="shared" si="60"/>
        <v>2499</v>
      </c>
      <c r="T66" s="230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15">
      <c r="A67" s="86" t="s">
        <v>37</v>
      </c>
      <c r="B67" s="87" t="s">
        <v>165</v>
      </c>
      <c r="C67" s="164" t="s">
        <v>168</v>
      </c>
      <c r="D67" s="81" t="s">
        <v>91</v>
      </c>
      <c r="E67" s="82"/>
      <c r="F67" s="83"/>
      <c r="G67" s="84">
        <f t="shared" si="54"/>
        <v>0</v>
      </c>
      <c r="H67" s="82"/>
      <c r="I67" s="83"/>
      <c r="J67" s="84">
        <f t="shared" si="55"/>
        <v>0</v>
      </c>
      <c r="K67" s="82">
        <v>1</v>
      </c>
      <c r="L67" s="83">
        <v>7080</v>
      </c>
      <c r="M67" s="84">
        <f t="shared" si="56"/>
        <v>7080</v>
      </c>
      <c r="N67" s="82"/>
      <c r="O67" s="83"/>
      <c r="P67" s="84">
        <f t="shared" si="57"/>
        <v>0</v>
      </c>
      <c r="Q67" s="84">
        <f t="shared" si="58"/>
        <v>7080</v>
      </c>
      <c r="R67" s="84">
        <f t="shared" si="59"/>
        <v>0</v>
      </c>
      <c r="S67" s="84">
        <f t="shared" si="60"/>
        <v>7080</v>
      </c>
      <c r="T67" s="230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thickBot="1" x14ac:dyDescent="0.2">
      <c r="A68" s="88" t="s">
        <v>37</v>
      </c>
      <c r="B68" s="89" t="s">
        <v>166</v>
      </c>
      <c r="C68" s="164" t="s">
        <v>169</v>
      </c>
      <c r="D68" s="91" t="s">
        <v>91</v>
      </c>
      <c r="E68" s="92"/>
      <c r="F68" s="93"/>
      <c r="G68" s="94">
        <f t="shared" si="54"/>
        <v>0</v>
      </c>
      <c r="H68" s="92"/>
      <c r="I68" s="93"/>
      <c r="J68" s="94">
        <f t="shared" si="55"/>
        <v>0</v>
      </c>
      <c r="K68" s="92">
        <v>2</v>
      </c>
      <c r="L68" s="93">
        <v>689</v>
      </c>
      <c r="M68" s="94">
        <f t="shared" si="56"/>
        <v>1378</v>
      </c>
      <c r="N68" s="92"/>
      <c r="O68" s="93"/>
      <c r="P68" s="94">
        <f t="shared" si="57"/>
        <v>0</v>
      </c>
      <c r="Q68" s="84">
        <f t="shared" si="58"/>
        <v>1378</v>
      </c>
      <c r="R68" s="84">
        <f t="shared" si="59"/>
        <v>0</v>
      </c>
      <c r="S68" s="84">
        <f t="shared" si="60"/>
        <v>1378</v>
      </c>
      <c r="T68" s="231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thickBot="1" x14ac:dyDescent="0.2">
      <c r="A69" s="96" t="s">
        <v>94</v>
      </c>
      <c r="B69" s="97"/>
      <c r="C69" s="98"/>
      <c r="D69" s="99"/>
      <c r="E69" s="100"/>
      <c r="F69" s="101"/>
      <c r="G69" s="102">
        <f>SUM(G60:G68)</f>
        <v>0</v>
      </c>
      <c r="H69" s="100"/>
      <c r="I69" s="101"/>
      <c r="J69" s="102">
        <f>SUM(J60:J68)</f>
        <v>0</v>
      </c>
      <c r="K69" s="100"/>
      <c r="L69" s="101"/>
      <c r="M69" s="102">
        <f>SUM(M60:M68)</f>
        <v>237839</v>
      </c>
      <c r="N69" s="100"/>
      <c r="O69" s="101"/>
      <c r="P69" s="102">
        <f t="shared" ref="P69:S69" si="61">SUM(P60:P68)</f>
        <v>220000</v>
      </c>
      <c r="Q69" s="102">
        <f t="shared" si="61"/>
        <v>237839</v>
      </c>
      <c r="R69" s="102">
        <f t="shared" si="61"/>
        <v>220000</v>
      </c>
      <c r="S69" s="102">
        <f t="shared" si="61"/>
        <v>17839</v>
      </c>
      <c r="T69" s="103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42" customHeight="1" x14ac:dyDescent="0.15">
      <c r="A70" s="71" t="s">
        <v>26</v>
      </c>
      <c r="B70" s="72" t="s">
        <v>95</v>
      </c>
      <c r="C70" s="108" t="s">
        <v>96</v>
      </c>
      <c r="D70" s="73"/>
      <c r="E70" s="74"/>
      <c r="F70" s="75"/>
      <c r="G70" s="104"/>
      <c r="H70" s="74"/>
      <c r="I70" s="75"/>
      <c r="J70" s="104"/>
      <c r="K70" s="74"/>
      <c r="L70" s="75"/>
      <c r="M70" s="104"/>
      <c r="N70" s="74"/>
      <c r="O70" s="75"/>
      <c r="P70" s="104"/>
      <c r="Q70" s="104"/>
      <c r="R70" s="104"/>
      <c r="S70" s="104"/>
      <c r="T70" s="77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</row>
    <row r="71" spans="1:38" ht="30" customHeight="1" x14ac:dyDescent="0.15">
      <c r="A71" s="78" t="s">
        <v>37</v>
      </c>
      <c r="B71" s="105" t="s">
        <v>97</v>
      </c>
      <c r="C71" s="112" t="s">
        <v>98</v>
      </c>
      <c r="D71" s="81" t="s">
        <v>40</v>
      </c>
      <c r="E71" s="82"/>
      <c r="F71" s="83"/>
      <c r="G71" s="84">
        <f t="shared" ref="G71:G73" si="62">E71*F71</f>
        <v>0</v>
      </c>
      <c r="H71" s="82"/>
      <c r="I71" s="83"/>
      <c r="J71" s="84">
        <f t="shared" ref="J71:J73" si="63">H71*I71</f>
        <v>0</v>
      </c>
      <c r="K71" s="82"/>
      <c r="L71" s="83"/>
      <c r="M71" s="84">
        <f t="shared" ref="M71:M73" si="64">K71*L71</f>
        <v>0</v>
      </c>
      <c r="N71" s="82"/>
      <c r="O71" s="83"/>
      <c r="P71" s="84">
        <f t="shared" ref="P71:P73" si="65">N71*O71</f>
        <v>0</v>
      </c>
      <c r="Q71" s="84">
        <f t="shared" ref="Q71:Q73" si="66">G71+M71</f>
        <v>0</v>
      </c>
      <c r="R71" s="84">
        <f t="shared" ref="R71:R73" si="67">J71+P71</f>
        <v>0</v>
      </c>
      <c r="S71" s="84">
        <f t="shared" ref="S71:S73" si="68">Q71-R71</f>
        <v>0</v>
      </c>
      <c r="T71" s="85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15">
      <c r="A72" s="86" t="s">
        <v>37</v>
      </c>
      <c r="B72" s="87" t="s">
        <v>99</v>
      </c>
      <c r="C72" s="112" t="s">
        <v>100</v>
      </c>
      <c r="D72" s="81" t="s">
        <v>40</v>
      </c>
      <c r="E72" s="82"/>
      <c r="F72" s="83"/>
      <c r="G72" s="84">
        <f t="shared" si="62"/>
        <v>0</v>
      </c>
      <c r="H72" s="82"/>
      <c r="I72" s="83"/>
      <c r="J72" s="84">
        <f t="shared" si="63"/>
        <v>0</v>
      </c>
      <c r="K72" s="82"/>
      <c r="L72" s="83"/>
      <c r="M72" s="84">
        <f t="shared" si="64"/>
        <v>0</v>
      </c>
      <c r="N72" s="82"/>
      <c r="O72" s="83"/>
      <c r="P72" s="84">
        <f t="shared" si="65"/>
        <v>0</v>
      </c>
      <c r="Q72" s="84">
        <f t="shared" si="66"/>
        <v>0</v>
      </c>
      <c r="R72" s="84">
        <f t="shared" si="67"/>
        <v>0</v>
      </c>
      <c r="S72" s="84">
        <f t="shared" si="68"/>
        <v>0</v>
      </c>
      <c r="T72" s="85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15">
      <c r="A73" s="88" t="s">
        <v>37</v>
      </c>
      <c r="B73" s="89" t="s">
        <v>101</v>
      </c>
      <c r="C73" s="113" t="s">
        <v>102</v>
      </c>
      <c r="D73" s="91" t="s">
        <v>40</v>
      </c>
      <c r="E73" s="92"/>
      <c r="F73" s="93"/>
      <c r="G73" s="94">
        <f t="shared" si="62"/>
        <v>0</v>
      </c>
      <c r="H73" s="92"/>
      <c r="I73" s="93"/>
      <c r="J73" s="94">
        <f t="shared" si="63"/>
        <v>0</v>
      </c>
      <c r="K73" s="92"/>
      <c r="L73" s="93"/>
      <c r="M73" s="94">
        <f t="shared" si="64"/>
        <v>0</v>
      </c>
      <c r="N73" s="92"/>
      <c r="O73" s="93"/>
      <c r="P73" s="94">
        <f t="shared" si="65"/>
        <v>0</v>
      </c>
      <c r="Q73" s="84">
        <f t="shared" si="66"/>
        <v>0</v>
      </c>
      <c r="R73" s="84">
        <f t="shared" si="67"/>
        <v>0</v>
      </c>
      <c r="S73" s="84">
        <f t="shared" si="68"/>
        <v>0</v>
      </c>
      <c r="T73" s="95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15">
      <c r="A74" s="96" t="s">
        <v>103</v>
      </c>
      <c r="B74" s="97"/>
      <c r="C74" s="98"/>
      <c r="D74" s="99"/>
      <c r="E74" s="100"/>
      <c r="F74" s="101"/>
      <c r="G74" s="102">
        <f>SUM(G71:G73)</f>
        <v>0</v>
      </c>
      <c r="H74" s="100"/>
      <c r="I74" s="101"/>
      <c r="J74" s="102">
        <f>SUM(J71:J73)</f>
        <v>0</v>
      </c>
      <c r="K74" s="100"/>
      <c r="L74" s="101"/>
      <c r="M74" s="102">
        <f>SUM(M71:M73)</f>
        <v>0</v>
      </c>
      <c r="N74" s="100"/>
      <c r="O74" s="101"/>
      <c r="P74" s="102">
        <f t="shared" ref="P74:S74" si="69">SUM(P71:P73)</f>
        <v>0</v>
      </c>
      <c r="Q74" s="102">
        <f t="shared" si="69"/>
        <v>0</v>
      </c>
      <c r="R74" s="102">
        <f t="shared" si="69"/>
        <v>0</v>
      </c>
      <c r="S74" s="102">
        <f t="shared" si="69"/>
        <v>0</v>
      </c>
      <c r="T74" s="103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30" customHeight="1" x14ac:dyDescent="0.15">
      <c r="A75" s="71" t="s">
        <v>26</v>
      </c>
      <c r="B75" s="72" t="s">
        <v>104</v>
      </c>
      <c r="C75" s="218" t="s">
        <v>105</v>
      </c>
      <c r="D75" s="73"/>
      <c r="E75" s="74"/>
      <c r="F75" s="75"/>
      <c r="G75" s="104"/>
      <c r="H75" s="74"/>
      <c r="I75" s="75"/>
      <c r="J75" s="104"/>
      <c r="K75" s="74"/>
      <c r="L75" s="75"/>
      <c r="M75" s="104"/>
      <c r="N75" s="74"/>
      <c r="O75" s="75"/>
      <c r="P75" s="104"/>
      <c r="Q75" s="104"/>
      <c r="R75" s="104"/>
      <c r="S75" s="104"/>
      <c r="T75" s="77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</row>
    <row r="76" spans="1:38" ht="30" customHeight="1" x14ac:dyDescent="0.15">
      <c r="A76" s="78" t="s">
        <v>37</v>
      </c>
      <c r="B76" s="105" t="s">
        <v>106</v>
      </c>
      <c r="C76" s="107" t="s">
        <v>107</v>
      </c>
      <c r="D76" s="81"/>
      <c r="E76" s="82"/>
      <c r="F76" s="83"/>
      <c r="G76" s="84">
        <f t="shared" ref="G76:G78" si="70">E76*F76</f>
        <v>0</v>
      </c>
      <c r="H76" s="82"/>
      <c r="I76" s="83"/>
      <c r="J76" s="84">
        <f t="shared" ref="J76:J78" si="71">H76*I76</f>
        <v>0</v>
      </c>
      <c r="K76" s="82"/>
      <c r="L76" s="83"/>
      <c r="M76" s="84">
        <f t="shared" ref="M76:M78" si="72">K76*L76</f>
        <v>0</v>
      </c>
      <c r="N76" s="82">
        <v>9</v>
      </c>
      <c r="O76" s="83">
        <v>3</v>
      </c>
      <c r="P76" s="84">
        <f t="shared" ref="P76:P78" si="73">N76*O76</f>
        <v>27</v>
      </c>
      <c r="Q76" s="84">
        <f t="shared" ref="Q76:Q78" si="74">G76+M76</f>
        <v>0</v>
      </c>
      <c r="R76" s="84">
        <f t="shared" ref="R76:R78" si="75">J76+P76</f>
        <v>27</v>
      </c>
      <c r="S76" s="84">
        <f t="shared" ref="S76:S78" si="76">Q76-R76</f>
        <v>-27</v>
      </c>
      <c r="T76" s="85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x14ac:dyDescent="0.15">
      <c r="A77" s="78" t="s">
        <v>37</v>
      </c>
      <c r="B77" s="79" t="s">
        <v>108</v>
      </c>
      <c r="C77" s="107" t="s">
        <v>109</v>
      </c>
      <c r="D77" s="81"/>
      <c r="E77" s="82"/>
      <c r="F77" s="83"/>
      <c r="G77" s="84">
        <f t="shared" si="70"/>
        <v>0</v>
      </c>
      <c r="H77" s="82"/>
      <c r="I77" s="83"/>
      <c r="J77" s="84">
        <f t="shared" si="71"/>
        <v>0</v>
      </c>
      <c r="K77" s="82"/>
      <c r="L77" s="83"/>
      <c r="M77" s="84">
        <f t="shared" si="72"/>
        <v>0</v>
      </c>
      <c r="N77" s="82"/>
      <c r="O77" s="83"/>
      <c r="P77" s="84">
        <f t="shared" si="73"/>
        <v>0</v>
      </c>
      <c r="Q77" s="84">
        <f t="shared" si="74"/>
        <v>0</v>
      </c>
      <c r="R77" s="84">
        <f t="shared" si="75"/>
        <v>0</v>
      </c>
      <c r="S77" s="84">
        <f t="shared" si="76"/>
        <v>0</v>
      </c>
      <c r="T77" s="85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x14ac:dyDescent="0.15">
      <c r="A78" s="86" t="s">
        <v>37</v>
      </c>
      <c r="B78" s="87" t="s">
        <v>110</v>
      </c>
      <c r="C78" s="107" t="s">
        <v>111</v>
      </c>
      <c r="D78" s="81"/>
      <c r="E78" s="82"/>
      <c r="F78" s="83"/>
      <c r="G78" s="84">
        <f t="shared" si="70"/>
        <v>0</v>
      </c>
      <c r="H78" s="82"/>
      <c r="I78" s="83"/>
      <c r="J78" s="84">
        <f t="shared" si="71"/>
        <v>0</v>
      </c>
      <c r="K78" s="82"/>
      <c r="L78" s="83"/>
      <c r="M78" s="84">
        <f t="shared" si="72"/>
        <v>0</v>
      </c>
      <c r="N78" s="82"/>
      <c r="O78" s="83"/>
      <c r="P78" s="84">
        <f t="shared" si="73"/>
        <v>0</v>
      </c>
      <c r="Q78" s="84">
        <f t="shared" si="74"/>
        <v>0</v>
      </c>
      <c r="R78" s="84">
        <f t="shared" si="75"/>
        <v>0</v>
      </c>
      <c r="S78" s="84">
        <f t="shared" si="76"/>
        <v>0</v>
      </c>
      <c r="T78" s="85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x14ac:dyDescent="0.15">
      <c r="A79" s="111" t="s">
        <v>112</v>
      </c>
      <c r="B79" s="114"/>
      <c r="C79" s="98"/>
      <c r="D79" s="99"/>
      <c r="E79" s="100"/>
      <c r="F79" s="101"/>
      <c r="G79" s="102">
        <f>SUM(G76:G78)</f>
        <v>0</v>
      </c>
      <c r="H79" s="100"/>
      <c r="I79" s="101"/>
      <c r="J79" s="102">
        <f>SUM(J76:J78)</f>
        <v>0</v>
      </c>
      <c r="K79" s="100"/>
      <c r="L79" s="101"/>
      <c r="M79" s="102">
        <f>SUM(M76:M78)</f>
        <v>0</v>
      </c>
      <c r="N79" s="100"/>
      <c r="O79" s="101"/>
      <c r="P79" s="102">
        <f t="shared" ref="P79:S79" si="77">SUM(P76:P78)</f>
        <v>27</v>
      </c>
      <c r="Q79" s="102">
        <f t="shared" si="77"/>
        <v>0</v>
      </c>
      <c r="R79" s="102">
        <f t="shared" si="77"/>
        <v>27</v>
      </c>
      <c r="S79" s="102">
        <f t="shared" si="77"/>
        <v>-27</v>
      </c>
      <c r="T79" s="103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thickBot="1" x14ac:dyDescent="0.2">
      <c r="A80" s="71" t="s">
        <v>26</v>
      </c>
      <c r="B80" s="115" t="s">
        <v>113</v>
      </c>
      <c r="C80" s="116" t="s">
        <v>114</v>
      </c>
      <c r="D80" s="73"/>
      <c r="E80" s="74"/>
      <c r="F80" s="75"/>
      <c r="G80" s="104"/>
      <c r="H80" s="74"/>
      <c r="I80" s="75"/>
      <c r="J80" s="104"/>
      <c r="K80" s="74"/>
      <c r="L80" s="75"/>
      <c r="M80" s="104"/>
      <c r="N80" s="74"/>
      <c r="O80" s="75"/>
      <c r="P80" s="104"/>
      <c r="Q80" s="104"/>
      <c r="R80" s="104"/>
      <c r="S80" s="104"/>
      <c r="T80" s="77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</row>
    <row r="81" spans="1:38" ht="30" customHeight="1" x14ac:dyDescent="0.15">
      <c r="A81" s="78" t="s">
        <v>37</v>
      </c>
      <c r="B81" s="117" t="s">
        <v>115</v>
      </c>
      <c r="C81" s="163" t="s">
        <v>170</v>
      </c>
      <c r="D81" s="118" t="s">
        <v>40</v>
      </c>
      <c r="E81" s="248" t="s">
        <v>46</v>
      </c>
      <c r="F81" s="249"/>
      <c r="G81" s="250"/>
      <c r="H81" s="248" t="s">
        <v>46</v>
      </c>
      <c r="I81" s="249"/>
      <c r="J81" s="250"/>
      <c r="K81" s="82">
        <v>2</v>
      </c>
      <c r="L81" s="83">
        <v>14169</v>
      </c>
      <c r="M81" s="84">
        <f t="shared" ref="M81:M82" si="78">K81*L81</f>
        <v>28338</v>
      </c>
      <c r="N81" s="82">
        <v>2</v>
      </c>
      <c r="O81" s="83">
        <v>14169</v>
      </c>
      <c r="P81" s="84">
        <f t="shared" ref="P81:P82" si="79">N81*O81</f>
        <v>28338</v>
      </c>
      <c r="Q81" s="84">
        <f t="shared" ref="Q81:Q82" si="80">G81+M81</f>
        <v>28338</v>
      </c>
      <c r="R81" s="84">
        <f t="shared" ref="R81:R82" si="81">J81+P81</f>
        <v>28338</v>
      </c>
      <c r="S81" s="84">
        <f t="shared" ref="S81:S82" si="82">Q81-R81</f>
        <v>0</v>
      </c>
      <c r="T81" s="85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</row>
    <row r="82" spans="1:38" ht="49.75" customHeight="1" thickBot="1" x14ac:dyDescent="0.2">
      <c r="A82" s="86" t="s">
        <v>37</v>
      </c>
      <c r="B82" s="119" t="s">
        <v>116</v>
      </c>
      <c r="C82" s="163" t="s">
        <v>171</v>
      </c>
      <c r="D82" s="118" t="s">
        <v>121</v>
      </c>
      <c r="E82" s="251"/>
      <c r="F82" s="252"/>
      <c r="G82" s="253"/>
      <c r="H82" s="251"/>
      <c r="I82" s="252"/>
      <c r="J82" s="253"/>
      <c r="K82" s="82">
        <v>1</v>
      </c>
      <c r="L82" s="83">
        <v>42800</v>
      </c>
      <c r="M82" s="84">
        <f t="shared" si="78"/>
        <v>42800</v>
      </c>
      <c r="N82" s="82">
        <v>1</v>
      </c>
      <c r="O82" s="83">
        <v>42800</v>
      </c>
      <c r="P82" s="84">
        <f t="shared" si="79"/>
        <v>42800</v>
      </c>
      <c r="Q82" s="84">
        <f t="shared" si="80"/>
        <v>42800</v>
      </c>
      <c r="R82" s="84">
        <f t="shared" si="81"/>
        <v>42800</v>
      </c>
      <c r="S82" s="84">
        <f t="shared" si="82"/>
        <v>0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 thickBot="1" x14ac:dyDescent="0.2">
      <c r="A83" s="111" t="s">
        <v>117</v>
      </c>
      <c r="B83" s="120"/>
      <c r="C83" s="121"/>
      <c r="D83" s="99"/>
      <c r="E83" s="100"/>
      <c r="F83" s="101"/>
      <c r="G83" s="102">
        <f>SUM(G81:G82)</f>
        <v>0</v>
      </c>
      <c r="H83" s="100"/>
      <c r="I83" s="101"/>
      <c r="J83" s="102">
        <f>SUM(J81:J82)</f>
        <v>0</v>
      </c>
      <c r="K83" s="100"/>
      <c r="L83" s="101"/>
      <c r="M83" s="102">
        <f>SUM(M81:M82)</f>
        <v>71138</v>
      </c>
      <c r="N83" s="100"/>
      <c r="O83" s="101"/>
      <c r="P83" s="102">
        <f t="shared" ref="P83:S83" si="83">SUM(P81:P82)</f>
        <v>71138</v>
      </c>
      <c r="Q83" s="102">
        <f t="shared" si="83"/>
        <v>71138</v>
      </c>
      <c r="R83" s="102">
        <f t="shared" si="83"/>
        <v>71138</v>
      </c>
      <c r="S83" s="102">
        <f t="shared" si="83"/>
        <v>0</v>
      </c>
      <c r="T83" s="103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30" customHeight="1" thickBot="1" x14ac:dyDescent="0.2">
      <c r="A84" s="71" t="s">
        <v>26</v>
      </c>
      <c r="B84" s="122" t="s">
        <v>118</v>
      </c>
      <c r="C84" s="116" t="s">
        <v>119</v>
      </c>
      <c r="D84" s="73"/>
      <c r="E84" s="74"/>
      <c r="F84" s="75"/>
      <c r="G84" s="104"/>
      <c r="H84" s="74"/>
      <c r="I84" s="75"/>
      <c r="J84" s="104"/>
      <c r="K84" s="74"/>
      <c r="L84" s="75"/>
      <c r="M84" s="104"/>
      <c r="N84" s="74"/>
      <c r="O84" s="75"/>
      <c r="P84" s="104"/>
      <c r="Q84" s="104"/>
      <c r="R84" s="104"/>
      <c r="S84" s="104"/>
      <c r="T84" s="77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</row>
    <row r="85" spans="1:38" ht="41.25" customHeight="1" thickBot="1" x14ac:dyDescent="0.2">
      <c r="A85" s="86" t="s">
        <v>37</v>
      </c>
      <c r="B85" s="123" t="s">
        <v>120</v>
      </c>
      <c r="C85" s="166" t="s">
        <v>119</v>
      </c>
      <c r="D85" s="118" t="s">
        <v>121</v>
      </c>
      <c r="E85" s="254" t="s">
        <v>46</v>
      </c>
      <c r="F85" s="252"/>
      <c r="G85" s="253"/>
      <c r="H85" s="254" t="s">
        <v>46</v>
      </c>
      <c r="I85" s="252"/>
      <c r="J85" s="253"/>
      <c r="K85" s="82">
        <v>1</v>
      </c>
      <c r="L85" s="83">
        <v>20000</v>
      </c>
      <c r="M85" s="84">
        <f>K85*L85</f>
        <v>20000</v>
      </c>
      <c r="N85" s="82">
        <v>1</v>
      </c>
      <c r="O85" s="83">
        <v>20000</v>
      </c>
      <c r="P85" s="84">
        <f>N85*O85</f>
        <v>20000</v>
      </c>
      <c r="Q85" s="84">
        <f>G85+M85</f>
        <v>20000</v>
      </c>
      <c r="R85" s="84">
        <f>J85+P85</f>
        <v>20000</v>
      </c>
      <c r="S85" s="84">
        <f>Q85-R85</f>
        <v>0</v>
      </c>
      <c r="T85" s="85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30" customHeight="1" thickBot="1" x14ac:dyDescent="0.2">
      <c r="A86" s="111" t="s">
        <v>122</v>
      </c>
      <c r="B86" s="124"/>
      <c r="C86" s="121"/>
      <c r="D86" s="99"/>
      <c r="E86" s="100"/>
      <c r="F86" s="101"/>
      <c r="G86" s="102">
        <f>SUM(G85)</f>
        <v>0</v>
      </c>
      <c r="H86" s="100"/>
      <c r="I86" s="101"/>
      <c r="J86" s="102">
        <f>SUM(J85)</f>
        <v>0</v>
      </c>
      <c r="K86" s="100"/>
      <c r="L86" s="101"/>
      <c r="M86" s="102">
        <f>SUM(M85)</f>
        <v>20000</v>
      </c>
      <c r="N86" s="100"/>
      <c r="O86" s="101"/>
      <c r="P86" s="102">
        <f t="shared" ref="P86:S86" si="84">SUM(P85)</f>
        <v>20000</v>
      </c>
      <c r="Q86" s="102">
        <f t="shared" si="84"/>
        <v>20000</v>
      </c>
      <c r="R86" s="102">
        <f t="shared" si="84"/>
        <v>20000</v>
      </c>
      <c r="S86" s="102">
        <f t="shared" si="84"/>
        <v>0</v>
      </c>
      <c r="T86" s="103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19.5" customHeight="1" x14ac:dyDescent="0.15">
      <c r="A87" s="125" t="s">
        <v>123</v>
      </c>
      <c r="B87" s="126"/>
      <c r="C87" s="127"/>
      <c r="D87" s="128"/>
      <c r="E87" s="129"/>
      <c r="F87" s="130"/>
      <c r="G87" s="131">
        <f>G38+G42+G47+G53+G58+G69+G74+G79+G83+G86</f>
        <v>0</v>
      </c>
      <c r="H87" s="129"/>
      <c r="I87" s="130"/>
      <c r="J87" s="131">
        <f>J38+J42+J47+J53+J58+J69+J74+J79+J83+J86</f>
        <v>0</v>
      </c>
      <c r="K87" s="129"/>
      <c r="L87" s="130"/>
      <c r="M87" s="131">
        <f>M38+M42+M47+M53+M58+M69+M74+M79+M83+M86</f>
        <v>806058.44</v>
      </c>
      <c r="N87" s="129"/>
      <c r="O87" s="130"/>
      <c r="P87" s="131">
        <f t="shared" ref="P87:S87" si="85">P38+P42+P47+P53+P58+P69+P74+P79+P83+P86</f>
        <v>788246.44</v>
      </c>
      <c r="Q87" s="131">
        <f t="shared" si="85"/>
        <v>806058.44</v>
      </c>
      <c r="R87" s="131">
        <f t="shared" si="85"/>
        <v>788246.44</v>
      </c>
      <c r="S87" s="131">
        <f t="shared" si="85"/>
        <v>17812</v>
      </c>
      <c r="T87" s="132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</row>
    <row r="88" spans="1:38" ht="15.75" customHeight="1" x14ac:dyDescent="0.2">
      <c r="A88" s="255"/>
      <c r="B88" s="233"/>
      <c r="C88" s="233"/>
      <c r="D88" s="134"/>
      <c r="E88" s="135"/>
      <c r="F88" s="136"/>
      <c r="G88" s="137"/>
      <c r="H88" s="135"/>
      <c r="I88" s="136"/>
      <c r="J88" s="137"/>
      <c r="K88" s="135"/>
      <c r="L88" s="136"/>
      <c r="M88" s="137"/>
      <c r="N88" s="135"/>
      <c r="O88" s="136"/>
      <c r="P88" s="137"/>
      <c r="Q88" s="137"/>
      <c r="R88" s="137"/>
      <c r="S88" s="137"/>
      <c r="T88" s="138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9.5" customHeight="1" x14ac:dyDescent="0.2">
      <c r="A89" s="232" t="s">
        <v>124</v>
      </c>
      <c r="B89" s="233"/>
      <c r="C89" s="234"/>
      <c r="D89" s="139"/>
      <c r="E89" s="140"/>
      <c r="F89" s="141"/>
      <c r="G89" s="142">
        <f>G22-G87</f>
        <v>0</v>
      </c>
      <c r="H89" s="140"/>
      <c r="I89" s="141"/>
      <c r="J89" s="142">
        <f>J22-J87</f>
        <v>0</v>
      </c>
      <c r="K89" s="143"/>
      <c r="L89" s="141"/>
      <c r="M89" s="144">
        <f>M22-M87</f>
        <v>0</v>
      </c>
      <c r="N89" s="143"/>
      <c r="O89" s="141"/>
      <c r="P89" s="144">
        <f t="shared" ref="P89:S89" si="86">P22-P87</f>
        <v>0</v>
      </c>
      <c r="Q89" s="145">
        <f t="shared" si="86"/>
        <v>0</v>
      </c>
      <c r="R89" s="145">
        <f t="shared" si="86"/>
        <v>0</v>
      </c>
      <c r="S89" s="145">
        <f t="shared" si="86"/>
        <v>0</v>
      </c>
      <c r="T89" s="146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5.75" customHeight="1" x14ac:dyDescent="0.2">
      <c r="A90" s="147"/>
      <c r="B90" s="148"/>
      <c r="C90" s="147"/>
      <c r="D90" s="147"/>
      <c r="E90" s="51"/>
      <c r="F90" s="147"/>
      <c r="G90" s="147"/>
      <c r="H90" s="51"/>
      <c r="I90" s="147"/>
      <c r="J90" s="147"/>
      <c r="K90" s="51"/>
      <c r="L90" s="147"/>
      <c r="M90" s="147"/>
      <c r="N90" s="51"/>
      <c r="O90" s="147"/>
      <c r="P90" s="147"/>
      <c r="Q90" s="147"/>
      <c r="R90" s="147"/>
      <c r="S90" s="147"/>
      <c r="T90" s="147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5.75" customHeight="1" x14ac:dyDescent="0.2">
      <c r="A91" s="147"/>
      <c r="B91" s="148"/>
      <c r="C91" s="147"/>
      <c r="D91" s="147"/>
      <c r="E91" s="51"/>
      <c r="F91" s="147"/>
      <c r="G91" s="147"/>
      <c r="H91" s="51"/>
      <c r="I91" s="147"/>
      <c r="J91" s="147"/>
      <c r="K91" s="51"/>
      <c r="L91" s="147"/>
      <c r="M91" s="147"/>
      <c r="N91" s="51"/>
      <c r="O91" s="147"/>
      <c r="P91" s="147"/>
      <c r="Q91" s="147"/>
      <c r="R91" s="147"/>
      <c r="S91" s="147"/>
      <c r="T91" s="147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5.75" customHeight="1" x14ac:dyDescent="0.2">
      <c r="A92" s="147" t="s">
        <v>125</v>
      </c>
      <c r="B92" s="148"/>
      <c r="C92" s="149" t="s">
        <v>172</v>
      </c>
      <c r="D92" s="147"/>
      <c r="E92" s="150"/>
      <c r="F92" s="149"/>
      <c r="G92" s="147"/>
      <c r="H92" s="150"/>
      <c r="I92" s="149" t="s">
        <v>173</v>
      </c>
      <c r="J92" s="149"/>
      <c r="K92" s="150"/>
      <c r="L92" s="147"/>
      <c r="M92" s="147"/>
      <c r="N92" s="51"/>
      <c r="O92" s="147"/>
      <c r="P92" s="147"/>
      <c r="Q92" s="147"/>
      <c r="R92" s="147"/>
      <c r="S92" s="147"/>
      <c r="T92" s="147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5.75" customHeight="1" x14ac:dyDescent="0.2">
      <c r="A93" s="1"/>
      <c r="B93" s="1"/>
      <c r="C93" s="151" t="s">
        <v>126</v>
      </c>
      <c r="D93" s="147"/>
      <c r="E93" s="235" t="s">
        <v>127</v>
      </c>
      <c r="F93" s="236"/>
      <c r="G93" s="147"/>
      <c r="H93" s="51"/>
      <c r="I93" s="152" t="s">
        <v>128</v>
      </c>
      <c r="J93" s="147"/>
      <c r="K93" s="51"/>
      <c r="L93" s="152"/>
      <c r="M93" s="147"/>
      <c r="N93" s="51"/>
      <c r="O93" s="152"/>
      <c r="P93" s="147"/>
      <c r="Q93" s="147"/>
      <c r="R93" s="147"/>
      <c r="S93" s="147"/>
      <c r="T93" s="147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5.75" customHeight="1" x14ac:dyDescent="0.25">
      <c r="A94" s="1"/>
      <c r="B94" s="1"/>
      <c r="C94" s="153"/>
      <c r="D94" s="154"/>
      <c r="E94" s="155"/>
      <c r="F94" s="156"/>
      <c r="G94" s="157"/>
      <c r="H94" s="155"/>
      <c r="I94" s="156"/>
      <c r="J94" s="157"/>
      <c r="K94" s="158"/>
      <c r="L94" s="156"/>
      <c r="M94" s="157"/>
      <c r="N94" s="158"/>
      <c r="O94" s="156"/>
      <c r="P94" s="157"/>
      <c r="Q94" s="157"/>
      <c r="R94" s="157"/>
      <c r="S94" s="157"/>
      <c r="T94" s="147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5.75" customHeight="1" x14ac:dyDescent="0.2">
      <c r="A95" s="147"/>
      <c r="B95" s="148"/>
      <c r="C95" s="147"/>
      <c r="D95" s="147"/>
      <c r="E95" s="51"/>
      <c r="F95" s="147"/>
      <c r="G95" s="147"/>
      <c r="H95" s="51"/>
      <c r="I95" s="147"/>
      <c r="J95" s="147"/>
      <c r="K95" s="51"/>
      <c r="L95" s="147"/>
      <c r="M95" s="147"/>
      <c r="N95" s="51"/>
      <c r="O95" s="147"/>
      <c r="P95" s="147"/>
      <c r="Q95" s="147"/>
      <c r="R95" s="147"/>
      <c r="S95" s="147"/>
      <c r="T95" s="147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5.75" customHeight="1" x14ac:dyDescent="0.2">
      <c r="A96" s="147"/>
      <c r="B96" s="148"/>
      <c r="C96" s="147"/>
      <c r="D96" s="147"/>
      <c r="E96" s="51"/>
      <c r="F96" s="147"/>
      <c r="G96" s="147"/>
      <c r="H96" s="51"/>
      <c r="I96" s="147"/>
      <c r="J96" s="147"/>
      <c r="K96" s="51"/>
      <c r="L96" s="147"/>
      <c r="M96" s="147"/>
      <c r="N96" s="51"/>
      <c r="O96" s="147"/>
      <c r="P96" s="147"/>
      <c r="Q96" s="147"/>
      <c r="R96" s="147"/>
      <c r="S96" s="147"/>
      <c r="T96" s="147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5.75" customHeight="1" x14ac:dyDescent="0.2">
      <c r="A97" s="147"/>
      <c r="B97" s="148"/>
      <c r="C97" s="147"/>
      <c r="D97" s="147"/>
      <c r="E97" s="51"/>
      <c r="F97" s="147"/>
      <c r="G97" s="147"/>
      <c r="H97" s="51"/>
      <c r="I97" s="147"/>
      <c r="J97" s="147"/>
      <c r="K97" s="51"/>
      <c r="L97" s="147"/>
      <c r="M97" s="147"/>
      <c r="N97" s="51"/>
      <c r="O97" s="147"/>
      <c r="P97" s="147"/>
      <c r="Q97" s="147"/>
      <c r="R97" s="147"/>
      <c r="S97" s="147"/>
      <c r="T97" s="147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5.75" customHeight="1" x14ac:dyDescent="0.2">
      <c r="A98" s="147"/>
      <c r="B98" s="148"/>
      <c r="C98" s="147"/>
      <c r="D98" s="147"/>
      <c r="E98" s="51"/>
      <c r="F98" s="147"/>
      <c r="G98" s="147"/>
      <c r="H98" s="51"/>
      <c r="I98" s="147"/>
      <c r="J98" s="147"/>
      <c r="K98" s="51"/>
      <c r="L98" s="147"/>
      <c r="M98" s="147"/>
      <c r="N98" s="51"/>
      <c r="O98" s="147"/>
      <c r="P98" s="147"/>
      <c r="Q98" s="147"/>
      <c r="R98" s="147"/>
      <c r="S98" s="147"/>
      <c r="T98" s="147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5.75" customHeight="1" x14ac:dyDescent="0.2">
      <c r="A99" s="147"/>
      <c r="B99" s="148"/>
      <c r="C99" s="147"/>
      <c r="D99" s="147"/>
      <c r="E99" s="51"/>
      <c r="F99" s="147"/>
      <c r="G99" s="147"/>
      <c r="H99" s="51"/>
      <c r="I99" s="147"/>
      <c r="J99" s="147"/>
      <c r="K99" s="51"/>
      <c r="L99" s="147"/>
      <c r="M99" s="147"/>
      <c r="N99" s="51"/>
      <c r="O99" s="147"/>
      <c r="P99" s="147"/>
      <c r="Q99" s="147"/>
      <c r="R99" s="147"/>
      <c r="S99" s="147"/>
      <c r="T99" s="147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5.75" customHeight="1" x14ac:dyDescent="0.2">
      <c r="A100" s="1"/>
      <c r="B100" s="2"/>
      <c r="C100" s="1"/>
      <c r="D100" s="1"/>
      <c r="E100" s="3"/>
      <c r="F100" s="1"/>
      <c r="G100" s="1"/>
      <c r="H100" s="3"/>
      <c r="I100" s="1"/>
      <c r="J100" s="1"/>
      <c r="K100" s="3"/>
      <c r="L100" s="1"/>
      <c r="M100" s="1"/>
      <c r="N100" s="3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5.75" customHeight="1" x14ac:dyDescent="0.2">
      <c r="A101" s="1"/>
      <c r="B101" s="2"/>
      <c r="C101" s="1"/>
      <c r="D101" s="1"/>
      <c r="E101" s="3"/>
      <c r="F101" s="1"/>
      <c r="G101" s="1"/>
      <c r="H101" s="3"/>
      <c r="I101" s="1"/>
      <c r="J101" s="1"/>
      <c r="K101" s="3"/>
      <c r="L101" s="1"/>
      <c r="M101" s="1"/>
      <c r="N101" s="3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5.75" customHeight="1" x14ac:dyDescent="0.2">
      <c r="A102" s="1"/>
      <c r="B102" s="2"/>
      <c r="C102" s="1"/>
      <c r="D102" s="1"/>
      <c r="E102" s="3"/>
      <c r="F102" s="1"/>
      <c r="G102" s="1"/>
      <c r="H102" s="3"/>
      <c r="I102" s="1"/>
      <c r="J102" s="1"/>
      <c r="K102" s="3"/>
      <c r="L102" s="1"/>
      <c r="M102" s="1"/>
      <c r="N102" s="3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5.75" customHeight="1" x14ac:dyDescent="0.2">
      <c r="A103" s="1"/>
      <c r="B103" s="2"/>
      <c r="C103" s="1"/>
      <c r="D103" s="1"/>
      <c r="E103" s="3"/>
      <c r="F103" s="1"/>
      <c r="G103" s="1"/>
      <c r="H103" s="3"/>
      <c r="I103" s="1"/>
      <c r="J103" s="1"/>
      <c r="K103" s="3"/>
      <c r="L103" s="1"/>
      <c r="M103" s="1"/>
      <c r="N103" s="3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5.75" customHeight="1" x14ac:dyDescent="0.2">
      <c r="A104" s="1"/>
      <c r="B104" s="2"/>
      <c r="C104" s="1"/>
      <c r="D104" s="1"/>
      <c r="E104" s="3"/>
      <c r="F104" s="1"/>
      <c r="G104" s="1"/>
      <c r="H104" s="3"/>
      <c r="I104" s="1"/>
      <c r="J104" s="1"/>
      <c r="K104" s="3"/>
      <c r="L104" s="1"/>
      <c r="M104" s="1"/>
      <c r="N104" s="3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 x14ac:dyDescent="0.2">
      <c r="A105" s="1"/>
      <c r="B105" s="2"/>
      <c r="C105" s="1"/>
      <c r="D105" s="1"/>
      <c r="E105" s="3"/>
      <c r="F105" s="1"/>
      <c r="G105" s="1"/>
      <c r="H105" s="3"/>
      <c r="I105" s="1"/>
      <c r="J105" s="1"/>
      <c r="K105" s="3"/>
      <c r="L105" s="1"/>
      <c r="M105" s="1"/>
      <c r="N105" s="3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 x14ac:dyDescent="0.2">
      <c r="A106" s="1"/>
      <c r="B106" s="2"/>
      <c r="C106" s="1"/>
      <c r="D106" s="1"/>
      <c r="E106" s="3"/>
      <c r="F106" s="1"/>
      <c r="G106" s="1"/>
      <c r="H106" s="3"/>
      <c r="I106" s="1"/>
      <c r="J106" s="1"/>
      <c r="K106" s="3"/>
      <c r="L106" s="1"/>
      <c r="M106" s="1"/>
      <c r="N106" s="3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 x14ac:dyDescent="0.2">
      <c r="A107" s="1"/>
      <c r="B107" s="2"/>
      <c r="C107" s="1"/>
      <c r="D107" s="1"/>
      <c r="E107" s="3"/>
      <c r="F107" s="1"/>
      <c r="G107" s="1"/>
      <c r="H107" s="3"/>
      <c r="I107" s="1"/>
      <c r="J107" s="1"/>
      <c r="K107" s="3"/>
      <c r="L107" s="1"/>
      <c r="M107" s="1"/>
      <c r="N107" s="3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 x14ac:dyDescent="0.2">
      <c r="A108" s="1"/>
      <c r="B108" s="2"/>
      <c r="C108" s="1"/>
      <c r="D108" s="1"/>
      <c r="E108" s="3"/>
      <c r="F108" s="1"/>
      <c r="G108" s="1"/>
      <c r="H108" s="3"/>
      <c r="I108" s="1"/>
      <c r="J108" s="1"/>
      <c r="K108" s="3"/>
      <c r="L108" s="1"/>
      <c r="M108" s="1"/>
      <c r="N108" s="3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 x14ac:dyDescent="0.2">
      <c r="A109" s="1"/>
      <c r="B109" s="2"/>
      <c r="C109" s="1"/>
      <c r="D109" s="1"/>
      <c r="E109" s="3"/>
      <c r="F109" s="1"/>
      <c r="G109" s="1"/>
      <c r="H109" s="3"/>
      <c r="I109" s="1"/>
      <c r="J109" s="1"/>
      <c r="K109" s="3"/>
      <c r="L109" s="1"/>
      <c r="M109" s="1"/>
      <c r="N109" s="3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 x14ac:dyDescent="0.2">
      <c r="A110" s="1"/>
      <c r="B110" s="2"/>
      <c r="C110" s="1"/>
      <c r="D110" s="1"/>
      <c r="E110" s="3"/>
      <c r="F110" s="1"/>
      <c r="G110" s="1"/>
      <c r="H110" s="3"/>
      <c r="I110" s="1"/>
      <c r="J110" s="1"/>
      <c r="K110" s="3"/>
      <c r="L110" s="1"/>
      <c r="M110" s="1"/>
      <c r="N110" s="3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 x14ac:dyDescent="0.2">
      <c r="A111" s="1"/>
      <c r="B111" s="2"/>
      <c r="C111" s="1"/>
      <c r="D111" s="1"/>
      <c r="E111" s="3"/>
      <c r="F111" s="1"/>
      <c r="G111" s="1"/>
      <c r="H111" s="3"/>
      <c r="I111" s="1"/>
      <c r="J111" s="1"/>
      <c r="K111" s="3"/>
      <c r="L111" s="1"/>
      <c r="M111" s="1"/>
      <c r="N111" s="3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 x14ac:dyDescent="0.2">
      <c r="A112" s="1"/>
      <c r="B112" s="2"/>
      <c r="C112" s="1"/>
      <c r="D112" s="1"/>
      <c r="E112" s="3"/>
      <c r="F112" s="1"/>
      <c r="G112" s="1"/>
      <c r="H112" s="3"/>
      <c r="I112" s="1"/>
      <c r="J112" s="1"/>
      <c r="K112" s="3"/>
      <c r="L112" s="1"/>
      <c r="M112" s="1"/>
      <c r="N112" s="3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 x14ac:dyDescent="0.2">
      <c r="A113" s="1"/>
      <c r="B113" s="2"/>
      <c r="C113" s="1"/>
      <c r="D113" s="1"/>
      <c r="E113" s="3"/>
      <c r="F113" s="1"/>
      <c r="G113" s="1"/>
      <c r="H113" s="3"/>
      <c r="I113" s="1"/>
      <c r="J113" s="1"/>
      <c r="K113" s="3"/>
      <c r="L113" s="1"/>
      <c r="M113" s="1"/>
      <c r="N113" s="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 x14ac:dyDescent="0.2">
      <c r="A114" s="1"/>
      <c r="B114" s="2"/>
      <c r="C114" s="1"/>
      <c r="D114" s="1"/>
      <c r="E114" s="3"/>
      <c r="F114" s="1"/>
      <c r="G114" s="1"/>
      <c r="H114" s="3"/>
      <c r="I114" s="1"/>
      <c r="J114" s="1"/>
      <c r="K114" s="3"/>
      <c r="L114" s="1"/>
      <c r="M114" s="1"/>
      <c r="N114" s="3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 x14ac:dyDescent="0.2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 x14ac:dyDescent="0.2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 x14ac:dyDescent="0.2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 x14ac:dyDescent="0.2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 x14ac:dyDescent="0.2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 x14ac:dyDescent="0.2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 x14ac:dyDescent="0.2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 x14ac:dyDescent="0.2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 x14ac:dyDescent="0.2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 x14ac:dyDescent="0.2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 x14ac:dyDescent="0.2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 x14ac:dyDescent="0.2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 x14ac:dyDescent="0.2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 x14ac:dyDescent="0.2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 x14ac:dyDescent="0.2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 x14ac:dyDescent="0.2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 x14ac:dyDescent="0.2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 x14ac:dyDescent="0.2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 x14ac:dyDescent="0.2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 x14ac:dyDescent="0.2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 x14ac:dyDescent="0.2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 x14ac:dyDescent="0.2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 x14ac:dyDescent="0.2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 x14ac:dyDescent="0.2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 x14ac:dyDescent="0.2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 x14ac:dyDescent="0.2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 x14ac:dyDescent="0.2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 x14ac:dyDescent="0.2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 x14ac:dyDescent="0.2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 x14ac:dyDescent="0.2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 x14ac:dyDescent="0.2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 x14ac:dyDescent="0.2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 x14ac:dyDescent="0.2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 x14ac:dyDescent="0.2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 x14ac:dyDescent="0.2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 x14ac:dyDescent="0.2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 x14ac:dyDescent="0.2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 x14ac:dyDescent="0.2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 x14ac:dyDescent="0.2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 x14ac:dyDescent="0.2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 x14ac:dyDescent="0.2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 x14ac:dyDescent="0.2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 x14ac:dyDescent="0.2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 x14ac:dyDescent="0.2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 x14ac:dyDescent="0.2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 x14ac:dyDescent="0.2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 x14ac:dyDescent="0.2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 x14ac:dyDescent="0.2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 x14ac:dyDescent="0.2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 x14ac:dyDescent="0.2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 x14ac:dyDescent="0.2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 x14ac:dyDescent="0.2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 x14ac:dyDescent="0.2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 x14ac:dyDescent="0.2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 x14ac:dyDescent="0.2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 x14ac:dyDescent="0.2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 x14ac:dyDescent="0.2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 x14ac:dyDescent="0.2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 x14ac:dyDescent="0.2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 x14ac:dyDescent="0.2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 x14ac:dyDescent="0.2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 x14ac:dyDescent="0.2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 x14ac:dyDescent="0.2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 x14ac:dyDescent="0.2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 x14ac:dyDescent="0.2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 x14ac:dyDescent="0.2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 x14ac:dyDescent="0.2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2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15"/>
    <row r="295" spans="1:38" ht="15.75" customHeight="1" x14ac:dyDescent="0.15"/>
    <row r="296" spans="1:38" ht="15.75" customHeight="1" x14ac:dyDescent="0.15"/>
    <row r="297" spans="1:38" ht="15.75" customHeight="1" x14ac:dyDescent="0.15"/>
    <row r="298" spans="1:38" ht="15.75" customHeight="1" x14ac:dyDescent="0.15"/>
    <row r="299" spans="1:38" ht="15.75" customHeight="1" x14ac:dyDescent="0.15"/>
    <row r="300" spans="1:38" ht="15.75" customHeight="1" x14ac:dyDescent="0.15"/>
    <row r="301" spans="1:38" ht="15.75" customHeight="1" x14ac:dyDescent="0.15"/>
    <row r="302" spans="1:38" ht="15.75" customHeight="1" x14ac:dyDescent="0.15"/>
    <row r="303" spans="1:38" ht="15.75" customHeight="1" x14ac:dyDescent="0.15"/>
    <row r="304" spans="1:38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  <row r="1001" ht="15.75" customHeight="1" x14ac:dyDescent="0.15"/>
    <row r="1002" ht="15.75" customHeight="1" x14ac:dyDescent="0.15"/>
    <row r="1003" ht="15.75" customHeight="1" x14ac:dyDescent="0.15"/>
    <row r="1004" ht="15.75" customHeight="1" x14ac:dyDescent="0.15"/>
    <row r="1005" ht="15.75" customHeight="1" x14ac:dyDescent="0.15"/>
    <row r="1006" ht="15.75" customHeight="1" x14ac:dyDescent="0.15"/>
  </sheetData>
  <autoFilter ref="A19:T19"/>
  <mergeCells count="26"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T64:T68"/>
    <mergeCell ref="A89:C89"/>
    <mergeCell ref="E93:F93"/>
    <mergeCell ref="E17:G17"/>
    <mergeCell ref="H17:J17"/>
    <mergeCell ref="A23:C23"/>
    <mergeCell ref="E31:G33"/>
    <mergeCell ref="H31:J33"/>
    <mergeCell ref="E35:G37"/>
    <mergeCell ref="H35:J37"/>
    <mergeCell ref="E81:G82"/>
    <mergeCell ref="H81:J82"/>
    <mergeCell ref="E85:G85"/>
    <mergeCell ref="H85:J85"/>
    <mergeCell ref="A88:C88"/>
    <mergeCell ref="K17:M17"/>
  </mergeCells>
  <printOptions horizontalCentered="1"/>
  <pageMargins left="0" right="0" top="0" bottom="0" header="0" footer="0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Z283"/>
  <sheetViews>
    <sheetView tabSelected="1" view="pageBreakPreview" topLeftCell="B4" zoomScaleSheetLayoutView="100" workbookViewId="0">
      <selection activeCell="B3" sqref="B3"/>
    </sheetView>
  </sheetViews>
  <sheetFormatPr baseColWidth="10" defaultColWidth="12.6640625" defaultRowHeight="14" x14ac:dyDescent="0.15"/>
  <cols>
    <col min="1" max="1" width="12.83203125" style="175" hidden="1" customWidth="1"/>
    <col min="2" max="2" width="8.83203125" style="175" customWidth="1"/>
    <col min="3" max="3" width="31.6640625" style="175" customWidth="1"/>
    <col min="4" max="4" width="15.6640625" style="175" customWidth="1"/>
    <col min="5" max="5" width="19.6640625" style="175" customWidth="1"/>
    <col min="6" max="6" width="15.6640625" style="175" customWidth="1"/>
    <col min="7" max="7" width="18.5" style="175" customWidth="1"/>
    <col min="8" max="8" width="21.33203125" style="175" customWidth="1"/>
    <col min="9" max="9" width="16.33203125" style="175" customWidth="1"/>
    <col min="10" max="10" width="16.1640625" style="175" customWidth="1"/>
    <col min="11" max="26" width="6.6640625" style="175" customWidth="1"/>
    <col min="27" max="16384" width="12.6640625" style="175"/>
  </cols>
  <sheetData>
    <row r="1" spans="1:26" x14ac:dyDescent="0.15">
      <c r="A1" s="172"/>
      <c r="B1" s="172"/>
      <c r="C1" s="172"/>
      <c r="D1" s="173"/>
      <c r="E1" s="172"/>
      <c r="F1" s="173"/>
      <c r="G1" s="172"/>
      <c r="H1" s="172"/>
      <c r="I1" s="168"/>
      <c r="J1" s="174" t="s">
        <v>129</v>
      </c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</row>
    <row r="2" spans="1:26" s="222" customFormat="1" x14ac:dyDescent="0.15">
      <c r="A2" s="223"/>
      <c r="B2" s="223"/>
      <c r="C2" s="223"/>
      <c r="D2" s="224"/>
      <c r="E2" s="223"/>
      <c r="F2" s="224"/>
      <c r="G2" s="223"/>
      <c r="H2" s="286" t="s">
        <v>130</v>
      </c>
      <c r="I2" s="282"/>
      <c r="J2" s="282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spans="1:26" s="222" customFormat="1" x14ac:dyDescent="0.15">
      <c r="A3" s="223"/>
      <c r="B3" s="223"/>
      <c r="C3" s="223"/>
      <c r="D3" s="224"/>
      <c r="E3" s="223"/>
      <c r="F3" s="224"/>
      <c r="G3" s="223"/>
      <c r="H3" s="286" t="s">
        <v>237</v>
      </c>
      <c r="I3" s="282"/>
      <c r="J3" s="282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</row>
    <row r="4" spans="1:26" s="222" customFormat="1" x14ac:dyDescent="0.15">
      <c r="A4" s="223"/>
      <c r="B4" s="223"/>
      <c r="C4" s="223"/>
      <c r="D4" s="224"/>
      <c r="E4" s="223"/>
      <c r="F4" s="224"/>
      <c r="G4" s="223"/>
      <c r="H4" s="223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</row>
    <row r="5" spans="1:26" s="222" customFormat="1" ht="15" x14ac:dyDescent="0.2">
      <c r="A5" s="223"/>
      <c r="B5" s="281" t="s">
        <v>131</v>
      </c>
      <c r="C5" s="282"/>
      <c r="D5" s="282"/>
      <c r="E5" s="282"/>
      <c r="F5" s="282"/>
      <c r="G5" s="282"/>
      <c r="H5" s="282"/>
      <c r="I5" s="282"/>
      <c r="J5" s="282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</row>
    <row r="6" spans="1:26" s="222" customFormat="1" ht="14.5" customHeight="1" x14ac:dyDescent="0.2">
      <c r="A6" s="223"/>
      <c r="D6" s="289" t="s">
        <v>256</v>
      </c>
      <c r="E6" s="289"/>
      <c r="F6" s="289"/>
      <c r="G6" s="289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</row>
    <row r="7" spans="1:26" s="222" customFormat="1" x14ac:dyDescent="0.15">
      <c r="A7" s="223"/>
      <c r="B7" s="287" t="s">
        <v>132</v>
      </c>
      <c r="C7" s="288"/>
      <c r="D7" s="288"/>
      <c r="E7" s="288"/>
      <c r="F7" s="288"/>
      <c r="G7" s="288"/>
      <c r="H7" s="288"/>
      <c r="I7" s="288"/>
      <c r="J7" s="288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</row>
    <row r="8" spans="1:26" s="225" customFormat="1" ht="15" x14ac:dyDescent="0.2">
      <c r="A8" s="223"/>
      <c r="B8" s="281" t="s">
        <v>259</v>
      </c>
      <c r="C8" s="282"/>
      <c r="D8" s="282"/>
      <c r="E8" s="282"/>
      <c r="F8" s="282"/>
      <c r="G8" s="282"/>
      <c r="H8" s="282"/>
      <c r="I8" s="282"/>
      <c r="J8" s="282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</row>
    <row r="9" spans="1:26" s="222" customFormat="1" x14ac:dyDescent="0.15">
      <c r="A9" s="223"/>
      <c r="B9" s="223"/>
      <c r="C9" s="223"/>
      <c r="D9" s="224"/>
      <c r="E9" s="223"/>
      <c r="F9" s="224"/>
      <c r="G9" s="223"/>
      <c r="H9" s="223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</row>
    <row r="10" spans="1:26" s="213" customFormat="1" ht="49.25" customHeight="1" x14ac:dyDescent="0.2">
      <c r="A10" s="216"/>
      <c r="B10" s="285" t="s">
        <v>143</v>
      </c>
      <c r="C10" s="284"/>
      <c r="D10" s="284"/>
      <c r="E10" s="283" t="s">
        <v>133</v>
      </c>
      <c r="F10" s="284"/>
      <c r="G10" s="284"/>
      <c r="H10" s="284"/>
      <c r="I10" s="284"/>
      <c r="J10" s="284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</row>
    <row r="11" spans="1:26" ht="75" customHeight="1" x14ac:dyDescent="0.15">
      <c r="A11" s="196" t="s">
        <v>134</v>
      </c>
      <c r="B11" s="198" t="s">
        <v>135</v>
      </c>
      <c r="C11" s="198" t="s">
        <v>5</v>
      </c>
      <c r="D11" s="199" t="s">
        <v>136</v>
      </c>
      <c r="E11" s="198" t="s">
        <v>137</v>
      </c>
      <c r="F11" s="199" t="s">
        <v>136</v>
      </c>
      <c r="G11" s="198" t="s">
        <v>138</v>
      </c>
      <c r="H11" s="198" t="s">
        <v>139</v>
      </c>
      <c r="I11" s="198" t="s">
        <v>140</v>
      </c>
      <c r="J11" s="198" t="s">
        <v>141</v>
      </c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</row>
    <row r="12" spans="1:26" s="213" customFormat="1" ht="18.5" customHeight="1" x14ac:dyDescent="0.2">
      <c r="A12" s="210"/>
      <c r="B12" s="217">
        <v>1</v>
      </c>
      <c r="C12" s="290" t="s">
        <v>174</v>
      </c>
      <c r="D12" s="291"/>
      <c r="E12" s="291"/>
      <c r="F12" s="291"/>
      <c r="G12" s="291"/>
      <c r="H12" s="291"/>
      <c r="I12" s="291"/>
      <c r="J12" s="29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</row>
    <row r="13" spans="1:26" s="213" customFormat="1" ht="18.5" customHeight="1" x14ac:dyDescent="0.2">
      <c r="A13" s="210"/>
      <c r="B13" s="217" t="s">
        <v>43</v>
      </c>
      <c r="C13" s="290" t="s">
        <v>44</v>
      </c>
      <c r="D13" s="291"/>
      <c r="E13" s="291"/>
      <c r="F13" s="291"/>
      <c r="G13" s="291"/>
      <c r="H13" s="291"/>
      <c r="I13" s="291"/>
      <c r="J13" s="29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</row>
    <row r="14" spans="1:26" ht="38.5" customHeight="1" x14ac:dyDescent="0.15">
      <c r="A14" s="197"/>
      <c r="B14" s="279" t="s">
        <v>45</v>
      </c>
      <c r="C14" s="278" t="s">
        <v>207</v>
      </c>
      <c r="D14" s="280">
        <v>52000</v>
      </c>
      <c r="E14" s="278" t="s">
        <v>186</v>
      </c>
      <c r="F14" s="280">
        <v>52000</v>
      </c>
      <c r="G14" s="278" t="s">
        <v>238</v>
      </c>
      <c r="H14" s="278" t="s">
        <v>212</v>
      </c>
      <c r="I14" s="206">
        <v>41860</v>
      </c>
      <c r="J14" s="207" t="s">
        <v>187</v>
      </c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</row>
    <row r="15" spans="1:26" ht="38.5" customHeight="1" x14ac:dyDescent="0.15">
      <c r="A15" s="197"/>
      <c r="B15" s="279"/>
      <c r="C15" s="278"/>
      <c r="D15" s="280"/>
      <c r="E15" s="278"/>
      <c r="F15" s="280"/>
      <c r="G15" s="278"/>
      <c r="H15" s="278"/>
      <c r="I15" s="206">
        <v>9360</v>
      </c>
      <c r="J15" s="207" t="s">
        <v>180</v>
      </c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</row>
    <row r="16" spans="1:26" ht="38.5" customHeight="1" x14ac:dyDescent="0.15">
      <c r="A16" s="197"/>
      <c r="B16" s="279"/>
      <c r="C16" s="278"/>
      <c r="D16" s="280"/>
      <c r="E16" s="278"/>
      <c r="F16" s="280"/>
      <c r="G16" s="278"/>
      <c r="H16" s="278"/>
      <c r="I16" s="206">
        <v>780</v>
      </c>
      <c r="J16" s="207" t="s">
        <v>176</v>
      </c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</row>
    <row r="17" spans="1:26" ht="39.5" customHeight="1" x14ac:dyDescent="0.15">
      <c r="A17" s="197"/>
      <c r="B17" s="279" t="s">
        <v>47</v>
      </c>
      <c r="C17" s="278" t="s">
        <v>209</v>
      </c>
      <c r="D17" s="280">
        <v>56676</v>
      </c>
      <c r="E17" s="278" t="s">
        <v>208</v>
      </c>
      <c r="F17" s="280">
        <f>14169*4</f>
        <v>56676</v>
      </c>
      <c r="G17" s="278" t="s">
        <v>257</v>
      </c>
      <c r="H17" s="278" t="s">
        <v>213</v>
      </c>
      <c r="I17" s="206">
        <v>45624.18</v>
      </c>
      <c r="J17" s="207" t="s">
        <v>189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ht="39.5" customHeight="1" x14ac:dyDescent="0.15">
      <c r="A18" s="197"/>
      <c r="B18" s="279"/>
      <c r="C18" s="278"/>
      <c r="D18" s="280"/>
      <c r="E18" s="278"/>
      <c r="F18" s="280"/>
      <c r="G18" s="278"/>
      <c r="H18" s="278"/>
      <c r="I18" s="206">
        <v>10201.68</v>
      </c>
      <c r="J18" s="207" t="s">
        <v>181</v>
      </c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ht="39.5" customHeight="1" x14ac:dyDescent="0.15">
      <c r="A19" s="197"/>
      <c r="B19" s="279"/>
      <c r="C19" s="278"/>
      <c r="D19" s="280"/>
      <c r="E19" s="278"/>
      <c r="F19" s="280"/>
      <c r="G19" s="278"/>
      <c r="H19" s="278"/>
      <c r="I19" s="206">
        <v>850.14</v>
      </c>
      <c r="J19" s="207" t="s">
        <v>177</v>
      </c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ht="41.5" customHeight="1" x14ac:dyDescent="0.15">
      <c r="A20" s="197"/>
      <c r="B20" s="279" t="s">
        <v>48</v>
      </c>
      <c r="C20" s="278" t="s">
        <v>243</v>
      </c>
      <c r="D20" s="280">
        <v>56676</v>
      </c>
      <c r="E20" s="278" t="s">
        <v>242</v>
      </c>
      <c r="F20" s="280">
        <v>56676</v>
      </c>
      <c r="G20" s="278" t="s">
        <v>258</v>
      </c>
      <c r="H20" s="278" t="s">
        <v>214</v>
      </c>
      <c r="I20" s="206">
        <v>45624.18</v>
      </c>
      <c r="J20" s="207" t="s">
        <v>190</v>
      </c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ht="41.5" customHeight="1" x14ac:dyDescent="0.15">
      <c r="A21" s="197"/>
      <c r="B21" s="279"/>
      <c r="C21" s="278"/>
      <c r="D21" s="280"/>
      <c r="E21" s="278"/>
      <c r="F21" s="280"/>
      <c r="G21" s="278"/>
      <c r="H21" s="278"/>
      <c r="I21" s="206">
        <v>10201.68</v>
      </c>
      <c r="J21" s="207" t="s">
        <v>182</v>
      </c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ht="41.5" customHeight="1" x14ac:dyDescent="0.15">
      <c r="A22" s="197"/>
      <c r="B22" s="279"/>
      <c r="C22" s="278"/>
      <c r="D22" s="280"/>
      <c r="E22" s="278"/>
      <c r="F22" s="280"/>
      <c r="G22" s="278"/>
      <c r="H22" s="278"/>
      <c r="I22" s="206">
        <v>850.14</v>
      </c>
      <c r="J22" s="207" t="s">
        <v>178</v>
      </c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x14ac:dyDescent="0.15">
      <c r="A23" s="172"/>
      <c r="B23" s="172"/>
      <c r="C23" s="172"/>
      <c r="D23" s="173"/>
      <c r="E23" s="172"/>
      <c r="F23" s="173"/>
      <c r="G23" s="172"/>
      <c r="H23" s="172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213" customFormat="1" ht="46.75" customHeight="1" x14ac:dyDescent="0.2">
      <c r="A24" s="216"/>
      <c r="B24" s="285" t="s">
        <v>143</v>
      </c>
      <c r="C24" s="284"/>
      <c r="D24" s="284"/>
      <c r="E24" s="283" t="s">
        <v>133</v>
      </c>
      <c r="F24" s="284"/>
      <c r="G24" s="284"/>
      <c r="H24" s="284"/>
      <c r="I24" s="284"/>
      <c r="J24" s="284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</row>
    <row r="25" spans="1:26" ht="73.75" customHeight="1" x14ac:dyDescent="0.15">
      <c r="A25" s="196" t="s">
        <v>134</v>
      </c>
      <c r="B25" s="198" t="s">
        <v>135</v>
      </c>
      <c r="C25" s="198" t="s">
        <v>5</v>
      </c>
      <c r="D25" s="199" t="s">
        <v>136</v>
      </c>
      <c r="E25" s="198" t="s">
        <v>137</v>
      </c>
      <c r="F25" s="199" t="s">
        <v>136</v>
      </c>
      <c r="G25" s="198" t="s">
        <v>138</v>
      </c>
      <c r="H25" s="198" t="s">
        <v>139</v>
      </c>
      <c r="I25" s="198" t="s">
        <v>140</v>
      </c>
      <c r="J25" s="198" t="s">
        <v>141</v>
      </c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</row>
    <row r="26" spans="1:26" s="213" customFormat="1" ht="18.5" customHeight="1" x14ac:dyDescent="0.2">
      <c r="A26" s="210"/>
      <c r="B26" s="217" t="s">
        <v>49</v>
      </c>
      <c r="C26" s="290" t="s">
        <v>50</v>
      </c>
      <c r="D26" s="291"/>
      <c r="E26" s="291"/>
      <c r="F26" s="291"/>
      <c r="G26" s="291"/>
      <c r="H26" s="291"/>
      <c r="I26" s="291"/>
      <c r="J26" s="29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</row>
    <row r="27" spans="1:26" ht="84" x14ac:dyDescent="0.15">
      <c r="A27" s="197"/>
      <c r="B27" s="200" t="s">
        <v>51</v>
      </c>
      <c r="C27" s="201" t="s">
        <v>241</v>
      </c>
      <c r="D27" s="202">
        <v>56676</v>
      </c>
      <c r="E27" s="201" t="s">
        <v>228</v>
      </c>
      <c r="F27" s="202">
        <v>56676</v>
      </c>
      <c r="G27" s="201" t="s">
        <v>203</v>
      </c>
      <c r="H27" s="203" t="s">
        <v>229</v>
      </c>
      <c r="I27" s="202">
        <v>56676</v>
      </c>
      <c r="J27" s="204" t="s">
        <v>204</v>
      </c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222" customFormat="1" ht="98" x14ac:dyDescent="0.15">
      <c r="A28" s="219"/>
      <c r="B28" s="220" t="s">
        <v>52</v>
      </c>
      <c r="C28" s="204" t="s">
        <v>253</v>
      </c>
      <c r="D28" s="206">
        <v>56676</v>
      </c>
      <c r="E28" s="204" t="s">
        <v>254</v>
      </c>
      <c r="F28" s="206">
        <v>56676</v>
      </c>
      <c r="G28" s="204" t="s">
        <v>201</v>
      </c>
      <c r="H28" s="208" t="s">
        <v>255</v>
      </c>
      <c r="I28" s="206">
        <v>56676</v>
      </c>
      <c r="J28" s="204" t="s">
        <v>202</v>
      </c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</row>
    <row r="29" spans="1:26" ht="56" x14ac:dyDescent="0.15">
      <c r="A29" s="197"/>
      <c r="B29" s="200" t="s">
        <v>53</v>
      </c>
      <c r="C29" s="201" t="s">
        <v>234</v>
      </c>
      <c r="D29" s="202">
        <v>52000</v>
      </c>
      <c r="E29" s="205" t="s">
        <v>235</v>
      </c>
      <c r="F29" s="202">
        <v>52000</v>
      </c>
      <c r="G29" s="201" t="s">
        <v>199</v>
      </c>
      <c r="H29" s="203" t="s">
        <v>236</v>
      </c>
      <c r="I29" s="202">
        <v>52000</v>
      </c>
      <c r="J29" s="204" t="s">
        <v>200</v>
      </c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213" customFormat="1" ht="22.25" customHeight="1" x14ac:dyDescent="0.2">
      <c r="A30" s="210"/>
      <c r="B30" s="211">
        <v>2</v>
      </c>
      <c r="C30" s="290" t="s">
        <v>56</v>
      </c>
      <c r="D30" s="291"/>
      <c r="E30" s="291"/>
      <c r="F30" s="291"/>
      <c r="G30" s="291"/>
      <c r="H30" s="291"/>
      <c r="I30" s="291"/>
      <c r="J30" s="29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</row>
    <row r="31" spans="1:26" ht="28" x14ac:dyDescent="0.15">
      <c r="A31" s="197"/>
      <c r="B31" s="279" t="s">
        <v>59</v>
      </c>
      <c r="C31" s="278" t="s">
        <v>44</v>
      </c>
      <c r="D31" s="280">
        <v>36377.440000000002</v>
      </c>
      <c r="E31" s="278" t="s">
        <v>240</v>
      </c>
      <c r="F31" s="280">
        <v>36377.440000000002</v>
      </c>
      <c r="G31" s="278"/>
      <c r="H31" s="278" t="s">
        <v>239</v>
      </c>
      <c r="I31" s="206">
        <v>11440</v>
      </c>
      <c r="J31" s="208" t="s">
        <v>183</v>
      </c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ht="28" x14ac:dyDescent="0.15">
      <c r="A32" s="197"/>
      <c r="B32" s="279"/>
      <c r="C32" s="278"/>
      <c r="D32" s="280"/>
      <c r="E32" s="278"/>
      <c r="F32" s="280"/>
      <c r="G32" s="278"/>
      <c r="H32" s="278"/>
      <c r="I32" s="206">
        <v>12468.72</v>
      </c>
      <c r="J32" s="208" t="s">
        <v>184</v>
      </c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ht="28" x14ac:dyDescent="0.15">
      <c r="A33" s="197"/>
      <c r="B33" s="279"/>
      <c r="C33" s="278"/>
      <c r="D33" s="280"/>
      <c r="E33" s="278"/>
      <c r="F33" s="280"/>
      <c r="G33" s="278"/>
      <c r="H33" s="278"/>
      <c r="I33" s="206">
        <v>12468.72</v>
      </c>
      <c r="J33" s="208" t="s">
        <v>185</v>
      </c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213" customFormat="1" ht="19.75" customHeight="1" x14ac:dyDescent="0.2">
      <c r="A34" s="210"/>
      <c r="B34" s="211">
        <v>3</v>
      </c>
      <c r="C34" s="290" t="s">
        <v>62</v>
      </c>
      <c r="D34" s="291"/>
      <c r="E34" s="291"/>
      <c r="F34" s="291"/>
      <c r="G34" s="291"/>
      <c r="H34" s="291"/>
      <c r="I34" s="291"/>
      <c r="J34" s="29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</row>
    <row r="35" spans="1:26" ht="57.5" customHeight="1" x14ac:dyDescent="0.15">
      <c r="A35" s="197"/>
      <c r="B35" s="279" t="s">
        <v>63</v>
      </c>
      <c r="C35" s="278" t="s">
        <v>211</v>
      </c>
      <c r="D35" s="280">
        <v>110000</v>
      </c>
      <c r="E35" s="278" t="s">
        <v>210</v>
      </c>
      <c r="F35" s="280">
        <v>110000</v>
      </c>
      <c r="G35" s="278" t="s">
        <v>215</v>
      </c>
      <c r="H35" s="278" t="s">
        <v>249</v>
      </c>
      <c r="I35" s="202">
        <v>88550</v>
      </c>
      <c r="J35" s="204" t="s">
        <v>205</v>
      </c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ht="57.5" customHeight="1" x14ac:dyDescent="0.15">
      <c r="A36" s="197"/>
      <c r="B36" s="279"/>
      <c r="C36" s="278"/>
      <c r="D36" s="280"/>
      <c r="E36" s="278"/>
      <c r="F36" s="280"/>
      <c r="G36" s="278"/>
      <c r="H36" s="278"/>
      <c r="I36" s="206">
        <v>19800</v>
      </c>
      <c r="J36" s="204" t="s">
        <v>193</v>
      </c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ht="57.5" customHeight="1" x14ac:dyDescent="0.15">
      <c r="A37" s="197"/>
      <c r="B37" s="279"/>
      <c r="C37" s="278"/>
      <c r="D37" s="280"/>
      <c r="E37" s="278"/>
      <c r="F37" s="280"/>
      <c r="G37" s="278"/>
      <c r="H37" s="278"/>
      <c r="I37" s="206">
        <v>1650</v>
      </c>
      <c r="J37" s="204" t="s">
        <v>192</v>
      </c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213" customFormat="1" ht="49.25" customHeight="1" x14ac:dyDescent="0.2">
      <c r="A38" s="216"/>
      <c r="B38" s="274" t="s">
        <v>143</v>
      </c>
      <c r="C38" s="275"/>
      <c r="D38" s="276"/>
      <c r="E38" s="277" t="s">
        <v>133</v>
      </c>
      <c r="F38" s="275"/>
      <c r="G38" s="275"/>
      <c r="H38" s="275"/>
      <c r="I38" s="275"/>
      <c r="J38" s="27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</row>
    <row r="39" spans="1:26" s="213" customFormat="1" ht="21" customHeight="1" x14ac:dyDescent="0.2">
      <c r="A39" s="214"/>
      <c r="B39" s="215">
        <v>6</v>
      </c>
      <c r="C39" s="298" t="s">
        <v>89</v>
      </c>
      <c r="D39" s="299"/>
      <c r="E39" s="299"/>
      <c r="F39" s="299"/>
      <c r="G39" s="299"/>
      <c r="H39" s="299"/>
      <c r="I39" s="299"/>
      <c r="J39" s="300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</row>
    <row r="40" spans="1:26" s="225" customFormat="1" ht="42" x14ac:dyDescent="0.15">
      <c r="A40" s="226"/>
      <c r="B40" s="227" t="s">
        <v>90</v>
      </c>
      <c r="C40" s="228" t="s">
        <v>155</v>
      </c>
      <c r="D40" s="190">
        <v>60175</v>
      </c>
      <c r="E40" s="267" t="s">
        <v>227</v>
      </c>
      <c r="F40" s="190">
        <v>60175</v>
      </c>
      <c r="G40" s="267" t="s">
        <v>260</v>
      </c>
      <c r="H40" s="185" t="s">
        <v>230</v>
      </c>
      <c r="I40" s="270">
        <v>180000</v>
      </c>
      <c r="J40" s="273" t="s">
        <v>206</v>
      </c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</row>
    <row r="41" spans="1:26" s="225" customFormat="1" ht="42" x14ac:dyDescent="0.15">
      <c r="A41" s="226"/>
      <c r="B41" s="227" t="s">
        <v>92</v>
      </c>
      <c r="C41" s="228" t="s">
        <v>158</v>
      </c>
      <c r="D41" s="190">
        <v>59400</v>
      </c>
      <c r="E41" s="268"/>
      <c r="F41" s="190">
        <v>59400</v>
      </c>
      <c r="G41" s="268"/>
      <c r="H41" s="185" t="s">
        <v>231</v>
      </c>
      <c r="I41" s="271"/>
      <c r="J41" s="268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</row>
    <row r="42" spans="1:26" s="225" customFormat="1" ht="42" x14ac:dyDescent="0.15">
      <c r="A42" s="226"/>
      <c r="B42" s="227" t="s">
        <v>93</v>
      </c>
      <c r="C42" s="228" t="s">
        <v>159</v>
      </c>
      <c r="D42" s="190">
        <v>60425</v>
      </c>
      <c r="E42" s="269"/>
      <c r="F42" s="190">
        <v>60425</v>
      </c>
      <c r="G42" s="269"/>
      <c r="H42" s="185" t="s">
        <v>232</v>
      </c>
      <c r="I42" s="272"/>
      <c r="J42" s="269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</row>
    <row r="43" spans="1:26" s="225" customFormat="1" ht="69.5" customHeight="1" x14ac:dyDescent="0.15">
      <c r="A43" s="226"/>
      <c r="B43" s="227" t="s">
        <v>156</v>
      </c>
      <c r="C43" s="185" t="s">
        <v>160</v>
      </c>
      <c r="D43" s="190">
        <v>40000</v>
      </c>
      <c r="E43" s="185" t="s">
        <v>216</v>
      </c>
      <c r="F43" s="190">
        <v>40000</v>
      </c>
      <c r="G43" s="185" t="s">
        <v>261</v>
      </c>
      <c r="H43" s="185" t="s">
        <v>217</v>
      </c>
      <c r="I43" s="190">
        <v>40000</v>
      </c>
      <c r="J43" s="185" t="s">
        <v>198</v>
      </c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</row>
    <row r="44" spans="1:26" x14ac:dyDescent="0.15">
      <c r="A44" s="167"/>
      <c r="B44" s="188" t="s">
        <v>157</v>
      </c>
      <c r="C44" s="170" t="s">
        <v>161</v>
      </c>
      <c r="D44" s="186">
        <v>4592</v>
      </c>
      <c r="E44" s="170" t="s">
        <v>262</v>
      </c>
      <c r="F44" s="171"/>
      <c r="G44" s="170"/>
      <c r="H44" s="170"/>
      <c r="I44" s="186" t="s">
        <v>263</v>
      </c>
      <c r="J44" s="170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</row>
    <row r="45" spans="1:26" x14ac:dyDescent="0.15">
      <c r="A45" s="167"/>
      <c r="B45" s="188" t="s">
        <v>162</v>
      </c>
      <c r="C45" s="170" t="s">
        <v>164</v>
      </c>
      <c r="D45" s="186">
        <v>2290</v>
      </c>
      <c r="E45" s="170" t="s">
        <v>262</v>
      </c>
      <c r="F45" s="171"/>
      <c r="G45" s="170"/>
      <c r="H45" s="170"/>
      <c r="I45" s="186" t="s">
        <v>263</v>
      </c>
      <c r="J45" s="170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</row>
    <row r="46" spans="1:26" x14ac:dyDescent="0.15">
      <c r="A46" s="167"/>
      <c r="B46" s="188" t="s">
        <v>163</v>
      </c>
      <c r="C46" s="170" t="s">
        <v>167</v>
      </c>
      <c r="D46" s="186">
        <v>2499</v>
      </c>
      <c r="E46" s="170" t="s">
        <v>262</v>
      </c>
      <c r="F46" s="171"/>
      <c r="G46" s="170"/>
      <c r="H46" s="170"/>
      <c r="I46" s="186" t="s">
        <v>263</v>
      </c>
      <c r="J46" s="170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</row>
    <row r="47" spans="1:26" x14ac:dyDescent="0.15">
      <c r="A47" s="167"/>
      <c r="B47" s="188" t="s">
        <v>165</v>
      </c>
      <c r="C47" s="170" t="s">
        <v>168</v>
      </c>
      <c r="D47" s="186">
        <v>7080</v>
      </c>
      <c r="E47" s="170" t="s">
        <v>262</v>
      </c>
      <c r="F47" s="171"/>
      <c r="G47" s="170"/>
      <c r="H47" s="170"/>
      <c r="I47" s="186" t="s">
        <v>263</v>
      </c>
      <c r="J47" s="170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</row>
    <row r="48" spans="1:26" x14ac:dyDescent="0.15">
      <c r="A48" s="167"/>
      <c r="B48" s="188" t="s">
        <v>166</v>
      </c>
      <c r="C48" s="170" t="s">
        <v>169</v>
      </c>
      <c r="D48" s="186">
        <v>1378</v>
      </c>
      <c r="E48" s="170" t="s">
        <v>262</v>
      </c>
      <c r="F48" s="171"/>
      <c r="G48" s="170"/>
      <c r="H48" s="170"/>
      <c r="I48" s="186" t="s">
        <v>263</v>
      </c>
      <c r="J48" s="170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</row>
    <row r="49" spans="1:26" s="213" customFormat="1" ht="21" customHeight="1" x14ac:dyDescent="0.2">
      <c r="A49" s="214"/>
      <c r="B49" s="211">
        <v>8</v>
      </c>
      <c r="C49" s="295" t="s">
        <v>105</v>
      </c>
      <c r="D49" s="296"/>
      <c r="E49" s="296"/>
      <c r="F49" s="296"/>
      <c r="G49" s="296"/>
      <c r="H49" s="296"/>
      <c r="I49" s="296"/>
      <c r="J49" s="297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</row>
    <row r="50" spans="1:26" ht="45.5" customHeight="1" x14ac:dyDescent="0.15">
      <c r="A50" s="167"/>
      <c r="B50" s="188" t="s">
        <v>106</v>
      </c>
      <c r="C50" s="170"/>
      <c r="D50" s="186"/>
      <c r="E50" s="185" t="s">
        <v>252</v>
      </c>
      <c r="F50" s="190">
        <v>27</v>
      </c>
      <c r="G50" s="185" t="s">
        <v>250</v>
      </c>
      <c r="H50" s="195" t="s">
        <v>251</v>
      </c>
      <c r="I50" s="190">
        <f>3*9</f>
        <v>27</v>
      </c>
      <c r="J50" s="185" t="s">
        <v>191</v>
      </c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</row>
    <row r="51" spans="1:26" s="213" customFormat="1" ht="21" customHeight="1" x14ac:dyDescent="0.2">
      <c r="A51" s="214"/>
      <c r="B51" s="211">
        <v>9</v>
      </c>
      <c r="C51" s="295" t="s">
        <v>175</v>
      </c>
      <c r="D51" s="296"/>
      <c r="E51" s="296"/>
      <c r="F51" s="296"/>
      <c r="G51" s="296"/>
      <c r="H51" s="296"/>
      <c r="I51" s="296"/>
      <c r="J51" s="297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</row>
    <row r="52" spans="1:26" ht="42" x14ac:dyDescent="0.15">
      <c r="A52" s="167"/>
      <c r="B52" s="188" t="s">
        <v>115</v>
      </c>
      <c r="C52" s="170" t="s">
        <v>170</v>
      </c>
      <c r="D52" s="186">
        <f>14169+14169</f>
        <v>28338</v>
      </c>
      <c r="E52" s="170" t="s">
        <v>224</v>
      </c>
      <c r="F52" s="186">
        <v>28338</v>
      </c>
      <c r="G52" s="187" t="s">
        <v>225</v>
      </c>
      <c r="H52" s="189" t="s">
        <v>226</v>
      </c>
      <c r="I52" s="190">
        <v>28338</v>
      </c>
      <c r="J52" s="185" t="s">
        <v>197</v>
      </c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</row>
    <row r="53" spans="1:26" ht="71.5" customHeight="1" x14ac:dyDescent="0.15">
      <c r="A53" s="167"/>
      <c r="B53" s="301" t="s">
        <v>116</v>
      </c>
      <c r="C53" s="303" t="s">
        <v>171</v>
      </c>
      <c r="D53" s="305">
        <v>42800</v>
      </c>
      <c r="E53" s="185" t="s">
        <v>223</v>
      </c>
      <c r="F53" s="186">
        <v>34800</v>
      </c>
      <c r="G53" s="187" t="s">
        <v>221</v>
      </c>
      <c r="H53" s="189" t="s">
        <v>222</v>
      </c>
      <c r="I53" s="190">
        <v>34800</v>
      </c>
      <c r="J53" s="185" t="s">
        <v>188</v>
      </c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</row>
    <row r="54" spans="1:26" ht="58.75" customHeight="1" x14ac:dyDescent="0.15">
      <c r="A54" s="167"/>
      <c r="B54" s="302"/>
      <c r="C54" s="304"/>
      <c r="D54" s="306"/>
      <c r="E54" s="187" t="s">
        <v>218</v>
      </c>
      <c r="F54" s="186">
        <v>8000</v>
      </c>
      <c r="G54" s="189" t="s">
        <v>220</v>
      </c>
      <c r="H54" s="189" t="s">
        <v>219</v>
      </c>
      <c r="I54" s="190">
        <v>8000</v>
      </c>
      <c r="J54" s="185" t="s">
        <v>179</v>
      </c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</row>
    <row r="55" spans="1:26" s="213" customFormat="1" ht="18.5" customHeight="1" x14ac:dyDescent="0.2">
      <c r="A55" s="214"/>
      <c r="B55" s="211">
        <v>10</v>
      </c>
      <c r="C55" s="295" t="s">
        <v>119</v>
      </c>
      <c r="D55" s="296"/>
      <c r="E55" s="296"/>
      <c r="F55" s="296"/>
      <c r="G55" s="296"/>
      <c r="H55" s="296"/>
      <c r="I55" s="296"/>
      <c r="J55" s="297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</row>
    <row r="56" spans="1:26" ht="42" x14ac:dyDescent="0.15">
      <c r="A56" s="167"/>
      <c r="B56" s="169" t="s">
        <v>120</v>
      </c>
      <c r="C56" s="170" t="s">
        <v>119</v>
      </c>
      <c r="D56" s="186">
        <v>20000</v>
      </c>
      <c r="E56" s="170" t="s">
        <v>194</v>
      </c>
      <c r="F56" s="186">
        <v>20000</v>
      </c>
      <c r="G56" s="187" t="s">
        <v>196</v>
      </c>
      <c r="H56" s="185" t="s">
        <v>233</v>
      </c>
      <c r="I56" s="186">
        <v>20000</v>
      </c>
      <c r="J56" s="185" t="s">
        <v>195</v>
      </c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</row>
    <row r="57" spans="1:26" x14ac:dyDescent="0.15">
      <c r="A57" s="167"/>
      <c r="B57" s="169"/>
      <c r="C57" s="170"/>
      <c r="D57" s="171"/>
      <c r="E57" s="170"/>
      <c r="F57" s="171"/>
      <c r="G57" s="170"/>
      <c r="H57" s="170"/>
      <c r="I57" s="186"/>
      <c r="J57" s="187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</row>
    <row r="58" spans="1:26" x14ac:dyDescent="0.15">
      <c r="A58" s="167"/>
      <c r="B58" s="167"/>
      <c r="C58" s="170"/>
      <c r="D58" s="171"/>
      <c r="E58" s="170"/>
      <c r="F58" s="171"/>
      <c r="G58" s="170"/>
      <c r="H58" s="170"/>
      <c r="I58" s="186"/>
      <c r="J58" s="187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</row>
    <row r="59" spans="1:26" x14ac:dyDescent="0.15">
      <c r="A59" s="179"/>
      <c r="B59" s="293" t="s">
        <v>142</v>
      </c>
      <c r="C59" s="294"/>
      <c r="D59" s="180">
        <f>SUM(D12:D58)</f>
        <v>806058.44</v>
      </c>
      <c r="E59" s="181"/>
      <c r="F59" s="180">
        <f>SUM(F12:F58)</f>
        <v>788246.44</v>
      </c>
      <c r="G59" s="181"/>
      <c r="H59" s="181"/>
      <c r="I59" s="193">
        <f>SUM(I12:I58)</f>
        <v>788246.44</v>
      </c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</row>
    <row r="60" spans="1:26" x14ac:dyDescent="0.15">
      <c r="A60" s="172"/>
      <c r="B60" s="172"/>
      <c r="C60" s="172"/>
      <c r="D60" s="173"/>
      <c r="E60" s="172"/>
      <c r="F60" s="173"/>
      <c r="G60" s="172"/>
      <c r="H60" s="172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</row>
    <row r="61" spans="1:26" x14ac:dyDescent="0.15">
      <c r="A61" s="172"/>
      <c r="B61" s="172"/>
      <c r="C61" s="172"/>
      <c r="D61" s="173"/>
      <c r="E61" s="172"/>
      <c r="F61" s="173"/>
      <c r="G61" s="172"/>
      <c r="H61" s="172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</row>
    <row r="62" spans="1:26" s="213" customFormat="1" ht="28.75" customHeight="1" x14ac:dyDescent="0.2">
      <c r="A62" s="216"/>
      <c r="B62" s="274" t="s">
        <v>244</v>
      </c>
      <c r="C62" s="275"/>
      <c r="D62" s="276"/>
      <c r="E62" s="277" t="s">
        <v>133</v>
      </c>
      <c r="F62" s="275"/>
      <c r="G62" s="275"/>
      <c r="H62" s="275"/>
      <c r="I62" s="275"/>
      <c r="J62" s="276"/>
      <c r="K62" s="216"/>
      <c r="L62" s="216"/>
      <c r="M62" s="216"/>
      <c r="N62" s="216"/>
      <c r="O62" s="216"/>
      <c r="P62" s="216"/>
      <c r="Q62" s="216"/>
      <c r="R62" s="216"/>
      <c r="S62" s="216"/>
      <c r="T62" s="216"/>
    </row>
    <row r="63" spans="1:26" ht="70" x14ac:dyDescent="0.15">
      <c r="A63" s="177" t="s">
        <v>134</v>
      </c>
      <c r="B63" s="177" t="s">
        <v>135</v>
      </c>
      <c r="C63" s="177" t="s">
        <v>5</v>
      </c>
      <c r="D63" s="178" t="s">
        <v>136</v>
      </c>
      <c r="E63" s="177" t="s">
        <v>245</v>
      </c>
      <c r="F63" s="178" t="s">
        <v>136</v>
      </c>
      <c r="G63" s="177" t="s">
        <v>246</v>
      </c>
      <c r="H63" s="177" t="s">
        <v>139</v>
      </c>
      <c r="I63" s="177" t="s">
        <v>140</v>
      </c>
      <c r="J63" s="177" t="s">
        <v>141</v>
      </c>
      <c r="K63" s="176"/>
      <c r="L63" s="176"/>
      <c r="M63" s="176"/>
      <c r="N63" s="176"/>
      <c r="O63" s="176"/>
      <c r="P63" s="176"/>
      <c r="Q63" s="176"/>
      <c r="R63" s="176"/>
      <c r="S63" s="176"/>
      <c r="T63" s="176"/>
    </row>
    <row r="64" spans="1:26" ht="15.75" customHeight="1" x14ac:dyDescent="0.15">
      <c r="A64" s="167"/>
      <c r="B64" s="167" t="s">
        <v>35</v>
      </c>
      <c r="C64" s="194" t="s">
        <v>247</v>
      </c>
      <c r="D64" s="192" t="s">
        <v>247</v>
      </c>
      <c r="E64" s="192" t="s">
        <v>247</v>
      </c>
      <c r="F64" s="192" t="s">
        <v>247</v>
      </c>
      <c r="G64" s="192" t="s">
        <v>247</v>
      </c>
      <c r="H64" s="192" t="s">
        <v>247</v>
      </c>
      <c r="I64" s="192" t="s">
        <v>247</v>
      </c>
      <c r="J64" s="192" t="s">
        <v>247</v>
      </c>
      <c r="K64" s="168"/>
      <c r="L64" s="168"/>
      <c r="M64" s="168"/>
      <c r="N64" s="168"/>
      <c r="O64" s="168"/>
      <c r="P64" s="168"/>
      <c r="Q64" s="168"/>
      <c r="R64" s="168"/>
      <c r="S64" s="168"/>
      <c r="T64" s="168"/>
    </row>
    <row r="65" spans="1:20" ht="15.75" customHeight="1" x14ac:dyDescent="0.15">
      <c r="A65" s="167"/>
      <c r="B65" s="167" t="s">
        <v>57</v>
      </c>
      <c r="C65" s="194" t="s">
        <v>247</v>
      </c>
      <c r="D65" s="192" t="s">
        <v>247</v>
      </c>
      <c r="E65" s="192" t="s">
        <v>247</v>
      </c>
      <c r="F65" s="192" t="s">
        <v>247</v>
      </c>
      <c r="G65" s="192" t="s">
        <v>247</v>
      </c>
      <c r="H65" s="192" t="s">
        <v>247</v>
      </c>
      <c r="I65" s="192" t="s">
        <v>247</v>
      </c>
      <c r="J65" s="192" t="s">
        <v>247</v>
      </c>
      <c r="K65" s="168"/>
      <c r="L65" s="168"/>
      <c r="M65" s="168"/>
      <c r="N65" s="168"/>
      <c r="O65" s="168"/>
      <c r="P65" s="168"/>
      <c r="Q65" s="168"/>
      <c r="R65" s="168"/>
      <c r="S65" s="168"/>
      <c r="T65" s="168"/>
    </row>
    <row r="66" spans="1:20" ht="15.75" customHeight="1" x14ac:dyDescent="0.15">
      <c r="A66" s="167"/>
      <c r="B66" s="167" t="s">
        <v>59</v>
      </c>
      <c r="C66" s="194" t="s">
        <v>247</v>
      </c>
      <c r="D66" s="192" t="s">
        <v>247</v>
      </c>
      <c r="E66" s="192" t="s">
        <v>247</v>
      </c>
      <c r="F66" s="192" t="s">
        <v>247</v>
      </c>
      <c r="G66" s="192" t="s">
        <v>247</v>
      </c>
      <c r="H66" s="192" t="s">
        <v>247</v>
      </c>
      <c r="I66" s="192" t="s">
        <v>247</v>
      </c>
      <c r="J66" s="192" t="s">
        <v>247</v>
      </c>
      <c r="K66" s="168"/>
      <c r="L66" s="168"/>
      <c r="M66" s="168"/>
      <c r="N66" s="168"/>
      <c r="O66" s="168"/>
      <c r="P66" s="168"/>
      <c r="Q66" s="168"/>
      <c r="R66" s="168"/>
      <c r="S66" s="168"/>
      <c r="T66" s="168"/>
    </row>
    <row r="67" spans="1:20" ht="15.75" customHeight="1" x14ac:dyDescent="0.15">
      <c r="A67" s="167"/>
      <c r="B67" s="167" t="s">
        <v>63</v>
      </c>
      <c r="C67" s="194" t="s">
        <v>247</v>
      </c>
      <c r="D67" s="192" t="s">
        <v>247</v>
      </c>
      <c r="E67" s="192" t="s">
        <v>247</v>
      </c>
      <c r="F67" s="192" t="s">
        <v>247</v>
      </c>
      <c r="G67" s="192" t="s">
        <v>247</v>
      </c>
      <c r="H67" s="192" t="s">
        <v>247</v>
      </c>
      <c r="I67" s="192" t="s">
        <v>247</v>
      </c>
      <c r="J67" s="192" t="s">
        <v>247</v>
      </c>
      <c r="K67" s="168"/>
      <c r="L67" s="168"/>
      <c r="M67" s="168"/>
      <c r="N67" s="168"/>
      <c r="O67" s="168"/>
      <c r="P67" s="168"/>
      <c r="Q67" s="168"/>
      <c r="R67" s="168"/>
      <c r="S67" s="168"/>
      <c r="T67" s="168"/>
    </row>
    <row r="68" spans="1:20" ht="15.75" customHeight="1" x14ac:dyDescent="0.15">
      <c r="A68" s="167"/>
      <c r="B68" s="167" t="s">
        <v>70</v>
      </c>
      <c r="C68" s="194" t="s">
        <v>247</v>
      </c>
      <c r="D68" s="192" t="s">
        <v>247</v>
      </c>
      <c r="E68" s="192" t="s">
        <v>247</v>
      </c>
      <c r="F68" s="192" t="s">
        <v>247</v>
      </c>
      <c r="G68" s="192" t="s">
        <v>247</v>
      </c>
      <c r="H68" s="192" t="s">
        <v>247</v>
      </c>
      <c r="I68" s="192" t="s">
        <v>247</v>
      </c>
      <c r="J68" s="192" t="s">
        <v>247</v>
      </c>
      <c r="K68" s="168"/>
      <c r="L68" s="168"/>
      <c r="M68" s="168"/>
      <c r="N68" s="168"/>
      <c r="O68" s="168"/>
      <c r="P68" s="168"/>
      <c r="Q68" s="168"/>
      <c r="R68" s="168"/>
      <c r="S68" s="168"/>
      <c r="T68" s="168"/>
    </row>
    <row r="69" spans="1:20" ht="15.75" customHeight="1" x14ac:dyDescent="0.15">
      <c r="A69" s="167"/>
      <c r="B69" s="167"/>
      <c r="C69" s="170"/>
      <c r="D69" s="192" t="s">
        <v>247</v>
      </c>
      <c r="E69" s="192" t="s">
        <v>247</v>
      </c>
      <c r="F69" s="192" t="s">
        <v>247</v>
      </c>
      <c r="G69" s="192" t="s">
        <v>247</v>
      </c>
      <c r="H69" s="192" t="s">
        <v>247</v>
      </c>
      <c r="I69" s="192" t="s">
        <v>247</v>
      </c>
      <c r="J69" s="192" t="s">
        <v>247</v>
      </c>
      <c r="K69" s="168"/>
      <c r="L69" s="168"/>
      <c r="M69" s="168"/>
      <c r="N69" s="168"/>
      <c r="O69" s="168"/>
      <c r="P69" s="168"/>
      <c r="Q69" s="168"/>
      <c r="R69" s="168"/>
      <c r="S69" s="168"/>
      <c r="T69" s="168"/>
    </row>
    <row r="70" spans="1:20" ht="15" customHeight="1" x14ac:dyDescent="0.15">
      <c r="A70" s="179"/>
      <c r="B70" s="293" t="s">
        <v>142</v>
      </c>
      <c r="C70" s="294"/>
      <c r="D70" s="209" t="s">
        <v>247</v>
      </c>
      <c r="E70" s="209" t="s">
        <v>247</v>
      </c>
      <c r="F70" s="209" t="s">
        <v>247</v>
      </c>
      <c r="G70" s="209" t="s">
        <v>247</v>
      </c>
      <c r="H70" s="209" t="s">
        <v>247</v>
      </c>
      <c r="I70" s="209" t="s">
        <v>247</v>
      </c>
      <c r="J70" s="209" t="s">
        <v>247</v>
      </c>
      <c r="K70" s="182"/>
      <c r="L70" s="182"/>
      <c r="M70" s="182"/>
      <c r="N70" s="182"/>
      <c r="O70" s="182"/>
      <c r="P70" s="182"/>
      <c r="Q70" s="182"/>
      <c r="R70" s="182"/>
      <c r="S70" s="182"/>
      <c r="T70" s="182"/>
    </row>
    <row r="71" spans="1:20" ht="15.75" customHeight="1" x14ac:dyDescent="0.15">
      <c r="A71" s="172"/>
      <c r="B71" s="172"/>
      <c r="C71" s="172"/>
      <c r="D71" s="173"/>
      <c r="E71" s="172"/>
      <c r="F71" s="173"/>
      <c r="G71" s="172"/>
      <c r="H71" s="172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</row>
    <row r="72" spans="1:20" s="213" customFormat="1" ht="26.5" customHeight="1" x14ac:dyDescent="0.2">
      <c r="A72" s="216"/>
      <c r="B72" s="274" t="s">
        <v>248</v>
      </c>
      <c r="C72" s="275"/>
      <c r="D72" s="276"/>
      <c r="E72" s="277" t="s">
        <v>133</v>
      </c>
      <c r="F72" s="275"/>
      <c r="G72" s="275"/>
      <c r="H72" s="275"/>
      <c r="I72" s="275"/>
      <c r="J72" s="276"/>
      <c r="K72" s="216"/>
      <c r="L72" s="216"/>
      <c r="M72" s="216"/>
      <c r="N72" s="216"/>
      <c r="O72" s="216"/>
      <c r="P72" s="216"/>
      <c r="Q72" s="216"/>
      <c r="R72" s="216"/>
      <c r="S72" s="216"/>
      <c r="T72" s="216"/>
    </row>
    <row r="73" spans="1:20" ht="63.75" customHeight="1" x14ac:dyDescent="0.15">
      <c r="A73" s="177" t="s">
        <v>134</v>
      </c>
      <c r="B73" s="177" t="s">
        <v>135</v>
      </c>
      <c r="C73" s="177" t="s">
        <v>5</v>
      </c>
      <c r="D73" s="178" t="s">
        <v>136</v>
      </c>
      <c r="E73" s="177" t="s">
        <v>245</v>
      </c>
      <c r="F73" s="178" t="s">
        <v>136</v>
      </c>
      <c r="G73" s="177" t="s">
        <v>246</v>
      </c>
      <c r="H73" s="177" t="s">
        <v>139</v>
      </c>
      <c r="I73" s="177" t="s">
        <v>140</v>
      </c>
      <c r="J73" s="177" t="s">
        <v>141</v>
      </c>
      <c r="K73" s="176"/>
      <c r="L73" s="176"/>
      <c r="M73" s="176"/>
      <c r="N73" s="176"/>
      <c r="O73" s="176"/>
      <c r="P73" s="176"/>
      <c r="Q73" s="176"/>
      <c r="R73" s="176"/>
      <c r="S73" s="176"/>
      <c r="T73" s="176"/>
    </row>
    <row r="74" spans="1:20" ht="15.75" customHeight="1" x14ac:dyDescent="0.15">
      <c r="A74" s="167"/>
      <c r="B74" s="167" t="s">
        <v>35</v>
      </c>
      <c r="C74" s="194" t="s">
        <v>247</v>
      </c>
      <c r="D74" s="192" t="s">
        <v>247</v>
      </c>
      <c r="E74" s="192" t="s">
        <v>247</v>
      </c>
      <c r="F74" s="192" t="s">
        <v>247</v>
      </c>
      <c r="G74" s="192" t="s">
        <v>247</v>
      </c>
      <c r="H74" s="192" t="s">
        <v>247</v>
      </c>
      <c r="I74" s="192" t="s">
        <v>247</v>
      </c>
      <c r="J74" s="192" t="s">
        <v>247</v>
      </c>
      <c r="K74" s="168"/>
      <c r="L74" s="168"/>
      <c r="M74" s="168"/>
      <c r="N74" s="168"/>
      <c r="O74" s="168"/>
      <c r="P74" s="168"/>
      <c r="Q74" s="168"/>
      <c r="R74" s="168"/>
      <c r="S74" s="168"/>
      <c r="T74" s="168"/>
    </row>
    <row r="75" spans="1:20" ht="15.75" customHeight="1" x14ac:dyDescent="0.15">
      <c r="A75" s="167"/>
      <c r="B75" s="167" t="s">
        <v>57</v>
      </c>
      <c r="C75" s="194" t="s">
        <v>247</v>
      </c>
      <c r="D75" s="192" t="s">
        <v>247</v>
      </c>
      <c r="E75" s="192" t="s">
        <v>247</v>
      </c>
      <c r="F75" s="192" t="s">
        <v>247</v>
      </c>
      <c r="G75" s="192" t="s">
        <v>247</v>
      </c>
      <c r="H75" s="192" t="s">
        <v>247</v>
      </c>
      <c r="I75" s="192" t="s">
        <v>247</v>
      </c>
      <c r="J75" s="192" t="s">
        <v>247</v>
      </c>
      <c r="K75" s="168"/>
      <c r="L75" s="168"/>
      <c r="M75" s="168"/>
      <c r="N75" s="168"/>
      <c r="O75" s="168"/>
      <c r="P75" s="168"/>
      <c r="Q75" s="168"/>
      <c r="R75" s="168"/>
      <c r="S75" s="168"/>
      <c r="T75" s="168"/>
    </row>
    <row r="76" spans="1:20" ht="15.75" customHeight="1" x14ac:dyDescent="0.15">
      <c r="A76" s="167"/>
      <c r="B76" s="167" t="s">
        <v>59</v>
      </c>
      <c r="C76" s="194" t="s">
        <v>247</v>
      </c>
      <c r="D76" s="192" t="s">
        <v>247</v>
      </c>
      <c r="E76" s="192" t="s">
        <v>247</v>
      </c>
      <c r="F76" s="192" t="s">
        <v>247</v>
      </c>
      <c r="G76" s="192" t="s">
        <v>247</v>
      </c>
      <c r="H76" s="192" t="s">
        <v>247</v>
      </c>
      <c r="I76" s="192" t="s">
        <v>247</v>
      </c>
      <c r="J76" s="192" t="s">
        <v>247</v>
      </c>
      <c r="K76" s="168"/>
      <c r="L76" s="168"/>
      <c r="M76" s="168"/>
      <c r="N76" s="168"/>
      <c r="O76" s="168"/>
      <c r="P76" s="168"/>
      <c r="Q76" s="168"/>
      <c r="R76" s="168"/>
      <c r="S76" s="168"/>
      <c r="T76" s="168"/>
    </row>
    <row r="77" spans="1:20" ht="15.75" customHeight="1" x14ac:dyDescent="0.15">
      <c r="A77" s="167"/>
      <c r="B77" s="167" t="s">
        <v>63</v>
      </c>
      <c r="C77" s="194" t="s">
        <v>247</v>
      </c>
      <c r="D77" s="192" t="s">
        <v>247</v>
      </c>
      <c r="E77" s="192" t="s">
        <v>247</v>
      </c>
      <c r="F77" s="192" t="s">
        <v>247</v>
      </c>
      <c r="G77" s="192" t="s">
        <v>247</v>
      </c>
      <c r="H77" s="192" t="s">
        <v>247</v>
      </c>
      <c r="I77" s="192" t="s">
        <v>247</v>
      </c>
      <c r="J77" s="192" t="s">
        <v>247</v>
      </c>
      <c r="K77" s="168"/>
      <c r="L77" s="168"/>
      <c r="M77" s="168"/>
      <c r="N77" s="168"/>
      <c r="O77" s="168"/>
      <c r="P77" s="168"/>
      <c r="Q77" s="168"/>
      <c r="R77" s="168"/>
      <c r="S77" s="168"/>
      <c r="T77" s="168"/>
    </row>
    <row r="78" spans="1:20" ht="15.75" customHeight="1" x14ac:dyDescent="0.15">
      <c r="A78" s="167"/>
      <c r="B78" s="167" t="s">
        <v>70</v>
      </c>
      <c r="C78" s="194" t="s">
        <v>247</v>
      </c>
      <c r="D78" s="192" t="s">
        <v>247</v>
      </c>
      <c r="E78" s="192" t="s">
        <v>247</v>
      </c>
      <c r="F78" s="192" t="s">
        <v>247</v>
      </c>
      <c r="G78" s="192" t="s">
        <v>247</v>
      </c>
      <c r="H78" s="192" t="s">
        <v>247</v>
      </c>
      <c r="I78" s="192" t="s">
        <v>247</v>
      </c>
      <c r="J78" s="192" t="s">
        <v>247</v>
      </c>
      <c r="K78" s="168"/>
      <c r="L78" s="168"/>
      <c r="M78" s="168"/>
      <c r="N78" s="168"/>
      <c r="O78" s="168"/>
      <c r="P78" s="168"/>
      <c r="Q78" s="168"/>
      <c r="R78" s="168"/>
      <c r="S78" s="168"/>
      <c r="T78" s="168"/>
    </row>
    <row r="79" spans="1:20" ht="15.75" customHeight="1" x14ac:dyDescent="0.15">
      <c r="A79" s="167"/>
      <c r="B79" s="167"/>
      <c r="C79" s="170"/>
      <c r="D79" s="192" t="s">
        <v>247</v>
      </c>
      <c r="E79" s="192" t="s">
        <v>247</v>
      </c>
      <c r="F79" s="192" t="s">
        <v>247</v>
      </c>
      <c r="G79" s="192" t="s">
        <v>247</v>
      </c>
      <c r="H79" s="192" t="s">
        <v>247</v>
      </c>
      <c r="I79" s="192" t="s">
        <v>247</v>
      </c>
      <c r="J79" s="192" t="s">
        <v>247</v>
      </c>
      <c r="K79" s="168"/>
      <c r="L79" s="168"/>
      <c r="M79" s="168"/>
      <c r="N79" s="168"/>
      <c r="O79" s="168"/>
      <c r="P79" s="168"/>
      <c r="Q79" s="168"/>
      <c r="R79" s="168"/>
      <c r="S79" s="168"/>
      <c r="T79" s="168"/>
    </row>
    <row r="80" spans="1:20" ht="15" customHeight="1" x14ac:dyDescent="0.15">
      <c r="A80" s="179"/>
      <c r="B80" s="293" t="s">
        <v>142</v>
      </c>
      <c r="C80" s="294"/>
      <c r="D80" s="209" t="s">
        <v>247</v>
      </c>
      <c r="E80" s="209" t="s">
        <v>247</v>
      </c>
      <c r="F80" s="209" t="s">
        <v>247</v>
      </c>
      <c r="G80" s="209" t="s">
        <v>247</v>
      </c>
      <c r="H80" s="209" t="s">
        <v>247</v>
      </c>
      <c r="I80" s="209" t="s">
        <v>247</v>
      </c>
      <c r="J80" s="209" t="s">
        <v>247</v>
      </c>
      <c r="K80" s="182"/>
      <c r="L80" s="182"/>
      <c r="M80" s="182"/>
      <c r="N80" s="182"/>
      <c r="O80" s="182"/>
      <c r="P80" s="182"/>
      <c r="Q80" s="182"/>
      <c r="R80" s="182"/>
      <c r="S80" s="182"/>
      <c r="T80" s="182"/>
    </row>
    <row r="81" spans="1:26" ht="15.75" customHeight="1" x14ac:dyDescent="0.15">
      <c r="A81" s="172"/>
      <c r="B81" s="172"/>
      <c r="C81" s="172"/>
      <c r="D81" s="173"/>
      <c r="E81" s="172"/>
      <c r="F81" s="173"/>
      <c r="G81" s="172"/>
      <c r="H81" s="172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</row>
    <row r="82" spans="1:26" x14ac:dyDescent="0.15">
      <c r="A82" s="172"/>
      <c r="B82" s="172"/>
      <c r="C82" s="172"/>
      <c r="D82" s="173"/>
      <c r="E82" s="172"/>
      <c r="F82" s="173"/>
      <c r="G82" s="172"/>
      <c r="H82" s="172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</row>
    <row r="83" spans="1:26" x14ac:dyDescent="0.15">
      <c r="A83" s="183"/>
      <c r="B83" s="183" t="s">
        <v>144</v>
      </c>
      <c r="C83" s="183"/>
      <c r="D83" s="184"/>
      <c r="E83" s="183"/>
      <c r="F83" s="184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</row>
    <row r="84" spans="1:26" x14ac:dyDescent="0.15">
      <c r="A84" s="172"/>
      <c r="B84" s="172"/>
      <c r="C84" s="172"/>
      <c r="D84" s="173"/>
      <c r="E84" s="172"/>
      <c r="F84" s="173"/>
      <c r="G84" s="172"/>
      <c r="H84" s="172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</row>
    <row r="85" spans="1:26" x14ac:dyDescent="0.15">
      <c r="A85" s="172"/>
      <c r="B85" s="172"/>
      <c r="C85" s="172"/>
      <c r="D85" s="173"/>
      <c r="E85" s="172"/>
      <c r="F85" s="173"/>
      <c r="G85" s="172"/>
      <c r="H85" s="172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</row>
    <row r="86" spans="1:26" x14ac:dyDescent="0.15">
      <c r="A86" s="172"/>
      <c r="B86" s="172"/>
      <c r="C86" s="172"/>
      <c r="D86" s="173"/>
      <c r="E86" s="172"/>
      <c r="F86" s="173"/>
      <c r="G86" s="172"/>
      <c r="H86" s="172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</row>
    <row r="87" spans="1:26" x14ac:dyDescent="0.15">
      <c r="A87" s="172"/>
      <c r="B87" s="172"/>
      <c r="C87" s="172"/>
      <c r="D87" s="173"/>
      <c r="E87" s="172"/>
      <c r="F87" s="173"/>
      <c r="G87" s="172"/>
      <c r="H87" s="172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</row>
    <row r="88" spans="1:26" x14ac:dyDescent="0.15">
      <c r="A88" s="172"/>
      <c r="B88" s="172"/>
      <c r="C88" s="172"/>
      <c r="D88" s="173"/>
      <c r="E88" s="172"/>
      <c r="F88" s="173"/>
      <c r="G88" s="172"/>
      <c r="H88" s="172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</row>
    <row r="89" spans="1:26" x14ac:dyDescent="0.15">
      <c r="A89" s="172"/>
      <c r="B89" s="172"/>
      <c r="C89" s="172"/>
      <c r="D89" s="173"/>
      <c r="E89" s="172"/>
      <c r="F89" s="173"/>
      <c r="G89" s="172"/>
      <c r="H89" s="172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</row>
    <row r="90" spans="1:26" x14ac:dyDescent="0.15">
      <c r="A90" s="172"/>
      <c r="B90" s="172"/>
      <c r="C90" s="172"/>
      <c r="D90" s="173"/>
      <c r="E90" s="172"/>
      <c r="F90" s="173"/>
      <c r="G90" s="172"/>
      <c r="H90" s="172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</row>
    <row r="91" spans="1:26" x14ac:dyDescent="0.15">
      <c r="A91" s="172"/>
      <c r="B91" s="172"/>
      <c r="C91" s="172"/>
      <c r="D91" s="173"/>
      <c r="E91" s="172"/>
      <c r="F91" s="173"/>
      <c r="G91" s="172"/>
      <c r="H91" s="172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</row>
    <row r="92" spans="1:26" x14ac:dyDescent="0.15">
      <c r="A92" s="172"/>
      <c r="B92" s="172"/>
      <c r="C92" s="172"/>
      <c r="D92" s="173"/>
      <c r="E92" s="172"/>
      <c r="F92" s="173"/>
      <c r="G92" s="172"/>
      <c r="H92" s="172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</row>
    <row r="93" spans="1:26" x14ac:dyDescent="0.15">
      <c r="A93" s="172"/>
      <c r="B93" s="172"/>
      <c r="C93" s="172"/>
      <c r="D93" s="173"/>
      <c r="E93" s="172"/>
      <c r="F93" s="173"/>
      <c r="G93" s="172"/>
      <c r="H93" s="172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</row>
    <row r="94" spans="1:26" x14ac:dyDescent="0.15">
      <c r="A94" s="172"/>
      <c r="B94" s="172"/>
      <c r="C94" s="172"/>
      <c r="D94" s="173"/>
      <c r="E94" s="172"/>
      <c r="F94" s="173"/>
      <c r="G94" s="172"/>
      <c r="H94" s="172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</row>
    <row r="95" spans="1:26" x14ac:dyDescent="0.15">
      <c r="A95" s="172"/>
      <c r="B95" s="172"/>
      <c r="C95" s="172"/>
      <c r="D95" s="173"/>
      <c r="E95" s="172"/>
      <c r="F95" s="173"/>
      <c r="G95" s="172"/>
      <c r="H95" s="172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</row>
    <row r="96" spans="1:26" x14ac:dyDescent="0.15">
      <c r="A96" s="172"/>
      <c r="B96" s="172"/>
      <c r="C96" s="172"/>
      <c r="D96" s="173"/>
      <c r="E96" s="172"/>
      <c r="F96" s="173"/>
      <c r="G96" s="172"/>
      <c r="H96" s="172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</row>
    <row r="97" spans="1:26" x14ac:dyDescent="0.15">
      <c r="A97" s="172"/>
      <c r="B97" s="172"/>
      <c r="C97" s="172"/>
      <c r="D97" s="173"/>
      <c r="E97" s="172"/>
      <c r="F97" s="173"/>
      <c r="G97" s="172"/>
      <c r="H97" s="172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</row>
    <row r="98" spans="1:26" x14ac:dyDescent="0.15">
      <c r="A98" s="172"/>
      <c r="B98" s="172"/>
      <c r="C98" s="172"/>
      <c r="D98" s="173"/>
      <c r="E98" s="172"/>
      <c r="F98" s="173"/>
      <c r="G98" s="172"/>
      <c r="H98" s="172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</row>
    <row r="99" spans="1:26" x14ac:dyDescent="0.15">
      <c r="A99" s="172"/>
      <c r="B99" s="172"/>
      <c r="C99" s="172"/>
      <c r="D99" s="173"/>
      <c r="E99" s="172"/>
      <c r="F99" s="173"/>
      <c r="G99" s="172"/>
      <c r="H99" s="172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</row>
    <row r="100" spans="1:26" x14ac:dyDescent="0.15">
      <c r="A100" s="172"/>
      <c r="B100" s="172"/>
      <c r="C100" s="172"/>
      <c r="D100" s="173"/>
      <c r="E100" s="172"/>
      <c r="F100" s="173"/>
      <c r="G100" s="172"/>
      <c r="H100" s="172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</row>
    <row r="101" spans="1:26" x14ac:dyDescent="0.15">
      <c r="A101" s="172"/>
      <c r="B101" s="172"/>
      <c r="C101" s="172"/>
      <c r="D101" s="173"/>
      <c r="E101" s="172"/>
      <c r="F101" s="173"/>
      <c r="G101" s="172"/>
      <c r="H101" s="172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</row>
    <row r="102" spans="1:26" x14ac:dyDescent="0.15">
      <c r="A102" s="172"/>
      <c r="B102" s="172"/>
      <c r="C102" s="172"/>
      <c r="D102" s="173"/>
      <c r="E102" s="172"/>
      <c r="F102" s="173"/>
      <c r="G102" s="172"/>
      <c r="H102" s="172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</row>
    <row r="103" spans="1:26" x14ac:dyDescent="0.15">
      <c r="A103" s="172"/>
      <c r="B103" s="172"/>
      <c r="C103" s="172"/>
      <c r="D103" s="173"/>
      <c r="E103" s="172"/>
      <c r="F103" s="173"/>
      <c r="G103" s="172"/>
      <c r="H103" s="172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</row>
    <row r="104" spans="1:26" x14ac:dyDescent="0.15">
      <c r="A104" s="172"/>
      <c r="B104" s="172"/>
      <c r="C104" s="172"/>
      <c r="D104" s="173"/>
      <c r="E104" s="172"/>
      <c r="F104" s="173"/>
      <c r="G104" s="172"/>
      <c r="H104" s="172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</row>
    <row r="105" spans="1:26" x14ac:dyDescent="0.15">
      <c r="A105" s="172"/>
      <c r="B105" s="172"/>
      <c r="C105" s="172"/>
      <c r="D105" s="173"/>
      <c r="E105" s="172"/>
      <c r="F105" s="173"/>
      <c r="G105" s="172"/>
      <c r="H105" s="172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</row>
    <row r="106" spans="1:26" x14ac:dyDescent="0.15">
      <c r="A106" s="172"/>
      <c r="B106" s="172"/>
      <c r="C106" s="172"/>
      <c r="D106" s="173"/>
      <c r="E106" s="172"/>
      <c r="F106" s="173"/>
      <c r="G106" s="172"/>
      <c r="H106" s="172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</row>
    <row r="107" spans="1:26" x14ac:dyDescent="0.15">
      <c r="A107" s="172"/>
      <c r="B107" s="172"/>
      <c r="C107" s="172"/>
      <c r="D107" s="173"/>
      <c r="E107" s="172"/>
      <c r="F107" s="173"/>
      <c r="G107" s="172"/>
      <c r="H107" s="172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</row>
    <row r="108" spans="1:26" x14ac:dyDescent="0.15">
      <c r="A108" s="172"/>
      <c r="B108" s="172"/>
      <c r="C108" s="172"/>
      <c r="D108" s="173"/>
      <c r="E108" s="172"/>
      <c r="F108" s="173"/>
      <c r="G108" s="172"/>
      <c r="H108" s="172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</row>
    <row r="109" spans="1:26" x14ac:dyDescent="0.15">
      <c r="A109" s="172"/>
      <c r="B109" s="172"/>
      <c r="C109" s="172"/>
      <c r="D109" s="173"/>
      <c r="E109" s="172"/>
      <c r="F109" s="173"/>
      <c r="G109" s="172"/>
      <c r="H109" s="172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</row>
    <row r="110" spans="1:26" x14ac:dyDescent="0.15">
      <c r="A110" s="172"/>
      <c r="B110" s="172"/>
      <c r="C110" s="172"/>
      <c r="D110" s="173"/>
      <c r="E110" s="172"/>
      <c r="F110" s="173"/>
      <c r="G110" s="172"/>
      <c r="H110" s="172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</row>
    <row r="111" spans="1:26" x14ac:dyDescent="0.15">
      <c r="A111" s="172"/>
      <c r="B111" s="172"/>
      <c r="C111" s="172"/>
      <c r="D111" s="173"/>
      <c r="E111" s="172"/>
      <c r="F111" s="173"/>
      <c r="G111" s="172"/>
      <c r="H111" s="172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</row>
    <row r="112" spans="1:26" x14ac:dyDescent="0.15">
      <c r="A112" s="172"/>
      <c r="B112" s="172"/>
      <c r="C112" s="172"/>
      <c r="D112" s="173"/>
      <c r="E112" s="172"/>
      <c r="F112" s="173"/>
      <c r="G112" s="172"/>
      <c r="H112" s="172"/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</row>
    <row r="113" spans="1:26" x14ac:dyDescent="0.15">
      <c r="A113" s="172"/>
      <c r="B113" s="172"/>
      <c r="C113" s="172"/>
      <c r="D113" s="173"/>
      <c r="E113" s="172"/>
      <c r="F113" s="173"/>
      <c r="G113" s="172"/>
      <c r="H113" s="172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</row>
    <row r="114" spans="1:26" x14ac:dyDescent="0.15">
      <c r="A114" s="172"/>
      <c r="B114" s="172"/>
      <c r="C114" s="172"/>
      <c r="D114" s="173"/>
      <c r="E114" s="172"/>
      <c r="F114" s="173"/>
      <c r="G114" s="172"/>
      <c r="H114" s="172"/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</row>
    <row r="115" spans="1:26" x14ac:dyDescent="0.15">
      <c r="A115" s="172"/>
      <c r="B115" s="172"/>
      <c r="C115" s="172"/>
      <c r="D115" s="173"/>
      <c r="E115" s="172"/>
      <c r="F115" s="173"/>
      <c r="G115" s="172"/>
      <c r="H115" s="172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</row>
    <row r="116" spans="1:26" x14ac:dyDescent="0.15">
      <c r="A116" s="172"/>
      <c r="B116" s="172"/>
      <c r="C116" s="172"/>
      <c r="D116" s="173"/>
      <c r="E116" s="172"/>
      <c r="F116" s="173"/>
      <c r="G116" s="172"/>
      <c r="H116" s="172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</row>
    <row r="117" spans="1:26" x14ac:dyDescent="0.15">
      <c r="A117" s="172"/>
      <c r="B117" s="172"/>
      <c r="C117" s="172"/>
      <c r="D117" s="173"/>
      <c r="E117" s="172"/>
      <c r="F117" s="173"/>
      <c r="G117" s="172"/>
      <c r="H117" s="172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  <c r="T117" s="168"/>
      <c r="U117" s="168"/>
      <c r="V117" s="168"/>
      <c r="W117" s="168"/>
      <c r="X117" s="168"/>
      <c r="Y117" s="168"/>
      <c r="Z117" s="168"/>
    </row>
    <row r="118" spans="1:26" x14ac:dyDescent="0.15">
      <c r="A118" s="172"/>
      <c r="B118" s="172"/>
      <c r="C118" s="172"/>
      <c r="D118" s="173"/>
      <c r="E118" s="172"/>
      <c r="F118" s="173"/>
      <c r="G118" s="172"/>
      <c r="H118" s="172"/>
      <c r="I118" s="168"/>
      <c r="J118" s="168"/>
      <c r="K118" s="168"/>
      <c r="L118" s="168"/>
      <c r="M118" s="168"/>
      <c r="N118" s="168"/>
      <c r="O118" s="168"/>
      <c r="P118" s="168"/>
      <c r="Q118" s="168"/>
      <c r="R118" s="168"/>
      <c r="S118" s="168"/>
      <c r="T118" s="168"/>
      <c r="U118" s="168"/>
      <c r="V118" s="168"/>
      <c r="W118" s="168"/>
      <c r="X118" s="168"/>
      <c r="Y118" s="168"/>
      <c r="Z118" s="168"/>
    </row>
    <row r="119" spans="1:26" x14ac:dyDescent="0.15">
      <c r="A119" s="172"/>
      <c r="B119" s="172"/>
      <c r="C119" s="172"/>
      <c r="D119" s="173"/>
      <c r="E119" s="172"/>
      <c r="F119" s="173"/>
      <c r="G119" s="172"/>
      <c r="H119" s="172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</row>
    <row r="120" spans="1:26" x14ac:dyDescent="0.15">
      <c r="A120" s="172"/>
      <c r="B120" s="172"/>
      <c r="C120" s="172"/>
      <c r="D120" s="173"/>
      <c r="E120" s="172"/>
      <c r="F120" s="173"/>
      <c r="G120" s="172"/>
      <c r="H120" s="172"/>
      <c r="I120" s="168"/>
      <c r="J120" s="168"/>
      <c r="K120" s="168"/>
      <c r="L120" s="168"/>
      <c r="M120" s="168"/>
      <c r="N120" s="168"/>
      <c r="O120" s="168"/>
      <c r="P120" s="168"/>
      <c r="Q120" s="168"/>
      <c r="R120" s="168"/>
      <c r="S120" s="168"/>
      <c r="T120" s="168"/>
      <c r="U120" s="168"/>
      <c r="V120" s="168"/>
      <c r="W120" s="168"/>
      <c r="X120" s="168"/>
      <c r="Y120" s="168"/>
      <c r="Z120" s="168"/>
    </row>
    <row r="121" spans="1:26" x14ac:dyDescent="0.15">
      <c r="A121" s="172"/>
      <c r="B121" s="172"/>
      <c r="C121" s="172"/>
      <c r="D121" s="173"/>
      <c r="E121" s="172"/>
      <c r="F121" s="173"/>
      <c r="G121" s="172"/>
      <c r="H121" s="172"/>
      <c r="I121" s="168"/>
      <c r="J121" s="168"/>
      <c r="K121" s="168"/>
      <c r="L121" s="168"/>
      <c r="M121" s="168"/>
      <c r="N121" s="168"/>
      <c r="O121" s="168"/>
      <c r="P121" s="168"/>
      <c r="Q121" s="168"/>
      <c r="R121" s="168"/>
      <c r="S121" s="168"/>
      <c r="T121" s="168"/>
      <c r="U121" s="168"/>
      <c r="V121" s="168"/>
      <c r="W121" s="168"/>
      <c r="X121" s="168"/>
      <c r="Y121" s="168"/>
      <c r="Z121" s="168"/>
    </row>
    <row r="122" spans="1:26" x14ac:dyDescent="0.15">
      <c r="A122" s="172"/>
      <c r="B122" s="172"/>
      <c r="C122" s="172"/>
      <c r="D122" s="173"/>
      <c r="E122" s="172"/>
      <c r="F122" s="173"/>
      <c r="G122" s="172"/>
      <c r="H122" s="172"/>
      <c r="I122" s="168"/>
      <c r="J122" s="168"/>
      <c r="K122" s="168"/>
      <c r="L122" s="168"/>
      <c r="M122" s="168"/>
      <c r="N122" s="168"/>
      <c r="O122" s="168"/>
      <c r="P122" s="168"/>
      <c r="Q122" s="168"/>
      <c r="R122" s="168"/>
      <c r="S122" s="168"/>
      <c r="T122" s="168"/>
      <c r="U122" s="168"/>
      <c r="V122" s="168"/>
      <c r="W122" s="168"/>
      <c r="X122" s="168"/>
      <c r="Y122" s="168"/>
      <c r="Z122" s="168"/>
    </row>
    <row r="123" spans="1:26" x14ac:dyDescent="0.15">
      <c r="A123" s="172"/>
      <c r="B123" s="172"/>
      <c r="C123" s="172"/>
      <c r="D123" s="173"/>
      <c r="E123" s="172"/>
      <c r="F123" s="173"/>
      <c r="G123" s="172"/>
      <c r="H123" s="172"/>
      <c r="I123" s="168"/>
      <c r="J123" s="168"/>
      <c r="K123" s="168"/>
      <c r="L123" s="168"/>
      <c r="M123" s="168"/>
      <c r="N123" s="168"/>
      <c r="O123" s="168"/>
      <c r="P123" s="168"/>
      <c r="Q123" s="168"/>
      <c r="R123" s="168"/>
      <c r="S123" s="168"/>
      <c r="T123" s="168"/>
      <c r="U123" s="168"/>
      <c r="V123" s="168"/>
      <c r="W123" s="168"/>
      <c r="X123" s="168"/>
      <c r="Y123" s="168"/>
      <c r="Z123" s="168"/>
    </row>
    <row r="124" spans="1:26" x14ac:dyDescent="0.15">
      <c r="A124" s="172"/>
      <c r="B124" s="172"/>
      <c r="C124" s="172"/>
      <c r="D124" s="173"/>
      <c r="E124" s="172"/>
      <c r="F124" s="173"/>
      <c r="G124" s="172"/>
      <c r="H124" s="172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8"/>
    </row>
    <row r="125" spans="1:26" x14ac:dyDescent="0.15">
      <c r="A125" s="172"/>
      <c r="B125" s="172"/>
      <c r="C125" s="172"/>
      <c r="D125" s="173"/>
      <c r="E125" s="172"/>
      <c r="F125" s="173"/>
      <c r="G125" s="172"/>
      <c r="H125" s="172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  <c r="W125" s="168"/>
      <c r="X125" s="168"/>
      <c r="Y125" s="168"/>
      <c r="Z125" s="168"/>
    </row>
    <row r="126" spans="1:26" x14ac:dyDescent="0.15">
      <c r="A126" s="172"/>
      <c r="B126" s="172"/>
      <c r="C126" s="172"/>
      <c r="D126" s="173"/>
      <c r="E126" s="172"/>
      <c r="F126" s="173"/>
      <c r="G126" s="172"/>
      <c r="H126" s="172"/>
      <c r="I126" s="168"/>
      <c r="J126" s="168"/>
      <c r="K126" s="168"/>
      <c r="L126" s="168"/>
      <c r="M126" s="168"/>
      <c r="N126" s="168"/>
      <c r="O126" s="168"/>
      <c r="P126" s="168"/>
      <c r="Q126" s="168"/>
      <c r="R126" s="168"/>
      <c r="S126" s="168"/>
      <c r="T126" s="168"/>
      <c r="U126" s="168"/>
      <c r="V126" s="168"/>
      <c r="W126" s="168"/>
      <c r="X126" s="168"/>
      <c r="Y126" s="168"/>
      <c r="Z126" s="168"/>
    </row>
    <row r="127" spans="1:26" x14ac:dyDescent="0.15">
      <c r="A127" s="172"/>
      <c r="B127" s="172"/>
      <c r="C127" s="172"/>
      <c r="D127" s="173"/>
      <c r="E127" s="172"/>
      <c r="F127" s="173"/>
      <c r="G127" s="172"/>
      <c r="H127" s="172"/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</row>
    <row r="128" spans="1:26" x14ac:dyDescent="0.15">
      <c r="A128" s="172"/>
      <c r="B128" s="172"/>
      <c r="C128" s="172"/>
      <c r="D128" s="173"/>
      <c r="E128" s="172"/>
      <c r="F128" s="173"/>
      <c r="G128" s="172"/>
      <c r="H128" s="172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8"/>
      <c r="Z128" s="168"/>
    </row>
    <row r="129" spans="1:26" x14ac:dyDescent="0.15">
      <c r="A129" s="172"/>
      <c r="B129" s="172"/>
      <c r="C129" s="172"/>
      <c r="D129" s="173"/>
      <c r="E129" s="172"/>
      <c r="F129" s="173"/>
      <c r="G129" s="172"/>
      <c r="H129" s="172"/>
      <c r="I129" s="168"/>
      <c r="J129" s="168"/>
      <c r="K129" s="168"/>
      <c r="L129" s="168"/>
      <c r="M129" s="168"/>
      <c r="N129" s="168"/>
      <c r="O129" s="168"/>
      <c r="P129" s="168"/>
      <c r="Q129" s="168"/>
      <c r="R129" s="168"/>
      <c r="S129" s="168"/>
      <c r="T129" s="168"/>
      <c r="U129" s="168"/>
      <c r="V129" s="168"/>
      <c r="W129" s="168"/>
      <c r="X129" s="168"/>
      <c r="Y129" s="168"/>
      <c r="Z129" s="168"/>
    </row>
    <row r="130" spans="1:26" x14ac:dyDescent="0.15">
      <c r="A130" s="172"/>
      <c r="B130" s="172"/>
      <c r="C130" s="172"/>
      <c r="D130" s="173"/>
      <c r="E130" s="172"/>
      <c r="F130" s="173"/>
      <c r="G130" s="172"/>
      <c r="H130" s="172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  <c r="Y130" s="168"/>
      <c r="Z130" s="168"/>
    </row>
    <row r="131" spans="1:26" x14ac:dyDescent="0.15">
      <c r="A131" s="172"/>
      <c r="B131" s="172"/>
      <c r="C131" s="172"/>
      <c r="D131" s="173"/>
      <c r="E131" s="172"/>
      <c r="F131" s="173"/>
      <c r="G131" s="172"/>
      <c r="H131" s="172"/>
      <c r="I131" s="168"/>
      <c r="J131" s="168"/>
      <c r="K131" s="168"/>
      <c r="L131" s="168"/>
      <c r="M131" s="168"/>
      <c r="N131" s="168"/>
      <c r="O131" s="168"/>
      <c r="P131" s="168"/>
      <c r="Q131" s="168"/>
      <c r="R131" s="168"/>
      <c r="S131" s="168"/>
      <c r="T131" s="168"/>
      <c r="U131" s="168"/>
      <c r="V131" s="168"/>
      <c r="W131" s="168"/>
      <c r="X131" s="168"/>
      <c r="Y131" s="168"/>
      <c r="Z131" s="168"/>
    </row>
    <row r="132" spans="1:26" x14ac:dyDescent="0.15">
      <c r="A132" s="172"/>
      <c r="B132" s="172"/>
      <c r="C132" s="172"/>
      <c r="D132" s="173"/>
      <c r="E132" s="172"/>
      <c r="F132" s="173"/>
      <c r="G132" s="172"/>
      <c r="H132" s="172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8"/>
    </row>
    <row r="133" spans="1:26" x14ac:dyDescent="0.15">
      <c r="A133" s="172"/>
      <c r="B133" s="172"/>
      <c r="C133" s="172"/>
      <c r="D133" s="173"/>
      <c r="E133" s="172"/>
      <c r="F133" s="173"/>
      <c r="G133" s="172"/>
      <c r="H133" s="172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  <c r="W133" s="168"/>
      <c r="X133" s="168"/>
      <c r="Y133" s="168"/>
      <c r="Z133" s="168"/>
    </row>
    <row r="134" spans="1:26" x14ac:dyDescent="0.15">
      <c r="A134" s="172"/>
      <c r="B134" s="172"/>
      <c r="C134" s="172"/>
      <c r="D134" s="173"/>
      <c r="E134" s="172"/>
      <c r="F134" s="173"/>
      <c r="G134" s="172"/>
      <c r="H134" s="172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  <c r="S134" s="168"/>
      <c r="T134" s="168"/>
      <c r="U134" s="168"/>
      <c r="V134" s="168"/>
      <c r="W134" s="168"/>
      <c r="X134" s="168"/>
      <c r="Y134" s="168"/>
      <c r="Z134" s="168"/>
    </row>
    <row r="135" spans="1:26" x14ac:dyDescent="0.15">
      <c r="A135" s="172"/>
      <c r="B135" s="172"/>
      <c r="C135" s="172"/>
      <c r="D135" s="173"/>
      <c r="E135" s="172"/>
      <c r="F135" s="173"/>
      <c r="G135" s="172"/>
      <c r="H135" s="172"/>
      <c r="I135" s="168"/>
      <c r="J135" s="168"/>
      <c r="K135" s="168"/>
      <c r="L135" s="168"/>
      <c r="M135" s="168"/>
      <c r="N135" s="168"/>
      <c r="O135" s="168"/>
      <c r="P135" s="168"/>
      <c r="Q135" s="168"/>
      <c r="R135" s="168"/>
      <c r="S135" s="168"/>
      <c r="T135" s="168"/>
      <c r="U135" s="168"/>
      <c r="V135" s="168"/>
      <c r="W135" s="168"/>
      <c r="X135" s="168"/>
      <c r="Y135" s="168"/>
      <c r="Z135" s="168"/>
    </row>
    <row r="136" spans="1:26" x14ac:dyDescent="0.15">
      <c r="A136" s="172"/>
      <c r="B136" s="172"/>
      <c r="C136" s="172"/>
      <c r="D136" s="173"/>
      <c r="E136" s="172"/>
      <c r="F136" s="173"/>
      <c r="G136" s="172"/>
      <c r="H136" s="172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  <c r="S136" s="168"/>
      <c r="T136" s="168"/>
      <c r="U136" s="168"/>
      <c r="V136" s="168"/>
      <c r="W136" s="168"/>
      <c r="X136" s="168"/>
      <c r="Y136" s="168"/>
      <c r="Z136" s="168"/>
    </row>
    <row r="137" spans="1:26" x14ac:dyDescent="0.15">
      <c r="A137" s="172"/>
      <c r="B137" s="172"/>
      <c r="C137" s="172"/>
      <c r="D137" s="173"/>
      <c r="E137" s="172"/>
      <c r="F137" s="173"/>
      <c r="G137" s="172"/>
      <c r="H137" s="172"/>
      <c r="I137" s="168"/>
      <c r="J137" s="168"/>
      <c r="K137" s="168"/>
      <c r="L137" s="168"/>
      <c r="M137" s="168"/>
      <c r="N137" s="168"/>
      <c r="O137" s="168"/>
      <c r="P137" s="168"/>
      <c r="Q137" s="168"/>
      <c r="R137" s="168"/>
      <c r="S137" s="168"/>
      <c r="T137" s="168"/>
      <c r="U137" s="168"/>
      <c r="V137" s="168"/>
      <c r="W137" s="168"/>
      <c r="X137" s="168"/>
      <c r="Y137" s="168"/>
      <c r="Z137" s="168"/>
    </row>
    <row r="138" spans="1:26" x14ac:dyDescent="0.15">
      <c r="A138" s="172"/>
      <c r="B138" s="172"/>
      <c r="C138" s="172"/>
      <c r="D138" s="173"/>
      <c r="E138" s="172"/>
      <c r="F138" s="173"/>
      <c r="G138" s="172"/>
      <c r="H138" s="172"/>
      <c r="I138" s="168"/>
      <c r="J138" s="168"/>
      <c r="K138" s="168"/>
      <c r="L138" s="168"/>
      <c r="M138" s="168"/>
      <c r="N138" s="168"/>
      <c r="O138" s="168"/>
      <c r="P138" s="168"/>
      <c r="Q138" s="168"/>
      <c r="R138" s="168"/>
      <c r="S138" s="168"/>
      <c r="T138" s="168"/>
      <c r="U138" s="168"/>
      <c r="V138" s="168"/>
      <c r="W138" s="168"/>
      <c r="X138" s="168"/>
      <c r="Y138" s="168"/>
      <c r="Z138" s="168"/>
    </row>
    <row r="139" spans="1:26" x14ac:dyDescent="0.15">
      <c r="A139" s="172"/>
      <c r="B139" s="172"/>
      <c r="C139" s="172"/>
      <c r="D139" s="173"/>
      <c r="E139" s="172"/>
      <c r="F139" s="173"/>
      <c r="G139" s="172"/>
      <c r="H139" s="172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8"/>
      <c r="Z139" s="168"/>
    </row>
    <row r="140" spans="1:26" x14ac:dyDescent="0.15">
      <c r="A140" s="172"/>
      <c r="B140" s="172"/>
      <c r="C140" s="172"/>
      <c r="D140" s="173"/>
      <c r="E140" s="172"/>
      <c r="F140" s="173"/>
      <c r="G140" s="172"/>
      <c r="H140" s="172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8"/>
      <c r="Y140" s="168"/>
      <c r="Z140" s="168"/>
    </row>
    <row r="141" spans="1:26" x14ac:dyDescent="0.15">
      <c r="A141" s="172"/>
      <c r="B141" s="172"/>
      <c r="C141" s="172"/>
      <c r="D141" s="173"/>
      <c r="E141" s="172"/>
      <c r="F141" s="173"/>
      <c r="G141" s="172"/>
      <c r="H141" s="172"/>
      <c r="I141" s="168"/>
      <c r="J141" s="168"/>
      <c r="K141" s="168"/>
      <c r="L141" s="168"/>
      <c r="M141" s="168"/>
      <c r="N141" s="168"/>
      <c r="O141" s="168"/>
      <c r="P141" s="168"/>
      <c r="Q141" s="168"/>
      <c r="R141" s="168"/>
      <c r="S141" s="168"/>
      <c r="T141" s="168"/>
      <c r="U141" s="168"/>
      <c r="V141" s="168"/>
      <c r="W141" s="168"/>
      <c r="X141" s="168"/>
      <c r="Y141" s="168"/>
      <c r="Z141" s="168"/>
    </row>
    <row r="142" spans="1:26" x14ac:dyDescent="0.15">
      <c r="A142" s="172"/>
      <c r="B142" s="172"/>
      <c r="C142" s="172"/>
      <c r="D142" s="173"/>
      <c r="E142" s="172"/>
      <c r="F142" s="173"/>
      <c r="G142" s="172"/>
      <c r="H142" s="172"/>
      <c r="I142" s="168"/>
      <c r="J142" s="168"/>
      <c r="K142" s="168"/>
      <c r="L142" s="168"/>
      <c r="M142" s="168"/>
      <c r="N142" s="168"/>
      <c r="O142" s="168"/>
      <c r="P142" s="168"/>
      <c r="Q142" s="168"/>
      <c r="R142" s="168"/>
      <c r="S142" s="168"/>
      <c r="T142" s="168"/>
      <c r="U142" s="168"/>
      <c r="V142" s="168"/>
      <c r="W142" s="168"/>
      <c r="X142" s="168"/>
      <c r="Y142" s="168"/>
      <c r="Z142" s="168"/>
    </row>
    <row r="143" spans="1:26" x14ac:dyDescent="0.15">
      <c r="A143" s="172"/>
      <c r="B143" s="172"/>
      <c r="C143" s="172"/>
      <c r="D143" s="173"/>
      <c r="E143" s="172"/>
      <c r="F143" s="173"/>
      <c r="G143" s="172"/>
      <c r="H143" s="172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8"/>
      <c r="Y143" s="168"/>
      <c r="Z143" s="168"/>
    </row>
    <row r="144" spans="1:26" x14ac:dyDescent="0.15">
      <c r="A144" s="172"/>
      <c r="B144" s="172"/>
      <c r="C144" s="172"/>
      <c r="D144" s="173"/>
      <c r="E144" s="172"/>
      <c r="F144" s="173"/>
      <c r="G144" s="172"/>
      <c r="H144" s="172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  <c r="Y144" s="168"/>
      <c r="Z144" s="168"/>
    </row>
    <row r="145" spans="1:26" x14ac:dyDescent="0.15">
      <c r="A145" s="172"/>
      <c r="B145" s="172"/>
      <c r="C145" s="172"/>
      <c r="D145" s="173"/>
      <c r="E145" s="172"/>
      <c r="F145" s="173"/>
      <c r="G145" s="172"/>
      <c r="H145" s="172"/>
      <c r="I145" s="168"/>
      <c r="J145" s="168"/>
      <c r="K145" s="168"/>
      <c r="L145" s="168"/>
      <c r="M145" s="168"/>
      <c r="N145" s="168"/>
      <c r="O145" s="168"/>
      <c r="P145" s="168"/>
      <c r="Q145" s="168"/>
      <c r="R145" s="168"/>
      <c r="S145" s="168"/>
      <c r="T145" s="168"/>
      <c r="U145" s="168"/>
      <c r="V145" s="168"/>
      <c r="W145" s="168"/>
      <c r="X145" s="168"/>
      <c r="Y145" s="168"/>
      <c r="Z145" s="168"/>
    </row>
    <row r="146" spans="1:26" x14ac:dyDescent="0.15">
      <c r="A146" s="172"/>
      <c r="B146" s="172"/>
      <c r="C146" s="172"/>
      <c r="D146" s="173"/>
      <c r="E146" s="172"/>
      <c r="F146" s="173"/>
      <c r="G146" s="172"/>
      <c r="H146" s="172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8"/>
      <c r="Y146" s="168"/>
      <c r="Z146" s="168"/>
    </row>
    <row r="147" spans="1:26" x14ac:dyDescent="0.15">
      <c r="A147" s="172"/>
      <c r="B147" s="172"/>
      <c r="C147" s="172"/>
      <c r="D147" s="173"/>
      <c r="E147" s="172"/>
      <c r="F147" s="173"/>
      <c r="G147" s="172"/>
      <c r="H147" s="172"/>
      <c r="I147" s="168"/>
      <c r="J147" s="168"/>
      <c r="K147" s="168"/>
      <c r="L147" s="168"/>
      <c r="M147" s="168"/>
      <c r="N147" s="168"/>
      <c r="O147" s="168"/>
      <c r="P147" s="168"/>
      <c r="Q147" s="168"/>
      <c r="R147" s="168"/>
      <c r="S147" s="168"/>
      <c r="T147" s="168"/>
      <c r="U147" s="168"/>
      <c r="V147" s="168"/>
      <c r="W147" s="168"/>
      <c r="X147" s="168"/>
      <c r="Y147" s="168"/>
      <c r="Z147" s="168"/>
    </row>
    <row r="148" spans="1:26" x14ac:dyDescent="0.15">
      <c r="A148" s="172"/>
      <c r="B148" s="172"/>
      <c r="C148" s="172"/>
      <c r="D148" s="173"/>
      <c r="E148" s="172"/>
      <c r="F148" s="173"/>
      <c r="G148" s="172"/>
      <c r="H148" s="172"/>
      <c r="I148" s="168"/>
      <c r="J148" s="168"/>
      <c r="K148" s="168"/>
      <c r="L148" s="168"/>
      <c r="M148" s="168"/>
      <c r="N148" s="168"/>
      <c r="O148" s="168"/>
      <c r="P148" s="168"/>
      <c r="Q148" s="168"/>
      <c r="R148" s="168"/>
      <c r="S148" s="168"/>
      <c r="T148" s="168"/>
      <c r="U148" s="168"/>
      <c r="V148" s="168"/>
      <c r="W148" s="168"/>
      <c r="X148" s="168"/>
      <c r="Y148" s="168"/>
      <c r="Z148" s="168"/>
    </row>
    <row r="149" spans="1:26" x14ac:dyDescent="0.15">
      <c r="A149" s="172"/>
      <c r="B149" s="172"/>
      <c r="C149" s="172"/>
      <c r="D149" s="173"/>
      <c r="E149" s="172"/>
      <c r="F149" s="173"/>
      <c r="G149" s="172"/>
      <c r="H149" s="172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8"/>
      <c r="Y149" s="168"/>
      <c r="Z149" s="168"/>
    </row>
    <row r="150" spans="1:26" x14ac:dyDescent="0.15">
      <c r="A150" s="172"/>
      <c r="B150" s="172"/>
      <c r="C150" s="172"/>
      <c r="D150" s="173"/>
      <c r="E150" s="172"/>
      <c r="F150" s="173"/>
      <c r="G150" s="172"/>
      <c r="H150" s="172"/>
      <c r="I150" s="168"/>
      <c r="J150" s="168"/>
      <c r="K150" s="168"/>
      <c r="L150" s="168"/>
      <c r="M150" s="168"/>
      <c r="N150" s="168"/>
      <c r="O150" s="168"/>
      <c r="P150" s="168"/>
      <c r="Q150" s="168"/>
      <c r="R150" s="168"/>
      <c r="S150" s="168"/>
      <c r="T150" s="168"/>
      <c r="U150" s="168"/>
      <c r="V150" s="168"/>
      <c r="W150" s="168"/>
      <c r="X150" s="168"/>
      <c r="Y150" s="168"/>
      <c r="Z150" s="168"/>
    </row>
    <row r="151" spans="1:26" x14ac:dyDescent="0.15">
      <c r="A151" s="172"/>
      <c r="B151" s="172"/>
      <c r="C151" s="172"/>
      <c r="D151" s="173"/>
      <c r="E151" s="172"/>
      <c r="F151" s="173"/>
      <c r="G151" s="172"/>
      <c r="H151" s="172"/>
      <c r="I151" s="168"/>
      <c r="J151" s="168"/>
      <c r="K151" s="168"/>
      <c r="L151" s="168"/>
      <c r="M151" s="168"/>
      <c r="N151" s="168"/>
      <c r="O151" s="168"/>
      <c r="P151" s="168"/>
      <c r="Q151" s="168"/>
      <c r="R151" s="168"/>
      <c r="S151" s="168"/>
      <c r="T151" s="168"/>
      <c r="U151" s="168"/>
      <c r="V151" s="168"/>
      <c r="W151" s="168"/>
      <c r="X151" s="168"/>
      <c r="Y151" s="168"/>
      <c r="Z151" s="168"/>
    </row>
    <row r="152" spans="1:26" x14ac:dyDescent="0.15">
      <c r="A152" s="172"/>
      <c r="B152" s="172"/>
      <c r="C152" s="172"/>
      <c r="D152" s="173"/>
      <c r="E152" s="172"/>
      <c r="F152" s="173"/>
      <c r="G152" s="172"/>
      <c r="H152" s="172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8"/>
      <c r="Y152" s="168"/>
      <c r="Z152" s="168"/>
    </row>
    <row r="153" spans="1:26" x14ac:dyDescent="0.15">
      <c r="A153" s="172"/>
      <c r="B153" s="172"/>
      <c r="C153" s="172"/>
      <c r="D153" s="173"/>
      <c r="E153" s="172"/>
      <c r="F153" s="173"/>
      <c r="G153" s="172"/>
      <c r="H153" s="172"/>
      <c r="I153" s="168"/>
      <c r="J153" s="168"/>
      <c r="K153" s="168"/>
      <c r="L153" s="168"/>
      <c r="M153" s="168"/>
      <c r="N153" s="168"/>
      <c r="O153" s="168"/>
      <c r="P153" s="168"/>
      <c r="Q153" s="168"/>
      <c r="R153" s="168"/>
      <c r="S153" s="168"/>
      <c r="T153" s="168"/>
      <c r="U153" s="168"/>
      <c r="V153" s="168"/>
      <c r="W153" s="168"/>
      <c r="X153" s="168"/>
      <c r="Y153" s="168"/>
      <c r="Z153" s="168"/>
    </row>
    <row r="154" spans="1:26" x14ac:dyDescent="0.15">
      <c r="A154" s="172"/>
      <c r="B154" s="172"/>
      <c r="C154" s="172"/>
      <c r="D154" s="173"/>
      <c r="E154" s="172"/>
      <c r="F154" s="173"/>
      <c r="G154" s="172"/>
      <c r="H154" s="172"/>
      <c r="I154" s="168"/>
      <c r="J154" s="168"/>
      <c r="K154" s="168"/>
      <c r="L154" s="168"/>
      <c r="M154" s="168"/>
      <c r="N154" s="168"/>
      <c r="O154" s="168"/>
      <c r="P154" s="168"/>
      <c r="Q154" s="168"/>
      <c r="R154" s="168"/>
      <c r="S154" s="168"/>
      <c r="T154" s="168"/>
      <c r="U154" s="168"/>
      <c r="V154" s="168"/>
      <c r="W154" s="168"/>
      <c r="X154" s="168"/>
      <c r="Y154" s="168"/>
      <c r="Z154" s="168"/>
    </row>
    <row r="155" spans="1:26" x14ac:dyDescent="0.15">
      <c r="A155" s="172"/>
      <c r="B155" s="172"/>
      <c r="C155" s="172"/>
      <c r="D155" s="173"/>
      <c r="E155" s="172"/>
      <c r="F155" s="173"/>
      <c r="G155" s="172"/>
      <c r="H155" s="172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8"/>
      <c r="Y155" s="168"/>
      <c r="Z155" s="168"/>
    </row>
    <row r="156" spans="1:26" x14ac:dyDescent="0.15">
      <c r="A156" s="172"/>
      <c r="B156" s="172"/>
      <c r="C156" s="172"/>
      <c r="D156" s="173"/>
      <c r="E156" s="172"/>
      <c r="F156" s="173"/>
      <c r="G156" s="172"/>
      <c r="H156" s="172"/>
      <c r="I156" s="168"/>
      <c r="J156" s="168"/>
      <c r="K156" s="168"/>
      <c r="L156" s="168"/>
      <c r="M156" s="168"/>
      <c r="N156" s="168"/>
      <c r="O156" s="168"/>
      <c r="P156" s="168"/>
      <c r="Q156" s="168"/>
      <c r="R156" s="168"/>
      <c r="S156" s="168"/>
      <c r="T156" s="168"/>
      <c r="U156" s="168"/>
      <c r="V156" s="168"/>
      <c r="W156" s="168"/>
      <c r="X156" s="168"/>
      <c r="Y156" s="168"/>
      <c r="Z156" s="168"/>
    </row>
    <row r="157" spans="1:26" x14ac:dyDescent="0.15">
      <c r="A157" s="172"/>
      <c r="B157" s="172"/>
      <c r="C157" s="172"/>
      <c r="D157" s="173"/>
      <c r="E157" s="172"/>
      <c r="F157" s="173"/>
      <c r="G157" s="172"/>
      <c r="H157" s="172"/>
      <c r="I157" s="168"/>
      <c r="J157" s="168"/>
      <c r="K157" s="168"/>
      <c r="L157" s="168"/>
      <c r="M157" s="168"/>
      <c r="N157" s="168"/>
      <c r="O157" s="168"/>
      <c r="P157" s="168"/>
      <c r="Q157" s="168"/>
      <c r="R157" s="168"/>
      <c r="S157" s="168"/>
      <c r="T157" s="168"/>
      <c r="U157" s="168"/>
      <c r="V157" s="168"/>
      <c r="W157" s="168"/>
      <c r="X157" s="168"/>
      <c r="Y157" s="168"/>
      <c r="Z157" s="168"/>
    </row>
    <row r="158" spans="1:26" x14ac:dyDescent="0.15">
      <c r="A158" s="172"/>
      <c r="B158" s="172"/>
      <c r="C158" s="172"/>
      <c r="D158" s="173"/>
      <c r="E158" s="172"/>
      <c r="F158" s="173"/>
      <c r="G158" s="172"/>
      <c r="H158" s="172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  <c r="Y158" s="168"/>
      <c r="Z158" s="168"/>
    </row>
    <row r="159" spans="1:26" x14ac:dyDescent="0.15">
      <c r="A159" s="172"/>
      <c r="B159" s="172"/>
      <c r="C159" s="172"/>
      <c r="D159" s="173"/>
      <c r="E159" s="172"/>
      <c r="F159" s="173"/>
      <c r="G159" s="172"/>
      <c r="H159" s="172"/>
      <c r="I159" s="168"/>
      <c r="J159" s="168"/>
      <c r="K159" s="168"/>
      <c r="L159" s="168"/>
      <c r="M159" s="168"/>
      <c r="N159" s="168"/>
      <c r="O159" s="168"/>
      <c r="P159" s="168"/>
      <c r="Q159" s="168"/>
      <c r="R159" s="168"/>
      <c r="S159" s="168"/>
      <c r="T159" s="168"/>
      <c r="U159" s="168"/>
      <c r="V159" s="168"/>
      <c r="W159" s="168"/>
      <c r="X159" s="168"/>
      <c r="Y159" s="168"/>
      <c r="Z159" s="168"/>
    </row>
    <row r="160" spans="1:26" x14ac:dyDescent="0.15">
      <c r="A160" s="172"/>
      <c r="B160" s="172"/>
      <c r="C160" s="172"/>
      <c r="D160" s="173"/>
      <c r="E160" s="172"/>
      <c r="F160" s="173"/>
      <c r="G160" s="172"/>
      <c r="H160" s="172"/>
      <c r="I160" s="168"/>
      <c r="J160" s="168"/>
      <c r="K160" s="168"/>
      <c r="L160" s="168"/>
      <c r="M160" s="168"/>
      <c r="N160" s="168"/>
      <c r="O160" s="168"/>
      <c r="P160" s="168"/>
      <c r="Q160" s="168"/>
      <c r="R160" s="168"/>
      <c r="S160" s="168"/>
      <c r="T160" s="168"/>
      <c r="U160" s="168"/>
      <c r="V160" s="168"/>
      <c r="W160" s="168"/>
      <c r="X160" s="168"/>
      <c r="Y160" s="168"/>
      <c r="Z160" s="168"/>
    </row>
    <row r="161" spans="1:26" x14ac:dyDescent="0.15">
      <c r="A161" s="172"/>
      <c r="B161" s="172"/>
      <c r="C161" s="172"/>
      <c r="D161" s="173"/>
      <c r="E161" s="172"/>
      <c r="F161" s="173"/>
      <c r="G161" s="172"/>
      <c r="H161" s="172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8"/>
      <c r="Y161" s="168"/>
      <c r="Z161" s="168"/>
    </row>
    <row r="162" spans="1:26" x14ac:dyDescent="0.15">
      <c r="A162" s="172"/>
      <c r="B162" s="172"/>
      <c r="C162" s="172"/>
      <c r="D162" s="173"/>
      <c r="E162" s="172"/>
      <c r="F162" s="173"/>
      <c r="G162" s="172"/>
      <c r="H162" s="172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  <c r="W162" s="168"/>
      <c r="X162" s="168"/>
      <c r="Y162" s="168"/>
      <c r="Z162" s="168"/>
    </row>
    <row r="163" spans="1:26" x14ac:dyDescent="0.15">
      <c r="A163" s="172"/>
      <c r="B163" s="172"/>
      <c r="C163" s="172"/>
      <c r="D163" s="173"/>
      <c r="E163" s="172"/>
      <c r="F163" s="173"/>
      <c r="G163" s="172"/>
      <c r="H163" s="172"/>
      <c r="I163" s="168"/>
      <c r="J163" s="168"/>
      <c r="K163" s="168"/>
      <c r="L163" s="168"/>
      <c r="M163" s="168"/>
      <c r="N163" s="168"/>
      <c r="O163" s="168"/>
      <c r="P163" s="168"/>
      <c r="Q163" s="168"/>
      <c r="R163" s="168"/>
      <c r="S163" s="168"/>
      <c r="T163" s="168"/>
      <c r="U163" s="168"/>
      <c r="V163" s="168"/>
      <c r="W163" s="168"/>
      <c r="X163" s="168"/>
      <c r="Y163" s="168"/>
      <c r="Z163" s="168"/>
    </row>
    <row r="164" spans="1:26" x14ac:dyDescent="0.15">
      <c r="A164" s="172"/>
      <c r="B164" s="172"/>
      <c r="C164" s="172"/>
      <c r="D164" s="173"/>
      <c r="E164" s="172"/>
      <c r="F164" s="173"/>
      <c r="G164" s="172"/>
      <c r="H164" s="172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8"/>
      <c r="Y164" s="168"/>
      <c r="Z164" s="168"/>
    </row>
    <row r="165" spans="1:26" x14ac:dyDescent="0.15">
      <c r="A165" s="172"/>
      <c r="B165" s="172"/>
      <c r="C165" s="172"/>
      <c r="D165" s="173"/>
      <c r="E165" s="172"/>
      <c r="F165" s="173"/>
      <c r="G165" s="172"/>
      <c r="H165" s="172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</row>
    <row r="166" spans="1:26" x14ac:dyDescent="0.15">
      <c r="A166" s="172"/>
      <c r="B166" s="172"/>
      <c r="C166" s="172"/>
      <c r="D166" s="173"/>
      <c r="E166" s="172"/>
      <c r="F166" s="173"/>
      <c r="G166" s="172"/>
      <c r="H166" s="172"/>
      <c r="I166" s="168"/>
      <c r="J166" s="168"/>
      <c r="K166" s="168"/>
      <c r="L166" s="168"/>
      <c r="M166" s="168"/>
      <c r="N166" s="168"/>
      <c r="O166" s="168"/>
      <c r="P166" s="168"/>
      <c r="Q166" s="168"/>
      <c r="R166" s="168"/>
      <c r="S166" s="168"/>
      <c r="T166" s="168"/>
      <c r="U166" s="168"/>
      <c r="V166" s="168"/>
      <c r="W166" s="168"/>
      <c r="X166" s="168"/>
      <c r="Y166" s="168"/>
      <c r="Z166" s="168"/>
    </row>
    <row r="167" spans="1:26" x14ac:dyDescent="0.15">
      <c r="A167" s="172"/>
      <c r="B167" s="172"/>
      <c r="C167" s="172"/>
      <c r="D167" s="173"/>
      <c r="E167" s="172"/>
      <c r="F167" s="173"/>
      <c r="G167" s="172"/>
      <c r="H167" s="172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8"/>
      <c r="Y167" s="168"/>
      <c r="Z167" s="168"/>
    </row>
    <row r="168" spans="1:26" x14ac:dyDescent="0.15">
      <c r="A168" s="172"/>
      <c r="B168" s="172"/>
      <c r="C168" s="172"/>
      <c r="D168" s="173"/>
      <c r="E168" s="172"/>
      <c r="F168" s="173"/>
      <c r="G168" s="172"/>
      <c r="H168" s="172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  <c r="W168" s="168"/>
      <c r="X168" s="168"/>
      <c r="Y168" s="168"/>
      <c r="Z168" s="168"/>
    </row>
    <row r="169" spans="1:26" x14ac:dyDescent="0.15">
      <c r="A169" s="172"/>
      <c r="B169" s="172"/>
      <c r="C169" s="172"/>
      <c r="D169" s="173"/>
      <c r="E169" s="172"/>
      <c r="F169" s="173"/>
      <c r="G169" s="172"/>
      <c r="H169" s="172"/>
      <c r="I169" s="168"/>
      <c r="J169" s="168"/>
      <c r="K169" s="168"/>
      <c r="L169" s="168"/>
      <c r="M169" s="168"/>
      <c r="N169" s="168"/>
      <c r="O169" s="168"/>
      <c r="P169" s="168"/>
      <c r="Q169" s="168"/>
      <c r="R169" s="168"/>
      <c r="S169" s="168"/>
      <c r="T169" s="168"/>
      <c r="U169" s="168"/>
      <c r="V169" s="168"/>
      <c r="W169" s="168"/>
      <c r="X169" s="168"/>
      <c r="Y169" s="168"/>
      <c r="Z169" s="168"/>
    </row>
    <row r="170" spans="1:26" x14ac:dyDescent="0.15">
      <c r="A170" s="172"/>
      <c r="B170" s="172"/>
      <c r="C170" s="172"/>
      <c r="D170" s="173"/>
      <c r="E170" s="172"/>
      <c r="F170" s="173"/>
      <c r="G170" s="172"/>
      <c r="H170" s="172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8"/>
      <c r="Y170" s="168"/>
      <c r="Z170" s="168"/>
    </row>
    <row r="171" spans="1:26" x14ac:dyDescent="0.15">
      <c r="A171" s="172"/>
      <c r="B171" s="172"/>
      <c r="C171" s="172"/>
      <c r="D171" s="173"/>
      <c r="E171" s="172"/>
      <c r="F171" s="173"/>
      <c r="G171" s="172"/>
      <c r="H171" s="172"/>
      <c r="I171" s="168"/>
      <c r="J171" s="168"/>
      <c r="K171" s="168"/>
      <c r="L171" s="168"/>
      <c r="M171" s="168"/>
      <c r="N171" s="168"/>
      <c r="O171" s="168"/>
      <c r="P171" s="168"/>
      <c r="Q171" s="168"/>
      <c r="R171" s="168"/>
      <c r="S171" s="168"/>
      <c r="T171" s="168"/>
      <c r="U171" s="168"/>
      <c r="V171" s="168"/>
      <c r="W171" s="168"/>
      <c r="X171" s="168"/>
      <c r="Y171" s="168"/>
      <c r="Z171" s="168"/>
    </row>
    <row r="172" spans="1:26" x14ac:dyDescent="0.15">
      <c r="A172" s="172"/>
      <c r="B172" s="172"/>
      <c r="C172" s="172"/>
      <c r="D172" s="173"/>
      <c r="E172" s="172"/>
      <c r="F172" s="173"/>
      <c r="G172" s="172"/>
      <c r="H172" s="172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  <c r="Y172" s="168"/>
      <c r="Z172" s="168"/>
    </row>
    <row r="173" spans="1:26" x14ac:dyDescent="0.15">
      <c r="A173" s="172"/>
      <c r="B173" s="172"/>
      <c r="C173" s="172"/>
      <c r="D173" s="173"/>
      <c r="E173" s="172"/>
      <c r="F173" s="173"/>
      <c r="G173" s="172"/>
      <c r="H173" s="172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8"/>
      <c r="Y173" s="168"/>
      <c r="Z173" s="168"/>
    </row>
    <row r="174" spans="1:26" x14ac:dyDescent="0.15">
      <c r="A174" s="172"/>
      <c r="B174" s="172"/>
      <c r="C174" s="172"/>
      <c r="D174" s="173"/>
      <c r="E174" s="172"/>
      <c r="F174" s="173"/>
      <c r="G174" s="172"/>
      <c r="H174" s="172"/>
      <c r="I174" s="168"/>
      <c r="J174" s="168"/>
      <c r="K174" s="168"/>
      <c r="L174" s="168"/>
      <c r="M174" s="168"/>
      <c r="N174" s="168"/>
      <c r="O174" s="168"/>
      <c r="P174" s="168"/>
      <c r="Q174" s="168"/>
      <c r="R174" s="168"/>
      <c r="S174" s="168"/>
      <c r="T174" s="168"/>
      <c r="U174" s="168"/>
      <c r="V174" s="168"/>
      <c r="W174" s="168"/>
      <c r="X174" s="168"/>
      <c r="Y174" s="168"/>
      <c r="Z174" s="168"/>
    </row>
    <row r="175" spans="1:26" x14ac:dyDescent="0.15">
      <c r="A175" s="172"/>
      <c r="B175" s="172"/>
      <c r="C175" s="172"/>
      <c r="D175" s="173"/>
      <c r="E175" s="172"/>
      <c r="F175" s="173"/>
      <c r="G175" s="172"/>
      <c r="H175" s="172"/>
      <c r="I175" s="168"/>
      <c r="J175" s="168"/>
      <c r="K175" s="168"/>
      <c r="L175" s="168"/>
      <c r="M175" s="168"/>
      <c r="N175" s="168"/>
      <c r="O175" s="168"/>
      <c r="P175" s="168"/>
      <c r="Q175" s="168"/>
      <c r="R175" s="168"/>
      <c r="S175" s="168"/>
      <c r="T175" s="168"/>
      <c r="U175" s="168"/>
      <c r="V175" s="168"/>
      <c r="W175" s="168"/>
      <c r="X175" s="168"/>
      <c r="Y175" s="168"/>
      <c r="Z175" s="168"/>
    </row>
    <row r="176" spans="1:26" x14ac:dyDescent="0.15">
      <c r="A176" s="172"/>
      <c r="B176" s="172"/>
      <c r="C176" s="172"/>
      <c r="D176" s="173"/>
      <c r="E176" s="172"/>
      <c r="F176" s="173"/>
      <c r="G176" s="172"/>
      <c r="H176" s="172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8"/>
      <c r="Y176" s="168"/>
      <c r="Z176" s="168"/>
    </row>
    <row r="177" spans="1:26" x14ac:dyDescent="0.15">
      <c r="A177" s="172"/>
      <c r="B177" s="172"/>
      <c r="C177" s="172"/>
      <c r="D177" s="173"/>
      <c r="E177" s="172"/>
      <c r="F177" s="173"/>
      <c r="G177" s="172"/>
      <c r="H177" s="172"/>
      <c r="I177" s="168"/>
      <c r="J177" s="168"/>
      <c r="K177" s="168"/>
      <c r="L177" s="168"/>
      <c r="M177" s="168"/>
      <c r="N177" s="168"/>
      <c r="O177" s="168"/>
      <c r="P177" s="168"/>
      <c r="Q177" s="168"/>
      <c r="R177" s="168"/>
      <c r="S177" s="168"/>
      <c r="T177" s="168"/>
      <c r="U177" s="168"/>
      <c r="V177" s="168"/>
      <c r="W177" s="168"/>
      <c r="X177" s="168"/>
      <c r="Y177" s="168"/>
      <c r="Z177" s="168"/>
    </row>
    <row r="178" spans="1:26" x14ac:dyDescent="0.15">
      <c r="A178" s="172"/>
      <c r="B178" s="172"/>
      <c r="C178" s="172"/>
      <c r="D178" s="173"/>
      <c r="E178" s="172"/>
      <c r="F178" s="173"/>
      <c r="G178" s="172"/>
      <c r="H178" s="172"/>
      <c r="I178" s="168"/>
      <c r="J178" s="168"/>
      <c r="K178" s="168"/>
      <c r="L178" s="168"/>
      <c r="M178" s="168"/>
      <c r="N178" s="168"/>
      <c r="O178" s="168"/>
      <c r="P178" s="168"/>
      <c r="Q178" s="168"/>
      <c r="R178" s="168"/>
      <c r="S178" s="168"/>
      <c r="T178" s="168"/>
      <c r="U178" s="168"/>
      <c r="V178" s="168"/>
      <c r="W178" s="168"/>
      <c r="X178" s="168"/>
      <c r="Y178" s="168"/>
      <c r="Z178" s="168"/>
    </row>
    <row r="179" spans="1:26" x14ac:dyDescent="0.15">
      <c r="A179" s="172"/>
      <c r="B179" s="172"/>
      <c r="C179" s="172"/>
      <c r="D179" s="173"/>
      <c r="E179" s="172"/>
      <c r="F179" s="173"/>
      <c r="G179" s="172"/>
      <c r="H179" s="172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8"/>
      <c r="Y179" s="168"/>
      <c r="Z179" s="168"/>
    </row>
    <row r="180" spans="1:26" x14ac:dyDescent="0.15">
      <c r="A180" s="172"/>
      <c r="B180" s="172"/>
      <c r="C180" s="172"/>
      <c r="D180" s="173"/>
      <c r="E180" s="172"/>
      <c r="F180" s="173"/>
      <c r="G180" s="172"/>
      <c r="H180" s="172"/>
      <c r="I180" s="168"/>
      <c r="J180" s="168"/>
      <c r="K180" s="168"/>
      <c r="L180" s="168"/>
      <c r="M180" s="168"/>
      <c r="N180" s="168"/>
      <c r="O180" s="168"/>
      <c r="P180" s="168"/>
      <c r="Q180" s="168"/>
      <c r="R180" s="168"/>
      <c r="S180" s="168"/>
      <c r="T180" s="168"/>
      <c r="U180" s="168"/>
      <c r="V180" s="168"/>
      <c r="W180" s="168"/>
      <c r="X180" s="168"/>
      <c r="Y180" s="168"/>
      <c r="Z180" s="168"/>
    </row>
    <row r="181" spans="1:26" x14ac:dyDescent="0.15">
      <c r="A181" s="172"/>
      <c r="B181" s="172"/>
      <c r="C181" s="172"/>
      <c r="D181" s="173"/>
      <c r="E181" s="172"/>
      <c r="F181" s="173"/>
      <c r="G181" s="172"/>
      <c r="H181" s="172"/>
      <c r="I181" s="168"/>
      <c r="J181" s="168"/>
      <c r="K181" s="168"/>
      <c r="L181" s="168"/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  <c r="Z181" s="168"/>
    </row>
    <row r="182" spans="1:26" x14ac:dyDescent="0.15">
      <c r="A182" s="172"/>
      <c r="B182" s="172"/>
      <c r="C182" s="172"/>
      <c r="D182" s="173"/>
      <c r="E182" s="172"/>
      <c r="F182" s="173"/>
      <c r="G182" s="172"/>
      <c r="H182" s="172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  <c r="Z182" s="168"/>
    </row>
    <row r="183" spans="1:26" x14ac:dyDescent="0.15">
      <c r="A183" s="172"/>
      <c r="B183" s="172"/>
      <c r="C183" s="172"/>
      <c r="D183" s="173"/>
      <c r="E183" s="172"/>
      <c r="F183" s="173"/>
      <c r="G183" s="172"/>
      <c r="H183" s="172"/>
      <c r="I183" s="168"/>
      <c r="J183" s="168"/>
      <c r="K183" s="168"/>
      <c r="L183" s="168"/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  <c r="Z183" s="168"/>
    </row>
    <row r="184" spans="1:26" x14ac:dyDescent="0.15">
      <c r="A184" s="172"/>
      <c r="B184" s="172"/>
      <c r="C184" s="172"/>
      <c r="D184" s="173"/>
      <c r="E184" s="172"/>
      <c r="F184" s="173"/>
      <c r="G184" s="172"/>
      <c r="H184" s="172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168"/>
    </row>
    <row r="185" spans="1:26" x14ac:dyDescent="0.15">
      <c r="A185" s="172"/>
      <c r="B185" s="172"/>
      <c r="C185" s="172"/>
      <c r="D185" s="173"/>
      <c r="E185" s="172"/>
      <c r="F185" s="173"/>
      <c r="G185" s="172"/>
      <c r="H185" s="172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</row>
    <row r="186" spans="1:26" x14ac:dyDescent="0.15">
      <c r="A186" s="172"/>
      <c r="B186" s="172"/>
      <c r="C186" s="172"/>
      <c r="D186" s="173"/>
      <c r="E186" s="172"/>
      <c r="F186" s="173"/>
      <c r="G186" s="172"/>
      <c r="H186" s="172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  <c r="Z186" s="168"/>
    </row>
    <row r="187" spans="1:26" x14ac:dyDescent="0.15">
      <c r="A187" s="172"/>
      <c r="B187" s="172"/>
      <c r="C187" s="172"/>
      <c r="D187" s="173"/>
      <c r="E187" s="172"/>
      <c r="F187" s="173"/>
      <c r="G187" s="172"/>
      <c r="H187" s="172"/>
      <c r="I187" s="168"/>
      <c r="J187" s="168"/>
      <c r="K187" s="168"/>
      <c r="L187" s="168"/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  <c r="Z187" s="168"/>
    </row>
    <row r="188" spans="1:26" x14ac:dyDescent="0.15">
      <c r="A188" s="172"/>
      <c r="B188" s="172"/>
      <c r="C188" s="172"/>
      <c r="D188" s="173"/>
      <c r="E188" s="172"/>
      <c r="F188" s="173"/>
      <c r="G188" s="172"/>
      <c r="H188" s="172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  <c r="Z188" s="168"/>
    </row>
    <row r="189" spans="1:26" x14ac:dyDescent="0.15">
      <c r="A189" s="172"/>
      <c r="B189" s="172"/>
      <c r="C189" s="172"/>
      <c r="D189" s="173"/>
      <c r="E189" s="172"/>
      <c r="F189" s="173"/>
      <c r="G189" s="172"/>
      <c r="H189" s="172"/>
      <c r="I189" s="168"/>
      <c r="J189" s="168"/>
      <c r="K189" s="168"/>
      <c r="L189" s="168"/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  <c r="Z189" s="168"/>
    </row>
    <row r="190" spans="1:26" x14ac:dyDescent="0.15">
      <c r="A190" s="172"/>
      <c r="B190" s="172"/>
      <c r="C190" s="172"/>
      <c r="D190" s="173"/>
      <c r="E190" s="172"/>
      <c r="F190" s="173"/>
      <c r="G190" s="172"/>
      <c r="H190" s="172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168"/>
    </row>
    <row r="191" spans="1:26" x14ac:dyDescent="0.15">
      <c r="A191" s="172"/>
      <c r="B191" s="172"/>
      <c r="C191" s="172"/>
      <c r="D191" s="173"/>
      <c r="E191" s="172"/>
      <c r="F191" s="173"/>
      <c r="G191" s="172"/>
      <c r="H191" s="172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8"/>
      <c r="Y191" s="168"/>
      <c r="Z191" s="168"/>
    </row>
    <row r="192" spans="1:26" x14ac:dyDescent="0.15">
      <c r="A192" s="172"/>
      <c r="B192" s="172"/>
      <c r="C192" s="172"/>
      <c r="D192" s="173"/>
      <c r="E192" s="172"/>
      <c r="F192" s="173"/>
      <c r="G192" s="172"/>
      <c r="H192" s="172"/>
      <c r="I192" s="168"/>
      <c r="J192" s="168"/>
      <c r="K192" s="168"/>
      <c r="L192" s="168"/>
      <c r="M192" s="168"/>
      <c r="N192" s="168"/>
      <c r="O192" s="168"/>
      <c r="P192" s="168"/>
      <c r="Q192" s="168"/>
      <c r="R192" s="168"/>
      <c r="S192" s="168"/>
      <c r="T192" s="168"/>
      <c r="U192" s="168"/>
      <c r="V192" s="168"/>
      <c r="W192" s="168"/>
      <c r="X192" s="168"/>
      <c r="Y192" s="168"/>
      <c r="Z192" s="168"/>
    </row>
    <row r="193" spans="1:26" x14ac:dyDescent="0.15">
      <c r="A193" s="172"/>
      <c r="B193" s="172"/>
      <c r="C193" s="172"/>
      <c r="D193" s="173"/>
      <c r="E193" s="172"/>
      <c r="F193" s="173"/>
      <c r="G193" s="172"/>
      <c r="H193" s="172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  <c r="W193" s="168"/>
      <c r="X193" s="168"/>
      <c r="Y193" s="168"/>
      <c r="Z193" s="168"/>
    </row>
    <row r="194" spans="1:26" x14ac:dyDescent="0.15">
      <c r="A194" s="172"/>
      <c r="B194" s="172"/>
      <c r="C194" s="172"/>
      <c r="D194" s="173"/>
      <c r="E194" s="172"/>
      <c r="F194" s="173"/>
      <c r="G194" s="172"/>
      <c r="H194" s="172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8"/>
      <c r="Y194" s="168"/>
      <c r="Z194" s="168"/>
    </row>
    <row r="195" spans="1:26" x14ac:dyDescent="0.15">
      <c r="A195" s="172"/>
      <c r="B195" s="172"/>
      <c r="C195" s="172"/>
      <c r="D195" s="173"/>
      <c r="E195" s="172"/>
      <c r="F195" s="173"/>
      <c r="G195" s="172"/>
      <c r="H195" s="172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  <c r="S195" s="168"/>
      <c r="T195" s="168"/>
      <c r="U195" s="168"/>
      <c r="V195" s="168"/>
      <c r="W195" s="168"/>
      <c r="X195" s="168"/>
      <c r="Y195" s="168"/>
      <c r="Z195" s="168"/>
    </row>
    <row r="196" spans="1:26" x14ac:dyDescent="0.15">
      <c r="A196" s="172"/>
      <c r="B196" s="172"/>
      <c r="C196" s="172"/>
      <c r="D196" s="173"/>
      <c r="E196" s="172"/>
      <c r="F196" s="173"/>
      <c r="G196" s="172"/>
      <c r="H196" s="172"/>
      <c r="I196" s="168"/>
      <c r="J196" s="168"/>
      <c r="K196" s="168"/>
      <c r="L196" s="168"/>
      <c r="M196" s="168"/>
      <c r="N196" s="168"/>
      <c r="O196" s="168"/>
      <c r="P196" s="168"/>
      <c r="Q196" s="168"/>
      <c r="R196" s="168"/>
      <c r="S196" s="168"/>
      <c r="T196" s="168"/>
      <c r="U196" s="168"/>
      <c r="V196" s="168"/>
      <c r="W196" s="168"/>
      <c r="X196" s="168"/>
      <c r="Y196" s="168"/>
      <c r="Z196" s="168"/>
    </row>
    <row r="197" spans="1:26" x14ac:dyDescent="0.15">
      <c r="A197" s="172"/>
      <c r="B197" s="172"/>
      <c r="C197" s="172"/>
      <c r="D197" s="173"/>
      <c r="E197" s="172"/>
      <c r="F197" s="173"/>
      <c r="G197" s="172"/>
      <c r="H197" s="172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8"/>
      <c r="Y197" s="168"/>
      <c r="Z197" s="168"/>
    </row>
    <row r="198" spans="1:26" x14ac:dyDescent="0.15">
      <c r="A198" s="172"/>
      <c r="B198" s="172"/>
      <c r="C198" s="172"/>
      <c r="D198" s="173"/>
      <c r="E198" s="172"/>
      <c r="F198" s="173"/>
      <c r="G198" s="172"/>
      <c r="H198" s="172"/>
      <c r="I198" s="168"/>
      <c r="J198" s="168"/>
      <c r="K198" s="168"/>
      <c r="L198" s="168"/>
      <c r="M198" s="168"/>
      <c r="N198" s="168"/>
      <c r="O198" s="168"/>
      <c r="P198" s="168"/>
      <c r="Q198" s="168"/>
      <c r="R198" s="168"/>
      <c r="S198" s="168"/>
      <c r="T198" s="168"/>
      <c r="U198" s="168"/>
      <c r="V198" s="168"/>
      <c r="W198" s="168"/>
      <c r="X198" s="168"/>
      <c r="Y198" s="168"/>
      <c r="Z198" s="168"/>
    </row>
    <row r="199" spans="1:26" x14ac:dyDescent="0.15">
      <c r="A199" s="172"/>
      <c r="B199" s="172"/>
      <c r="C199" s="172"/>
      <c r="D199" s="173"/>
      <c r="E199" s="172"/>
      <c r="F199" s="173"/>
      <c r="G199" s="172"/>
      <c r="H199" s="172"/>
      <c r="I199" s="168"/>
      <c r="J199" s="168"/>
      <c r="K199" s="168"/>
      <c r="L199" s="168"/>
      <c r="M199" s="168"/>
      <c r="N199" s="168"/>
      <c r="O199" s="168"/>
      <c r="P199" s="168"/>
      <c r="Q199" s="168"/>
      <c r="R199" s="168"/>
      <c r="S199" s="168"/>
      <c r="T199" s="168"/>
      <c r="U199" s="168"/>
      <c r="V199" s="168"/>
      <c r="W199" s="168"/>
      <c r="X199" s="168"/>
      <c r="Y199" s="168"/>
      <c r="Z199" s="168"/>
    </row>
    <row r="200" spans="1:26" x14ac:dyDescent="0.15">
      <c r="A200" s="172"/>
      <c r="B200" s="172"/>
      <c r="C200" s="172"/>
      <c r="D200" s="173"/>
      <c r="E200" s="172"/>
      <c r="F200" s="173"/>
      <c r="G200" s="172"/>
      <c r="H200" s="172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  <c r="Y200" s="168"/>
      <c r="Z200" s="168"/>
    </row>
    <row r="201" spans="1:26" x14ac:dyDescent="0.15">
      <c r="A201" s="172"/>
      <c r="B201" s="172"/>
      <c r="C201" s="172"/>
      <c r="D201" s="173"/>
      <c r="E201" s="172"/>
      <c r="F201" s="173"/>
      <c r="G201" s="172"/>
      <c r="H201" s="172"/>
      <c r="I201" s="168"/>
      <c r="J201" s="168"/>
      <c r="K201" s="168"/>
      <c r="L201" s="168"/>
      <c r="M201" s="168"/>
      <c r="N201" s="168"/>
      <c r="O201" s="168"/>
      <c r="P201" s="168"/>
      <c r="Q201" s="168"/>
      <c r="R201" s="168"/>
      <c r="S201" s="168"/>
      <c r="T201" s="168"/>
      <c r="U201" s="168"/>
      <c r="V201" s="168"/>
      <c r="W201" s="168"/>
      <c r="X201" s="168"/>
      <c r="Y201" s="168"/>
      <c r="Z201" s="168"/>
    </row>
    <row r="202" spans="1:26" x14ac:dyDescent="0.15">
      <c r="A202" s="172"/>
      <c r="B202" s="172"/>
      <c r="C202" s="172"/>
      <c r="D202" s="173"/>
      <c r="E202" s="172"/>
      <c r="F202" s="173"/>
      <c r="G202" s="172"/>
      <c r="H202" s="172"/>
      <c r="I202" s="168"/>
      <c r="J202" s="168"/>
      <c r="K202" s="168"/>
      <c r="L202" s="168"/>
      <c r="M202" s="168"/>
      <c r="N202" s="168"/>
      <c r="O202" s="168"/>
      <c r="P202" s="168"/>
      <c r="Q202" s="168"/>
      <c r="R202" s="168"/>
      <c r="S202" s="168"/>
      <c r="T202" s="168"/>
      <c r="U202" s="168"/>
      <c r="V202" s="168"/>
      <c r="W202" s="168"/>
      <c r="X202" s="168"/>
      <c r="Y202" s="168"/>
      <c r="Z202" s="168"/>
    </row>
    <row r="203" spans="1:26" x14ac:dyDescent="0.15">
      <c r="A203" s="172"/>
      <c r="B203" s="172"/>
      <c r="C203" s="172"/>
      <c r="D203" s="173"/>
      <c r="E203" s="172"/>
      <c r="F203" s="173"/>
      <c r="G203" s="172"/>
      <c r="H203" s="172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8"/>
      <c r="Y203" s="168"/>
      <c r="Z203" s="168"/>
    </row>
    <row r="204" spans="1:26" x14ac:dyDescent="0.15">
      <c r="A204" s="172"/>
      <c r="B204" s="172"/>
      <c r="C204" s="172"/>
      <c r="D204" s="173"/>
      <c r="E204" s="172"/>
      <c r="F204" s="173"/>
      <c r="G204" s="172"/>
      <c r="H204" s="172"/>
      <c r="I204" s="168"/>
      <c r="J204" s="168"/>
      <c r="K204" s="168"/>
      <c r="L204" s="168"/>
      <c r="M204" s="168"/>
      <c r="N204" s="168"/>
      <c r="O204" s="168"/>
      <c r="P204" s="168"/>
      <c r="Q204" s="168"/>
      <c r="R204" s="168"/>
      <c r="S204" s="168"/>
      <c r="T204" s="168"/>
      <c r="U204" s="168"/>
      <c r="V204" s="168"/>
      <c r="W204" s="168"/>
      <c r="X204" s="168"/>
      <c r="Y204" s="168"/>
      <c r="Z204" s="168"/>
    </row>
    <row r="205" spans="1:26" x14ac:dyDescent="0.15">
      <c r="A205" s="172"/>
      <c r="B205" s="172"/>
      <c r="C205" s="172"/>
      <c r="D205" s="173"/>
      <c r="E205" s="172"/>
      <c r="F205" s="173"/>
      <c r="G205" s="172"/>
      <c r="H205" s="172"/>
      <c r="I205" s="168"/>
      <c r="J205" s="168"/>
      <c r="K205" s="168"/>
      <c r="L205" s="168"/>
      <c r="M205" s="168"/>
      <c r="N205" s="168"/>
      <c r="O205" s="168"/>
      <c r="P205" s="168"/>
      <c r="Q205" s="168"/>
      <c r="R205" s="168"/>
      <c r="S205" s="168"/>
      <c r="T205" s="168"/>
      <c r="U205" s="168"/>
      <c r="V205" s="168"/>
      <c r="W205" s="168"/>
      <c r="X205" s="168"/>
      <c r="Y205" s="168"/>
      <c r="Z205" s="168"/>
    </row>
    <row r="206" spans="1:26" x14ac:dyDescent="0.15">
      <c r="A206" s="172"/>
      <c r="B206" s="172"/>
      <c r="C206" s="172"/>
      <c r="D206" s="173"/>
      <c r="E206" s="172"/>
      <c r="F206" s="173"/>
      <c r="G206" s="172"/>
      <c r="H206" s="172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8"/>
      <c r="Y206" s="168"/>
      <c r="Z206" s="168"/>
    </row>
    <row r="207" spans="1:26" x14ac:dyDescent="0.15">
      <c r="A207" s="172"/>
      <c r="B207" s="172"/>
      <c r="C207" s="172"/>
      <c r="D207" s="173"/>
      <c r="E207" s="172"/>
      <c r="F207" s="173"/>
      <c r="G207" s="172"/>
      <c r="H207" s="172"/>
      <c r="I207" s="168"/>
      <c r="J207" s="168"/>
      <c r="K207" s="168"/>
      <c r="L207" s="168"/>
      <c r="M207" s="168"/>
      <c r="N207" s="168"/>
      <c r="O207" s="168"/>
      <c r="P207" s="168"/>
      <c r="Q207" s="168"/>
      <c r="R207" s="168"/>
      <c r="S207" s="168"/>
      <c r="T207" s="168"/>
      <c r="U207" s="168"/>
      <c r="V207" s="168"/>
      <c r="W207" s="168"/>
      <c r="X207" s="168"/>
      <c r="Y207" s="168"/>
      <c r="Z207" s="168"/>
    </row>
    <row r="208" spans="1:26" x14ac:dyDescent="0.15">
      <c r="A208" s="172"/>
      <c r="B208" s="172"/>
      <c r="C208" s="172"/>
      <c r="D208" s="173"/>
      <c r="E208" s="172"/>
      <c r="F208" s="173"/>
      <c r="G208" s="172"/>
      <c r="H208" s="172"/>
      <c r="I208" s="168"/>
      <c r="J208" s="168"/>
      <c r="K208" s="168"/>
      <c r="L208" s="168"/>
      <c r="M208" s="168"/>
      <c r="N208" s="168"/>
      <c r="O208" s="168"/>
      <c r="P208" s="168"/>
      <c r="Q208" s="168"/>
      <c r="R208" s="168"/>
      <c r="S208" s="168"/>
      <c r="T208" s="168"/>
      <c r="U208" s="168"/>
      <c r="V208" s="168"/>
      <c r="W208" s="168"/>
      <c r="X208" s="168"/>
      <c r="Y208" s="168"/>
      <c r="Z208" s="168"/>
    </row>
    <row r="209" spans="1:26" x14ac:dyDescent="0.15">
      <c r="A209" s="172"/>
      <c r="B209" s="172"/>
      <c r="C209" s="172"/>
      <c r="D209" s="173"/>
      <c r="E209" s="172"/>
      <c r="F209" s="173"/>
      <c r="G209" s="172"/>
      <c r="H209" s="172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8"/>
      <c r="Y209" s="168"/>
      <c r="Z209" s="168"/>
    </row>
    <row r="210" spans="1:26" x14ac:dyDescent="0.15">
      <c r="A210" s="172"/>
      <c r="B210" s="172"/>
      <c r="C210" s="172"/>
      <c r="D210" s="173"/>
      <c r="E210" s="172"/>
      <c r="F210" s="173"/>
      <c r="G210" s="172"/>
      <c r="H210" s="172"/>
      <c r="I210" s="168"/>
      <c r="J210" s="168"/>
      <c r="K210" s="168"/>
      <c r="L210" s="168"/>
      <c r="M210" s="168"/>
      <c r="N210" s="168"/>
      <c r="O210" s="168"/>
      <c r="P210" s="168"/>
      <c r="Q210" s="168"/>
      <c r="R210" s="168"/>
      <c r="S210" s="168"/>
      <c r="T210" s="168"/>
      <c r="U210" s="168"/>
      <c r="V210" s="168"/>
      <c r="W210" s="168"/>
      <c r="X210" s="168"/>
      <c r="Y210" s="168"/>
      <c r="Z210" s="168"/>
    </row>
    <row r="211" spans="1:26" x14ac:dyDescent="0.15">
      <c r="A211" s="172"/>
      <c r="B211" s="172"/>
      <c r="C211" s="172"/>
      <c r="D211" s="173"/>
      <c r="E211" s="172"/>
      <c r="F211" s="173"/>
      <c r="G211" s="172"/>
      <c r="H211" s="172"/>
      <c r="I211" s="168"/>
      <c r="J211" s="168"/>
      <c r="K211" s="168"/>
      <c r="L211" s="168"/>
      <c r="M211" s="168"/>
      <c r="N211" s="168"/>
      <c r="O211" s="168"/>
      <c r="P211" s="168"/>
      <c r="Q211" s="168"/>
      <c r="R211" s="168"/>
      <c r="S211" s="168"/>
      <c r="T211" s="168"/>
      <c r="U211" s="168"/>
      <c r="V211" s="168"/>
      <c r="W211" s="168"/>
      <c r="X211" s="168"/>
      <c r="Y211" s="168"/>
      <c r="Z211" s="168"/>
    </row>
    <row r="212" spans="1:26" x14ac:dyDescent="0.15">
      <c r="A212" s="172"/>
      <c r="B212" s="172"/>
      <c r="C212" s="172"/>
      <c r="D212" s="173"/>
      <c r="E212" s="172"/>
      <c r="F212" s="173"/>
      <c r="G212" s="172"/>
      <c r="H212" s="172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8"/>
      <c r="Y212" s="168"/>
      <c r="Z212" s="168"/>
    </row>
    <row r="213" spans="1:26" x14ac:dyDescent="0.15">
      <c r="A213" s="172"/>
      <c r="B213" s="172"/>
      <c r="C213" s="172"/>
      <c r="D213" s="173"/>
      <c r="E213" s="172"/>
      <c r="F213" s="173"/>
      <c r="G213" s="172"/>
      <c r="H213" s="172"/>
      <c r="I213" s="168"/>
      <c r="J213" s="168"/>
      <c r="K213" s="168"/>
      <c r="L213" s="168"/>
      <c r="M213" s="168"/>
      <c r="N213" s="168"/>
      <c r="O213" s="168"/>
      <c r="P213" s="168"/>
      <c r="Q213" s="168"/>
      <c r="R213" s="168"/>
      <c r="S213" s="168"/>
      <c r="T213" s="168"/>
      <c r="U213" s="168"/>
      <c r="V213" s="168"/>
      <c r="W213" s="168"/>
      <c r="X213" s="168"/>
      <c r="Y213" s="168"/>
      <c r="Z213" s="168"/>
    </row>
    <row r="214" spans="1:26" x14ac:dyDescent="0.15">
      <c r="A214" s="172"/>
      <c r="B214" s="172"/>
      <c r="C214" s="172"/>
      <c r="D214" s="173"/>
      <c r="E214" s="172"/>
      <c r="F214" s="173"/>
      <c r="G214" s="172"/>
      <c r="H214" s="172"/>
      <c r="I214" s="168"/>
      <c r="J214" s="168"/>
      <c r="K214" s="168"/>
      <c r="L214" s="168"/>
      <c r="M214" s="168"/>
      <c r="N214" s="168"/>
      <c r="O214" s="168"/>
      <c r="P214" s="168"/>
      <c r="Q214" s="168"/>
      <c r="R214" s="168"/>
      <c r="S214" s="168"/>
      <c r="T214" s="168"/>
      <c r="U214" s="168"/>
      <c r="V214" s="168"/>
      <c r="W214" s="168"/>
      <c r="X214" s="168"/>
      <c r="Y214" s="168"/>
      <c r="Z214" s="168"/>
    </row>
    <row r="215" spans="1:26" x14ac:dyDescent="0.15">
      <c r="A215" s="172"/>
      <c r="B215" s="172"/>
      <c r="C215" s="172"/>
      <c r="D215" s="173"/>
      <c r="E215" s="172"/>
      <c r="F215" s="173"/>
      <c r="G215" s="172"/>
      <c r="H215" s="172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8"/>
      <c r="Y215" s="168"/>
      <c r="Z215" s="168"/>
    </row>
    <row r="216" spans="1:26" x14ac:dyDescent="0.15">
      <c r="A216" s="172"/>
      <c r="B216" s="172"/>
      <c r="C216" s="172"/>
      <c r="D216" s="173"/>
      <c r="E216" s="172"/>
      <c r="F216" s="173"/>
      <c r="G216" s="172"/>
      <c r="H216" s="172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  <c r="Y216" s="168"/>
      <c r="Z216" s="168"/>
    </row>
    <row r="217" spans="1:26" x14ac:dyDescent="0.15">
      <c r="A217" s="172"/>
      <c r="B217" s="172"/>
      <c r="C217" s="172"/>
      <c r="D217" s="173"/>
      <c r="E217" s="172"/>
      <c r="F217" s="173"/>
      <c r="G217" s="172"/>
      <c r="H217" s="172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  <c r="S217" s="168"/>
      <c r="T217" s="168"/>
      <c r="U217" s="168"/>
      <c r="V217" s="168"/>
      <c r="W217" s="168"/>
      <c r="X217" s="168"/>
      <c r="Y217" s="168"/>
      <c r="Z217" s="168"/>
    </row>
    <row r="218" spans="1:26" x14ac:dyDescent="0.15">
      <c r="A218" s="172"/>
      <c r="B218" s="172"/>
      <c r="C218" s="172"/>
      <c r="D218" s="173"/>
      <c r="E218" s="172"/>
      <c r="F218" s="173"/>
      <c r="G218" s="172"/>
      <c r="H218" s="172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8"/>
      <c r="Y218" s="168"/>
      <c r="Z218" s="168"/>
    </row>
    <row r="219" spans="1:26" x14ac:dyDescent="0.15">
      <c r="A219" s="172"/>
      <c r="B219" s="172"/>
      <c r="C219" s="172"/>
      <c r="D219" s="173"/>
      <c r="E219" s="172"/>
      <c r="F219" s="173"/>
      <c r="G219" s="172"/>
      <c r="H219" s="172"/>
      <c r="I219" s="168"/>
      <c r="J219" s="168"/>
      <c r="K219" s="168"/>
      <c r="L219" s="168"/>
      <c r="M219" s="168"/>
      <c r="N219" s="168"/>
      <c r="O219" s="168"/>
      <c r="P219" s="168"/>
      <c r="Q219" s="168"/>
      <c r="R219" s="168"/>
      <c r="S219" s="168"/>
      <c r="T219" s="168"/>
      <c r="U219" s="168"/>
      <c r="V219" s="168"/>
      <c r="W219" s="168"/>
      <c r="X219" s="168"/>
      <c r="Y219" s="168"/>
      <c r="Z219" s="168"/>
    </row>
    <row r="220" spans="1:26" x14ac:dyDescent="0.15">
      <c r="A220" s="172"/>
      <c r="B220" s="172"/>
      <c r="C220" s="172"/>
      <c r="D220" s="173"/>
      <c r="E220" s="172"/>
      <c r="F220" s="173"/>
      <c r="G220" s="172"/>
      <c r="H220" s="172"/>
      <c r="I220" s="168"/>
      <c r="J220" s="168"/>
      <c r="K220" s="168"/>
      <c r="L220" s="168"/>
      <c r="M220" s="168"/>
      <c r="N220" s="168"/>
      <c r="O220" s="168"/>
      <c r="P220" s="168"/>
      <c r="Q220" s="168"/>
      <c r="R220" s="168"/>
      <c r="S220" s="168"/>
      <c r="T220" s="168"/>
      <c r="U220" s="168"/>
      <c r="V220" s="168"/>
      <c r="W220" s="168"/>
      <c r="X220" s="168"/>
      <c r="Y220" s="168"/>
      <c r="Z220" s="168"/>
    </row>
    <row r="221" spans="1:26" x14ac:dyDescent="0.15">
      <c r="A221" s="172"/>
      <c r="B221" s="172"/>
      <c r="C221" s="172"/>
      <c r="D221" s="173"/>
      <c r="E221" s="172"/>
      <c r="F221" s="173"/>
      <c r="G221" s="172"/>
      <c r="H221" s="172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8"/>
      <c r="Y221" s="168"/>
      <c r="Z221" s="168"/>
    </row>
    <row r="222" spans="1:26" x14ac:dyDescent="0.15">
      <c r="A222" s="172"/>
      <c r="B222" s="172"/>
      <c r="C222" s="172"/>
      <c r="D222" s="173"/>
      <c r="E222" s="172"/>
      <c r="F222" s="173"/>
      <c r="G222" s="172"/>
      <c r="H222" s="172"/>
      <c r="I222" s="168"/>
      <c r="J222" s="168"/>
      <c r="K222" s="168"/>
      <c r="L222" s="168"/>
      <c r="M222" s="168"/>
      <c r="N222" s="168"/>
      <c r="O222" s="168"/>
      <c r="P222" s="168"/>
      <c r="Q222" s="168"/>
      <c r="R222" s="168"/>
      <c r="S222" s="168"/>
      <c r="T222" s="168"/>
      <c r="U222" s="168"/>
      <c r="V222" s="168"/>
      <c r="W222" s="168"/>
      <c r="X222" s="168"/>
      <c r="Y222" s="168"/>
      <c r="Z222" s="168"/>
    </row>
    <row r="223" spans="1:26" x14ac:dyDescent="0.15">
      <c r="A223" s="172"/>
      <c r="B223" s="172"/>
      <c r="C223" s="172"/>
      <c r="D223" s="173"/>
      <c r="E223" s="172"/>
      <c r="F223" s="173"/>
      <c r="G223" s="172"/>
      <c r="H223" s="172"/>
      <c r="I223" s="168"/>
      <c r="J223" s="168"/>
      <c r="K223" s="168"/>
      <c r="L223" s="168"/>
      <c r="M223" s="168"/>
      <c r="N223" s="168"/>
      <c r="O223" s="168"/>
      <c r="P223" s="168"/>
      <c r="Q223" s="168"/>
      <c r="R223" s="168"/>
      <c r="S223" s="168"/>
      <c r="T223" s="168"/>
      <c r="U223" s="168"/>
      <c r="V223" s="168"/>
      <c r="W223" s="168"/>
      <c r="X223" s="168"/>
      <c r="Y223" s="168"/>
      <c r="Z223" s="168"/>
    </row>
    <row r="224" spans="1:26" x14ac:dyDescent="0.15">
      <c r="A224" s="172"/>
      <c r="B224" s="172"/>
      <c r="C224" s="172"/>
      <c r="D224" s="173"/>
      <c r="E224" s="172"/>
      <c r="F224" s="173"/>
      <c r="G224" s="172"/>
      <c r="H224" s="172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8"/>
      <c r="Y224" s="168"/>
      <c r="Z224" s="168"/>
    </row>
    <row r="225" spans="1:26" x14ac:dyDescent="0.15">
      <c r="A225" s="172"/>
      <c r="B225" s="172"/>
      <c r="C225" s="172"/>
      <c r="D225" s="173"/>
      <c r="E225" s="172"/>
      <c r="F225" s="173"/>
      <c r="G225" s="172"/>
      <c r="H225" s="172"/>
      <c r="I225" s="168"/>
      <c r="J225" s="168"/>
      <c r="K225" s="168"/>
      <c r="L225" s="168"/>
      <c r="M225" s="168"/>
      <c r="N225" s="168"/>
      <c r="O225" s="168"/>
      <c r="P225" s="168"/>
      <c r="Q225" s="168"/>
      <c r="R225" s="168"/>
      <c r="S225" s="168"/>
      <c r="T225" s="168"/>
      <c r="U225" s="168"/>
      <c r="V225" s="168"/>
      <c r="W225" s="168"/>
      <c r="X225" s="168"/>
      <c r="Y225" s="168"/>
      <c r="Z225" s="168"/>
    </row>
    <row r="226" spans="1:26" x14ac:dyDescent="0.15">
      <c r="A226" s="172"/>
      <c r="B226" s="172"/>
      <c r="C226" s="172"/>
      <c r="D226" s="173"/>
      <c r="E226" s="172"/>
      <c r="F226" s="173"/>
      <c r="G226" s="172"/>
      <c r="H226" s="172"/>
      <c r="I226" s="168"/>
      <c r="J226" s="168"/>
      <c r="K226" s="168"/>
      <c r="L226" s="168"/>
      <c r="M226" s="168"/>
      <c r="N226" s="168"/>
      <c r="O226" s="168"/>
      <c r="P226" s="168"/>
      <c r="Q226" s="168"/>
      <c r="R226" s="168"/>
      <c r="S226" s="168"/>
      <c r="T226" s="168"/>
      <c r="U226" s="168"/>
      <c r="V226" s="168"/>
      <c r="W226" s="168"/>
      <c r="X226" s="168"/>
      <c r="Y226" s="168"/>
      <c r="Z226" s="168"/>
    </row>
    <row r="227" spans="1:26" x14ac:dyDescent="0.15">
      <c r="A227" s="172"/>
      <c r="B227" s="172"/>
      <c r="C227" s="172"/>
      <c r="D227" s="173"/>
      <c r="E227" s="172"/>
      <c r="F227" s="173"/>
      <c r="G227" s="172"/>
      <c r="H227" s="172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8"/>
      <c r="Y227" s="168"/>
      <c r="Z227" s="168"/>
    </row>
    <row r="228" spans="1:26" x14ac:dyDescent="0.15">
      <c r="A228" s="172"/>
      <c r="B228" s="172"/>
      <c r="C228" s="172"/>
      <c r="D228" s="173"/>
      <c r="E228" s="172"/>
      <c r="F228" s="173"/>
      <c r="G228" s="172"/>
      <c r="H228" s="172"/>
      <c r="I228" s="168"/>
      <c r="J228" s="168"/>
      <c r="K228" s="168"/>
      <c r="L228" s="168"/>
      <c r="M228" s="168"/>
      <c r="N228" s="168"/>
      <c r="O228" s="168"/>
      <c r="P228" s="168"/>
      <c r="Q228" s="168"/>
      <c r="R228" s="168"/>
      <c r="S228" s="168"/>
      <c r="T228" s="168"/>
      <c r="U228" s="168"/>
      <c r="V228" s="168"/>
      <c r="W228" s="168"/>
      <c r="X228" s="168"/>
      <c r="Y228" s="168"/>
      <c r="Z228" s="168"/>
    </row>
    <row r="229" spans="1:26" x14ac:dyDescent="0.15">
      <c r="A229" s="172"/>
      <c r="B229" s="172"/>
      <c r="C229" s="172"/>
      <c r="D229" s="173"/>
      <c r="E229" s="172"/>
      <c r="F229" s="173"/>
      <c r="G229" s="172"/>
      <c r="H229" s="172"/>
      <c r="I229" s="168"/>
      <c r="J229" s="168"/>
      <c r="K229" s="168"/>
      <c r="L229" s="168"/>
      <c r="M229" s="168"/>
      <c r="N229" s="168"/>
      <c r="O229" s="168"/>
      <c r="P229" s="168"/>
      <c r="Q229" s="168"/>
      <c r="R229" s="168"/>
      <c r="S229" s="168"/>
      <c r="T229" s="168"/>
      <c r="U229" s="168"/>
      <c r="V229" s="168"/>
      <c r="W229" s="168"/>
      <c r="X229" s="168"/>
      <c r="Y229" s="168"/>
      <c r="Z229" s="168"/>
    </row>
    <row r="230" spans="1:26" x14ac:dyDescent="0.15">
      <c r="A230" s="172"/>
      <c r="B230" s="172"/>
      <c r="C230" s="172"/>
      <c r="D230" s="173"/>
      <c r="E230" s="172"/>
      <c r="F230" s="173"/>
      <c r="G230" s="172"/>
      <c r="H230" s="172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  <c r="Y230" s="168"/>
      <c r="Z230" s="168"/>
    </row>
    <row r="231" spans="1:26" x14ac:dyDescent="0.15">
      <c r="A231" s="172"/>
      <c r="B231" s="172"/>
      <c r="C231" s="172"/>
      <c r="D231" s="173"/>
      <c r="E231" s="172"/>
      <c r="F231" s="173"/>
      <c r="G231" s="172"/>
      <c r="H231" s="172"/>
      <c r="I231" s="168"/>
      <c r="J231" s="168"/>
      <c r="K231" s="168"/>
      <c r="L231" s="168"/>
      <c r="M231" s="168"/>
      <c r="N231" s="168"/>
      <c r="O231" s="168"/>
      <c r="P231" s="168"/>
      <c r="Q231" s="168"/>
      <c r="R231" s="168"/>
      <c r="S231" s="168"/>
      <c r="T231" s="168"/>
      <c r="U231" s="168"/>
      <c r="V231" s="168"/>
      <c r="W231" s="168"/>
      <c r="X231" s="168"/>
      <c r="Y231" s="168"/>
      <c r="Z231" s="168"/>
    </row>
    <row r="232" spans="1:26" x14ac:dyDescent="0.15">
      <c r="A232" s="172"/>
      <c r="B232" s="172"/>
      <c r="C232" s="172"/>
      <c r="D232" s="173"/>
      <c r="E232" s="172"/>
      <c r="F232" s="173"/>
      <c r="G232" s="172"/>
      <c r="H232" s="172"/>
      <c r="I232" s="168"/>
      <c r="J232" s="168"/>
      <c r="K232" s="168"/>
      <c r="L232" s="168"/>
      <c r="M232" s="168"/>
      <c r="N232" s="168"/>
      <c r="O232" s="168"/>
      <c r="P232" s="168"/>
      <c r="Q232" s="168"/>
      <c r="R232" s="168"/>
      <c r="S232" s="168"/>
      <c r="T232" s="168"/>
      <c r="U232" s="168"/>
      <c r="V232" s="168"/>
      <c r="W232" s="168"/>
      <c r="X232" s="168"/>
      <c r="Y232" s="168"/>
      <c r="Z232" s="168"/>
    </row>
    <row r="233" spans="1:26" x14ac:dyDescent="0.15">
      <c r="A233" s="172"/>
      <c r="B233" s="172"/>
      <c r="C233" s="172"/>
      <c r="D233" s="173"/>
      <c r="E233" s="172"/>
      <c r="F233" s="173"/>
      <c r="G233" s="172"/>
      <c r="H233" s="172"/>
      <c r="I233" s="168"/>
      <c r="J233" s="168"/>
      <c r="K233" s="168"/>
      <c r="L233" s="168"/>
      <c r="M233" s="168"/>
      <c r="N233" s="168"/>
      <c r="O233" s="168"/>
      <c r="P233" s="168"/>
      <c r="Q233" s="168"/>
      <c r="R233" s="168"/>
      <c r="S233" s="168"/>
      <c r="T233" s="168"/>
      <c r="U233" s="168"/>
      <c r="V233" s="168"/>
      <c r="W233" s="168"/>
      <c r="X233" s="168"/>
      <c r="Y233" s="168"/>
      <c r="Z233" s="168"/>
    </row>
    <row r="234" spans="1:26" x14ac:dyDescent="0.15">
      <c r="A234" s="172"/>
      <c r="B234" s="172"/>
      <c r="C234" s="172"/>
      <c r="D234" s="173"/>
      <c r="E234" s="172"/>
      <c r="F234" s="173"/>
      <c r="G234" s="172"/>
      <c r="H234" s="172"/>
      <c r="I234" s="168"/>
      <c r="J234" s="168"/>
      <c r="K234" s="168"/>
      <c r="L234" s="168"/>
      <c r="M234" s="168"/>
      <c r="N234" s="168"/>
      <c r="O234" s="168"/>
      <c r="P234" s="168"/>
      <c r="Q234" s="168"/>
      <c r="R234" s="168"/>
      <c r="S234" s="168"/>
      <c r="T234" s="168"/>
      <c r="U234" s="168"/>
      <c r="V234" s="168"/>
      <c r="W234" s="168"/>
      <c r="X234" s="168"/>
      <c r="Y234" s="168"/>
      <c r="Z234" s="168"/>
    </row>
    <row r="235" spans="1:26" x14ac:dyDescent="0.15">
      <c r="A235" s="172"/>
      <c r="B235" s="172"/>
      <c r="C235" s="172"/>
      <c r="D235" s="173"/>
      <c r="E235" s="172"/>
      <c r="F235" s="173"/>
      <c r="G235" s="172"/>
      <c r="H235" s="172"/>
      <c r="I235" s="168"/>
      <c r="J235" s="168"/>
      <c r="K235" s="168"/>
      <c r="L235" s="168"/>
      <c r="M235" s="168"/>
      <c r="N235" s="168"/>
      <c r="O235" s="168"/>
      <c r="P235" s="168"/>
      <c r="Q235" s="168"/>
      <c r="R235" s="168"/>
      <c r="S235" s="168"/>
      <c r="T235" s="168"/>
      <c r="U235" s="168"/>
      <c r="V235" s="168"/>
      <c r="W235" s="168"/>
      <c r="X235" s="168"/>
      <c r="Y235" s="168"/>
      <c r="Z235" s="168"/>
    </row>
    <row r="236" spans="1:26" x14ac:dyDescent="0.15">
      <c r="A236" s="172"/>
      <c r="B236" s="172"/>
      <c r="C236" s="172"/>
      <c r="D236" s="173"/>
      <c r="E236" s="172"/>
      <c r="F236" s="173"/>
      <c r="G236" s="172"/>
      <c r="H236" s="172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  <c r="T236" s="168"/>
      <c r="U236" s="168"/>
      <c r="V236" s="168"/>
      <c r="W236" s="168"/>
      <c r="X236" s="168"/>
      <c r="Y236" s="168"/>
      <c r="Z236" s="168"/>
    </row>
    <row r="237" spans="1:26" x14ac:dyDescent="0.15">
      <c r="A237" s="172"/>
      <c r="B237" s="172"/>
      <c r="C237" s="172"/>
      <c r="D237" s="173"/>
      <c r="E237" s="172"/>
      <c r="F237" s="173"/>
      <c r="G237" s="172"/>
      <c r="H237" s="172"/>
      <c r="I237" s="168"/>
      <c r="J237" s="168"/>
      <c r="K237" s="168"/>
      <c r="L237" s="168"/>
      <c r="M237" s="168"/>
      <c r="N237" s="168"/>
      <c r="O237" s="168"/>
      <c r="P237" s="168"/>
      <c r="Q237" s="168"/>
      <c r="R237" s="168"/>
      <c r="S237" s="168"/>
      <c r="T237" s="168"/>
      <c r="U237" s="168"/>
      <c r="V237" s="168"/>
      <c r="W237" s="168"/>
      <c r="X237" s="168"/>
      <c r="Y237" s="168"/>
      <c r="Z237" s="168"/>
    </row>
    <row r="238" spans="1:26" x14ac:dyDescent="0.15">
      <c r="A238" s="172"/>
      <c r="B238" s="172"/>
      <c r="C238" s="172"/>
      <c r="D238" s="173"/>
      <c r="E238" s="172"/>
      <c r="F238" s="173"/>
      <c r="G238" s="172"/>
      <c r="H238" s="172"/>
      <c r="I238" s="168"/>
      <c r="J238" s="168"/>
      <c r="K238" s="168"/>
      <c r="L238" s="168"/>
      <c r="M238" s="168"/>
      <c r="N238" s="168"/>
      <c r="O238" s="168"/>
      <c r="P238" s="168"/>
      <c r="Q238" s="168"/>
      <c r="R238" s="168"/>
      <c r="S238" s="168"/>
      <c r="T238" s="168"/>
      <c r="U238" s="168"/>
      <c r="V238" s="168"/>
      <c r="W238" s="168"/>
      <c r="X238" s="168"/>
      <c r="Y238" s="168"/>
      <c r="Z238" s="168"/>
    </row>
    <row r="239" spans="1:26" x14ac:dyDescent="0.15">
      <c r="A239" s="172"/>
      <c r="B239" s="172"/>
      <c r="C239" s="172"/>
      <c r="D239" s="173"/>
      <c r="E239" s="172"/>
      <c r="F239" s="173"/>
      <c r="G239" s="172"/>
      <c r="H239" s="172"/>
      <c r="I239" s="168"/>
      <c r="J239" s="168"/>
      <c r="K239" s="168"/>
      <c r="L239" s="168"/>
      <c r="M239" s="168"/>
      <c r="N239" s="168"/>
      <c r="O239" s="168"/>
      <c r="P239" s="168"/>
      <c r="Q239" s="168"/>
      <c r="R239" s="168"/>
      <c r="S239" s="168"/>
      <c r="T239" s="168"/>
      <c r="U239" s="168"/>
      <c r="V239" s="168"/>
      <c r="W239" s="168"/>
      <c r="X239" s="168"/>
      <c r="Y239" s="168"/>
      <c r="Z239" s="168"/>
    </row>
    <row r="240" spans="1:26" x14ac:dyDescent="0.15">
      <c r="A240" s="172"/>
      <c r="B240" s="172"/>
      <c r="C240" s="172"/>
      <c r="D240" s="173"/>
      <c r="E240" s="172"/>
      <c r="F240" s="173"/>
      <c r="G240" s="172"/>
      <c r="H240" s="172"/>
      <c r="I240" s="168"/>
      <c r="J240" s="168"/>
      <c r="K240" s="168"/>
      <c r="L240" s="168"/>
      <c r="M240" s="168"/>
      <c r="N240" s="168"/>
      <c r="O240" s="168"/>
      <c r="P240" s="168"/>
      <c r="Q240" s="168"/>
      <c r="R240" s="168"/>
      <c r="S240" s="168"/>
      <c r="T240" s="168"/>
      <c r="U240" s="168"/>
      <c r="V240" s="168"/>
      <c r="W240" s="168"/>
      <c r="X240" s="168"/>
      <c r="Y240" s="168"/>
      <c r="Z240" s="168"/>
    </row>
    <row r="241" spans="1:26" x14ac:dyDescent="0.15">
      <c r="A241" s="172"/>
      <c r="B241" s="172"/>
      <c r="C241" s="172"/>
      <c r="D241" s="173"/>
      <c r="E241" s="172"/>
      <c r="F241" s="173"/>
      <c r="G241" s="172"/>
      <c r="H241" s="172"/>
      <c r="I241" s="168"/>
      <c r="J241" s="168"/>
      <c r="K241" s="168"/>
      <c r="L241" s="168"/>
      <c r="M241" s="168"/>
      <c r="N241" s="168"/>
      <c r="O241" s="168"/>
      <c r="P241" s="168"/>
      <c r="Q241" s="168"/>
      <c r="R241" s="168"/>
      <c r="S241" s="168"/>
      <c r="T241" s="168"/>
      <c r="U241" s="168"/>
      <c r="V241" s="168"/>
      <c r="W241" s="168"/>
      <c r="X241" s="168"/>
      <c r="Y241" s="168"/>
      <c r="Z241" s="168"/>
    </row>
    <row r="242" spans="1:26" x14ac:dyDescent="0.15">
      <c r="A242" s="172"/>
      <c r="B242" s="172"/>
      <c r="C242" s="172"/>
      <c r="D242" s="173"/>
      <c r="E242" s="172"/>
      <c r="F242" s="173"/>
      <c r="G242" s="172"/>
      <c r="H242" s="172"/>
      <c r="I242" s="168"/>
      <c r="J242" s="168"/>
      <c r="K242" s="168"/>
      <c r="L242" s="168"/>
      <c r="M242" s="168"/>
      <c r="N242" s="168"/>
      <c r="O242" s="168"/>
      <c r="P242" s="168"/>
      <c r="Q242" s="168"/>
      <c r="R242" s="168"/>
      <c r="S242" s="168"/>
      <c r="T242" s="168"/>
      <c r="U242" s="168"/>
      <c r="V242" s="168"/>
      <c r="W242" s="168"/>
      <c r="X242" s="168"/>
      <c r="Y242" s="168"/>
      <c r="Z242" s="168"/>
    </row>
    <row r="243" spans="1:26" x14ac:dyDescent="0.15">
      <c r="A243" s="172"/>
      <c r="B243" s="172"/>
      <c r="C243" s="172"/>
      <c r="D243" s="173"/>
      <c r="E243" s="172"/>
      <c r="F243" s="173"/>
      <c r="G243" s="172"/>
      <c r="H243" s="172"/>
      <c r="I243" s="168"/>
      <c r="J243" s="168"/>
      <c r="K243" s="168"/>
      <c r="L243" s="168"/>
      <c r="M243" s="168"/>
      <c r="N243" s="168"/>
      <c r="O243" s="168"/>
      <c r="P243" s="168"/>
      <c r="Q243" s="168"/>
      <c r="R243" s="168"/>
      <c r="S243" s="168"/>
      <c r="T243" s="168"/>
      <c r="U243" s="168"/>
      <c r="V243" s="168"/>
      <c r="W243" s="168"/>
      <c r="X243" s="168"/>
      <c r="Y243" s="168"/>
      <c r="Z243" s="168"/>
    </row>
    <row r="244" spans="1:26" x14ac:dyDescent="0.15">
      <c r="A244" s="172"/>
      <c r="B244" s="172"/>
      <c r="C244" s="172"/>
      <c r="D244" s="173"/>
      <c r="E244" s="172"/>
      <c r="F244" s="173"/>
      <c r="G244" s="172"/>
      <c r="H244" s="172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  <c r="Y244" s="168"/>
      <c r="Z244" s="168"/>
    </row>
    <row r="245" spans="1:26" x14ac:dyDescent="0.15">
      <c r="A245" s="172"/>
      <c r="B245" s="172"/>
      <c r="C245" s="172"/>
      <c r="D245" s="173"/>
      <c r="E245" s="172"/>
      <c r="F245" s="173"/>
      <c r="G245" s="172"/>
      <c r="H245" s="172"/>
      <c r="I245" s="168"/>
      <c r="J245" s="168"/>
      <c r="K245" s="168"/>
      <c r="L245" s="168"/>
      <c r="M245" s="168"/>
      <c r="N245" s="168"/>
      <c r="O245" s="168"/>
      <c r="P245" s="168"/>
      <c r="Q245" s="168"/>
      <c r="R245" s="168"/>
      <c r="S245" s="168"/>
      <c r="T245" s="168"/>
      <c r="U245" s="168"/>
      <c r="V245" s="168"/>
      <c r="W245" s="168"/>
      <c r="X245" s="168"/>
      <c r="Y245" s="168"/>
      <c r="Z245" s="168"/>
    </row>
    <row r="246" spans="1:26" x14ac:dyDescent="0.15">
      <c r="A246" s="172"/>
      <c r="B246" s="172"/>
      <c r="C246" s="172"/>
      <c r="D246" s="173"/>
      <c r="E246" s="172"/>
      <c r="F246" s="173"/>
      <c r="G246" s="172"/>
      <c r="H246" s="172"/>
      <c r="I246" s="168"/>
      <c r="J246" s="168"/>
      <c r="K246" s="168"/>
      <c r="L246" s="168"/>
      <c r="M246" s="168"/>
      <c r="N246" s="168"/>
      <c r="O246" s="168"/>
      <c r="P246" s="168"/>
      <c r="Q246" s="168"/>
      <c r="R246" s="168"/>
      <c r="S246" s="168"/>
      <c r="T246" s="168"/>
      <c r="U246" s="168"/>
      <c r="V246" s="168"/>
      <c r="W246" s="168"/>
      <c r="X246" s="168"/>
      <c r="Y246" s="168"/>
      <c r="Z246" s="168"/>
    </row>
    <row r="247" spans="1:26" x14ac:dyDescent="0.15">
      <c r="A247" s="172"/>
      <c r="B247" s="172"/>
      <c r="C247" s="172"/>
      <c r="D247" s="173"/>
      <c r="E247" s="172"/>
      <c r="F247" s="173"/>
      <c r="G247" s="172"/>
      <c r="H247" s="172"/>
      <c r="I247" s="168"/>
      <c r="J247" s="168"/>
      <c r="K247" s="168"/>
      <c r="L247" s="168"/>
      <c r="M247" s="168"/>
      <c r="N247" s="168"/>
      <c r="O247" s="168"/>
      <c r="P247" s="168"/>
      <c r="Q247" s="168"/>
      <c r="R247" s="168"/>
      <c r="S247" s="168"/>
      <c r="T247" s="168"/>
      <c r="U247" s="168"/>
      <c r="V247" s="168"/>
      <c r="W247" s="168"/>
      <c r="X247" s="168"/>
      <c r="Y247" s="168"/>
      <c r="Z247" s="168"/>
    </row>
    <row r="248" spans="1:26" x14ac:dyDescent="0.15">
      <c r="A248" s="172"/>
      <c r="B248" s="172"/>
      <c r="C248" s="172"/>
      <c r="D248" s="173"/>
      <c r="E248" s="172"/>
      <c r="F248" s="173"/>
      <c r="G248" s="172"/>
      <c r="H248" s="172"/>
      <c r="I248" s="168"/>
      <c r="J248" s="168"/>
      <c r="K248" s="168"/>
      <c r="L248" s="168"/>
      <c r="M248" s="168"/>
      <c r="N248" s="168"/>
      <c r="O248" s="168"/>
      <c r="P248" s="168"/>
      <c r="Q248" s="168"/>
      <c r="R248" s="168"/>
      <c r="S248" s="168"/>
      <c r="T248" s="168"/>
      <c r="U248" s="168"/>
      <c r="V248" s="168"/>
      <c r="W248" s="168"/>
      <c r="X248" s="168"/>
      <c r="Y248" s="168"/>
      <c r="Z248" s="168"/>
    </row>
    <row r="249" spans="1:26" x14ac:dyDescent="0.15">
      <c r="A249" s="172"/>
      <c r="B249" s="172"/>
      <c r="C249" s="172"/>
      <c r="D249" s="173"/>
      <c r="E249" s="172"/>
      <c r="F249" s="173"/>
      <c r="G249" s="172"/>
      <c r="H249" s="172"/>
      <c r="I249" s="168"/>
      <c r="J249" s="168"/>
      <c r="K249" s="168"/>
      <c r="L249" s="168"/>
      <c r="M249" s="168"/>
      <c r="N249" s="168"/>
      <c r="O249" s="168"/>
      <c r="P249" s="168"/>
      <c r="Q249" s="168"/>
      <c r="R249" s="168"/>
      <c r="S249" s="168"/>
      <c r="T249" s="168"/>
      <c r="U249" s="168"/>
      <c r="V249" s="168"/>
      <c r="W249" s="168"/>
      <c r="X249" s="168"/>
      <c r="Y249" s="168"/>
      <c r="Z249" s="168"/>
    </row>
    <row r="250" spans="1:26" x14ac:dyDescent="0.15">
      <c r="A250" s="172"/>
      <c r="B250" s="172"/>
      <c r="C250" s="172"/>
      <c r="D250" s="173"/>
      <c r="E250" s="172"/>
      <c r="F250" s="173"/>
      <c r="G250" s="172"/>
      <c r="H250" s="172"/>
      <c r="I250" s="168"/>
      <c r="J250" s="168"/>
      <c r="K250" s="168"/>
      <c r="L250" s="168"/>
      <c r="M250" s="168"/>
      <c r="N250" s="168"/>
      <c r="O250" s="168"/>
      <c r="P250" s="168"/>
      <c r="Q250" s="168"/>
      <c r="R250" s="168"/>
      <c r="S250" s="168"/>
      <c r="T250" s="168"/>
      <c r="U250" s="168"/>
      <c r="V250" s="168"/>
      <c r="W250" s="168"/>
      <c r="X250" s="168"/>
      <c r="Y250" s="168"/>
      <c r="Z250" s="168"/>
    </row>
    <row r="251" spans="1:26" x14ac:dyDescent="0.15">
      <c r="A251" s="172"/>
      <c r="B251" s="172"/>
      <c r="C251" s="172"/>
      <c r="D251" s="173"/>
      <c r="E251" s="172"/>
      <c r="F251" s="173"/>
      <c r="G251" s="172"/>
      <c r="H251" s="172"/>
      <c r="I251" s="168"/>
      <c r="J251" s="168"/>
      <c r="K251" s="168"/>
      <c r="L251" s="168"/>
      <c r="M251" s="168"/>
      <c r="N251" s="168"/>
      <c r="O251" s="168"/>
      <c r="P251" s="168"/>
      <c r="Q251" s="168"/>
      <c r="R251" s="168"/>
      <c r="S251" s="168"/>
      <c r="T251" s="168"/>
      <c r="U251" s="168"/>
      <c r="V251" s="168"/>
      <c r="W251" s="168"/>
      <c r="X251" s="168"/>
      <c r="Y251" s="168"/>
      <c r="Z251" s="168"/>
    </row>
    <row r="252" spans="1:26" x14ac:dyDescent="0.15">
      <c r="A252" s="172"/>
      <c r="B252" s="172"/>
      <c r="C252" s="172"/>
      <c r="D252" s="173"/>
      <c r="E252" s="172"/>
      <c r="F252" s="173"/>
      <c r="G252" s="172"/>
      <c r="H252" s="172"/>
      <c r="I252" s="168"/>
      <c r="J252" s="168"/>
      <c r="K252" s="168"/>
      <c r="L252" s="168"/>
      <c r="M252" s="168"/>
      <c r="N252" s="168"/>
      <c r="O252" s="168"/>
      <c r="P252" s="168"/>
      <c r="Q252" s="168"/>
      <c r="R252" s="168"/>
      <c r="S252" s="168"/>
      <c r="T252" s="168"/>
      <c r="U252" s="168"/>
      <c r="V252" s="168"/>
      <c r="W252" s="168"/>
      <c r="X252" s="168"/>
      <c r="Y252" s="168"/>
      <c r="Z252" s="168"/>
    </row>
    <row r="253" spans="1:26" x14ac:dyDescent="0.15">
      <c r="A253" s="172"/>
      <c r="B253" s="172"/>
      <c r="C253" s="172"/>
      <c r="D253" s="173"/>
      <c r="E253" s="172"/>
      <c r="F253" s="173"/>
      <c r="G253" s="172"/>
      <c r="H253" s="172"/>
      <c r="I253" s="168"/>
      <c r="J253" s="168"/>
      <c r="K253" s="168"/>
      <c r="L253" s="168"/>
      <c r="M253" s="168"/>
      <c r="N253" s="168"/>
      <c r="O253" s="168"/>
      <c r="P253" s="168"/>
      <c r="Q253" s="168"/>
      <c r="R253" s="168"/>
      <c r="S253" s="168"/>
      <c r="T253" s="168"/>
      <c r="U253" s="168"/>
      <c r="V253" s="168"/>
      <c r="W253" s="168"/>
      <c r="X253" s="168"/>
      <c r="Y253" s="168"/>
      <c r="Z253" s="168"/>
    </row>
    <row r="254" spans="1:26" x14ac:dyDescent="0.15">
      <c r="A254" s="172"/>
      <c r="B254" s="172"/>
      <c r="C254" s="172"/>
      <c r="D254" s="173"/>
      <c r="E254" s="172"/>
      <c r="F254" s="173"/>
      <c r="G254" s="172"/>
      <c r="H254" s="172"/>
      <c r="I254" s="168"/>
      <c r="J254" s="168"/>
      <c r="K254" s="168"/>
      <c r="L254" s="168"/>
      <c r="M254" s="168"/>
      <c r="N254" s="168"/>
      <c r="O254" s="168"/>
      <c r="P254" s="168"/>
      <c r="Q254" s="168"/>
      <c r="R254" s="168"/>
      <c r="S254" s="168"/>
      <c r="T254" s="168"/>
      <c r="U254" s="168"/>
      <c r="V254" s="168"/>
      <c r="W254" s="168"/>
      <c r="X254" s="168"/>
      <c r="Y254" s="168"/>
      <c r="Z254" s="168"/>
    </row>
    <row r="255" spans="1:26" x14ac:dyDescent="0.15">
      <c r="A255" s="172"/>
      <c r="B255" s="172"/>
      <c r="C255" s="172"/>
      <c r="D255" s="173"/>
      <c r="E255" s="172"/>
      <c r="F255" s="173"/>
      <c r="G255" s="172"/>
      <c r="H255" s="172"/>
      <c r="I255" s="168"/>
      <c r="J255" s="168"/>
      <c r="K255" s="168"/>
      <c r="L255" s="168"/>
      <c r="M255" s="168"/>
      <c r="N255" s="168"/>
      <c r="O255" s="168"/>
      <c r="P255" s="168"/>
      <c r="Q255" s="168"/>
      <c r="R255" s="168"/>
      <c r="S255" s="168"/>
      <c r="T255" s="168"/>
      <c r="U255" s="168"/>
      <c r="V255" s="168"/>
      <c r="W255" s="168"/>
      <c r="X255" s="168"/>
      <c r="Y255" s="168"/>
      <c r="Z255" s="168"/>
    </row>
    <row r="256" spans="1:26" x14ac:dyDescent="0.15">
      <c r="A256" s="172"/>
      <c r="B256" s="172"/>
      <c r="C256" s="172"/>
      <c r="D256" s="173"/>
      <c r="E256" s="172"/>
      <c r="F256" s="173"/>
      <c r="G256" s="172"/>
      <c r="H256" s="172"/>
      <c r="I256" s="168"/>
      <c r="J256" s="168"/>
      <c r="K256" s="168"/>
      <c r="L256" s="168"/>
      <c r="M256" s="168"/>
      <c r="N256" s="168"/>
      <c r="O256" s="168"/>
      <c r="P256" s="168"/>
      <c r="Q256" s="168"/>
      <c r="R256" s="168"/>
      <c r="S256" s="168"/>
      <c r="T256" s="168"/>
      <c r="U256" s="168"/>
      <c r="V256" s="168"/>
      <c r="W256" s="168"/>
      <c r="X256" s="168"/>
      <c r="Y256" s="168"/>
      <c r="Z256" s="168"/>
    </row>
    <row r="257" spans="1:26" x14ac:dyDescent="0.15">
      <c r="A257" s="172"/>
      <c r="B257" s="172"/>
      <c r="C257" s="172"/>
      <c r="D257" s="173"/>
      <c r="E257" s="172"/>
      <c r="F257" s="173"/>
      <c r="G257" s="172"/>
      <c r="H257" s="172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8"/>
      <c r="Y257" s="168"/>
      <c r="Z257" s="168"/>
    </row>
    <row r="258" spans="1:26" x14ac:dyDescent="0.15">
      <c r="A258" s="172"/>
      <c r="B258" s="172"/>
      <c r="C258" s="172"/>
      <c r="D258" s="173"/>
      <c r="E258" s="172"/>
      <c r="F258" s="173"/>
      <c r="G258" s="172"/>
      <c r="H258" s="172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  <c r="Y258" s="168"/>
      <c r="Z258" s="168"/>
    </row>
    <row r="259" spans="1:26" x14ac:dyDescent="0.15">
      <c r="A259" s="172"/>
      <c r="B259" s="172"/>
      <c r="C259" s="172"/>
      <c r="D259" s="173"/>
      <c r="E259" s="172"/>
      <c r="F259" s="173"/>
      <c r="G259" s="172"/>
      <c r="H259" s="172"/>
      <c r="I259" s="168"/>
      <c r="J259" s="168"/>
      <c r="K259" s="168"/>
      <c r="L259" s="168"/>
      <c r="M259" s="168"/>
      <c r="N259" s="168"/>
      <c r="O259" s="168"/>
      <c r="P259" s="168"/>
      <c r="Q259" s="168"/>
      <c r="R259" s="168"/>
      <c r="S259" s="168"/>
      <c r="T259" s="168"/>
      <c r="U259" s="168"/>
      <c r="V259" s="168"/>
      <c r="W259" s="168"/>
      <c r="X259" s="168"/>
      <c r="Y259" s="168"/>
      <c r="Z259" s="168"/>
    </row>
    <row r="260" spans="1:26" x14ac:dyDescent="0.15">
      <c r="A260" s="172"/>
      <c r="B260" s="172"/>
      <c r="C260" s="172"/>
      <c r="D260" s="173"/>
      <c r="E260" s="172"/>
      <c r="F260" s="173"/>
      <c r="G260" s="172"/>
      <c r="H260" s="172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8"/>
      <c r="Y260" s="168"/>
      <c r="Z260" s="168"/>
    </row>
    <row r="261" spans="1:26" x14ac:dyDescent="0.15">
      <c r="A261" s="172"/>
      <c r="B261" s="172"/>
      <c r="C261" s="172"/>
      <c r="D261" s="173"/>
      <c r="E261" s="172"/>
      <c r="F261" s="173"/>
      <c r="G261" s="172"/>
      <c r="H261" s="172"/>
      <c r="I261" s="168"/>
      <c r="J261" s="168"/>
      <c r="K261" s="168"/>
      <c r="L261" s="168"/>
      <c r="M261" s="168"/>
      <c r="N261" s="168"/>
      <c r="O261" s="168"/>
      <c r="P261" s="168"/>
      <c r="Q261" s="168"/>
      <c r="R261" s="168"/>
      <c r="S261" s="168"/>
      <c r="T261" s="168"/>
      <c r="U261" s="168"/>
      <c r="V261" s="168"/>
      <c r="W261" s="168"/>
      <c r="X261" s="168"/>
      <c r="Y261" s="168"/>
      <c r="Z261" s="168"/>
    </row>
    <row r="262" spans="1:26" x14ac:dyDescent="0.15">
      <c r="A262" s="172"/>
      <c r="B262" s="172"/>
      <c r="C262" s="172"/>
      <c r="D262" s="173"/>
      <c r="E262" s="172"/>
      <c r="F262" s="173"/>
      <c r="G262" s="172"/>
      <c r="H262" s="172"/>
      <c r="I262" s="168"/>
      <c r="J262" s="168"/>
      <c r="K262" s="168"/>
      <c r="L262" s="168"/>
      <c r="M262" s="168"/>
      <c r="N262" s="168"/>
      <c r="O262" s="168"/>
      <c r="P262" s="168"/>
      <c r="Q262" s="168"/>
      <c r="R262" s="168"/>
      <c r="S262" s="168"/>
      <c r="T262" s="168"/>
      <c r="U262" s="168"/>
      <c r="V262" s="168"/>
      <c r="W262" s="168"/>
      <c r="X262" s="168"/>
      <c r="Y262" s="168"/>
      <c r="Z262" s="168"/>
    </row>
    <row r="263" spans="1:26" x14ac:dyDescent="0.15">
      <c r="A263" s="172"/>
      <c r="B263" s="172"/>
      <c r="C263" s="172"/>
      <c r="D263" s="173"/>
      <c r="E263" s="172"/>
      <c r="F263" s="173"/>
      <c r="G263" s="172"/>
      <c r="H263" s="172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8"/>
      <c r="Y263" s="168"/>
      <c r="Z263" s="168"/>
    </row>
    <row r="264" spans="1:26" x14ac:dyDescent="0.15">
      <c r="A264" s="172"/>
      <c r="B264" s="172"/>
      <c r="C264" s="172"/>
      <c r="D264" s="173"/>
      <c r="E264" s="172"/>
      <c r="F264" s="173"/>
      <c r="G264" s="172"/>
      <c r="H264" s="172"/>
      <c r="I264" s="168"/>
      <c r="J264" s="168"/>
      <c r="K264" s="168"/>
      <c r="L264" s="168"/>
      <c r="M264" s="168"/>
      <c r="N264" s="168"/>
      <c r="O264" s="168"/>
      <c r="P264" s="168"/>
      <c r="Q264" s="168"/>
      <c r="R264" s="168"/>
      <c r="S264" s="168"/>
      <c r="T264" s="168"/>
      <c r="U264" s="168"/>
      <c r="V264" s="168"/>
      <c r="W264" s="168"/>
      <c r="X264" s="168"/>
      <c r="Y264" s="168"/>
      <c r="Z264" s="168"/>
    </row>
    <row r="265" spans="1:26" x14ac:dyDescent="0.15">
      <c r="A265" s="172"/>
      <c r="B265" s="172"/>
      <c r="C265" s="172"/>
      <c r="D265" s="173"/>
      <c r="E265" s="172"/>
      <c r="F265" s="173"/>
      <c r="G265" s="172"/>
      <c r="H265" s="172"/>
      <c r="I265" s="168"/>
      <c r="J265" s="168"/>
      <c r="K265" s="168"/>
      <c r="L265" s="168"/>
      <c r="M265" s="168"/>
      <c r="N265" s="168"/>
      <c r="O265" s="168"/>
      <c r="P265" s="168"/>
      <c r="Q265" s="168"/>
      <c r="R265" s="168"/>
      <c r="S265" s="168"/>
      <c r="T265" s="168"/>
      <c r="U265" s="168"/>
      <c r="V265" s="168"/>
      <c r="W265" s="168"/>
      <c r="X265" s="168"/>
      <c r="Y265" s="168"/>
      <c r="Z265" s="168"/>
    </row>
    <row r="266" spans="1:26" x14ac:dyDescent="0.15">
      <c r="A266" s="172"/>
      <c r="B266" s="172"/>
      <c r="C266" s="172"/>
      <c r="D266" s="173"/>
      <c r="E266" s="172"/>
      <c r="F266" s="173"/>
      <c r="G266" s="172"/>
      <c r="H266" s="172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8"/>
      <c r="Y266" s="168"/>
      <c r="Z266" s="168"/>
    </row>
    <row r="267" spans="1:26" x14ac:dyDescent="0.15">
      <c r="A267" s="172"/>
      <c r="B267" s="172"/>
      <c r="C267" s="172"/>
      <c r="D267" s="173"/>
      <c r="E267" s="172"/>
      <c r="F267" s="173"/>
      <c r="G267" s="172"/>
      <c r="H267" s="172"/>
      <c r="I267" s="168"/>
      <c r="J267" s="168"/>
      <c r="K267" s="168"/>
      <c r="L267" s="168"/>
      <c r="M267" s="168"/>
      <c r="N267" s="168"/>
      <c r="O267" s="168"/>
      <c r="P267" s="168"/>
      <c r="Q267" s="168"/>
      <c r="R267" s="168"/>
      <c r="S267" s="168"/>
      <c r="T267" s="168"/>
      <c r="U267" s="168"/>
      <c r="V267" s="168"/>
      <c r="W267" s="168"/>
      <c r="X267" s="168"/>
      <c r="Y267" s="168"/>
      <c r="Z267" s="168"/>
    </row>
    <row r="268" spans="1:26" x14ac:dyDescent="0.15">
      <c r="A268" s="172"/>
      <c r="B268" s="172"/>
      <c r="C268" s="172"/>
      <c r="D268" s="173"/>
      <c r="E268" s="172"/>
      <c r="F268" s="173"/>
      <c r="G268" s="172"/>
      <c r="H268" s="172"/>
      <c r="I268" s="168"/>
      <c r="J268" s="168"/>
      <c r="K268" s="168"/>
      <c r="L268" s="168"/>
      <c r="M268" s="168"/>
      <c r="N268" s="168"/>
      <c r="O268" s="168"/>
      <c r="P268" s="168"/>
      <c r="Q268" s="168"/>
      <c r="R268" s="168"/>
      <c r="S268" s="168"/>
      <c r="T268" s="168"/>
      <c r="U268" s="168"/>
      <c r="V268" s="168"/>
      <c r="W268" s="168"/>
      <c r="X268" s="168"/>
      <c r="Y268" s="168"/>
      <c r="Z268" s="168"/>
    </row>
    <row r="269" spans="1:26" x14ac:dyDescent="0.15">
      <c r="A269" s="172"/>
      <c r="B269" s="172"/>
      <c r="C269" s="172"/>
      <c r="D269" s="173"/>
      <c r="E269" s="172"/>
      <c r="F269" s="173"/>
      <c r="G269" s="172"/>
      <c r="H269" s="172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8"/>
      <c r="Y269" s="168"/>
      <c r="Z269" s="168"/>
    </row>
    <row r="270" spans="1:26" x14ac:dyDescent="0.15">
      <c r="A270" s="172"/>
      <c r="B270" s="172"/>
      <c r="C270" s="172"/>
      <c r="D270" s="173"/>
      <c r="E270" s="172"/>
      <c r="F270" s="173"/>
      <c r="G270" s="172"/>
      <c r="H270" s="172"/>
      <c r="I270" s="168"/>
      <c r="J270" s="168"/>
      <c r="K270" s="168"/>
      <c r="L270" s="168"/>
      <c r="M270" s="168"/>
      <c r="N270" s="168"/>
      <c r="O270" s="168"/>
      <c r="P270" s="168"/>
      <c r="Q270" s="168"/>
      <c r="R270" s="168"/>
      <c r="S270" s="168"/>
      <c r="T270" s="168"/>
      <c r="U270" s="168"/>
      <c r="V270" s="168"/>
      <c r="W270" s="168"/>
      <c r="X270" s="168"/>
      <c r="Y270" s="168"/>
      <c r="Z270" s="168"/>
    </row>
    <row r="271" spans="1:26" x14ac:dyDescent="0.15">
      <c r="A271" s="172"/>
      <c r="B271" s="172"/>
      <c r="C271" s="172"/>
      <c r="D271" s="173"/>
      <c r="E271" s="172"/>
      <c r="F271" s="173"/>
      <c r="G271" s="172"/>
      <c r="H271" s="172"/>
      <c r="I271" s="168"/>
      <c r="J271" s="168"/>
      <c r="K271" s="168"/>
      <c r="L271" s="168"/>
      <c r="M271" s="168"/>
      <c r="N271" s="168"/>
      <c r="O271" s="168"/>
      <c r="P271" s="168"/>
      <c r="Q271" s="168"/>
      <c r="R271" s="168"/>
      <c r="S271" s="168"/>
      <c r="T271" s="168"/>
      <c r="U271" s="168"/>
      <c r="V271" s="168"/>
      <c r="W271" s="168"/>
      <c r="X271" s="168"/>
      <c r="Y271" s="168"/>
      <c r="Z271" s="168"/>
    </row>
    <row r="272" spans="1:26" x14ac:dyDescent="0.15">
      <c r="A272" s="172"/>
      <c r="B272" s="172"/>
      <c r="C272" s="172"/>
      <c r="D272" s="173"/>
      <c r="E272" s="172"/>
      <c r="F272" s="173"/>
      <c r="G272" s="172"/>
      <c r="H272" s="172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  <c r="Y272" s="168"/>
      <c r="Z272" s="168"/>
    </row>
    <row r="273" spans="1:26" x14ac:dyDescent="0.15">
      <c r="A273" s="172"/>
      <c r="B273" s="172"/>
      <c r="C273" s="172"/>
      <c r="D273" s="173"/>
      <c r="E273" s="172"/>
      <c r="F273" s="173"/>
      <c r="G273" s="172"/>
      <c r="H273" s="172"/>
      <c r="I273" s="168"/>
      <c r="J273" s="168"/>
      <c r="K273" s="168"/>
      <c r="L273" s="168"/>
      <c r="M273" s="168"/>
      <c r="N273" s="168"/>
      <c r="O273" s="168"/>
      <c r="P273" s="168"/>
      <c r="Q273" s="168"/>
      <c r="R273" s="168"/>
      <c r="S273" s="168"/>
      <c r="T273" s="168"/>
      <c r="U273" s="168"/>
      <c r="V273" s="168"/>
      <c r="W273" s="168"/>
      <c r="X273" s="168"/>
      <c r="Y273" s="168"/>
      <c r="Z273" s="168"/>
    </row>
    <row r="274" spans="1:26" x14ac:dyDescent="0.15">
      <c r="A274" s="172"/>
      <c r="B274" s="172"/>
      <c r="C274" s="172"/>
      <c r="D274" s="173"/>
      <c r="E274" s="172"/>
      <c r="F274" s="173"/>
      <c r="G274" s="172"/>
      <c r="H274" s="172"/>
      <c r="I274" s="168"/>
      <c r="J274" s="168"/>
      <c r="K274" s="168"/>
      <c r="L274" s="168"/>
      <c r="M274" s="168"/>
      <c r="N274" s="168"/>
      <c r="O274" s="168"/>
      <c r="P274" s="168"/>
      <c r="Q274" s="168"/>
      <c r="R274" s="168"/>
      <c r="S274" s="168"/>
      <c r="T274" s="168"/>
      <c r="U274" s="168"/>
      <c r="V274" s="168"/>
      <c r="W274" s="168"/>
      <c r="X274" s="168"/>
      <c r="Y274" s="168"/>
      <c r="Z274" s="168"/>
    </row>
    <row r="275" spans="1:26" x14ac:dyDescent="0.15">
      <c r="A275" s="172"/>
      <c r="B275" s="172"/>
      <c r="C275" s="172"/>
      <c r="D275" s="173"/>
      <c r="E275" s="172"/>
      <c r="F275" s="173"/>
      <c r="G275" s="172"/>
      <c r="H275" s="172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8"/>
      <c r="Y275" s="168"/>
      <c r="Z275" s="168"/>
    </row>
    <row r="276" spans="1:26" x14ac:dyDescent="0.15">
      <c r="A276" s="172"/>
      <c r="B276" s="172"/>
      <c r="C276" s="172"/>
      <c r="D276" s="173"/>
      <c r="E276" s="172"/>
      <c r="F276" s="173"/>
      <c r="G276" s="172"/>
      <c r="H276" s="172"/>
      <c r="I276" s="168"/>
      <c r="J276" s="168"/>
      <c r="K276" s="168"/>
      <c r="L276" s="168"/>
      <c r="M276" s="168"/>
      <c r="N276" s="168"/>
      <c r="O276" s="168"/>
      <c r="P276" s="168"/>
      <c r="Q276" s="168"/>
      <c r="R276" s="168"/>
      <c r="S276" s="168"/>
      <c r="T276" s="168"/>
      <c r="U276" s="168"/>
      <c r="V276" s="168"/>
      <c r="W276" s="168"/>
      <c r="X276" s="168"/>
      <c r="Y276" s="168"/>
      <c r="Z276" s="168"/>
    </row>
    <row r="277" spans="1:26" x14ac:dyDescent="0.15">
      <c r="A277" s="172"/>
      <c r="B277" s="172"/>
      <c r="C277" s="172"/>
      <c r="D277" s="173"/>
      <c r="E277" s="172"/>
      <c r="F277" s="173"/>
      <c r="G277" s="172"/>
      <c r="H277" s="172"/>
      <c r="I277" s="168"/>
      <c r="J277" s="168"/>
      <c r="K277" s="168"/>
      <c r="L277" s="168"/>
      <c r="M277" s="168"/>
      <c r="N277" s="168"/>
      <c r="O277" s="168"/>
      <c r="P277" s="168"/>
      <c r="Q277" s="168"/>
      <c r="R277" s="168"/>
      <c r="S277" s="168"/>
      <c r="T277" s="168"/>
      <c r="U277" s="168"/>
      <c r="V277" s="168"/>
      <c r="W277" s="168"/>
      <c r="X277" s="168"/>
      <c r="Y277" s="168"/>
      <c r="Z277" s="168"/>
    </row>
    <row r="278" spans="1:26" x14ac:dyDescent="0.15">
      <c r="A278" s="172"/>
      <c r="B278" s="172"/>
      <c r="C278" s="172"/>
      <c r="D278" s="173"/>
      <c r="E278" s="172"/>
      <c r="F278" s="173"/>
      <c r="G278" s="172"/>
      <c r="H278" s="172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8"/>
      <c r="Y278" s="168"/>
      <c r="Z278" s="168"/>
    </row>
    <row r="279" spans="1:26" x14ac:dyDescent="0.15">
      <c r="A279" s="172"/>
      <c r="B279" s="172"/>
      <c r="C279" s="172"/>
      <c r="D279" s="173"/>
      <c r="E279" s="172"/>
      <c r="F279" s="173"/>
      <c r="G279" s="172"/>
      <c r="H279" s="172"/>
      <c r="I279" s="168"/>
      <c r="J279" s="168"/>
      <c r="K279" s="168"/>
      <c r="L279" s="168"/>
      <c r="M279" s="168"/>
      <c r="N279" s="168"/>
      <c r="O279" s="168"/>
      <c r="P279" s="168"/>
      <c r="Q279" s="168"/>
      <c r="R279" s="168"/>
      <c r="S279" s="168"/>
      <c r="T279" s="168"/>
      <c r="U279" s="168"/>
      <c r="V279" s="168"/>
      <c r="W279" s="168"/>
      <c r="X279" s="168"/>
      <c r="Y279" s="168"/>
      <c r="Z279" s="168"/>
    </row>
    <row r="280" spans="1:26" x14ac:dyDescent="0.15">
      <c r="A280" s="172"/>
      <c r="B280" s="172"/>
      <c r="C280" s="172"/>
      <c r="D280" s="173"/>
      <c r="E280" s="172"/>
      <c r="F280" s="173"/>
      <c r="G280" s="172"/>
      <c r="H280" s="172"/>
      <c r="I280" s="168"/>
      <c r="J280" s="168"/>
      <c r="K280" s="168"/>
      <c r="L280" s="168"/>
      <c r="M280" s="168"/>
      <c r="N280" s="168"/>
      <c r="O280" s="168"/>
      <c r="P280" s="168"/>
      <c r="Q280" s="168"/>
      <c r="R280" s="168"/>
      <c r="S280" s="168"/>
      <c r="T280" s="168"/>
      <c r="U280" s="168"/>
      <c r="V280" s="168"/>
      <c r="W280" s="168"/>
      <c r="X280" s="168"/>
      <c r="Y280" s="168"/>
      <c r="Z280" s="168"/>
    </row>
    <row r="281" spans="1:26" x14ac:dyDescent="0.15">
      <c r="A281" s="172"/>
      <c r="B281" s="172"/>
      <c r="C281" s="172"/>
      <c r="D281" s="173"/>
      <c r="E281" s="172"/>
      <c r="F281" s="173"/>
      <c r="G281" s="172"/>
      <c r="H281" s="172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8"/>
      <c r="Y281" s="168"/>
      <c r="Z281" s="168"/>
    </row>
    <row r="282" spans="1:26" x14ac:dyDescent="0.15">
      <c r="A282" s="172"/>
      <c r="B282" s="172"/>
      <c r="C282" s="172"/>
      <c r="D282" s="173"/>
      <c r="E282" s="172"/>
      <c r="F282" s="173"/>
      <c r="G282" s="172"/>
      <c r="H282" s="172"/>
      <c r="I282" s="168"/>
      <c r="J282" s="168"/>
      <c r="K282" s="168"/>
      <c r="L282" s="168"/>
      <c r="M282" s="168"/>
      <c r="N282" s="168"/>
      <c r="O282" s="168"/>
      <c r="P282" s="168"/>
      <c r="Q282" s="168"/>
      <c r="R282" s="168"/>
      <c r="S282" s="168"/>
      <c r="T282" s="168"/>
      <c r="U282" s="168"/>
      <c r="V282" s="168"/>
      <c r="W282" s="168"/>
      <c r="X282" s="168"/>
      <c r="Y282" s="168"/>
      <c r="Z282" s="168"/>
    </row>
    <row r="283" spans="1:26" x14ac:dyDescent="0.15">
      <c r="A283" s="172"/>
      <c r="B283" s="172"/>
      <c r="C283" s="172"/>
      <c r="D283" s="173"/>
      <c r="E283" s="172"/>
      <c r="F283" s="173"/>
      <c r="G283" s="172"/>
      <c r="H283" s="172"/>
      <c r="I283" s="168"/>
      <c r="J283" s="168"/>
      <c r="K283" s="168"/>
      <c r="L283" s="168"/>
      <c r="M283" s="168"/>
      <c r="N283" s="168"/>
      <c r="O283" s="168"/>
      <c r="P283" s="168"/>
      <c r="Q283" s="168"/>
      <c r="R283" s="168"/>
      <c r="S283" s="168"/>
      <c r="T283" s="168"/>
      <c r="U283" s="168"/>
      <c r="V283" s="168"/>
      <c r="W283" s="168"/>
      <c r="X283" s="168"/>
      <c r="Y283" s="168"/>
      <c r="Z283" s="168"/>
    </row>
  </sheetData>
  <mergeCells count="70">
    <mergeCell ref="B80:C80"/>
    <mergeCell ref="C55:J55"/>
    <mergeCell ref="C51:J51"/>
    <mergeCell ref="C39:J39"/>
    <mergeCell ref="C34:J34"/>
    <mergeCell ref="C49:J49"/>
    <mergeCell ref="B53:B54"/>
    <mergeCell ref="C53:C54"/>
    <mergeCell ref="D53:D54"/>
    <mergeCell ref="B62:D62"/>
    <mergeCell ref="E62:J62"/>
    <mergeCell ref="B70:C70"/>
    <mergeCell ref="B72:D72"/>
    <mergeCell ref="E72:J72"/>
    <mergeCell ref="B59:C59"/>
    <mergeCell ref="B35:B37"/>
    <mergeCell ref="G31:G33"/>
    <mergeCell ref="H31:H33"/>
    <mergeCell ref="C12:J12"/>
    <mergeCell ref="C13:J13"/>
    <mergeCell ref="C26:J26"/>
    <mergeCell ref="C30:J30"/>
    <mergeCell ref="H17:H19"/>
    <mergeCell ref="G17:G19"/>
    <mergeCell ref="F17:F19"/>
    <mergeCell ref="E17:E19"/>
    <mergeCell ref="D17:D19"/>
    <mergeCell ref="C17:C19"/>
    <mergeCell ref="G20:G22"/>
    <mergeCell ref="B24:D24"/>
    <mergeCell ref="E24:J24"/>
    <mergeCell ref="H20:H22"/>
    <mergeCell ref="B8:J8"/>
    <mergeCell ref="E10:J10"/>
    <mergeCell ref="B10:D10"/>
    <mergeCell ref="H14:H16"/>
    <mergeCell ref="H2:J2"/>
    <mergeCell ref="H3:J3"/>
    <mergeCell ref="B5:J5"/>
    <mergeCell ref="B7:J7"/>
    <mergeCell ref="B14:B16"/>
    <mergeCell ref="D6:G6"/>
    <mergeCell ref="B17:B19"/>
    <mergeCell ref="G14:G16"/>
    <mergeCell ref="F14:F16"/>
    <mergeCell ref="E14:E16"/>
    <mergeCell ref="D14:D16"/>
    <mergeCell ref="C14:C16"/>
    <mergeCell ref="H35:H37"/>
    <mergeCell ref="B20:B22"/>
    <mergeCell ref="C20:C22"/>
    <mergeCell ref="D20:D22"/>
    <mergeCell ref="E20:E22"/>
    <mergeCell ref="F20:F22"/>
    <mergeCell ref="C35:C37"/>
    <mergeCell ref="D35:D37"/>
    <mergeCell ref="E35:E37"/>
    <mergeCell ref="F35:F37"/>
    <mergeCell ref="G35:G37"/>
    <mergeCell ref="B31:B33"/>
    <mergeCell ref="C31:C33"/>
    <mergeCell ref="D31:D33"/>
    <mergeCell ref="E31:E33"/>
    <mergeCell ref="F31:F33"/>
    <mergeCell ref="E40:E42"/>
    <mergeCell ref="G40:G42"/>
    <mergeCell ref="I40:I42"/>
    <mergeCell ref="J40:J42"/>
    <mergeCell ref="B38:D38"/>
    <mergeCell ref="E38:J38"/>
  </mergeCells>
  <pageMargins left="0.70866141732283472" right="0.70866141732283472" top="0.74803149606299213" bottom="0.74803149606299213" header="0" footer="0"/>
  <pageSetup paperSize="9" scale="71" orientation="landscape" r:id="rId1"/>
  <rowBreaks count="2" manualBreakCount="2">
    <brk id="22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2021-01-09T15:40:32Z</cp:lastPrinted>
  <dcterms:modified xsi:type="dcterms:W3CDTF">2021-01-14T08:18:40Z</dcterms:modified>
</cp:coreProperties>
</file>