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t.kravets\Downloads\"/>
    </mc:Choice>
  </mc:AlternateContent>
  <xr:revisionPtr revIDLastSave="0" documentId="13_ncr:1_{A8B31E26-96AD-4A71-B169-258C549D759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7" i="1" l="1"/>
  <c r="S65" i="1"/>
  <c r="S63" i="1"/>
  <c r="S64" i="1"/>
  <c r="S62" i="1"/>
  <c r="R67" i="1"/>
  <c r="R66" i="1"/>
  <c r="R65" i="1"/>
  <c r="R64" i="1"/>
  <c r="R63" i="1"/>
  <c r="R62" i="1"/>
  <c r="Q67" i="1"/>
  <c r="Q66" i="1"/>
  <c r="Q65" i="1"/>
  <c r="Q64" i="1"/>
  <c r="Q63" i="1"/>
  <c r="Q62" i="1"/>
  <c r="M67" i="1"/>
  <c r="M66" i="1"/>
  <c r="M65" i="1"/>
  <c r="M64" i="1"/>
  <c r="M63" i="1"/>
  <c r="M62" i="1"/>
  <c r="M61" i="1"/>
  <c r="M60" i="1"/>
  <c r="P67" i="1"/>
  <c r="P66" i="1"/>
  <c r="P65" i="1"/>
  <c r="P64" i="1"/>
  <c r="P63" i="1"/>
  <c r="P62" i="1"/>
  <c r="I28" i="2"/>
  <c r="F28" i="2"/>
  <c r="D28" i="2"/>
  <c r="I17" i="2"/>
  <c r="F17" i="2"/>
  <c r="D17" i="2"/>
  <c r="M68" i="1" l="1"/>
  <c r="J85" i="1"/>
  <c r="G85" i="1"/>
  <c r="P84" i="1"/>
  <c r="P85" i="1" s="1"/>
  <c r="M84" i="1"/>
  <c r="M85" i="1" s="1"/>
  <c r="J82" i="1"/>
  <c r="G82" i="1"/>
  <c r="P81" i="1"/>
  <c r="R81" i="1" s="1"/>
  <c r="M81" i="1"/>
  <c r="Q81" i="1" s="1"/>
  <c r="P80" i="1"/>
  <c r="P82" i="1" s="1"/>
  <c r="M80" i="1"/>
  <c r="Q80" i="1" s="1"/>
  <c r="P77" i="1"/>
  <c r="M77" i="1"/>
  <c r="J77" i="1"/>
  <c r="R77" i="1" s="1"/>
  <c r="G77" i="1"/>
  <c r="P76" i="1"/>
  <c r="M76" i="1"/>
  <c r="J76" i="1"/>
  <c r="R76" i="1" s="1"/>
  <c r="G76" i="1"/>
  <c r="Q76" i="1" s="1"/>
  <c r="P75" i="1"/>
  <c r="P78" i="1" s="1"/>
  <c r="M75" i="1"/>
  <c r="J75" i="1"/>
  <c r="J78" i="1" s="1"/>
  <c r="G75" i="1"/>
  <c r="G78" i="1" s="1"/>
  <c r="P72" i="1"/>
  <c r="M72" i="1"/>
  <c r="J72" i="1"/>
  <c r="R72" i="1" s="1"/>
  <c r="G72" i="1"/>
  <c r="Q72" i="1" s="1"/>
  <c r="P71" i="1"/>
  <c r="M71" i="1"/>
  <c r="J71" i="1"/>
  <c r="R71" i="1" s="1"/>
  <c r="G71" i="1"/>
  <c r="P70" i="1"/>
  <c r="P73" i="1" s="1"/>
  <c r="M70" i="1"/>
  <c r="J70" i="1"/>
  <c r="J73" i="1" s="1"/>
  <c r="G70" i="1"/>
  <c r="Q70" i="1" s="1"/>
  <c r="P61" i="1"/>
  <c r="J61" i="1"/>
  <c r="R61" i="1" s="1"/>
  <c r="G61" i="1"/>
  <c r="P60" i="1"/>
  <c r="P68" i="1" s="1"/>
  <c r="J60" i="1"/>
  <c r="J68" i="1" s="1"/>
  <c r="G60" i="1"/>
  <c r="G68" i="1" s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M55" i="1"/>
  <c r="M58" i="1" s="1"/>
  <c r="J55" i="1"/>
  <c r="J58" i="1" s="1"/>
  <c r="G55" i="1"/>
  <c r="G58" i="1" s="1"/>
  <c r="P52" i="1"/>
  <c r="M52" i="1"/>
  <c r="J52" i="1"/>
  <c r="R52" i="1" s="1"/>
  <c r="G52" i="1"/>
  <c r="P51" i="1"/>
  <c r="M51" i="1"/>
  <c r="J51" i="1"/>
  <c r="R51" i="1" s="1"/>
  <c r="G51" i="1"/>
  <c r="Q51" i="1" s="1"/>
  <c r="P50" i="1"/>
  <c r="M50" i="1"/>
  <c r="J50" i="1"/>
  <c r="R50" i="1" s="1"/>
  <c r="G50" i="1"/>
  <c r="Q50" i="1" s="1"/>
  <c r="P49" i="1"/>
  <c r="P53" i="1" s="1"/>
  <c r="M49" i="1"/>
  <c r="J49" i="1"/>
  <c r="J53" i="1" s="1"/>
  <c r="G49" i="1"/>
  <c r="G53" i="1" s="1"/>
  <c r="P46" i="1"/>
  <c r="M46" i="1"/>
  <c r="J46" i="1"/>
  <c r="R46" i="1" s="1"/>
  <c r="G46" i="1"/>
  <c r="P45" i="1"/>
  <c r="M45" i="1"/>
  <c r="J45" i="1"/>
  <c r="G45" i="1"/>
  <c r="Q45" i="1" s="1"/>
  <c r="P44" i="1"/>
  <c r="P47" i="1" s="1"/>
  <c r="M44" i="1"/>
  <c r="J44" i="1"/>
  <c r="J47" i="1" s="1"/>
  <c r="G44" i="1"/>
  <c r="P41" i="1"/>
  <c r="M41" i="1"/>
  <c r="J41" i="1"/>
  <c r="R41" i="1" s="1"/>
  <c r="G41" i="1"/>
  <c r="Q41" i="1" s="1"/>
  <c r="P40" i="1"/>
  <c r="P42" i="1" s="1"/>
  <c r="M40" i="1"/>
  <c r="M42" i="1" s="1"/>
  <c r="J40" i="1"/>
  <c r="R40" i="1" s="1"/>
  <c r="G40" i="1"/>
  <c r="G42" i="1" s="1"/>
  <c r="P37" i="1"/>
  <c r="R37" i="1" s="1"/>
  <c r="M37" i="1"/>
  <c r="Q37" i="1" s="1"/>
  <c r="P36" i="1"/>
  <c r="M36" i="1"/>
  <c r="Q36" i="1" s="1"/>
  <c r="P35" i="1"/>
  <c r="R35" i="1" s="1"/>
  <c r="M35" i="1"/>
  <c r="M34" i="1" s="1"/>
  <c r="P33" i="1"/>
  <c r="R33" i="1" s="1"/>
  <c r="M33" i="1"/>
  <c r="Q33" i="1" s="1"/>
  <c r="P32" i="1"/>
  <c r="R32" i="1" s="1"/>
  <c r="M32" i="1"/>
  <c r="Q32" i="1" s="1"/>
  <c r="P31" i="1"/>
  <c r="P30" i="1" s="1"/>
  <c r="M31" i="1"/>
  <c r="Q31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J26" i="1" s="1"/>
  <c r="J38" i="1" s="1"/>
  <c r="G27" i="1"/>
  <c r="Q27" i="1" s="1"/>
  <c r="P22" i="1"/>
  <c r="M22" i="1"/>
  <c r="J22" i="1"/>
  <c r="G22" i="1"/>
  <c r="R21" i="1"/>
  <c r="R22" i="1" s="1"/>
  <c r="Q21" i="1"/>
  <c r="S21" i="1" s="1"/>
  <c r="S22" i="1" s="1"/>
  <c r="Q61" i="1" l="1"/>
  <c r="S61" i="1" s="1"/>
  <c r="G73" i="1"/>
  <c r="S76" i="1"/>
  <c r="S29" i="1"/>
  <c r="S41" i="1"/>
  <c r="J42" i="1"/>
  <c r="J86" i="1" s="1"/>
  <c r="J88" i="1" s="1"/>
  <c r="S32" i="1"/>
  <c r="S33" i="1"/>
  <c r="S37" i="1"/>
  <c r="G47" i="1"/>
  <c r="S28" i="1"/>
  <c r="S56" i="1"/>
  <c r="Q22" i="1"/>
  <c r="R27" i="1"/>
  <c r="R26" i="1" s="1"/>
  <c r="R45" i="1"/>
  <c r="S45" i="1" s="1"/>
  <c r="Q46" i="1"/>
  <c r="S46" i="1" s="1"/>
  <c r="Q55" i="1"/>
  <c r="Q58" i="1" s="1"/>
  <c r="Q71" i="1"/>
  <c r="S71" i="1" s="1"/>
  <c r="M78" i="1"/>
  <c r="Q77" i="1"/>
  <c r="R80" i="1"/>
  <c r="R82" i="1" s="1"/>
  <c r="M82" i="1"/>
  <c r="Q84" i="1"/>
  <c r="Q85" i="1" s="1"/>
  <c r="P34" i="1"/>
  <c r="M47" i="1"/>
  <c r="S50" i="1"/>
  <c r="Q52" i="1"/>
  <c r="S52" i="1" s="1"/>
  <c r="P58" i="1"/>
  <c r="S57" i="1"/>
  <c r="M73" i="1"/>
  <c r="S72" i="1"/>
  <c r="R84" i="1"/>
  <c r="R85" i="1" s="1"/>
  <c r="S77" i="1"/>
  <c r="S81" i="1"/>
  <c r="Q82" i="1"/>
  <c r="R42" i="1"/>
  <c r="S51" i="1"/>
  <c r="M53" i="1"/>
  <c r="R31" i="1"/>
  <c r="R30" i="1" s="1"/>
  <c r="R55" i="1"/>
  <c r="R58" i="1" s="1"/>
  <c r="R70" i="1"/>
  <c r="R73" i="1" s="1"/>
  <c r="Q26" i="1"/>
  <c r="Q30" i="1"/>
  <c r="P26" i="1"/>
  <c r="M30" i="1"/>
  <c r="M38" i="1" s="1"/>
  <c r="Q44" i="1"/>
  <c r="S70" i="1"/>
  <c r="S73" i="1" s="1"/>
  <c r="Q35" i="1"/>
  <c r="Q40" i="1"/>
  <c r="Q60" i="1"/>
  <c r="Q75" i="1"/>
  <c r="R36" i="1"/>
  <c r="S36" i="1" s="1"/>
  <c r="R44" i="1"/>
  <c r="G26" i="1"/>
  <c r="G38" i="1" s="1"/>
  <c r="Q49" i="1"/>
  <c r="R60" i="1"/>
  <c r="R68" i="1" s="1"/>
  <c r="R75" i="1"/>
  <c r="R78" i="1" s="1"/>
  <c r="R49" i="1"/>
  <c r="R53" i="1" s="1"/>
  <c r="S84" i="1" l="1"/>
  <c r="S85" i="1" s="1"/>
  <c r="R47" i="1"/>
  <c r="G86" i="1"/>
  <c r="G88" i="1" s="1"/>
  <c r="M86" i="1"/>
  <c r="M88" i="1" s="1"/>
  <c r="S27" i="1"/>
  <c r="S26" i="1" s="1"/>
  <c r="P38" i="1"/>
  <c r="P86" i="1" s="1"/>
  <c r="P88" i="1" s="1"/>
  <c r="S55" i="1"/>
  <c r="S58" i="1" s="1"/>
  <c r="S80" i="1"/>
  <c r="S31" i="1"/>
  <c r="S30" i="1" s="1"/>
  <c r="S82" i="1"/>
  <c r="Q73" i="1"/>
  <c r="R34" i="1"/>
  <c r="R38" i="1" s="1"/>
  <c r="R86" i="1" s="1"/>
  <c r="R88" i="1" s="1"/>
  <c r="S40" i="1"/>
  <c r="S42" i="1" s="1"/>
  <c r="Q42" i="1"/>
  <c r="S35" i="1"/>
  <c r="S34" i="1" s="1"/>
  <c r="S38" i="1" s="1"/>
  <c r="Q34" i="1"/>
  <c r="Q38" i="1" s="1"/>
  <c r="S60" i="1"/>
  <c r="S68" i="1" s="1"/>
  <c r="Q68" i="1"/>
  <c r="Q53" i="1"/>
  <c r="S49" i="1"/>
  <c r="S53" i="1" s="1"/>
  <c r="S75" i="1"/>
  <c r="S78" i="1" s="1"/>
  <c r="Q78" i="1"/>
  <c r="Q47" i="1"/>
  <c r="S44" i="1"/>
  <c r="S47" i="1" s="1"/>
  <c r="Q86" i="1" l="1"/>
  <c r="Q88" i="1" s="1"/>
  <c r="S86" i="1"/>
  <c r="S88" i="1" s="1"/>
</calcChain>
</file>

<file path=xl/sharedStrings.xml><?xml version="1.0" encoding="utf-8"?>
<sst xmlns="http://schemas.openxmlformats.org/spreadsheetml/2006/main" count="284" uniqueCount="168">
  <si>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</si>
  <si>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</si>
  <si>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</si>
  <si>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</si>
  <si>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</si>
  <si>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</si>
  <si>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</si>
  <si>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</si>
  <si>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</si>
  <si>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</si>
  <si>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</si>
  <si>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</si>
  <si>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</si>
  <si>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</si>
  <si>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</si>
  <si>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</si>
  <si>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</si>
  <si>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</si>
  <si>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</si>
  <si>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</si>
  <si>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</si>
  <si>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</si>
  <si>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</si>
  <si>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</si>
  <si>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</si>
  <si>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</si>
  <si>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</si>
  <si>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</si>
  <si>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</si>
  <si>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</si>
  <si>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</si>
  <si>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</si>
  <si>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</si>
  <si>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</si>
  <si>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</si>
  <si>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</si>
  <si>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</si>
  <si>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</si>
  <si>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</si>
  <si>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</si>
  <si>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</si>
  <si>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</si>
  <si>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</si>
  <si>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</si>
  <si>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</si>
  <si>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</si>
  <si>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</si>
  <si>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</si>
  <si>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</si>
  <si>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</si>
  <si>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</si>
  <si>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</si>
  <si>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</si>
  <si>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</si>
  <si>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</si>
  <si>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</si>
  <si>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</si>
  <si>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</si>
  <si>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</si>
  <si>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</si>
  <si>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</si>
  <si>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</si>
  <si>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</si>
  <si>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</si>
  <si>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</si>
  <si>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</si>
  <si>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</si>
  <si>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</si>
  <si>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</si>
  <si>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</si>
  <si>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</si>
  <si>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</si>
  <si>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</si>
  <si>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</si>
  <si>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</si>
  <si>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</si>
  <si>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</si>
  <si>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</si>
  <si>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</si>
  <si>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</si>
  <si>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</si>
  <si>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</si>
  <si>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</si>
  <si>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</si>
  <si>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</si>
  <si>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</si>
  <si>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</si>
  <si>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</si>
  <si>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</si>
  <si>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</si>
  <si>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</si>
  <si>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</si>
  <si>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</si>
  <si>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</si>
  <si>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</si>
  <si>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</si>
  <si>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</si>
  <si>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</si>
  <si>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</si>
  <si>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</si>
  <si>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</si>
  <si>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</si>
  <si>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</si>
  <si>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</si>
  <si>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</si>
  <si>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</si>
  <si>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</si>
  <si>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</si>
  <si>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</si>
  <si>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</si>
  <si>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</si>
  <si>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</si>
  <si>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</si>
  <si>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</si>
  <si>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</si>
  <si>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</si>
  <si>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</si>
  <si>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</si>
  <si>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</si>
  <si>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</si>
  <si>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</si>
  <si>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</si>
  <si>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</si>
  <si>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</si>
  <si>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</si>
  <si>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</si>
  <si>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</si>
  <si>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</si>
  <si>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</si>
  <si>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</si>
  <si>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</si>
  <si>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</si>
  <si>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</si>
  <si>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</si>
  <si>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</si>
  <si>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</si>
  <si>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</si>
  <si>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</si>
  <si>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</si>
  <si>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</si>
  <si>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</si>
  <si>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</si>
  <si>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</si>
  <si>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</si>
  <si>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</si>
  <si>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</si>
  <si>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</si>
  <si>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</si>
  <si>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</si>
  <si>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</si>
  <si>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Кравець Тетяна Володимирівна</t>
  </si>
  <si>
    <t xml:space="preserve"> Оренда офісного приміщення (45 м. кв., м. Тернопіль, вул. родини Барвінських, 2, офіс 1)</t>
  </si>
  <si>
    <t>Оренда приміщення для спільних нарад організації, планування проектів тощо</t>
  </si>
  <si>
    <t>6.4</t>
  </si>
  <si>
    <t>6.5</t>
  </si>
  <si>
    <t>6.6</t>
  </si>
  <si>
    <t>6.7</t>
  </si>
  <si>
    <t>6.8</t>
  </si>
  <si>
    <t xml:space="preserve"> Петличний мікрофон</t>
  </si>
  <si>
    <t xml:space="preserve"> Ноутбук</t>
  </si>
  <si>
    <t xml:space="preserve"> Мобільний телефон</t>
  </si>
  <si>
    <t xml:space="preserve"> Трипод</t>
  </si>
  <si>
    <t xml:space="preserve"> Відеозахоплення</t>
  </si>
  <si>
    <t xml:space="preserve"> Стійка для обладнання</t>
  </si>
  <si>
    <t xml:space="preserve"> Кріплення для відбивачів</t>
  </si>
  <si>
    <t xml:space="preserve"> Відбивач</t>
  </si>
  <si>
    <t xml:space="preserve"> Створення веб-сайту</t>
  </si>
  <si>
    <t>Повна назва організації Грантоотримувача: Громадська організація " Мистецький фестиваль "Ї"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</si>
</sst>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0" fillId="0" borderId="92" xfId="0" applyBorder="1" applyAlignment="1">
      <alignment wrapText="1"/>
    </xf>
    <xf numFmtId="4" fontId="0" fillId="0" borderId="92" xfId="0" applyNumberFormat="1" applyBorder="1"/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0" fontId="0" fillId="0" borderId="0" xfId="0" applyFont="1" applyAlignment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4" fontId="5" fillId="0" borderId="35" xfId="0" applyNumberFormat="1" applyFont="1" applyBorder="1" applyAlignment="1">
      <alignment horizontal="right" vertical="top" wrapText="1"/>
    </xf>
    <xf numFmtId="4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center" vertical="top" wrapText="1"/>
    </xf>
    <xf numFmtId="4" fontId="5" fillId="0" borderId="89" xfId="0" applyNumberFormat="1" applyFont="1" applyBorder="1" applyAlignment="1">
      <alignment horizontal="center" vertical="top" wrapText="1"/>
    </xf>
    <xf numFmtId="166" fontId="5" fillId="0" borderId="34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166" fontId="5" fillId="6" borderId="52" xfId="0" applyNumberFormat="1" applyFont="1" applyFill="1" applyBorder="1" applyAlignment="1">
      <alignment horizontal="center" vertical="center" wrapText="1"/>
    </xf>
    <xf numFmtId="3" fontId="4" fillId="5" borderId="53" xfId="0" applyNumberFormat="1" applyFont="1" applyFill="1" applyBorder="1" applyAlignment="1">
      <alignment horizontal="center" vertical="center" wrapText="1"/>
    </xf>
    <xf numFmtId="4" fontId="4" fillId="5" borderId="53" xfId="0" applyNumberFormat="1" applyFont="1" applyFill="1" applyBorder="1" applyAlignment="1">
      <alignment horizontal="center" vertical="center" wrapText="1"/>
    </xf>
    <xf numFmtId="4" fontId="4" fillId="5" borderId="53" xfId="0" applyNumberFormat="1" applyFont="1" applyFill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center" vertical="top" wrapText="1"/>
    </xf>
    <xf numFmtId="4" fontId="5" fillId="0" borderId="70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horizontal="right" vertical="top" wrapText="1"/>
    </xf>
    <xf numFmtId="3" fontId="5" fillId="0" borderId="95" xfId="0" applyNumberFormat="1" applyFont="1" applyBorder="1" applyAlignment="1">
      <alignment horizontal="center" vertical="top" wrapText="1"/>
    </xf>
    <xf numFmtId="4" fontId="5" fillId="0" borderId="96" xfId="0" applyNumberFormat="1" applyFont="1" applyBorder="1" applyAlignment="1">
      <alignment horizontal="right" vertical="top" wrapText="1"/>
    </xf>
    <xf numFmtId="3" fontId="5" fillId="0" borderId="97" xfId="0" applyNumberFormat="1" applyFont="1" applyBorder="1" applyAlignment="1">
      <alignment horizontal="center" vertical="top" wrapText="1"/>
    </xf>
    <xf numFmtId="4" fontId="5" fillId="0" borderId="98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4" fontId="5" fillId="0" borderId="93" xfId="0" applyNumberFormat="1" applyFont="1" applyBorder="1" applyAlignment="1">
      <alignment horizontal="right"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center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6" borderId="33" xfId="0" applyNumberFormat="1" applyFont="1" applyFill="1" applyBorder="1" applyAlignment="1">
      <alignment horizontal="right" vertical="center" wrapText="1"/>
    </xf>
    <xf numFmtId="4" fontId="5" fillId="0" borderId="101" xfId="0" applyNumberFormat="1" applyFont="1" applyBorder="1" applyAlignment="1">
      <alignment horizontal="right" vertical="top" wrapText="1"/>
    </xf>
    <xf numFmtId="3" fontId="5" fillId="0" borderId="102" xfId="0" applyNumberFormat="1" applyFont="1" applyBorder="1" applyAlignment="1">
      <alignment horizontal="center" vertical="top" wrapText="1"/>
    </xf>
    <xf numFmtId="4" fontId="5" fillId="0" borderId="103" xfId="0" applyNumberFormat="1" applyFont="1" applyBorder="1" applyAlignment="1">
      <alignment horizontal="center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center" vertical="top" wrapText="1"/>
    </xf>
    <xf numFmtId="3" fontId="5" fillId="6" borderId="106" xfId="0" applyNumberFormat="1" applyFont="1" applyFill="1" applyBorder="1" applyAlignment="1">
      <alignment horizontal="center"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4" fontId="5" fillId="6" borderId="107" xfId="0" applyNumberFormat="1" applyFont="1" applyFill="1" applyBorder="1" applyAlignment="1">
      <alignment horizontal="right" vertical="center" wrapText="1"/>
    </xf>
    <xf numFmtId="4" fontId="5" fillId="6" borderId="10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21"/>
  <sheetViews>
    <sheetView tabSelected="1" zoomScale="70" zoomScaleNormal="70" workbookViewId="0">
      <selection activeCell="A15" sqref="A15:T15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26" t="s">
        <v>3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26" t="s">
        <v>149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7" t="s">
        <v>167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8" t="s">
        <v>4</v>
      </c>
      <c r="B17" s="230" t="s">
        <v>5</v>
      </c>
      <c r="C17" s="230" t="s">
        <v>6</v>
      </c>
      <c r="D17" s="232" t="s">
        <v>7</v>
      </c>
      <c r="E17" s="203" t="s">
        <v>8</v>
      </c>
      <c r="F17" s="204"/>
      <c r="G17" s="205"/>
      <c r="H17" s="203" t="s">
        <v>9</v>
      </c>
      <c r="I17" s="204"/>
      <c r="J17" s="205"/>
      <c r="K17" s="203" t="s">
        <v>145</v>
      </c>
      <c r="L17" s="204"/>
      <c r="M17" s="205"/>
      <c r="N17" s="203" t="s">
        <v>146</v>
      </c>
      <c r="O17" s="204"/>
      <c r="P17" s="205"/>
      <c r="Q17" s="223" t="s">
        <v>148</v>
      </c>
      <c r="R17" s="204"/>
      <c r="S17" s="205"/>
      <c r="T17" s="224" t="s">
        <v>10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9"/>
      <c r="B18" s="231"/>
      <c r="C18" s="231"/>
      <c r="D18" s="233"/>
      <c r="E18" s="16" t="s">
        <v>11</v>
      </c>
      <c r="F18" s="17" t="s">
        <v>12</v>
      </c>
      <c r="G18" s="18" t="s">
        <v>13</v>
      </c>
      <c r="H18" s="16" t="s">
        <v>11</v>
      </c>
      <c r="I18" s="17" t="s">
        <v>12</v>
      </c>
      <c r="J18" s="18" t="s">
        <v>14</v>
      </c>
      <c r="K18" s="16" t="s">
        <v>11</v>
      </c>
      <c r="L18" s="17" t="s">
        <v>12</v>
      </c>
      <c r="M18" s="18" t="s">
        <v>15</v>
      </c>
      <c r="N18" s="16" t="s">
        <v>11</v>
      </c>
      <c r="O18" s="17" t="s">
        <v>12</v>
      </c>
      <c r="P18" s="18" t="s">
        <v>16</v>
      </c>
      <c r="Q18" s="18" t="s">
        <v>17</v>
      </c>
      <c r="R18" s="18" t="s">
        <v>18</v>
      </c>
      <c r="S18" s="18" t="s">
        <v>19</v>
      </c>
      <c r="T18" s="22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20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21</v>
      </c>
      <c r="B20" s="26" t="s">
        <v>22</v>
      </c>
      <c r="C20" s="27" t="s">
        <v>23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24</v>
      </c>
      <c r="B21" s="30" t="s">
        <v>25</v>
      </c>
      <c r="C21" s="31" t="s">
        <v>26</v>
      </c>
      <c r="D21" s="139" t="s">
        <v>27</v>
      </c>
      <c r="E21" s="149">
        <v>1</v>
      </c>
      <c r="F21" s="150">
        <v>25000</v>
      </c>
      <c r="G21" s="151">
        <v>25000</v>
      </c>
      <c r="H21" s="152"/>
      <c r="I21" s="150"/>
      <c r="J21" s="151">
        <v>0</v>
      </c>
      <c r="K21" s="152">
        <v>1</v>
      </c>
      <c r="L21" s="150">
        <v>89910</v>
      </c>
      <c r="M21" s="151">
        <v>89910</v>
      </c>
      <c r="N21" s="152"/>
      <c r="O21" s="150"/>
      <c r="P21" s="151">
        <v>0</v>
      </c>
      <c r="Q21" s="151">
        <f>G21+M21</f>
        <v>114910</v>
      </c>
      <c r="R21" s="151">
        <f>J21+P21</f>
        <v>0</v>
      </c>
      <c r="S21" s="151">
        <f>Q21-R21</f>
        <v>114910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28</v>
      </c>
      <c r="B22" s="33"/>
      <c r="C22" s="34"/>
      <c r="D22" s="35"/>
      <c r="E22" s="140"/>
      <c r="F22" s="141"/>
      <c r="G22" s="142">
        <f>SUM(G21)</f>
        <v>25000</v>
      </c>
      <c r="H22" s="140"/>
      <c r="I22" s="141"/>
      <c r="J22" s="142">
        <f>SUM(J21)</f>
        <v>0</v>
      </c>
      <c r="K22" s="140"/>
      <c r="L22" s="141"/>
      <c r="M22" s="142">
        <f>SUM(M21)</f>
        <v>89910</v>
      </c>
      <c r="N22" s="140"/>
      <c r="O22" s="141"/>
      <c r="P22" s="142">
        <f t="shared" ref="P22:S22" si="0">SUM(P21)</f>
        <v>0</v>
      </c>
      <c r="Q22" s="142">
        <f t="shared" si="0"/>
        <v>114910</v>
      </c>
      <c r="R22" s="142">
        <f t="shared" si="0"/>
        <v>0</v>
      </c>
      <c r="S22" s="142">
        <f t="shared" si="0"/>
        <v>114910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06"/>
      <c r="B23" s="207"/>
      <c r="C23" s="207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21</v>
      </c>
      <c r="B24" s="42" t="s">
        <v>29</v>
      </c>
      <c r="C24" s="43" t="s">
        <v>30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4" t="s">
        <v>24</v>
      </c>
      <c r="B25" s="155" t="s">
        <v>25</v>
      </c>
      <c r="C25" s="154" t="s">
        <v>31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61" t="s">
        <v>32</v>
      </c>
      <c r="B26" s="162" t="s">
        <v>33</v>
      </c>
      <c r="C26" s="163" t="s">
        <v>34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35</v>
      </c>
      <c r="B27" s="97" t="s">
        <v>36</v>
      </c>
      <c r="C27" s="58" t="s">
        <v>37</v>
      </c>
      <c r="D27" s="59" t="s">
        <v>38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35</v>
      </c>
      <c r="B28" s="65" t="s">
        <v>39</v>
      </c>
      <c r="C28" s="58" t="s">
        <v>37</v>
      </c>
      <c r="D28" s="59" t="s">
        <v>38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66" t="s">
        <v>35</v>
      </c>
      <c r="B29" s="67" t="s">
        <v>40</v>
      </c>
      <c r="C29" s="68" t="s">
        <v>37</v>
      </c>
      <c r="D29" s="69" t="s">
        <v>38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61" t="s">
        <v>32</v>
      </c>
      <c r="B30" s="162" t="s">
        <v>41</v>
      </c>
      <c r="C30" s="163" t="s">
        <v>42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0</v>
      </c>
      <c r="N30" s="165"/>
      <c r="O30" s="166"/>
      <c r="P30" s="167">
        <f t="shared" ref="P30:S30" si="9">SUM(P31:P33)</f>
        <v>0</v>
      </c>
      <c r="Q30" s="167">
        <f t="shared" si="9"/>
        <v>0</v>
      </c>
      <c r="R30" s="167">
        <f t="shared" si="9"/>
        <v>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57" t="s">
        <v>35</v>
      </c>
      <c r="B31" s="97" t="s">
        <v>43</v>
      </c>
      <c r="C31" s="58" t="s">
        <v>37</v>
      </c>
      <c r="D31" s="59"/>
      <c r="E31" s="208" t="s">
        <v>44</v>
      </c>
      <c r="F31" s="209"/>
      <c r="G31" s="210"/>
      <c r="H31" s="208" t="s">
        <v>44</v>
      </c>
      <c r="I31" s="209"/>
      <c r="J31" s="210"/>
      <c r="K31" s="60"/>
      <c r="L31" s="61"/>
      <c r="M31" s="62">
        <f t="shared" ref="M31:M33" si="10">K31*L31</f>
        <v>0</v>
      </c>
      <c r="N31" s="60"/>
      <c r="O31" s="61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64" t="s">
        <v>35</v>
      </c>
      <c r="B32" s="65" t="s">
        <v>45</v>
      </c>
      <c r="C32" s="58" t="s">
        <v>37</v>
      </c>
      <c r="D32" s="59"/>
      <c r="E32" s="211"/>
      <c r="F32" s="207"/>
      <c r="G32" s="210"/>
      <c r="H32" s="211"/>
      <c r="I32" s="207"/>
      <c r="J32" s="210"/>
      <c r="K32" s="60"/>
      <c r="L32" s="61"/>
      <c r="M32" s="62">
        <f t="shared" si="10"/>
        <v>0</v>
      </c>
      <c r="N32" s="60"/>
      <c r="O32" s="61"/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66" t="s">
        <v>35</v>
      </c>
      <c r="B33" s="67" t="s">
        <v>46</v>
      </c>
      <c r="C33" s="68" t="s">
        <v>37</v>
      </c>
      <c r="D33" s="69"/>
      <c r="E33" s="211"/>
      <c r="F33" s="209"/>
      <c r="G33" s="210"/>
      <c r="H33" s="211"/>
      <c r="I33" s="209"/>
      <c r="J33" s="210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161" t="s">
        <v>32</v>
      </c>
      <c r="B34" s="162" t="s">
        <v>47</v>
      </c>
      <c r="C34" s="163" t="s">
        <v>48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8000</v>
      </c>
      <c r="N34" s="165"/>
      <c r="O34" s="166"/>
      <c r="P34" s="167">
        <f t="shared" ref="P34:S34" si="15">SUM(P35:P37)</f>
        <v>8000</v>
      </c>
      <c r="Q34" s="167">
        <f t="shared" si="15"/>
        <v>8000</v>
      </c>
      <c r="R34" s="167">
        <f t="shared" si="15"/>
        <v>8000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57" t="s">
        <v>35</v>
      </c>
      <c r="B35" s="97" t="s">
        <v>49</v>
      </c>
      <c r="C35" s="58" t="s">
        <v>150</v>
      </c>
      <c r="D35" s="59" t="s">
        <v>126</v>
      </c>
      <c r="E35" s="208" t="s">
        <v>44</v>
      </c>
      <c r="F35" s="209"/>
      <c r="G35" s="210"/>
      <c r="H35" s="208" t="s">
        <v>44</v>
      </c>
      <c r="I35" s="209"/>
      <c r="J35" s="210"/>
      <c r="K35" s="60">
        <v>1</v>
      </c>
      <c r="L35" s="61">
        <v>8000</v>
      </c>
      <c r="M35" s="62">
        <f t="shared" ref="M35:M37" si="16">K35*L35</f>
        <v>8000</v>
      </c>
      <c r="N35" s="60">
        <v>1</v>
      </c>
      <c r="O35" s="61">
        <v>8000</v>
      </c>
      <c r="P35" s="62">
        <f t="shared" ref="P35:P37" si="17">N35*O35</f>
        <v>8000</v>
      </c>
      <c r="Q35" s="62">
        <f t="shared" ref="Q35:Q37" si="18">G35+M35</f>
        <v>8000</v>
      </c>
      <c r="R35" s="62">
        <f t="shared" ref="R35:R37" si="19">J35+P35</f>
        <v>8000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64" t="s">
        <v>35</v>
      </c>
      <c r="B36" s="65" t="s">
        <v>50</v>
      </c>
      <c r="C36" s="58" t="s">
        <v>37</v>
      </c>
      <c r="D36" s="59"/>
      <c r="E36" s="211"/>
      <c r="F36" s="207"/>
      <c r="G36" s="210"/>
      <c r="H36" s="211"/>
      <c r="I36" s="207"/>
      <c r="J36" s="210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66" t="s">
        <v>35</v>
      </c>
      <c r="B37" s="67" t="s">
        <v>51</v>
      </c>
      <c r="C37" s="68" t="s">
        <v>37</v>
      </c>
      <c r="D37" s="69"/>
      <c r="E37" s="212"/>
      <c r="F37" s="213"/>
      <c r="G37" s="214"/>
      <c r="H37" s="212"/>
      <c r="I37" s="213"/>
      <c r="J37" s="214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74" t="s">
        <v>52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8000</v>
      </c>
      <c r="N38" s="78"/>
      <c r="O38" s="79"/>
      <c r="P38" s="80">
        <f t="shared" ref="P38:S38" si="21">P26+P30+P34</f>
        <v>8000</v>
      </c>
      <c r="Q38" s="80">
        <f t="shared" si="21"/>
        <v>8000</v>
      </c>
      <c r="R38" s="80">
        <f t="shared" si="21"/>
        <v>8000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49" t="s">
        <v>24</v>
      </c>
      <c r="B39" s="50" t="s">
        <v>53</v>
      </c>
      <c r="C39" s="51" t="s">
        <v>54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2">
      <c r="A40" s="57" t="s">
        <v>35</v>
      </c>
      <c r="B40" s="83" t="s">
        <v>55</v>
      </c>
      <c r="C40" s="84" t="s">
        <v>56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/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64" t="s">
        <v>35</v>
      </c>
      <c r="B41" s="86" t="s">
        <v>57</v>
      </c>
      <c r="C41" s="84" t="s">
        <v>42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60"/>
      <c r="L41" s="85">
        <v>0.22</v>
      </c>
      <c r="M41" s="62">
        <f t="shared" si="24"/>
        <v>0</v>
      </c>
      <c r="N41" s="60"/>
      <c r="O41" s="85">
        <v>0.22</v>
      </c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74" t="s">
        <v>58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49" t="s">
        <v>24</v>
      </c>
      <c r="B43" s="50" t="s">
        <v>59</v>
      </c>
      <c r="C43" s="49" t="s">
        <v>60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8.25" customHeight="1" x14ac:dyDescent="0.2">
      <c r="A44" s="57" t="s">
        <v>35</v>
      </c>
      <c r="B44" s="83" t="s">
        <v>61</v>
      </c>
      <c r="C44" s="98" t="s">
        <v>151</v>
      </c>
      <c r="D44" s="59" t="s">
        <v>38</v>
      </c>
      <c r="E44" s="60">
        <v>5</v>
      </c>
      <c r="F44" s="61">
        <v>5000</v>
      </c>
      <c r="G44" s="62">
        <f t="shared" ref="G44:G46" si="30">E44*F44</f>
        <v>25000</v>
      </c>
      <c r="H44" s="60">
        <v>5</v>
      </c>
      <c r="I44" s="61">
        <v>5000</v>
      </c>
      <c r="J44" s="62">
        <f t="shared" ref="J44:J46" si="31">H44*I44</f>
        <v>25000</v>
      </c>
      <c r="K44" s="60">
        <v>4</v>
      </c>
      <c r="L44" s="61">
        <v>5000</v>
      </c>
      <c r="M44" s="62">
        <f t="shared" ref="M44:M46" si="32">K44*L44</f>
        <v>20000</v>
      </c>
      <c r="N44" s="60">
        <v>4</v>
      </c>
      <c r="O44" s="61">
        <v>5000</v>
      </c>
      <c r="P44" s="62">
        <f t="shared" ref="P44:P46" si="33">N44*O44</f>
        <v>20000</v>
      </c>
      <c r="Q44" s="62">
        <f t="shared" ref="Q44:Q46" si="34">G44+M44</f>
        <v>45000</v>
      </c>
      <c r="R44" s="62">
        <f t="shared" ref="R44:R46" si="35">J44+P44</f>
        <v>45000</v>
      </c>
      <c r="S44" s="62">
        <f t="shared" ref="S44:S46" si="36">Q44-R44</f>
        <v>0</v>
      </c>
      <c r="T44" s="63" t="s">
        <v>152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64" t="s">
        <v>35</v>
      </c>
      <c r="B45" s="86" t="s">
        <v>63</v>
      </c>
      <c r="C45" s="87" t="s">
        <v>62</v>
      </c>
      <c r="D45" s="59" t="s">
        <v>38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66" t="s">
        <v>35</v>
      </c>
      <c r="B46" s="88" t="s">
        <v>64</v>
      </c>
      <c r="C46" s="87" t="s">
        <v>62</v>
      </c>
      <c r="D46" s="69" t="s">
        <v>38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9" t="s">
        <v>65</v>
      </c>
      <c r="B47" s="75"/>
      <c r="C47" s="76"/>
      <c r="D47" s="77"/>
      <c r="E47" s="78"/>
      <c r="F47" s="79"/>
      <c r="G47" s="80">
        <f>SUM(G44:G46)</f>
        <v>25000</v>
      </c>
      <c r="H47" s="78"/>
      <c r="I47" s="79"/>
      <c r="J47" s="80">
        <f>SUM(J44:J46)</f>
        <v>25000</v>
      </c>
      <c r="K47" s="78"/>
      <c r="L47" s="79"/>
      <c r="M47" s="80">
        <f>SUM(M44:M46)</f>
        <v>20000</v>
      </c>
      <c r="N47" s="78"/>
      <c r="O47" s="79"/>
      <c r="P47" s="80">
        <f t="shared" ref="P47:S47" si="37">SUM(P44:P46)</f>
        <v>20000</v>
      </c>
      <c r="Q47" s="80">
        <f t="shared" si="37"/>
        <v>45000</v>
      </c>
      <c r="R47" s="80">
        <f t="shared" si="37"/>
        <v>45000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49" t="s">
        <v>24</v>
      </c>
      <c r="B48" s="50" t="s">
        <v>66</v>
      </c>
      <c r="C48" s="90" t="s">
        <v>67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2">
      <c r="A49" s="57" t="s">
        <v>35</v>
      </c>
      <c r="B49" s="83" t="s">
        <v>68</v>
      </c>
      <c r="C49" s="87" t="s">
        <v>69</v>
      </c>
      <c r="D49" s="59" t="s">
        <v>38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64" t="s">
        <v>35</v>
      </c>
      <c r="B50" s="88" t="s">
        <v>70</v>
      </c>
      <c r="C50" s="87" t="s">
        <v>71</v>
      </c>
      <c r="D50" s="59" t="s">
        <v>38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64" t="s">
        <v>35</v>
      </c>
      <c r="B51" s="86" t="s">
        <v>72</v>
      </c>
      <c r="C51" s="91" t="s">
        <v>73</v>
      </c>
      <c r="D51" s="59" t="s">
        <v>38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66" t="s">
        <v>35</v>
      </c>
      <c r="B52" s="86" t="s">
        <v>74</v>
      </c>
      <c r="C52" s="92" t="s">
        <v>75</v>
      </c>
      <c r="D52" s="69" t="s">
        <v>38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93" t="s">
        <v>76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49" t="s">
        <v>24</v>
      </c>
      <c r="B54" s="50" t="s">
        <v>77</v>
      </c>
      <c r="C54" s="49" t="s">
        <v>78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2">
      <c r="A55" s="57" t="s">
        <v>35</v>
      </c>
      <c r="B55" s="83" t="s">
        <v>79</v>
      </c>
      <c r="C55" s="94" t="s">
        <v>80</v>
      </c>
      <c r="D55" s="59" t="s">
        <v>38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64" t="s">
        <v>35</v>
      </c>
      <c r="B56" s="86" t="s">
        <v>81</v>
      </c>
      <c r="C56" s="94" t="s">
        <v>82</v>
      </c>
      <c r="D56" s="59" t="s">
        <v>38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66" t="s">
        <v>35</v>
      </c>
      <c r="B57" s="88" t="s">
        <v>83</v>
      </c>
      <c r="C57" s="95" t="s">
        <v>84</v>
      </c>
      <c r="D57" s="69" t="s">
        <v>38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89" t="s">
        <v>85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49" t="s">
        <v>24</v>
      </c>
      <c r="B59" s="50" t="s">
        <v>86</v>
      </c>
      <c r="C59" s="49" t="s">
        <v>87</v>
      </c>
      <c r="D59" s="52"/>
      <c r="E59" s="157"/>
      <c r="F59" s="158"/>
      <c r="G59" s="159"/>
      <c r="H59" s="157"/>
      <c r="I59" s="158"/>
      <c r="J59" s="159"/>
      <c r="K59" s="157"/>
      <c r="L59" s="158"/>
      <c r="M59" s="159"/>
      <c r="N59" s="157"/>
      <c r="O59" s="158"/>
      <c r="P59" s="159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2">
      <c r="A60" s="57" t="s">
        <v>35</v>
      </c>
      <c r="B60" s="83" t="s">
        <v>88</v>
      </c>
      <c r="C60" s="94" t="s">
        <v>158</v>
      </c>
      <c r="D60" s="249" t="s">
        <v>89</v>
      </c>
      <c r="E60" s="255"/>
      <c r="F60" s="256"/>
      <c r="G60" s="262">
        <f t="shared" ref="G60:G61" si="54">E60*F60</f>
        <v>0</v>
      </c>
      <c r="H60" s="255"/>
      <c r="I60" s="256"/>
      <c r="J60" s="257">
        <f t="shared" ref="J60:J61" si="55">H60*I60</f>
        <v>0</v>
      </c>
      <c r="K60" s="255">
        <v>2</v>
      </c>
      <c r="L60" s="265">
        <v>1500</v>
      </c>
      <c r="M60" s="266">
        <f t="shared" ref="M60:M67" si="56">K60*L60</f>
        <v>3000</v>
      </c>
      <c r="N60" s="255">
        <v>2</v>
      </c>
      <c r="O60" s="256">
        <v>1500</v>
      </c>
      <c r="P60" s="268">
        <f t="shared" ref="P60:P67" si="57">N60*O60</f>
        <v>3000</v>
      </c>
      <c r="Q60" s="245">
        <f t="shared" ref="Q60:Q67" si="58">G60+M60</f>
        <v>3000</v>
      </c>
      <c r="R60" s="62">
        <f t="shared" ref="R60:R67" si="59">J60+P60</f>
        <v>3000</v>
      </c>
      <c r="S60" s="62">
        <f t="shared" ref="S60:S67" si="60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64" t="s">
        <v>35</v>
      </c>
      <c r="B61" s="86" t="s">
        <v>90</v>
      </c>
      <c r="C61" s="94" t="s">
        <v>159</v>
      </c>
      <c r="D61" s="250" t="s">
        <v>89</v>
      </c>
      <c r="E61" s="258"/>
      <c r="F61" s="71"/>
      <c r="G61" s="263">
        <f t="shared" si="54"/>
        <v>0</v>
      </c>
      <c r="H61" s="258"/>
      <c r="I61" s="71"/>
      <c r="J61" s="259">
        <f t="shared" si="55"/>
        <v>0</v>
      </c>
      <c r="K61" s="258">
        <v>1</v>
      </c>
      <c r="L61" s="247">
        <v>5800</v>
      </c>
      <c r="M61" s="261">
        <f t="shared" si="56"/>
        <v>5800</v>
      </c>
      <c r="N61" s="258">
        <v>1</v>
      </c>
      <c r="O61" s="247">
        <v>5800</v>
      </c>
      <c r="P61" s="261">
        <f t="shared" si="57"/>
        <v>5800</v>
      </c>
      <c r="Q61" s="245">
        <f t="shared" si="58"/>
        <v>5800</v>
      </c>
      <c r="R61" s="62">
        <f t="shared" si="59"/>
        <v>5800</v>
      </c>
      <c r="S61" s="62">
        <f t="shared" si="60"/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97" customFormat="1" ht="30" customHeight="1" x14ac:dyDescent="0.2">
      <c r="A62" s="66"/>
      <c r="B62" s="88" t="s">
        <v>91</v>
      </c>
      <c r="C62" s="95" t="s">
        <v>160</v>
      </c>
      <c r="D62" s="249" t="s">
        <v>89</v>
      </c>
      <c r="E62" s="260"/>
      <c r="F62" s="246"/>
      <c r="G62" s="264"/>
      <c r="H62" s="260"/>
      <c r="I62" s="246"/>
      <c r="J62" s="261"/>
      <c r="K62" s="260">
        <v>1</v>
      </c>
      <c r="L62" s="248">
        <v>5800</v>
      </c>
      <c r="M62" s="261">
        <f t="shared" si="56"/>
        <v>5800</v>
      </c>
      <c r="N62" s="260">
        <v>1</v>
      </c>
      <c r="O62" s="248">
        <v>5800</v>
      </c>
      <c r="P62" s="261">
        <f t="shared" si="57"/>
        <v>5800</v>
      </c>
      <c r="Q62" s="245">
        <f t="shared" si="58"/>
        <v>5800</v>
      </c>
      <c r="R62" s="62">
        <f t="shared" si="59"/>
        <v>5800</v>
      </c>
      <c r="S62" s="62">
        <f t="shared" si="60"/>
        <v>0</v>
      </c>
      <c r="T62" s="7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97" customFormat="1" ht="30" customHeight="1" x14ac:dyDescent="0.2">
      <c r="A63" s="66"/>
      <c r="B63" s="88" t="s">
        <v>153</v>
      </c>
      <c r="C63" s="95" t="s">
        <v>161</v>
      </c>
      <c r="D63" s="250" t="s">
        <v>89</v>
      </c>
      <c r="E63" s="260"/>
      <c r="F63" s="246"/>
      <c r="G63" s="264"/>
      <c r="H63" s="260"/>
      <c r="I63" s="246"/>
      <c r="J63" s="261"/>
      <c r="K63" s="260">
        <v>1</v>
      </c>
      <c r="L63" s="248">
        <v>700</v>
      </c>
      <c r="M63" s="261">
        <f t="shared" si="56"/>
        <v>700</v>
      </c>
      <c r="N63" s="260">
        <v>1</v>
      </c>
      <c r="O63" s="248">
        <v>700</v>
      </c>
      <c r="P63" s="261">
        <f t="shared" si="57"/>
        <v>700</v>
      </c>
      <c r="Q63" s="245">
        <f t="shared" si="58"/>
        <v>700</v>
      </c>
      <c r="R63" s="62">
        <f t="shared" si="59"/>
        <v>700</v>
      </c>
      <c r="S63" s="62">
        <f t="shared" si="60"/>
        <v>0</v>
      </c>
      <c r="T63" s="7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97" customFormat="1" ht="30" customHeight="1" x14ac:dyDescent="0.2">
      <c r="A64" s="66"/>
      <c r="B64" s="88" t="s">
        <v>154</v>
      </c>
      <c r="C64" s="95" t="s">
        <v>162</v>
      </c>
      <c r="D64" s="249" t="s">
        <v>89</v>
      </c>
      <c r="E64" s="260"/>
      <c r="F64" s="246"/>
      <c r="G64" s="264"/>
      <c r="H64" s="260"/>
      <c r="I64" s="246"/>
      <c r="J64" s="261"/>
      <c r="K64" s="260">
        <v>2</v>
      </c>
      <c r="L64" s="248">
        <v>5000</v>
      </c>
      <c r="M64" s="261">
        <f t="shared" si="56"/>
        <v>10000</v>
      </c>
      <c r="N64" s="260">
        <v>2</v>
      </c>
      <c r="O64" s="248">
        <v>5000</v>
      </c>
      <c r="P64" s="261">
        <f t="shared" si="57"/>
        <v>10000</v>
      </c>
      <c r="Q64" s="245">
        <f t="shared" si="58"/>
        <v>10000</v>
      </c>
      <c r="R64" s="62">
        <f t="shared" si="59"/>
        <v>10000</v>
      </c>
      <c r="S64" s="62">
        <f t="shared" si="60"/>
        <v>0</v>
      </c>
      <c r="T64" s="7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97" customFormat="1" ht="30" customHeight="1" x14ac:dyDescent="0.2">
      <c r="A65" s="66"/>
      <c r="B65" s="88" t="s">
        <v>155</v>
      </c>
      <c r="C65" s="95" t="s">
        <v>163</v>
      </c>
      <c r="D65" s="250" t="s">
        <v>89</v>
      </c>
      <c r="E65" s="260"/>
      <c r="F65" s="246"/>
      <c r="G65" s="264"/>
      <c r="H65" s="260"/>
      <c r="I65" s="246"/>
      <c r="J65" s="261"/>
      <c r="K65" s="260">
        <v>2</v>
      </c>
      <c r="L65" s="248">
        <v>850</v>
      </c>
      <c r="M65" s="261">
        <f t="shared" si="56"/>
        <v>1700</v>
      </c>
      <c r="N65" s="260">
        <v>2</v>
      </c>
      <c r="O65" s="248">
        <v>850</v>
      </c>
      <c r="P65" s="261">
        <f t="shared" si="57"/>
        <v>1700</v>
      </c>
      <c r="Q65" s="245">
        <f t="shared" si="58"/>
        <v>1700</v>
      </c>
      <c r="R65" s="62">
        <f t="shared" si="59"/>
        <v>1700</v>
      </c>
      <c r="S65" s="62">
        <f t="shared" si="60"/>
        <v>0</v>
      </c>
      <c r="T65" s="7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97" customFormat="1" ht="30" customHeight="1" x14ac:dyDescent="0.2">
      <c r="A66" s="66"/>
      <c r="B66" s="88" t="s">
        <v>156</v>
      </c>
      <c r="C66" s="95" t="s">
        <v>164</v>
      </c>
      <c r="D66" s="249" t="s">
        <v>89</v>
      </c>
      <c r="E66" s="260"/>
      <c r="F66" s="246"/>
      <c r="G66" s="264"/>
      <c r="H66" s="260"/>
      <c r="I66" s="246"/>
      <c r="J66" s="261"/>
      <c r="K66" s="260">
        <v>1</v>
      </c>
      <c r="L66" s="248">
        <v>1160</v>
      </c>
      <c r="M66" s="261">
        <f t="shared" si="56"/>
        <v>1160</v>
      </c>
      <c r="N66" s="260">
        <v>1</v>
      </c>
      <c r="O66" s="248">
        <v>1160</v>
      </c>
      <c r="P66" s="261">
        <f t="shared" si="57"/>
        <v>1160</v>
      </c>
      <c r="Q66" s="245">
        <f t="shared" si="58"/>
        <v>1160</v>
      </c>
      <c r="R66" s="62">
        <f t="shared" si="59"/>
        <v>1160</v>
      </c>
      <c r="S66" s="62"/>
      <c r="T66" s="7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97" customFormat="1" ht="30" customHeight="1" thickBot="1" x14ac:dyDescent="0.25">
      <c r="A67" s="66"/>
      <c r="B67" s="88" t="s">
        <v>157</v>
      </c>
      <c r="C67" s="95" t="s">
        <v>165</v>
      </c>
      <c r="D67" s="250" t="s">
        <v>89</v>
      </c>
      <c r="E67" s="269"/>
      <c r="F67" s="270"/>
      <c r="G67" s="271"/>
      <c r="H67" s="269"/>
      <c r="I67" s="270"/>
      <c r="J67" s="272"/>
      <c r="K67" s="269">
        <v>1</v>
      </c>
      <c r="L67" s="273">
        <v>1750</v>
      </c>
      <c r="M67" s="272">
        <f t="shared" si="56"/>
        <v>1750</v>
      </c>
      <c r="N67" s="269">
        <v>1</v>
      </c>
      <c r="O67" s="273">
        <v>1750</v>
      </c>
      <c r="P67" s="272">
        <f t="shared" si="57"/>
        <v>1750</v>
      </c>
      <c r="Q67" s="245">
        <f t="shared" si="58"/>
        <v>1750</v>
      </c>
      <c r="R67" s="62">
        <f t="shared" si="59"/>
        <v>1750</v>
      </c>
      <c r="S67" s="62">
        <f t="shared" si="60"/>
        <v>0</v>
      </c>
      <c r="T67" s="7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5">
      <c r="A68" s="89" t="s">
        <v>92</v>
      </c>
      <c r="B68" s="75"/>
      <c r="C68" s="76"/>
      <c r="D68" s="251"/>
      <c r="E68" s="274"/>
      <c r="F68" s="275"/>
      <c r="G68" s="276">
        <f>SUM(G60:G67)</f>
        <v>0</v>
      </c>
      <c r="H68" s="274"/>
      <c r="I68" s="275"/>
      <c r="J68" s="277">
        <f>SUM(J60:J67)</f>
        <v>0</v>
      </c>
      <c r="K68" s="274"/>
      <c r="L68" s="275"/>
      <c r="M68" s="277">
        <f>SUM(M60:M67)</f>
        <v>29910</v>
      </c>
      <c r="N68" s="274"/>
      <c r="O68" s="275"/>
      <c r="P68" s="277">
        <f>SUM(P60:P67)</f>
        <v>29910</v>
      </c>
      <c r="Q68" s="267">
        <f>SUM(Q60:Q67)</f>
        <v>29910</v>
      </c>
      <c r="R68" s="80">
        <f>SUM(R60:R67)</f>
        <v>29910</v>
      </c>
      <c r="S68" s="80">
        <f>SUM(S60:S67)</f>
        <v>0</v>
      </c>
      <c r="T68" s="8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42" customHeight="1" thickBot="1" x14ac:dyDescent="0.25">
      <c r="A69" s="49" t="s">
        <v>24</v>
      </c>
      <c r="B69" s="50" t="s">
        <v>93</v>
      </c>
      <c r="C69" s="90" t="s">
        <v>94</v>
      </c>
      <c r="D69" s="52"/>
      <c r="E69" s="252"/>
      <c r="F69" s="253"/>
      <c r="G69" s="254"/>
      <c r="H69" s="252"/>
      <c r="I69" s="253"/>
      <c r="J69" s="254"/>
      <c r="K69" s="252"/>
      <c r="L69" s="253"/>
      <c r="M69" s="254"/>
      <c r="N69" s="252"/>
      <c r="O69" s="253"/>
      <c r="P69" s="254"/>
      <c r="Q69" s="82"/>
      <c r="R69" s="82"/>
      <c r="S69" s="82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ht="30" customHeight="1" x14ac:dyDescent="0.2">
      <c r="A70" s="57" t="s">
        <v>35</v>
      </c>
      <c r="B70" s="83" t="s">
        <v>95</v>
      </c>
      <c r="C70" s="94" t="s">
        <v>96</v>
      </c>
      <c r="D70" s="59" t="s">
        <v>38</v>
      </c>
      <c r="E70" s="60"/>
      <c r="F70" s="61"/>
      <c r="G70" s="62">
        <f t="shared" ref="G70:G72" si="61">E70*F70</f>
        <v>0</v>
      </c>
      <c r="H70" s="60"/>
      <c r="I70" s="61"/>
      <c r="J70" s="62">
        <f t="shared" ref="J70:J72" si="62">H70*I70</f>
        <v>0</v>
      </c>
      <c r="K70" s="60"/>
      <c r="L70" s="61"/>
      <c r="M70" s="62">
        <f t="shared" ref="M70:M72" si="63">K70*L70</f>
        <v>0</v>
      </c>
      <c r="N70" s="60"/>
      <c r="O70" s="61"/>
      <c r="P70" s="62">
        <f t="shared" ref="P70:P72" si="64">N70*O70</f>
        <v>0</v>
      </c>
      <c r="Q70" s="62">
        <f t="shared" ref="Q70:Q72" si="65">G70+M70</f>
        <v>0</v>
      </c>
      <c r="R70" s="62">
        <f t="shared" ref="R70:R72" si="66">J70+P70</f>
        <v>0</v>
      </c>
      <c r="S70" s="62">
        <f t="shared" ref="S70:S72" si="67">Q70-R70</f>
        <v>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64" t="s">
        <v>35</v>
      </c>
      <c r="B71" s="86" t="s">
        <v>97</v>
      </c>
      <c r="C71" s="94" t="s">
        <v>98</v>
      </c>
      <c r="D71" s="59" t="s">
        <v>38</v>
      </c>
      <c r="E71" s="60"/>
      <c r="F71" s="61"/>
      <c r="G71" s="62">
        <f t="shared" si="61"/>
        <v>0</v>
      </c>
      <c r="H71" s="60"/>
      <c r="I71" s="61"/>
      <c r="J71" s="62">
        <f t="shared" si="62"/>
        <v>0</v>
      </c>
      <c r="K71" s="60"/>
      <c r="L71" s="61"/>
      <c r="M71" s="62">
        <f t="shared" si="63"/>
        <v>0</v>
      </c>
      <c r="N71" s="60"/>
      <c r="O71" s="61"/>
      <c r="P71" s="62">
        <f t="shared" si="64"/>
        <v>0</v>
      </c>
      <c r="Q71" s="62">
        <f t="shared" si="65"/>
        <v>0</v>
      </c>
      <c r="R71" s="62">
        <f t="shared" si="66"/>
        <v>0</v>
      </c>
      <c r="S71" s="62">
        <f t="shared" si="67"/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66" t="s">
        <v>35</v>
      </c>
      <c r="B72" s="88" t="s">
        <v>99</v>
      </c>
      <c r="C72" s="95" t="s">
        <v>100</v>
      </c>
      <c r="D72" s="69" t="s">
        <v>38</v>
      </c>
      <c r="E72" s="70"/>
      <c r="F72" s="71"/>
      <c r="G72" s="72">
        <f t="shared" si="61"/>
        <v>0</v>
      </c>
      <c r="H72" s="70"/>
      <c r="I72" s="71"/>
      <c r="J72" s="72">
        <f t="shared" si="62"/>
        <v>0</v>
      </c>
      <c r="K72" s="70"/>
      <c r="L72" s="71"/>
      <c r="M72" s="72">
        <f t="shared" si="63"/>
        <v>0</v>
      </c>
      <c r="N72" s="70"/>
      <c r="O72" s="71"/>
      <c r="P72" s="72">
        <f t="shared" si="64"/>
        <v>0</v>
      </c>
      <c r="Q72" s="62">
        <f t="shared" si="65"/>
        <v>0</v>
      </c>
      <c r="R72" s="62">
        <f t="shared" si="66"/>
        <v>0</v>
      </c>
      <c r="S72" s="62">
        <f t="shared" si="67"/>
        <v>0</v>
      </c>
      <c r="T72" s="7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9" t="s">
        <v>101</v>
      </c>
      <c r="B73" s="75"/>
      <c r="C73" s="76"/>
      <c r="D73" s="77"/>
      <c r="E73" s="78"/>
      <c r="F73" s="79"/>
      <c r="G73" s="80">
        <f>SUM(G70:G72)</f>
        <v>0</v>
      </c>
      <c r="H73" s="78"/>
      <c r="I73" s="79"/>
      <c r="J73" s="80">
        <f>SUM(J70:J72)</f>
        <v>0</v>
      </c>
      <c r="K73" s="78"/>
      <c r="L73" s="79"/>
      <c r="M73" s="80">
        <f>SUM(M70:M72)</f>
        <v>0</v>
      </c>
      <c r="N73" s="78"/>
      <c r="O73" s="79"/>
      <c r="P73" s="80">
        <f t="shared" ref="P73:S73" si="68">SUM(P70:P72)</f>
        <v>0</v>
      </c>
      <c r="Q73" s="80">
        <f t="shared" si="68"/>
        <v>0</v>
      </c>
      <c r="R73" s="80">
        <f t="shared" si="68"/>
        <v>0</v>
      </c>
      <c r="S73" s="80">
        <f t="shared" si="68"/>
        <v>0</v>
      </c>
      <c r="T73" s="8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">
      <c r="A74" s="49" t="s">
        <v>24</v>
      </c>
      <c r="B74" s="50" t="s">
        <v>102</v>
      </c>
      <c r="C74" s="90" t="s">
        <v>103</v>
      </c>
      <c r="D74" s="52"/>
      <c r="E74" s="53"/>
      <c r="F74" s="54"/>
      <c r="G74" s="82"/>
      <c r="H74" s="53"/>
      <c r="I74" s="54"/>
      <c r="J74" s="82"/>
      <c r="K74" s="53"/>
      <c r="L74" s="54"/>
      <c r="M74" s="82"/>
      <c r="N74" s="53"/>
      <c r="O74" s="54"/>
      <c r="P74" s="82"/>
      <c r="Q74" s="82"/>
      <c r="R74" s="82"/>
      <c r="S74" s="82"/>
      <c r="T74" s="55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ht="30" customHeight="1" x14ac:dyDescent="0.2">
      <c r="A75" s="57" t="s">
        <v>35</v>
      </c>
      <c r="B75" s="83" t="s">
        <v>104</v>
      </c>
      <c r="C75" s="87" t="s">
        <v>105</v>
      </c>
      <c r="D75" s="59"/>
      <c r="E75" s="60"/>
      <c r="F75" s="61"/>
      <c r="G75" s="62">
        <f t="shared" ref="G75:G77" si="69">E75*F75</f>
        <v>0</v>
      </c>
      <c r="H75" s="60"/>
      <c r="I75" s="61"/>
      <c r="J75" s="62">
        <f t="shared" ref="J75:J77" si="70">H75*I75</f>
        <v>0</v>
      </c>
      <c r="K75" s="60"/>
      <c r="L75" s="61"/>
      <c r="M75" s="62">
        <f t="shared" ref="M75:M77" si="71">K75*L75</f>
        <v>0</v>
      </c>
      <c r="N75" s="60"/>
      <c r="O75" s="61"/>
      <c r="P75" s="62">
        <f t="shared" ref="P75:P77" si="72">N75*O75</f>
        <v>0</v>
      </c>
      <c r="Q75" s="62">
        <f t="shared" ref="Q75:Q77" si="73">G75+M75</f>
        <v>0</v>
      </c>
      <c r="R75" s="62">
        <f t="shared" ref="R75:R77" si="74">J75+P75</f>
        <v>0</v>
      </c>
      <c r="S75" s="62">
        <f t="shared" ref="S75:S77" si="75">Q75-R75</f>
        <v>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96" t="s">
        <v>35</v>
      </c>
      <c r="B76" s="97" t="s">
        <v>106</v>
      </c>
      <c r="C76" s="98" t="s">
        <v>107</v>
      </c>
      <c r="D76" s="59"/>
      <c r="E76" s="60"/>
      <c r="F76" s="61"/>
      <c r="G76" s="62">
        <f t="shared" si="69"/>
        <v>0</v>
      </c>
      <c r="H76" s="60"/>
      <c r="I76" s="61"/>
      <c r="J76" s="62">
        <f t="shared" si="70"/>
        <v>0</v>
      </c>
      <c r="K76" s="60"/>
      <c r="L76" s="61"/>
      <c r="M76" s="62">
        <f t="shared" si="71"/>
        <v>0</v>
      </c>
      <c r="N76" s="60"/>
      <c r="O76" s="61"/>
      <c r="P76" s="62">
        <f t="shared" si="72"/>
        <v>0</v>
      </c>
      <c r="Q76" s="62">
        <f t="shared" si="73"/>
        <v>0</v>
      </c>
      <c r="R76" s="62">
        <f t="shared" si="74"/>
        <v>0</v>
      </c>
      <c r="S76" s="62">
        <f t="shared" si="75"/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64" t="s">
        <v>35</v>
      </c>
      <c r="B77" s="65" t="s">
        <v>108</v>
      </c>
      <c r="C77" s="98" t="s">
        <v>109</v>
      </c>
      <c r="D77" s="59"/>
      <c r="E77" s="60"/>
      <c r="F77" s="61"/>
      <c r="G77" s="62">
        <f t="shared" si="69"/>
        <v>0</v>
      </c>
      <c r="H77" s="60"/>
      <c r="I77" s="61"/>
      <c r="J77" s="62">
        <f t="shared" si="70"/>
        <v>0</v>
      </c>
      <c r="K77" s="60"/>
      <c r="L77" s="61"/>
      <c r="M77" s="62">
        <f t="shared" si="71"/>
        <v>0</v>
      </c>
      <c r="N77" s="60"/>
      <c r="O77" s="61"/>
      <c r="P77" s="62">
        <f t="shared" si="72"/>
        <v>0</v>
      </c>
      <c r="Q77" s="62">
        <f t="shared" si="73"/>
        <v>0</v>
      </c>
      <c r="R77" s="62">
        <f t="shared" si="74"/>
        <v>0</v>
      </c>
      <c r="S77" s="62">
        <f t="shared" si="75"/>
        <v>0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5">
      <c r="A78" s="93" t="s">
        <v>110</v>
      </c>
      <c r="B78" s="99"/>
      <c r="C78" s="76"/>
      <c r="D78" s="77"/>
      <c r="E78" s="78"/>
      <c r="F78" s="79"/>
      <c r="G78" s="80">
        <f>SUM(G75:G77)</f>
        <v>0</v>
      </c>
      <c r="H78" s="78"/>
      <c r="I78" s="79"/>
      <c r="J78" s="80">
        <f>SUM(J75:J77)</f>
        <v>0</v>
      </c>
      <c r="K78" s="78"/>
      <c r="L78" s="79"/>
      <c r="M78" s="80">
        <f>SUM(M75:M77)</f>
        <v>0</v>
      </c>
      <c r="N78" s="78"/>
      <c r="O78" s="79"/>
      <c r="P78" s="80">
        <f t="shared" ref="P78:S78" si="76">SUM(P75:P77)</f>
        <v>0</v>
      </c>
      <c r="Q78" s="80">
        <f t="shared" si="76"/>
        <v>0</v>
      </c>
      <c r="R78" s="80">
        <f t="shared" si="76"/>
        <v>0</v>
      </c>
      <c r="S78" s="80">
        <f t="shared" si="76"/>
        <v>0</v>
      </c>
      <c r="T78" s="81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3">
      <c r="A79" s="100" t="s">
        <v>24</v>
      </c>
      <c r="B79" s="180" t="s">
        <v>111</v>
      </c>
      <c r="C79" s="176" t="s">
        <v>112</v>
      </c>
      <c r="D79" s="52"/>
      <c r="E79" s="53"/>
      <c r="F79" s="54"/>
      <c r="G79" s="82"/>
      <c r="H79" s="53"/>
      <c r="I79" s="54"/>
      <c r="J79" s="82"/>
      <c r="K79" s="53"/>
      <c r="L79" s="54"/>
      <c r="M79" s="82"/>
      <c r="N79" s="53"/>
      <c r="O79" s="54"/>
      <c r="P79" s="82"/>
      <c r="Q79" s="82"/>
      <c r="R79" s="82"/>
      <c r="S79" s="82"/>
      <c r="T79" s="55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1:38" ht="30" customHeight="1" x14ac:dyDescent="0.2">
      <c r="A80" s="57" t="s">
        <v>35</v>
      </c>
      <c r="B80" s="174" t="s">
        <v>113</v>
      </c>
      <c r="C80" s="172" t="s">
        <v>166</v>
      </c>
      <c r="D80" s="169"/>
      <c r="E80" s="215" t="s">
        <v>44</v>
      </c>
      <c r="F80" s="216"/>
      <c r="G80" s="217"/>
      <c r="H80" s="215" t="s">
        <v>44</v>
      </c>
      <c r="I80" s="216"/>
      <c r="J80" s="217"/>
      <c r="K80" s="60">
        <v>1</v>
      </c>
      <c r="L80" s="61">
        <v>14000</v>
      </c>
      <c r="M80" s="62">
        <f t="shared" ref="M80:M81" si="77">K80*L80</f>
        <v>14000</v>
      </c>
      <c r="N80" s="60">
        <v>1</v>
      </c>
      <c r="O80" s="61">
        <v>14000</v>
      </c>
      <c r="P80" s="62">
        <f t="shared" ref="P80:P81" si="78">N80*O80</f>
        <v>14000</v>
      </c>
      <c r="Q80" s="62">
        <f t="shared" ref="Q80:Q81" si="79">G80+M80</f>
        <v>14000</v>
      </c>
      <c r="R80" s="62">
        <f t="shared" ref="R80:R81" si="80">J80+P80</f>
        <v>14000</v>
      </c>
      <c r="S80" s="62">
        <f t="shared" ref="S80:S81" si="81">Q80-R80</f>
        <v>0</v>
      </c>
      <c r="T80" s="6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64" t="s">
        <v>35</v>
      </c>
      <c r="B81" s="175" t="s">
        <v>114</v>
      </c>
      <c r="C81" s="173" t="s">
        <v>112</v>
      </c>
      <c r="D81" s="169"/>
      <c r="E81" s="218"/>
      <c r="F81" s="219"/>
      <c r="G81" s="220"/>
      <c r="H81" s="218"/>
      <c r="I81" s="219"/>
      <c r="J81" s="220"/>
      <c r="K81" s="60"/>
      <c r="L81" s="61"/>
      <c r="M81" s="62">
        <f t="shared" si="77"/>
        <v>0</v>
      </c>
      <c r="N81" s="60"/>
      <c r="O81" s="61"/>
      <c r="P81" s="62">
        <f t="shared" si="78"/>
        <v>0</v>
      </c>
      <c r="Q81" s="62">
        <f t="shared" si="79"/>
        <v>0</v>
      </c>
      <c r="R81" s="62">
        <f t="shared" si="80"/>
        <v>0</v>
      </c>
      <c r="S81" s="62">
        <f t="shared" si="81"/>
        <v>0</v>
      </c>
      <c r="T81" s="6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93" t="s">
        <v>115</v>
      </c>
      <c r="B82" s="170"/>
      <c r="C82" s="171"/>
      <c r="D82" s="77"/>
      <c r="E82" s="78"/>
      <c r="F82" s="79"/>
      <c r="G82" s="80">
        <f>SUM(G80:G81)</f>
        <v>0</v>
      </c>
      <c r="H82" s="78"/>
      <c r="I82" s="79"/>
      <c r="J82" s="80">
        <f>SUM(J80:J81)</f>
        <v>0</v>
      </c>
      <c r="K82" s="78"/>
      <c r="L82" s="79"/>
      <c r="M82" s="80">
        <f>SUM(M80:M81)</f>
        <v>14000</v>
      </c>
      <c r="N82" s="78"/>
      <c r="O82" s="79"/>
      <c r="P82" s="80">
        <f t="shared" ref="P82:S82" si="82">SUM(P80:P81)</f>
        <v>14000</v>
      </c>
      <c r="Q82" s="80">
        <f t="shared" si="82"/>
        <v>14000</v>
      </c>
      <c r="R82" s="80">
        <f t="shared" si="82"/>
        <v>14000</v>
      </c>
      <c r="S82" s="80">
        <f t="shared" si="82"/>
        <v>0</v>
      </c>
      <c r="T82" s="8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thickBot="1" x14ac:dyDescent="0.3">
      <c r="A83" s="100" t="s">
        <v>24</v>
      </c>
      <c r="B83" s="178" t="s">
        <v>116</v>
      </c>
      <c r="C83" s="176" t="s">
        <v>117</v>
      </c>
      <c r="D83" s="52"/>
      <c r="E83" s="53"/>
      <c r="F83" s="54"/>
      <c r="G83" s="82"/>
      <c r="H83" s="53"/>
      <c r="I83" s="54"/>
      <c r="J83" s="82"/>
      <c r="K83" s="53"/>
      <c r="L83" s="54"/>
      <c r="M83" s="82"/>
      <c r="N83" s="53"/>
      <c r="O83" s="54"/>
      <c r="P83" s="82"/>
      <c r="Q83" s="82"/>
      <c r="R83" s="82"/>
      <c r="S83" s="82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ht="41.25" customHeight="1" thickBot="1" x14ac:dyDescent="0.25">
      <c r="A84" s="64" t="s">
        <v>35</v>
      </c>
      <c r="B84" s="179" t="s">
        <v>118</v>
      </c>
      <c r="C84" s="177" t="s">
        <v>117</v>
      </c>
      <c r="D84" s="169" t="s">
        <v>126</v>
      </c>
      <c r="E84" s="221" t="s">
        <v>44</v>
      </c>
      <c r="F84" s="219"/>
      <c r="G84" s="220"/>
      <c r="H84" s="221" t="s">
        <v>44</v>
      </c>
      <c r="I84" s="219"/>
      <c r="J84" s="220"/>
      <c r="K84" s="60">
        <v>1</v>
      </c>
      <c r="L84" s="61">
        <v>18000</v>
      </c>
      <c r="M84" s="62">
        <f>K84*L84</f>
        <v>18000</v>
      </c>
      <c r="N84" s="60">
        <v>1</v>
      </c>
      <c r="O84" s="61">
        <v>18000</v>
      </c>
      <c r="P84" s="62">
        <f>N84*O84</f>
        <v>18000</v>
      </c>
      <c r="Q84" s="62">
        <f>G84+M84</f>
        <v>18000</v>
      </c>
      <c r="R84" s="62">
        <f>J84+P84</f>
        <v>18000</v>
      </c>
      <c r="S84" s="62">
        <f>Q84-R84</f>
        <v>0</v>
      </c>
      <c r="T84" s="6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25">
      <c r="A85" s="93" t="s">
        <v>119</v>
      </c>
      <c r="B85" s="101"/>
      <c r="C85" s="171"/>
      <c r="D85" s="77"/>
      <c r="E85" s="78"/>
      <c r="F85" s="79"/>
      <c r="G85" s="80">
        <f>SUM(G84)</f>
        <v>0</v>
      </c>
      <c r="H85" s="78"/>
      <c r="I85" s="79"/>
      <c r="J85" s="80">
        <f>SUM(J84)</f>
        <v>0</v>
      </c>
      <c r="K85" s="78"/>
      <c r="L85" s="79"/>
      <c r="M85" s="80">
        <f>SUM(M84)</f>
        <v>18000</v>
      </c>
      <c r="N85" s="78"/>
      <c r="O85" s="79"/>
      <c r="P85" s="80">
        <f t="shared" ref="P85:S85" si="83">SUM(P84)</f>
        <v>18000</v>
      </c>
      <c r="Q85" s="80">
        <f t="shared" si="83"/>
        <v>18000</v>
      </c>
      <c r="R85" s="80">
        <f t="shared" si="83"/>
        <v>18000</v>
      </c>
      <c r="S85" s="80">
        <f t="shared" si="83"/>
        <v>0</v>
      </c>
      <c r="T85" s="81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9.5" customHeight="1" thickBot="1" x14ac:dyDescent="0.25">
      <c r="A86" s="102" t="s">
        <v>120</v>
      </c>
      <c r="B86" s="103"/>
      <c r="C86" s="104"/>
      <c r="D86" s="105"/>
      <c r="E86" s="106"/>
      <c r="F86" s="107"/>
      <c r="G86" s="108">
        <f>G38+G42+G47+G53+G58+G68+G73+G78+G82+G85</f>
        <v>25000</v>
      </c>
      <c r="H86" s="106"/>
      <c r="I86" s="107"/>
      <c r="J86" s="108">
        <f>J38+J42+J47+J53+J58+J68+J73+J78+J82+J85</f>
        <v>25000</v>
      </c>
      <c r="K86" s="106"/>
      <c r="L86" s="107"/>
      <c r="M86" s="108">
        <f>M38+M42+M47+M53+M58+M68+M73+M78+M82+M85</f>
        <v>89910</v>
      </c>
      <c r="N86" s="106"/>
      <c r="O86" s="107"/>
      <c r="P86" s="108">
        <f>P38+P42+P47+P53+P58+P68+P73+P78+P82+P85</f>
        <v>89910</v>
      </c>
      <c r="Q86" s="108">
        <f>Q38+Q42+Q47+Q53+Q58+Q68+Q73+Q78+Q82+Q85</f>
        <v>114910</v>
      </c>
      <c r="R86" s="108">
        <f>R38+R42+R47+R53+R58+R68+R73+R78+R82+R85</f>
        <v>114910</v>
      </c>
      <c r="S86" s="108">
        <f>S38+S42+S47+S53+S58+S68+S73+S78+S82+S85</f>
        <v>0</v>
      </c>
      <c r="T86" s="109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</row>
    <row r="87" spans="1:38" ht="15.75" customHeight="1" x14ac:dyDescent="0.25">
      <c r="A87" s="222"/>
      <c r="B87" s="199"/>
      <c r="C87" s="199"/>
      <c r="D87" s="111"/>
      <c r="E87" s="112"/>
      <c r="F87" s="113"/>
      <c r="G87" s="114"/>
      <c r="H87" s="112"/>
      <c r="I87" s="113"/>
      <c r="J87" s="114"/>
      <c r="K87" s="112"/>
      <c r="L87" s="113"/>
      <c r="M87" s="114"/>
      <c r="N87" s="112"/>
      <c r="O87" s="113"/>
      <c r="P87" s="114"/>
      <c r="Q87" s="114"/>
      <c r="R87" s="114"/>
      <c r="S87" s="114"/>
      <c r="T87" s="11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25">
      <c r="A88" s="198" t="s">
        <v>121</v>
      </c>
      <c r="B88" s="199"/>
      <c r="C88" s="200"/>
      <c r="D88" s="116"/>
      <c r="E88" s="117"/>
      <c r="F88" s="118"/>
      <c r="G88" s="119">
        <f>G22-G86</f>
        <v>0</v>
      </c>
      <c r="H88" s="117"/>
      <c r="I88" s="118"/>
      <c r="J88" s="119">
        <f>J22-J86</f>
        <v>-25000</v>
      </c>
      <c r="K88" s="120"/>
      <c r="L88" s="118"/>
      <c r="M88" s="121">
        <f>M22-M86</f>
        <v>0</v>
      </c>
      <c r="N88" s="120"/>
      <c r="O88" s="118"/>
      <c r="P88" s="121">
        <f>P22-P86</f>
        <v>-89910</v>
      </c>
      <c r="Q88" s="122">
        <f>Q22-Q86</f>
        <v>0</v>
      </c>
      <c r="R88" s="122">
        <f>R22-R86</f>
        <v>-114910</v>
      </c>
      <c r="S88" s="122">
        <f>S22-S86</f>
        <v>114910</v>
      </c>
      <c r="T88" s="12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24"/>
      <c r="B89" s="125"/>
      <c r="C89" s="124"/>
      <c r="D89" s="124"/>
      <c r="E89" s="37"/>
      <c r="F89" s="124"/>
      <c r="G89" s="124"/>
      <c r="H89" s="37"/>
      <c r="I89" s="124"/>
      <c r="J89" s="124"/>
      <c r="K89" s="37"/>
      <c r="L89" s="124"/>
      <c r="M89" s="124"/>
      <c r="N89" s="37"/>
      <c r="O89" s="124"/>
      <c r="P89" s="124"/>
      <c r="Q89" s="124"/>
      <c r="R89" s="124"/>
      <c r="S89" s="124"/>
      <c r="T89" s="1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24"/>
      <c r="B90" s="125"/>
      <c r="C90" s="124"/>
      <c r="D90" s="124"/>
      <c r="E90" s="37"/>
      <c r="F90" s="124"/>
      <c r="G90" s="124"/>
      <c r="H90" s="37"/>
      <c r="I90" s="124"/>
      <c r="J90" s="124"/>
      <c r="K90" s="37"/>
      <c r="L90" s="124"/>
      <c r="M90" s="124"/>
      <c r="N90" s="37"/>
      <c r="O90" s="124"/>
      <c r="P90" s="124"/>
      <c r="Q90" s="124"/>
      <c r="R90" s="124"/>
      <c r="S90" s="124"/>
      <c r="T90" s="1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24" t="s">
        <v>122</v>
      </c>
      <c r="B91" s="125"/>
      <c r="C91" s="126"/>
      <c r="D91" s="124"/>
      <c r="E91" s="127"/>
      <c r="F91" s="126"/>
      <c r="G91" s="124"/>
      <c r="H91" s="127"/>
      <c r="I91" s="126"/>
      <c r="J91" s="126"/>
      <c r="K91" s="127"/>
      <c r="L91" s="124"/>
      <c r="M91" s="124"/>
      <c r="N91" s="37"/>
      <c r="O91" s="124"/>
      <c r="P91" s="124"/>
      <c r="Q91" s="124"/>
      <c r="R91" s="124"/>
      <c r="S91" s="124"/>
      <c r="T91" s="1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1"/>
      <c r="C92" s="128" t="s">
        <v>123</v>
      </c>
      <c r="D92" s="124"/>
      <c r="E92" s="201" t="s">
        <v>124</v>
      </c>
      <c r="F92" s="202"/>
      <c r="G92" s="124"/>
      <c r="H92" s="37"/>
      <c r="I92" s="129" t="s">
        <v>125</v>
      </c>
      <c r="J92" s="124"/>
      <c r="K92" s="37"/>
      <c r="L92" s="129"/>
      <c r="M92" s="124"/>
      <c r="N92" s="37"/>
      <c r="O92" s="129"/>
      <c r="P92" s="124"/>
      <c r="Q92" s="124"/>
      <c r="R92" s="124"/>
      <c r="S92" s="124"/>
      <c r="T92" s="1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1"/>
      <c r="C93" s="130"/>
      <c r="D93" s="131"/>
      <c r="E93" s="132"/>
      <c r="F93" s="133"/>
      <c r="G93" s="134"/>
      <c r="H93" s="132"/>
      <c r="I93" s="133"/>
      <c r="J93" s="134"/>
      <c r="K93" s="135"/>
      <c r="L93" s="133"/>
      <c r="M93" s="134"/>
      <c r="N93" s="135"/>
      <c r="O93" s="133"/>
      <c r="P93" s="134"/>
      <c r="Q93" s="134"/>
      <c r="R93" s="134"/>
      <c r="S93" s="134"/>
      <c r="T93" s="1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24"/>
      <c r="B94" s="125"/>
      <c r="C94" s="124"/>
      <c r="D94" s="124"/>
      <c r="E94" s="37"/>
      <c r="F94" s="124"/>
      <c r="G94" s="124"/>
      <c r="H94" s="37"/>
      <c r="I94" s="124"/>
      <c r="J94" s="124"/>
      <c r="K94" s="37"/>
      <c r="L94" s="124"/>
      <c r="M94" s="124"/>
      <c r="N94" s="37"/>
      <c r="O94" s="124"/>
      <c r="P94" s="124"/>
      <c r="Q94" s="124"/>
      <c r="R94" s="124"/>
      <c r="S94" s="124"/>
      <c r="T94" s="1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24"/>
      <c r="B95" s="125"/>
      <c r="C95" s="124"/>
      <c r="D95" s="124"/>
      <c r="E95" s="37"/>
      <c r="F95" s="124"/>
      <c r="G95" s="124"/>
      <c r="H95" s="37"/>
      <c r="I95" s="124"/>
      <c r="J95" s="124"/>
      <c r="K95" s="37"/>
      <c r="L95" s="124"/>
      <c r="M95" s="124"/>
      <c r="N95" s="37"/>
      <c r="O95" s="124"/>
      <c r="P95" s="124"/>
      <c r="Q95" s="124"/>
      <c r="R95" s="124"/>
      <c r="S95" s="124"/>
      <c r="T95" s="1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24"/>
      <c r="B96" s="125"/>
      <c r="C96" s="124"/>
      <c r="D96" s="124"/>
      <c r="E96" s="37"/>
      <c r="F96" s="124"/>
      <c r="G96" s="124"/>
      <c r="H96" s="37"/>
      <c r="I96" s="124"/>
      <c r="J96" s="124"/>
      <c r="K96" s="37"/>
      <c r="L96" s="124"/>
      <c r="M96" s="124"/>
      <c r="N96" s="37"/>
      <c r="O96" s="124"/>
      <c r="P96" s="124"/>
      <c r="Q96" s="124"/>
      <c r="R96" s="124"/>
      <c r="S96" s="124"/>
      <c r="T96" s="1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24"/>
      <c r="B97" s="125"/>
      <c r="C97" s="124"/>
      <c r="D97" s="124"/>
      <c r="E97" s="37"/>
      <c r="F97" s="124"/>
      <c r="G97" s="124"/>
      <c r="H97" s="37"/>
      <c r="I97" s="124"/>
      <c r="J97" s="124"/>
      <c r="K97" s="37"/>
      <c r="L97" s="124"/>
      <c r="M97" s="124"/>
      <c r="N97" s="37"/>
      <c r="O97" s="124"/>
      <c r="P97" s="124"/>
      <c r="Q97" s="124"/>
      <c r="R97" s="124"/>
      <c r="S97" s="124"/>
      <c r="T97" s="1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24"/>
      <c r="B98" s="125"/>
      <c r="C98" s="124"/>
      <c r="D98" s="124"/>
      <c r="E98" s="37"/>
      <c r="F98" s="124"/>
      <c r="G98" s="124"/>
      <c r="H98" s="37"/>
      <c r="I98" s="124"/>
      <c r="J98" s="124"/>
      <c r="K98" s="37"/>
      <c r="L98" s="124"/>
      <c r="M98" s="124"/>
      <c r="N98" s="37"/>
      <c r="O98" s="124"/>
      <c r="P98" s="124"/>
      <c r="Q98" s="124"/>
      <c r="R98" s="124"/>
      <c r="S98" s="124"/>
      <c r="T98" s="1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E293" s="136"/>
      <c r="H293" s="136"/>
      <c r="I293" s="137"/>
      <c r="J293" s="137"/>
      <c r="K293" s="136"/>
      <c r="L293" s="137"/>
      <c r="M293" s="137"/>
      <c r="N293" s="136"/>
      <c r="O293" s="137"/>
      <c r="P293" s="137"/>
      <c r="Q293" s="137"/>
      <c r="R293" s="137"/>
      <c r="S293" s="137"/>
      <c r="T293" s="137"/>
      <c r="U293" s="137"/>
      <c r="V293" s="137"/>
    </row>
    <row r="294" spans="1:38" ht="15.75" customHeight="1" x14ac:dyDescent="0.2">
      <c r="E294" s="136"/>
      <c r="H294" s="136"/>
      <c r="I294" s="137"/>
      <c r="J294" s="137"/>
      <c r="K294" s="136"/>
      <c r="L294" s="137"/>
      <c r="M294" s="137"/>
      <c r="N294" s="136"/>
      <c r="O294" s="137"/>
      <c r="P294" s="137"/>
      <c r="Q294" s="137"/>
      <c r="R294" s="137"/>
      <c r="S294" s="137"/>
      <c r="T294" s="137"/>
      <c r="U294" s="137"/>
      <c r="V294" s="137"/>
    </row>
    <row r="295" spans="1:38" ht="15.75" customHeight="1" x14ac:dyDescent="0.2">
      <c r="E295" s="136"/>
      <c r="H295" s="136"/>
      <c r="I295" s="137"/>
      <c r="J295" s="137"/>
      <c r="K295" s="136"/>
      <c r="L295" s="137"/>
      <c r="M295" s="137"/>
      <c r="N295" s="136"/>
      <c r="O295" s="137"/>
      <c r="P295" s="137"/>
      <c r="Q295" s="137"/>
      <c r="R295" s="137"/>
      <c r="S295" s="137"/>
      <c r="T295" s="137"/>
      <c r="U295" s="137"/>
      <c r="V295" s="137"/>
    </row>
    <row r="296" spans="1:38" ht="15.75" customHeight="1" x14ac:dyDescent="0.2">
      <c r="E296" s="136"/>
      <c r="H296" s="136"/>
      <c r="I296" s="137"/>
      <c r="J296" s="137"/>
      <c r="K296" s="136"/>
      <c r="L296" s="137"/>
      <c r="M296" s="137"/>
      <c r="N296" s="136"/>
      <c r="O296" s="137"/>
      <c r="P296" s="137"/>
      <c r="Q296" s="137"/>
      <c r="R296" s="137"/>
      <c r="S296" s="137"/>
      <c r="T296" s="137"/>
      <c r="U296" s="137"/>
      <c r="V296" s="137"/>
    </row>
    <row r="297" spans="1:38" ht="15.75" customHeight="1" x14ac:dyDescent="0.2">
      <c r="E297" s="136"/>
      <c r="H297" s="136"/>
      <c r="I297" s="137"/>
      <c r="J297" s="137"/>
      <c r="K297" s="136"/>
      <c r="L297" s="137"/>
      <c r="M297" s="137"/>
      <c r="N297" s="136"/>
      <c r="O297" s="137"/>
      <c r="P297" s="137"/>
      <c r="Q297" s="137"/>
      <c r="R297" s="137"/>
      <c r="S297" s="137"/>
      <c r="T297" s="137"/>
      <c r="U297" s="137"/>
      <c r="V297" s="137"/>
    </row>
    <row r="298" spans="1:38" ht="15.75" customHeight="1" x14ac:dyDescent="0.2">
      <c r="E298" s="136"/>
      <c r="H298" s="136"/>
      <c r="I298" s="137"/>
      <c r="J298" s="137"/>
      <c r="K298" s="136"/>
      <c r="L298" s="137"/>
      <c r="M298" s="137"/>
      <c r="N298" s="136"/>
      <c r="O298" s="137"/>
      <c r="P298" s="137"/>
      <c r="Q298" s="137"/>
      <c r="R298" s="137"/>
      <c r="S298" s="137"/>
      <c r="T298" s="137"/>
      <c r="U298" s="137"/>
      <c r="V298" s="137"/>
    </row>
    <row r="299" spans="1:38" ht="15.75" customHeight="1" x14ac:dyDescent="0.2">
      <c r="E299" s="136"/>
      <c r="H299" s="136"/>
      <c r="I299" s="137"/>
      <c r="J299" s="137"/>
      <c r="K299" s="136"/>
      <c r="L299" s="137"/>
      <c r="M299" s="137"/>
      <c r="N299" s="136"/>
      <c r="O299" s="137"/>
      <c r="P299" s="137"/>
      <c r="Q299" s="137"/>
      <c r="R299" s="137"/>
      <c r="S299" s="137"/>
      <c r="T299" s="137"/>
      <c r="U299" s="137"/>
      <c r="V299" s="137"/>
    </row>
    <row r="300" spans="1:38" ht="15.75" customHeight="1" x14ac:dyDescent="0.2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</row>
    <row r="301" spans="1:38" ht="15.75" customHeight="1" x14ac:dyDescent="0.2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</row>
    <row r="302" spans="1:38" ht="15.75" customHeight="1" x14ac:dyDescent="0.2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</row>
    <row r="303" spans="1:38" ht="15.75" customHeight="1" x14ac:dyDescent="0.2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</row>
    <row r="304" spans="1:38" ht="15.75" customHeight="1" x14ac:dyDescent="0.2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2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2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2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2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2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2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2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2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2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2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8:C88"/>
    <mergeCell ref="E92:F92"/>
    <mergeCell ref="E17:G17"/>
    <mergeCell ref="H17:J17"/>
    <mergeCell ref="A23:C23"/>
    <mergeCell ref="E31:G33"/>
    <mergeCell ref="H31:J33"/>
    <mergeCell ref="E35:G37"/>
    <mergeCell ref="H35:J37"/>
    <mergeCell ref="E80:G81"/>
    <mergeCell ref="H80:J81"/>
    <mergeCell ref="E84:G84"/>
    <mergeCell ref="H84:J84"/>
    <mergeCell ref="A87:C87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30"/>
  <sheetViews>
    <sheetView topLeftCell="B1" workbookViewId="0">
      <selection activeCell="B11" sqref="B11"/>
    </sheetView>
  </sheetViews>
  <sheetFormatPr defaultRowHeight="14.25" x14ac:dyDescent="0.2"/>
  <cols>
    <col min="1" max="1" width="16.875" style="181" hidden="1" customWidth="1"/>
    <col min="2" max="2" width="9.625" style="181" customWidth="1"/>
    <col min="3" max="3" width="29.875" style="181" customWidth="1"/>
    <col min="4" max="4" width="16.375" style="182" customWidth="1"/>
    <col min="5" max="5" width="17.875" style="181" customWidth="1"/>
    <col min="6" max="6" width="16.375" style="182" customWidth="1"/>
    <col min="7" max="7" width="13.5" style="181" customWidth="1"/>
    <col min="8" max="8" width="14" style="181" customWidth="1"/>
    <col min="9" max="9" width="13.75" style="183" customWidth="1"/>
    <col min="10" max="10" width="15.5" style="183" customWidth="1"/>
    <col min="11" max="16384" width="9" style="183"/>
  </cols>
  <sheetData>
    <row r="1" spans="1:10" ht="15" x14ac:dyDescent="0.25">
      <c r="J1" s="184" t="s">
        <v>127</v>
      </c>
    </row>
    <row r="2" spans="1:10" ht="39.75" customHeight="1" x14ac:dyDescent="0.25">
      <c r="H2" s="242" t="s">
        <v>143</v>
      </c>
      <c r="I2" s="242"/>
      <c r="J2" s="242"/>
    </row>
    <row r="4" spans="1:10" ht="18.75" x14ac:dyDescent="0.3">
      <c r="B4" s="243" t="s">
        <v>128</v>
      </c>
      <c r="C4" s="243"/>
      <c r="D4" s="243"/>
      <c r="E4" s="243"/>
      <c r="F4" s="243"/>
      <c r="G4" s="243"/>
      <c r="H4" s="243"/>
      <c r="I4" s="243"/>
      <c r="J4" s="243"/>
    </row>
    <row r="5" spans="1:10" ht="18.75" x14ac:dyDescent="0.3">
      <c r="B5" s="243" t="s">
        <v>129</v>
      </c>
      <c r="C5" s="243"/>
      <c r="D5" s="243"/>
      <c r="E5" s="243"/>
      <c r="F5" s="243"/>
      <c r="G5" s="243"/>
      <c r="H5" s="243"/>
      <c r="I5" s="243"/>
      <c r="J5" s="243"/>
    </row>
    <row r="6" spans="1:10" ht="21" x14ac:dyDescent="0.3">
      <c r="B6" s="244" t="s">
        <v>130</v>
      </c>
      <c r="C6" s="244"/>
      <c r="D6" s="244"/>
      <c r="E6" s="244"/>
      <c r="F6" s="244"/>
      <c r="G6" s="244"/>
      <c r="H6" s="244"/>
      <c r="I6" s="244"/>
      <c r="J6" s="244"/>
    </row>
    <row r="7" spans="1:10" ht="18.75" x14ac:dyDescent="0.3">
      <c r="B7" s="243" t="s">
        <v>131</v>
      </c>
      <c r="C7" s="243"/>
      <c r="D7" s="243"/>
      <c r="E7" s="243"/>
      <c r="F7" s="243"/>
      <c r="G7" s="243"/>
      <c r="H7" s="243"/>
      <c r="I7" s="243"/>
      <c r="J7" s="243"/>
    </row>
    <row r="9" spans="1:10" s="185" customFormat="1" ht="44.25" customHeight="1" x14ac:dyDescent="0.2">
      <c r="B9" s="234" t="s">
        <v>144</v>
      </c>
      <c r="C9" s="235"/>
      <c r="D9" s="236"/>
      <c r="E9" s="237" t="s">
        <v>132</v>
      </c>
      <c r="F9" s="238"/>
      <c r="G9" s="238"/>
      <c r="H9" s="238"/>
      <c r="I9" s="238"/>
      <c r="J9" s="239"/>
    </row>
    <row r="10" spans="1:10" s="185" customFormat="1" ht="75" x14ac:dyDescent="0.2">
      <c r="A10" s="186" t="s">
        <v>133</v>
      </c>
      <c r="B10" s="186" t="s">
        <v>134</v>
      </c>
      <c r="C10" s="186" t="s">
        <v>6</v>
      </c>
      <c r="D10" s="187" t="s">
        <v>135</v>
      </c>
      <c r="E10" s="186" t="s">
        <v>136</v>
      </c>
      <c r="F10" s="187" t="s">
        <v>135</v>
      </c>
      <c r="G10" s="186" t="s">
        <v>137</v>
      </c>
      <c r="H10" s="186" t="s">
        <v>138</v>
      </c>
      <c r="I10" s="186" t="s">
        <v>139</v>
      </c>
      <c r="J10" s="186" t="s">
        <v>140</v>
      </c>
    </row>
    <row r="11" spans="1:10" x14ac:dyDescent="0.2">
      <c r="A11" s="188"/>
      <c r="B11" s="188" t="s">
        <v>33</v>
      </c>
      <c r="C11" s="189"/>
      <c r="D11" s="190"/>
      <c r="E11" s="189"/>
      <c r="F11" s="190"/>
      <c r="G11" s="189"/>
      <c r="H11" s="189"/>
      <c r="I11" s="190"/>
      <c r="J11" s="189"/>
    </row>
    <row r="12" spans="1:10" x14ac:dyDescent="0.2">
      <c r="A12" s="188"/>
      <c r="B12" s="188" t="s">
        <v>55</v>
      </c>
      <c r="C12" s="189"/>
      <c r="D12" s="190"/>
      <c r="E12" s="189"/>
      <c r="F12" s="190"/>
      <c r="G12" s="189"/>
      <c r="H12" s="189"/>
      <c r="I12" s="190"/>
      <c r="J12" s="189"/>
    </row>
    <row r="13" spans="1:10" x14ac:dyDescent="0.2">
      <c r="A13" s="188"/>
      <c r="B13" s="188" t="s">
        <v>57</v>
      </c>
      <c r="C13" s="189"/>
      <c r="D13" s="190"/>
      <c r="E13" s="189"/>
      <c r="F13" s="190"/>
      <c r="G13" s="189"/>
      <c r="H13" s="189"/>
      <c r="I13" s="190"/>
      <c r="J13" s="189"/>
    </row>
    <row r="14" spans="1:10" x14ac:dyDescent="0.2">
      <c r="A14" s="188"/>
      <c r="B14" s="188" t="s">
        <v>61</v>
      </c>
      <c r="C14" s="189"/>
      <c r="D14" s="190"/>
      <c r="E14" s="189"/>
      <c r="F14" s="190"/>
      <c r="G14" s="189"/>
      <c r="H14" s="189"/>
      <c r="I14" s="190"/>
      <c r="J14" s="189"/>
    </row>
    <row r="15" spans="1:10" x14ac:dyDescent="0.2">
      <c r="A15" s="188"/>
      <c r="B15" s="188" t="s">
        <v>68</v>
      </c>
      <c r="C15" s="189"/>
      <c r="D15" s="190"/>
      <c r="E15" s="189"/>
      <c r="F15" s="190"/>
      <c r="G15" s="189"/>
      <c r="H15" s="189"/>
      <c r="I15" s="190"/>
      <c r="J15" s="189"/>
    </row>
    <row r="16" spans="1:10" x14ac:dyDescent="0.2">
      <c r="A16" s="188"/>
      <c r="B16" s="188"/>
      <c r="C16" s="189"/>
      <c r="D16" s="190"/>
      <c r="E16" s="189"/>
      <c r="F16" s="190"/>
      <c r="G16" s="189"/>
      <c r="H16" s="189"/>
      <c r="I16" s="190"/>
      <c r="J16" s="189"/>
    </row>
    <row r="17" spans="1:10" s="193" customFormat="1" ht="15" x14ac:dyDescent="0.25">
      <c r="A17" s="191"/>
      <c r="B17" s="240" t="s">
        <v>141</v>
      </c>
      <c r="C17" s="241"/>
      <c r="D17" s="196">
        <f>SUM(D11:D16)</f>
        <v>0</v>
      </c>
      <c r="E17" s="192"/>
      <c r="F17" s="196">
        <f>SUM(F11:F16)</f>
        <v>0</v>
      </c>
      <c r="G17" s="192"/>
      <c r="H17" s="192"/>
      <c r="I17" s="196">
        <f>SUM(I11:I16)</f>
        <v>0</v>
      </c>
      <c r="J17" s="192"/>
    </row>
    <row r="20" spans="1:10" s="185" customFormat="1" ht="44.25" customHeight="1" x14ac:dyDescent="0.2">
      <c r="B20" s="234" t="s">
        <v>147</v>
      </c>
      <c r="C20" s="235"/>
      <c r="D20" s="236"/>
      <c r="E20" s="237" t="s">
        <v>132</v>
      </c>
      <c r="F20" s="238"/>
      <c r="G20" s="238"/>
      <c r="H20" s="238"/>
      <c r="I20" s="238"/>
      <c r="J20" s="239"/>
    </row>
    <row r="21" spans="1:10" s="185" customFormat="1" ht="75" x14ac:dyDescent="0.2">
      <c r="A21" s="186" t="s">
        <v>133</v>
      </c>
      <c r="B21" s="186" t="s">
        <v>134</v>
      </c>
      <c r="C21" s="186" t="s">
        <v>6</v>
      </c>
      <c r="D21" s="187" t="s">
        <v>135</v>
      </c>
      <c r="E21" s="186" t="s">
        <v>136</v>
      </c>
      <c r="F21" s="187" t="s">
        <v>135</v>
      </c>
      <c r="G21" s="186" t="s">
        <v>137</v>
      </c>
      <c r="H21" s="186" t="s">
        <v>138</v>
      </c>
      <c r="I21" s="186" t="s">
        <v>139</v>
      </c>
      <c r="J21" s="186" t="s">
        <v>140</v>
      </c>
    </row>
    <row r="22" spans="1:10" x14ac:dyDescent="0.2">
      <c r="A22" s="188"/>
      <c r="B22" s="188" t="s">
        <v>33</v>
      </c>
      <c r="C22" s="189"/>
      <c r="D22" s="190"/>
      <c r="E22" s="189"/>
      <c r="F22" s="190"/>
      <c r="G22" s="189"/>
      <c r="H22" s="189"/>
      <c r="I22" s="190"/>
      <c r="J22" s="189"/>
    </row>
    <row r="23" spans="1:10" x14ac:dyDescent="0.2">
      <c r="A23" s="188"/>
      <c r="B23" s="188" t="s">
        <v>55</v>
      </c>
      <c r="C23" s="189"/>
      <c r="D23" s="190"/>
      <c r="E23" s="189"/>
      <c r="F23" s="190"/>
      <c r="G23" s="189"/>
      <c r="H23" s="189"/>
      <c r="I23" s="190"/>
      <c r="J23" s="189"/>
    </row>
    <row r="24" spans="1:10" x14ac:dyDescent="0.2">
      <c r="A24" s="188"/>
      <c r="B24" s="188" t="s">
        <v>57</v>
      </c>
      <c r="C24" s="189"/>
      <c r="D24" s="190"/>
      <c r="E24" s="189"/>
      <c r="F24" s="190"/>
      <c r="G24" s="189"/>
      <c r="H24" s="189"/>
      <c r="I24" s="190"/>
      <c r="J24" s="189"/>
    </row>
    <row r="25" spans="1:10" x14ac:dyDescent="0.2">
      <c r="A25" s="188"/>
      <c r="B25" s="188" t="s">
        <v>61</v>
      </c>
      <c r="C25" s="189"/>
      <c r="D25" s="190"/>
      <c r="E25" s="189"/>
      <c r="F25" s="190"/>
      <c r="G25" s="189"/>
      <c r="H25" s="189"/>
      <c r="I25" s="190"/>
      <c r="J25" s="189"/>
    </row>
    <row r="26" spans="1:10" x14ac:dyDescent="0.2">
      <c r="A26" s="188"/>
      <c r="B26" s="188" t="s">
        <v>68</v>
      </c>
      <c r="C26" s="189"/>
      <c r="D26" s="190"/>
      <c r="E26" s="189"/>
      <c r="F26" s="190"/>
      <c r="G26" s="189"/>
      <c r="H26" s="189"/>
      <c r="I26" s="190"/>
      <c r="J26" s="189"/>
    </row>
    <row r="27" spans="1:10" x14ac:dyDescent="0.2">
      <c r="A27" s="188"/>
      <c r="B27" s="188"/>
      <c r="C27" s="189"/>
      <c r="D27" s="190"/>
      <c r="E27" s="189"/>
      <c r="F27" s="190"/>
      <c r="G27" s="189"/>
      <c r="H27" s="189"/>
      <c r="I27" s="190"/>
      <c r="J27" s="189"/>
    </row>
    <row r="28" spans="1:10" s="193" customFormat="1" ht="15" x14ac:dyDescent="0.25">
      <c r="A28" s="191"/>
      <c r="B28" s="240" t="s">
        <v>141</v>
      </c>
      <c r="C28" s="241"/>
      <c r="D28" s="196">
        <f>SUM(D22:D27)</f>
        <v>0</v>
      </c>
      <c r="E28" s="192"/>
      <c r="F28" s="196">
        <f>SUM(F22:F27)</f>
        <v>0</v>
      </c>
      <c r="G28" s="192"/>
      <c r="H28" s="192"/>
      <c r="I28" s="196">
        <f>SUM(I22:I27)</f>
        <v>0</v>
      </c>
      <c r="J28" s="192"/>
    </row>
    <row r="30" spans="1:10" s="194" customFormat="1" ht="12.75" x14ac:dyDescent="0.2">
      <c r="B30" s="194" t="s">
        <v>142</v>
      </c>
      <c r="D30" s="195"/>
      <c r="F30" s="195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Tetiana Kravets</cp:lastModifiedBy>
  <cp:lastPrinted>2021-01-19T14:46:19Z</cp:lastPrinted>
  <dcterms:modified xsi:type="dcterms:W3CDTF">2021-01-19T15:07:48Z</dcterms:modified>
</cp:coreProperties>
</file>