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676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M35" i="1" l="1"/>
  <c r="M36" i="1"/>
  <c r="Q36" i="1" s="1"/>
  <c r="S36" i="1" s="1"/>
  <c r="M37" i="1"/>
  <c r="Q37" i="1" s="1"/>
  <c r="M38" i="1"/>
  <c r="Q38" i="1" s="1"/>
  <c r="M39" i="1"/>
  <c r="Q39" i="1" s="1"/>
  <c r="M40" i="1"/>
  <c r="Q40" i="1" s="1"/>
  <c r="S40" i="1" s="1"/>
  <c r="M41" i="1"/>
  <c r="Q41" i="1" s="1"/>
  <c r="S41" i="1" s="1"/>
  <c r="M42" i="1"/>
  <c r="Q42" i="1" s="1"/>
  <c r="R36" i="1"/>
  <c r="R37" i="1"/>
  <c r="R40" i="1"/>
  <c r="R41" i="1"/>
  <c r="P36" i="1"/>
  <c r="P37" i="1"/>
  <c r="P38" i="1"/>
  <c r="R38" i="1" s="1"/>
  <c r="P39" i="1"/>
  <c r="R39" i="1" s="1"/>
  <c r="P40" i="1"/>
  <c r="P41" i="1"/>
  <c r="P42" i="1"/>
  <c r="R42" i="1"/>
  <c r="I29" i="2"/>
  <c r="F29" i="2"/>
  <c r="D29" i="2"/>
  <c r="I18" i="2"/>
  <c r="F18" i="2"/>
  <c r="D18" i="2"/>
  <c r="J85" i="1"/>
  <c r="G85" i="1"/>
  <c r="P84" i="1"/>
  <c r="R84" i="1" s="1"/>
  <c r="R85" i="1" s="1"/>
  <c r="M84" i="1"/>
  <c r="Q84" i="1" s="1"/>
  <c r="J82" i="1"/>
  <c r="G82" i="1"/>
  <c r="P81" i="1"/>
  <c r="R81" i="1" s="1"/>
  <c r="M81" i="1"/>
  <c r="Q81" i="1" s="1"/>
  <c r="P80" i="1"/>
  <c r="P82" i="1" s="1"/>
  <c r="M80" i="1"/>
  <c r="P77" i="1"/>
  <c r="M77" i="1"/>
  <c r="J77" i="1"/>
  <c r="R77" i="1" s="1"/>
  <c r="G77" i="1"/>
  <c r="P76" i="1"/>
  <c r="M76" i="1"/>
  <c r="J76" i="1"/>
  <c r="R76" i="1" s="1"/>
  <c r="G76" i="1"/>
  <c r="P75" i="1"/>
  <c r="M75" i="1"/>
  <c r="M78" i="1" s="1"/>
  <c r="J75" i="1"/>
  <c r="G75" i="1"/>
  <c r="G78" i="1" s="1"/>
  <c r="P72" i="1"/>
  <c r="M72" i="1"/>
  <c r="J72" i="1"/>
  <c r="G72" i="1"/>
  <c r="P71" i="1"/>
  <c r="M71" i="1"/>
  <c r="J71" i="1"/>
  <c r="G71" i="1"/>
  <c r="P70" i="1"/>
  <c r="M70" i="1"/>
  <c r="J70" i="1"/>
  <c r="G70" i="1"/>
  <c r="P67" i="1"/>
  <c r="M67" i="1"/>
  <c r="J67" i="1"/>
  <c r="G67" i="1"/>
  <c r="P66" i="1"/>
  <c r="R66" i="1" s="1"/>
  <c r="M66" i="1"/>
  <c r="J66" i="1"/>
  <c r="G66" i="1"/>
  <c r="Q66" i="1" s="1"/>
  <c r="P65" i="1"/>
  <c r="M65" i="1"/>
  <c r="J65" i="1"/>
  <c r="J68" i="1" s="1"/>
  <c r="G65" i="1"/>
  <c r="Q65" i="1" s="1"/>
  <c r="P62" i="1"/>
  <c r="R62" i="1" s="1"/>
  <c r="M62" i="1"/>
  <c r="J62" i="1"/>
  <c r="G62" i="1"/>
  <c r="P61" i="1"/>
  <c r="M61" i="1"/>
  <c r="J61" i="1"/>
  <c r="G61" i="1"/>
  <c r="P60" i="1"/>
  <c r="M60" i="1"/>
  <c r="J60" i="1"/>
  <c r="G60" i="1"/>
  <c r="M58" i="1"/>
  <c r="P57" i="1"/>
  <c r="M57" i="1"/>
  <c r="J57" i="1"/>
  <c r="R57" i="1" s="1"/>
  <c r="G57" i="1"/>
  <c r="P56" i="1"/>
  <c r="M56" i="1"/>
  <c r="J56" i="1"/>
  <c r="G56" i="1"/>
  <c r="Q56" i="1" s="1"/>
  <c r="P55" i="1"/>
  <c r="M55" i="1"/>
  <c r="J55" i="1"/>
  <c r="R55" i="1" s="1"/>
  <c r="G55" i="1"/>
  <c r="P54" i="1"/>
  <c r="M54" i="1"/>
  <c r="J54" i="1"/>
  <c r="G54" i="1"/>
  <c r="P51" i="1"/>
  <c r="M51" i="1"/>
  <c r="J51" i="1"/>
  <c r="G51" i="1"/>
  <c r="P50" i="1"/>
  <c r="M50" i="1"/>
  <c r="J50" i="1"/>
  <c r="G50" i="1"/>
  <c r="P49" i="1"/>
  <c r="P52" i="1" s="1"/>
  <c r="M49" i="1"/>
  <c r="M52" i="1" s="1"/>
  <c r="J49" i="1"/>
  <c r="G49" i="1"/>
  <c r="R46" i="1"/>
  <c r="P46" i="1"/>
  <c r="M46" i="1"/>
  <c r="J46" i="1"/>
  <c r="J47" i="1" s="1"/>
  <c r="G46" i="1"/>
  <c r="Q46" i="1" s="1"/>
  <c r="P45" i="1"/>
  <c r="P47" i="1" s="1"/>
  <c r="M45" i="1"/>
  <c r="J45" i="1"/>
  <c r="G45" i="1"/>
  <c r="G47" i="1" s="1"/>
  <c r="P35" i="1"/>
  <c r="R35" i="1" s="1"/>
  <c r="P33" i="1"/>
  <c r="R33" i="1" s="1"/>
  <c r="M33" i="1"/>
  <c r="Q33" i="1" s="1"/>
  <c r="P32" i="1"/>
  <c r="R32" i="1" s="1"/>
  <c r="M32" i="1"/>
  <c r="Q32" i="1" s="1"/>
  <c r="S32" i="1" s="1"/>
  <c r="P31" i="1"/>
  <c r="M31" i="1"/>
  <c r="P29" i="1"/>
  <c r="M29" i="1"/>
  <c r="J29" i="1"/>
  <c r="G29" i="1"/>
  <c r="P28" i="1"/>
  <c r="M28" i="1"/>
  <c r="J28" i="1"/>
  <c r="G28" i="1"/>
  <c r="P27" i="1"/>
  <c r="M27" i="1"/>
  <c r="J27" i="1"/>
  <c r="G27" i="1"/>
  <c r="P22" i="1"/>
  <c r="M22" i="1"/>
  <c r="J22" i="1"/>
  <c r="G22" i="1"/>
  <c r="R21" i="1"/>
  <c r="R22" i="1" s="1"/>
  <c r="Q21" i="1"/>
  <c r="Q22" i="1" s="1"/>
  <c r="M85" i="1" l="1"/>
  <c r="S39" i="1"/>
  <c r="S38" i="1"/>
  <c r="S37" i="1"/>
  <c r="M34" i="1"/>
  <c r="P26" i="1"/>
  <c r="R28" i="1"/>
  <c r="S42" i="1"/>
  <c r="Q50" i="1"/>
  <c r="S50" i="1" s="1"/>
  <c r="Q55" i="1"/>
  <c r="Q67" i="1"/>
  <c r="Q28" i="1"/>
  <c r="S28" i="1" s="1"/>
  <c r="M30" i="1"/>
  <c r="R50" i="1"/>
  <c r="M68" i="1"/>
  <c r="R71" i="1"/>
  <c r="R75" i="1"/>
  <c r="R78" i="1" s="1"/>
  <c r="Q77" i="1"/>
  <c r="S77" i="1" s="1"/>
  <c r="G58" i="1"/>
  <c r="P78" i="1"/>
  <c r="G63" i="1"/>
  <c r="Q45" i="1"/>
  <c r="J63" i="1"/>
  <c r="G73" i="1"/>
  <c r="Q75" i="1"/>
  <c r="Q78" i="1" s="1"/>
  <c r="P30" i="1"/>
  <c r="P68" i="1"/>
  <c r="J58" i="1"/>
  <c r="R51" i="1"/>
  <c r="R56" i="1"/>
  <c r="M63" i="1"/>
  <c r="J73" i="1"/>
  <c r="Q76" i="1"/>
  <c r="S76" i="1" s="1"/>
  <c r="P63" i="1"/>
  <c r="M73" i="1"/>
  <c r="P73" i="1"/>
  <c r="S45" i="1"/>
  <c r="S47" i="1" s="1"/>
  <c r="S55" i="1"/>
  <c r="Q35" i="1"/>
  <c r="S35" i="1" s="1"/>
  <c r="R65" i="1"/>
  <c r="R68" i="1" s="1"/>
  <c r="R72" i="1"/>
  <c r="S46" i="1"/>
  <c r="G52" i="1"/>
  <c r="S66" i="1"/>
  <c r="S81" i="1"/>
  <c r="P85" i="1"/>
  <c r="R45" i="1"/>
  <c r="R47" i="1" s="1"/>
  <c r="Q62" i="1"/>
  <c r="S62" i="1" s="1"/>
  <c r="G26" i="1"/>
  <c r="G43" i="1" s="1"/>
  <c r="G86" i="1" s="1"/>
  <c r="G88" i="1" s="1"/>
  <c r="J52" i="1"/>
  <c r="P58" i="1"/>
  <c r="S56" i="1"/>
  <c r="G68" i="1"/>
  <c r="J78" i="1"/>
  <c r="J26" i="1"/>
  <c r="R29" i="1"/>
  <c r="S33" i="1"/>
  <c r="Q51" i="1"/>
  <c r="Q54" i="1"/>
  <c r="R61" i="1"/>
  <c r="S61" i="1" s="1"/>
  <c r="Q71" i="1"/>
  <c r="M47" i="1"/>
  <c r="M26" i="1"/>
  <c r="Q29" i="1"/>
  <c r="S29" i="1" s="1"/>
  <c r="Q61" i="1"/>
  <c r="M82" i="1"/>
  <c r="S67" i="1"/>
  <c r="Q57" i="1"/>
  <c r="R67" i="1"/>
  <c r="Q72" i="1"/>
  <c r="S71" i="1"/>
  <c r="S84" i="1"/>
  <c r="S85" i="1" s="1"/>
  <c r="Q85" i="1"/>
  <c r="R34" i="1"/>
  <c r="S57" i="1"/>
  <c r="P34" i="1"/>
  <c r="R54" i="1"/>
  <c r="R58" i="1" s="1"/>
  <c r="R80" i="1"/>
  <c r="R82" i="1" s="1"/>
  <c r="Q31" i="1"/>
  <c r="Q60" i="1"/>
  <c r="Q70" i="1"/>
  <c r="R27" i="1"/>
  <c r="R31" i="1"/>
  <c r="R30" i="1" s="1"/>
  <c r="Q49" i="1"/>
  <c r="R60" i="1"/>
  <c r="Q68" i="1"/>
  <c r="R70" i="1"/>
  <c r="S21" i="1"/>
  <c r="S22" i="1" s="1"/>
  <c r="Q80" i="1"/>
  <c r="Q27" i="1"/>
  <c r="Q47" i="1"/>
  <c r="R49" i="1"/>
  <c r="S72" i="1" l="1"/>
  <c r="R73" i="1"/>
  <c r="S34" i="1"/>
  <c r="Q34" i="1"/>
  <c r="P43" i="1"/>
  <c r="P86" i="1" s="1"/>
  <c r="P88" i="1" s="1"/>
  <c r="M43" i="1"/>
  <c r="M86" i="1" s="1"/>
  <c r="M88" i="1" s="1"/>
  <c r="J43" i="1"/>
  <c r="J86" i="1" s="1"/>
  <c r="J88" i="1" s="1"/>
  <c r="R52" i="1"/>
  <c r="S75" i="1"/>
  <c r="S78" i="1" s="1"/>
  <c r="Q58" i="1"/>
  <c r="R26" i="1"/>
  <c r="R43" i="1" s="1"/>
  <c r="R86" i="1" s="1"/>
  <c r="R88" i="1" s="1"/>
  <c r="S51" i="1"/>
  <c r="S54" i="1"/>
  <c r="S58" i="1" s="1"/>
  <c r="R63" i="1"/>
  <c r="S65" i="1"/>
  <c r="S68" i="1" s="1"/>
  <c r="Q63" i="1"/>
  <c r="S60" i="1"/>
  <c r="S63" i="1" s="1"/>
  <c r="S49" i="1"/>
  <c r="Q52" i="1"/>
  <c r="Q30" i="1"/>
  <c r="S31" i="1"/>
  <c r="S30" i="1" s="1"/>
  <c r="S27" i="1"/>
  <c r="S26" i="1" s="1"/>
  <c r="Q26" i="1"/>
  <c r="Q82" i="1"/>
  <c r="S80" i="1"/>
  <c r="S82" i="1" s="1"/>
  <c r="S70" i="1"/>
  <c r="Q73" i="1"/>
  <c r="S73" i="1" l="1"/>
  <c r="Q43" i="1"/>
  <c r="Q86" i="1" s="1"/>
  <c r="Q88" i="1" s="1"/>
  <c r="S43" i="1"/>
  <c r="S52" i="1"/>
  <c r="S86" i="1" l="1"/>
  <c r="S88" i="1" s="1"/>
</calcChain>
</file>

<file path=xl/sharedStrings.xml><?xml version="1.0" encoding="utf-8"?>
<sst xmlns="http://schemas.openxmlformats.org/spreadsheetml/2006/main" count="289" uniqueCount="170">
  <si>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</si>
  <si>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</si>
  <si>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</si>
  <si>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</si>
  <si>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</si>
  <si>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</si>
  <si>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</si>
  <si>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</si>
  <si>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</si>
  <si>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</si>
  <si>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</si>
  <si>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</si>
  <si>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</si>
  <si>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</si>
  <si>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</si>
  <si>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</si>
  <si>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</si>
  <si>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</si>
  <si>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</si>
  <si>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</si>
  <si>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</si>
  <si>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</si>
  <si>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</si>
  <si>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</si>
  <si>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</si>
  <si>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</si>
  <si>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</si>
  <si>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</si>
  <si>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</si>
  <si>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</si>
  <si>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</si>
  <si>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</si>
  <si>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</si>
  <si>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</si>
  <si>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</si>
  <si>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</si>
  <si>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</si>
  <si>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</si>
  <si>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</si>
  <si>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</si>
  <si>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</si>
  <si>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</si>
  <si>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</si>
  <si>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</si>
  <si>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</si>
  <si>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</si>
  <si>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</si>
  <si>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</si>
  <si>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</si>
  <si>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</si>
  <si>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</si>
  <si>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</si>
  <si>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</si>
  <si>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</si>
  <si>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</si>
  <si>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</si>
  <si>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</si>
  <si>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</si>
  <si>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</si>
  <si>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</si>
  <si>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</si>
  <si>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</si>
  <si>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</si>
  <si>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</si>
  <si>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</si>
  <si>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</si>
  <si>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</si>
  <si>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</si>
  <si>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</si>
  <si>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</si>
  <si>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</si>
  <si>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</si>
  <si>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</si>
  <si>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</si>
  <si>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</si>
  <si>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</si>
  <si>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</si>
  <si>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</si>
  <si>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</si>
  <si>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</si>
  <si>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</si>
  <si>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</si>
  <si>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</si>
  <si>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</si>
  <si>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</si>
  <si>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</si>
  <si>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</si>
  <si>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</si>
  <si>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</si>
  <si>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</si>
  <si>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</si>
  <si>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</si>
  <si>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</si>
  <si>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</si>
  <si>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</si>
  <si>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</si>
  <si>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</si>
  <si>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</si>
  <si>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</si>
  <si>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</si>
  <si>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</si>
  <si>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</si>
  <si>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</si>
  <si>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</si>
  <si>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</si>
  <si>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</si>
  <si>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</si>
  <si>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</si>
  <si>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</si>
  <si>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</si>
  <si>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</si>
  <si>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</si>
  <si>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</si>
  <si>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</si>
  <si>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</si>
  <si>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</si>
  <si>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</si>
  <si>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</si>
  <si>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</si>
  <si>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</si>
  <si>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</si>
  <si>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</si>
  <si>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</si>
  <si>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</si>
  <si>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</si>
  <si>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</si>
  <si>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</si>
  <si>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</si>
  <si>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</si>
  <si>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</si>
  <si>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</si>
  <si>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</si>
  <si>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</si>
  <si>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</si>
  <si>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</si>
  <si>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</si>
  <si>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</si>
  <si>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</si>
  <si>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</si>
  <si>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</si>
  <si>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</si>
  <si>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</si>
  <si>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</si>
  <si>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</si>
  <si>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</si>
  <si>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</si>
  <si>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</si>
  <si>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</si>
  <si>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</si>
  <si>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</si>
  <si>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</si>
  <si>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</si>
  <si>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Бухгалтерка</t>
  </si>
  <si>
    <t>місяць</t>
  </si>
  <si>
    <t>Юристка</t>
  </si>
  <si>
    <t>Фандрайзерка</t>
  </si>
  <si>
    <t>Головна редакторка</t>
  </si>
  <si>
    <t>Моніторинг і оцінка</t>
  </si>
  <si>
    <t>Журналістка</t>
  </si>
  <si>
    <t>Регіональна координаторка</t>
  </si>
  <si>
    <t>Редакторка стрічки новин</t>
  </si>
  <si>
    <t>1.3.4</t>
  </si>
  <si>
    <t>1.3.5</t>
  </si>
  <si>
    <t>1.3.6</t>
  </si>
  <si>
    <t>1.3.7</t>
  </si>
  <si>
    <t>1.3.8</t>
  </si>
  <si>
    <t>Канцтовари</t>
  </si>
  <si>
    <t>Аналіз потреб користувачів, UX-дизайн, UI-дизайн, програмування</t>
  </si>
  <si>
    <t>Голова</t>
  </si>
  <si>
    <t>Мельниченко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</si>
</sst>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3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7" fillId="0" borderId="74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" fillId="0" borderId="62" xfId="0" applyFont="1" applyBorder="1" applyAlignment="1">
      <alignment horizontal="right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6" fillId="0" borderId="81" xfId="0" applyFont="1" applyBorder="1" applyAlignment="1">
      <alignment horizontal="center" vertical="top" wrapText="1"/>
    </xf>
    <xf numFmtId="0" fontId="26" fillId="0" borderId="83" xfId="0" applyFont="1" applyBorder="1" applyAlignment="1">
      <alignment horizontal="center" vertical="top" wrapText="1"/>
    </xf>
    <xf numFmtId="0" fontId="26" fillId="0" borderId="31" xfId="0" applyFont="1" applyBorder="1" applyAlignment="1">
      <alignment vertical="top" wrapText="1"/>
    </xf>
    <xf numFmtId="0" fontId="26" fillId="0" borderId="82" xfId="0" applyFont="1" applyBorder="1" applyAlignment="1">
      <alignment vertical="top" wrapText="1"/>
    </xf>
    <xf numFmtId="49" fontId="25" fillId="0" borderId="42" xfId="0" applyNumberFormat="1" applyFont="1" applyBorder="1" applyAlignment="1">
      <alignment horizontal="center" vertical="top" wrapText="1"/>
    </xf>
    <xf numFmtId="49" fontId="25" fillId="0" borderId="47" xfId="0" applyNumberFormat="1" applyFont="1" applyBorder="1" applyAlignment="1">
      <alignment horizontal="center" vertical="top" wrapText="1"/>
    </xf>
    <xf numFmtId="49" fontId="25" fillId="0" borderId="49" xfId="0" applyNumberFormat="1" applyFont="1" applyBorder="1" applyAlignment="1">
      <alignment horizontal="center" vertical="top" wrapText="1"/>
    </xf>
    <xf numFmtId="4" fontId="26" fillId="0" borderId="53" xfId="0" applyNumberFormat="1" applyFont="1" applyBorder="1" applyAlignment="1">
      <alignment horizontal="center" vertical="top" wrapText="1"/>
    </xf>
    <xf numFmtId="0" fontId="27" fillId="0" borderId="0" xfId="0" applyFont="1" applyAlignment="1"/>
    <xf numFmtId="166" fontId="26" fillId="0" borderId="42" xfId="0" applyNumberFormat="1" applyFont="1" applyBorder="1" applyAlignment="1">
      <alignment horizontal="center" vertical="top" wrapText="1"/>
    </xf>
    <xf numFmtId="0" fontId="26" fillId="0" borderId="70" xfId="0" applyFont="1" applyBorder="1" applyAlignment="1">
      <alignment wrapText="1"/>
    </xf>
    <xf numFmtId="3" fontId="26" fillId="0" borderId="7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5"/>
  <sheetViews>
    <sheetView tabSelected="1" topLeftCell="C75" zoomScale="60" zoomScaleNormal="60" workbookViewId="0">
      <selection activeCell="L90" sqref="L90"/>
    </sheetView>
  </sheetViews>
  <sheetFormatPr defaultColWidth="12.6640625" defaultRowHeight="15" customHeight="1" x14ac:dyDescent="0.3"/>
  <cols>
    <col min="1" max="1" width="9.6640625" customWidth="1"/>
    <col min="2" max="2" width="6.5" customWidth="1"/>
    <col min="3" max="3" width="29.5" customWidth="1"/>
    <col min="4" max="4" width="9.4140625" customWidth="1"/>
    <col min="5" max="5" width="10.6640625" customWidth="1"/>
    <col min="6" max="6" width="14.25" customWidth="1"/>
    <col min="7" max="7" width="13.5" customWidth="1"/>
    <col min="8" max="8" width="10.6640625" customWidth="1"/>
    <col min="9" max="9" width="14.25" customWidth="1"/>
    <col min="10" max="10" width="13.5" customWidth="1"/>
    <col min="11" max="11" width="10.6640625" customWidth="1"/>
    <col min="12" max="12" width="14.25" customWidth="1"/>
    <col min="13" max="13" width="13.5" customWidth="1"/>
    <col min="14" max="14" width="10.6640625" customWidth="1"/>
    <col min="15" max="15" width="14.25" customWidth="1"/>
    <col min="16" max="19" width="13.5" customWidth="1"/>
    <col min="20" max="20" width="22.1640625" customWidth="1"/>
    <col min="21" max="38" width="5" customWidth="1"/>
  </cols>
  <sheetData>
    <row r="1" spans="1:38" ht="14.5" x14ac:dyDescent="0.3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5" x14ac:dyDescent="0.3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5" x14ac:dyDescent="0.3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5" x14ac:dyDescent="0.3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5" x14ac:dyDescent="0.3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5" x14ac:dyDescent="0.3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5" x14ac:dyDescent="0.3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5" x14ac:dyDescent="0.3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5" x14ac:dyDescent="0.3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5" x14ac:dyDescent="0.3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5" x14ac:dyDescent="0.3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3">
      <c r="A12" s="184" t="s">
        <v>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3">
      <c r="A13" s="184" t="s">
        <v>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3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5" x14ac:dyDescent="0.35">
      <c r="A15" s="186" t="s">
        <v>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5" x14ac:dyDescent="0.3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5">
      <c r="A17" s="187" t="s">
        <v>6</v>
      </c>
      <c r="B17" s="189" t="s">
        <v>7</v>
      </c>
      <c r="C17" s="189" t="s">
        <v>8</v>
      </c>
      <c r="D17" s="191" t="s">
        <v>9</v>
      </c>
      <c r="E17" s="178" t="s">
        <v>10</v>
      </c>
      <c r="F17" s="179"/>
      <c r="G17" s="180"/>
      <c r="H17" s="178" t="s">
        <v>11</v>
      </c>
      <c r="I17" s="179"/>
      <c r="J17" s="180"/>
      <c r="K17" s="178" t="s">
        <v>12</v>
      </c>
      <c r="L17" s="179"/>
      <c r="M17" s="180"/>
      <c r="N17" s="178" t="s">
        <v>13</v>
      </c>
      <c r="O17" s="179"/>
      <c r="P17" s="180"/>
      <c r="Q17" s="181" t="s">
        <v>14</v>
      </c>
      <c r="R17" s="179"/>
      <c r="S17" s="180"/>
      <c r="T17" s="182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5">
      <c r="A18" s="188"/>
      <c r="B18" s="190"/>
      <c r="C18" s="190"/>
      <c r="D18" s="192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18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5" x14ac:dyDescent="0.35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3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3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417914</v>
      </c>
      <c r="N21" s="38"/>
      <c r="O21" s="39"/>
      <c r="P21" s="40">
        <v>415788.86</v>
      </c>
      <c r="Q21" s="40">
        <f>G21+M21</f>
        <v>417914</v>
      </c>
      <c r="R21" s="40">
        <f>J21+P21</f>
        <v>415788.86</v>
      </c>
      <c r="S21" s="40">
        <f>Q21-R21</f>
        <v>2125.140000000014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3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417914</v>
      </c>
      <c r="N22" s="46"/>
      <c r="O22" s="47"/>
      <c r="P22" s="48">
        <f t="shared" ref="P22:S22" si="0">SUM(P21)</f>
        <v>415788.86</v>
      </c>
      <c r="Q22" s="48">
        <f t="shared" si="0"/>
        <v>417914</v>
      </c>
      <c r="R22" s="48">
        <f t="shared" si="0"/>
        <v>415788.86</v>
      </c>
      <c r="S22" s="48">
        <f t="shared" si="0"/>
        <v>2125.140000000014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3">
      <c r="A23" s="206"/>
      <c r="B23" s="185"/>
      <c r="C23" s="185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3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3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3">
      <c r="A26" s="71" t="s">
        <v>37</v>
      </c>
      <c r="B26" s="72" t="s">
        <v>38</v>
      </c>
      <c r="C26" s="71" t="s">
        <v>39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3">
      <c r="A27" s="78" t="s">
        <v>40</v>
      </c>
      <c r="B27" s="79" t="s">
        <v>41</v>
      </c>
      <c r="C27" s="80" t="s">
        <v>42</v>
      </c>
      <c r="D27" s="81" t="s">
        <v>43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3">
      <c r="A28" s="86" t="s">
        <v>40</v>
      </c>
      <c r="B28" s="87" t="s">
        <v>44</v>
      </c>
      <c r="C28" s="80" t="s">
        <v>42</v>
      </c>
      <c r="D28" s="81" t="s">
        <v>43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3">
      <c r="A29" s="88" t="s">
        <v>40</v>
      </c>
      <c r="B29" s="89" t="s">
        <v>45</v>
      </c>
      <c r="C29" s="90" t="s">
        <v>42</v>
      </c>
      <c r="D29" s="91" t="s">
        <v>43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3">
      <c r="A30" s="71" t="s">
        <v>37</v>
      </c>
      <c r="B30" s="72" t="s">
        <v>46</v>
      </c>
      <c r="C30" s="71" t="s">
        <v>47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3">
      <c r="A31" s="78" t="s">
        <v>40</v>
      </c>
      <c r="B31" s="79" t="s">
        <v>48</v>
      </c>
      <c r="C31" s="80" t="s">
        <v>42</v>
      </c>
      <c r="D31" s="81"/>
      <c r="E31" s="207" t="s">
        <v>49</v>
      </c>
      <c r="F31" s="185"/>
      <c r="G31" s="208"/>
      <c r="H31" s="207" t="s">
        <v>49</v>
      </c>
      <c r="I31" s="185"/>
      <c r="J31" s="208"/>
      <c r="K31" s="82"/>
      <c r="L31" s="83"/>
      <c r="M31" s="84">
        <f t="shared" ref="M31:M35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3">
      <c r="A32" s="86" t="s">
        <v>40</v>
      </c>
      <c r="B32" s="87" t="s">
        <v>50</v>
      </c>
      <c r="C32" s="80" t="s">
        <v>42</v>
      </c>
      <c r="D32" s="81"/>
      <c r="E32" s="209"/>
      <c r="F32" s="185"/>
      <c r="G32" s="208"/>
      <c r="H32" s="209"/>
      <c r="I32" s="185"/>
      <c r="J32" s="208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3">
      <c r="A33" s="88" t="s">
        <v>40</v>
      </c>
      <c r="B33" s="89" t="s">
        <v>51</v>
      </c>
      <c r="C33" s="90" t="s">
        <v>42</v>
      </c>
      <c r="D33" s="91"/>
      <c r="E33" s="209"/>
      <c r="F33" s="185"/>
      <c r="G33" s="208"/>
      <c r="H33" s="209"/>
      <c r="I33" s="185"/>
      <c r="J33" s="208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35">
      <c r="A34" s="71" t="s">
        <v>37</v>
      </c>
      <c r="B34" s="72" t="s">
        <v>52</v>
      </c>
      <c r="C34" s="71" t="s">
        <v>53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SUM(M35:M42)</f>
        <v>264414</v>
      </c>
      <c r="N34" s="74"/>
      <c r="O34" s="75"/>
      <c r="P34" s="76">
        <f>SUM(P35:P42)</f>
        <v>264414</v>
      </c>
      <c r="Q34" s="76">
        <f>SUM(Q35:Q42)</f>
        <v>264414</v>
      </c>
      <c r="R34" s="76">
        <f>SUM(R35:R42)</f>
        <v>264414</v>
      </c>
      <c r="S34" s="76">
        <f>SUM(S35:S42)</f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35">
      <c r="A35" s="78" t="s">
        <v>40</v>
      </c>
      <c r="B35" s="79" t="s">
        <v>54</v>
      </c>
      <c r="C35" s="223" t="s">
        <v>152</v>
      </c>
      <c r="D35" s="221" t="s">
        <v>153</v>
      </c>
      <c r="E35" s="207" t="s">
        <v>49</v>
      </c>
      <c r="F35" s="185"/>
      <c r="G35" s="208"/>
      <c r="H35" s="207" t="s">
        <v>49</v>
      </c>
      <c r="I35" s="185"/>
      <c r="J35" s="208"/>
      <c r="K35" s="82">
        <v>3</v>
      </c>
      <c r="L35" s="83">
        <v>9000</v>
      </c>
      <c r="M35" s="84">
        <f t="shared" ref="M35:M42" si="15">K35*L35</f>
        <v>27000</v>
      </c>
      <c r="N35" s="82">
        <v>3</v>
      </c>
      <c r="O35" s="83">
        <v>9000</v>
      </c>
      <c r="P35" s="84">
        <f t="shared" ref="P35:P42" si="16">N35*O35</f>
        <v>27000</v>
      </c>
      <c r="Q35" s="84">
        <f t="shared" ref="Q35:Q42" si="17">G35+M35</f>
        <v>27000</v>
      </c>
      <c r="R35" s="84">
        <f t="shared" ref="R35:R42" si="18">J35+P35</f>
        <v>27000</v>
      </c>
      <c r="S35" s="84">
        <f t="shared" ref="S35:S42" si="19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 x14ac:dyDescent="0.35">
      <c r="A36" s="78"/>
      <c r="B36" s="87" t="s">
        <v>55</v>
      </c>
      <c r="C36" s="224" t="s">
        <v>154</v>
      </c>
      <c r="D36" s="222" t="s">
        <v>153</v>
      </c>
      <c r="E36" s="207"/>
      <c r="F36" s="185"/>
      <c r="G36" s="208"/>
      <c r="H36" s="207"/>
      <c r="I36" s="185"/>
      <c r="J36" s="208"/>
      <c r="K36" s="82">
        <v>3</v>
      </c>
      <c r="L36" s="83">
        <v>14169</v>
      </c>
      <c r="M36" s="84">
        <f t="shared" si="15"/>
        <v>42507</v>
      </c>
      <c r="N36" s="82">
        <v>3</v>
      </c>
      <c r="O36" s="83">
        <v>14169</v>
      </c>
      <c r="P36" s="84">
        <f t="shared" si="16"/>
        <v>42507</v>
      </c>
      <c r="Q36" s="84">
        <f t="shared" ref="Q36:Q41" si="20">G36+M36</f>
        <v>42507</v>
      </c>
      <c r="R36" s="84">
        <f t="shared" ref="R36:R41" si="21">J36+P36</f>
        <v>42507</v>
      </c>
      <c r="S36" s="84">
        <f t="shared" ref="S36:S41" si="22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35">
      <c r="A37" s="78"/>
      <c r="B37" s="89" t="s">
        <v>56</v>
      </c>
      <c r="C37" s="224" t="s">
        <v>155</v>
      </c>
      <c r="D37" s="222" t="s">
        <v>153</v>
      </c>
      <c r="E37" s="207"/>
      <c r="F37" s="185"/>
      <c r="G37" s="208"/>
      <c r="H37" s="207"/>
      <c r="I37" s="185"/>
      <c r="J37" s="208"/>
      <c r="K37" s="82">
        <v>3</v>
      </c>
      <c r="L37" s="83">
        <v>12000</v>
      </c>
      <c r="M37" s="84">
        <f t="shared" si="15"/>
        <v>36000</v>
      </c>
      <c r="N37" s="82">
        <v>3</v>
      </c>
      <c r="O37" s="83">
        <v>12000</v>
      </c>
      <c r="P37" s="84">
        <f t="shared" si="16"/>
        <v>36000</v>
      </c>
      <c r="Q37" s="84">
        <f t="shared" si="20"/>
        <v>36000</v>
      </c>
      <c r="R37" s="84">
        <f t="shared" si="21"/>
        <v>36000</v>
      </c>
      <c r="S37" s="84">
        <f t="shared" si="22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35">
      <c r="A38" s="78"/>
      <c r="B38" s="225" t="s">
        <v>161</v>
      </c>
      <c r="C38" s="224" t="s">
        <v>156</v>
      </c>
      <c r="D38" s="222" t="s">
        <v>153</v>
      </c>
      <c r="E38" s="207"/>
      <c r="F38" s="185"/>
      <c r="G38" s="208"/>
      <c r="H38" s="207"/>
      <c r="I38" s="185"/>
      <c r="J38" s="208"/>
      <c r="K38" s="82">
        <v>3</v>
      </c>
      <c r="L38" s="83">
        <v>14169</v>
      </c>
      <c r="M38" s="84">
        <f t="shared" si="15"/>
        <v>42507</v>
      </c>
      <c r="N38" s="82">
        <v>3</v>
      </c>
      <c r="O38" s="83">
        <v>14169</v>
      </c>
      <c r="P38" s="84">
        <f t="shared" si="16"/>
        <v>42507</v>
      </c>
      <c r="Q38" s="84">
        <f t="shared" si="20"/>
        <v>42507</v>
      </c>
      <c r="R38" s="84">
        <f t="shared" si="21"/>
        <v>42507</v>
      </c>
      <c r="S38" s="84">
        <f t="shared" si="22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35">
      <c r="A39" s="78"/>
      <c r="B39" s="225" t="s">
        <v>162</v>
      </c>
      <c r="C39" s="224" t="s">
        <v>157</v>
      </c>
      <c r="D39" s="222" t="s">
        <v>153</v>
      </c>
      <c r="E39" s="207"/>
      <c r="F39" s="185"/>
      <c r="G39" s="208"/>
      <c r="H39" s="207"/>
      <c r="I39" s="185"/>
      <c r="J39" s="208"/>
      <c r="K39" s="82">
        <v>3</v>
      </c>
      <c r="L39" s="83">
        <v>9000</v>
      </c>
      <c r="M39" s="84">
        <f t="shared" si="15"/>
        <v>27000</v>
      </c>
      <c r="N39" s="82">
        <v>3</v>
      </c>
      <c r="O39" s="83">
        <v>9000</v>
      </c>
      <c r="P39" s="84">
        <f t="shared" si="16"/>
        <v>27000</v>
      </c>
      <c r="Q39" s="84">
        <f t="shared" si="20"/>
        <v>27000</v>
      </c>
      <c r="R39" s="84">
        <f t="shared" si="21"/>
        <v>27000</v>
      </c>
      <c r="S39" s="84">
        <f t="shared" si="22"/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35">
      <c r="A40" s="78"/>
      <c r="B40" s="225" t="s">
        <v>163</v>
      </c>
      <c r="C40" s="224" t="s">
        <v>158</v>
      </c>
      <c r="D40" s="222" t="s">
        <v>153</v>
      </c>
      <c r="E40" s="207"/>
      <c r="F40" s="185"/>
      <c r="G40" s="208"/>
      <c r="H40" s="207"/>
      <c r="I40" s="185"/>
      <c r="J40" s="208"/>
      <c r="K40" s="82">
        <v>3</v>
      </c>
      <c r="L40" s="83">
        <v>11200</v>
      </c>
      <c r="M40" s="84">
        <f t="shared" si="15"/>
        <v>33600</v>
      </c>
      <c r="N40" s="82">
        <v>3</v>
      </c>
      <c r="O40" s="83">
        <v>11200</v>
      </c>
      <c r="P40" s="84">
        <f t="shared" si="16"/>
        <v>33600</v>
      </c>
      <c r="Q40" s="84">
        <f t="shared" si="20"/>
        <v>33600</v>
      </c>
      <c r="R40" s="84">
        <f t="shared" si="21"/>
        <v>33600</v>
      </c>
      <c r="S40" s="84">
        <f t="shared" si="22"/>
        <v>0</v>
      </c>
      <c r="T40" s="8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thickBot="1" x14ac:dyDescent="0.35">
      <c r="A41" s="86" t="s">
        <v>40</v>
      </c>
      <c r="B41" s="226" t="s">
        <v>164</v>
      </c>
      <c r="C41" s="224" t="s">
        <v>159</v>
      </c>
      <c r="D41" s="222" t="s">
        <v>153</v>
      </c>
      <c r="E41" s="209"/>
      <c r="F41" s="185"/>
      <c r="G41" s="208"/>
      <c r="H41" s="209"/>
      <c r="I41" s="185"/>
      <c r="J41" s="208"/>
      <c r="K41" s="82">
        <v>3</v>
      </c>
      <c r="L41" s="83">
        <v>8500</v>
      </c>
      <c r="M41" s="84">
        <f t="shared" si="15"/>
        <v>25500</v>
      </c>
      <c r="N41" s="82">
        <v>3</v>
      </c>
      <c r="O41" s="83">
        <v>8500</v>
      </c>
      <c r="P41" s="84">
        <f t="shared" si="16"/>
        <v>25500</v>
      </c>
      <c r="Q41" s="84">
        <f t="shared" si="20"/>
        <v>25500</v>
      </c>
      <c r="R41" s="84">
        <f t="shared" si="21"/>
        <v>25500</v>
      </c>
      <c r="S41" s="84">
        <f t="shared" si="22"/>
        <v>0</v>
      </c>
      <c r="T41" s="8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thickBot="1" x14ac:dyDescent="0.35">
      <c r="A42" s="88" t="s">
        <v>40</v>
      </c>
      <c r="B42" s="227" t="s">
        <v>165</v>
      </c>
      <c r="C42" s="224" t="s">
        <v>160</v>
      </c>
      <c r="D42" s="222" t="s">
        <v>153</v>
      </c>
      <c r="E42" s="210"/>
      <c r="F42" s="211"/>
      <c r="G42" s="212"/>
      <c r="H42" s="210"/>
      <c r="I42" s="211"/>
      <c r="J42" s="212"/>
      <c r="K42" s="92">
        <v>3</v>
      </c>
      <c r="L42" s="228">
        <v>10100</v>
      </c>
      <c r="M42" s="94">
        <f t="shared" si="15"/>
        <v>30300</v>
      </c>
      <c r="N42" s="92">
        <v>3</v>
      </c>
      <c r="O42" s="228">
        <v>10100</v>
      </c>
      <c r="P42" s="94">
        <f t="shared" si="16"/>
        <v>30300</v>
      </c>
      <c r="Q42" s="84">
        <f t="shared" si="17"/>
        <v>30300</v>
      </c>
      <c r="R42" s="84">
        <f t="shared" si="18"/>
        <v>30300</v>
      </c>
      <c r="S42" s="84">
        <f t="shared" si="19"/>
        <v>0</v>
      </c>
      <c r="T42" s="9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 x14ac:dyDescent="0.35">
      <c r="A43" s="96" t="s">
        <v>57</v>
      </c>
      <c r="B43" s="97"/>
      <c r="C43" s="98"/>
      <c r="D43" s="99"/>
      <c r="E43" s="100"/>
      <c r="F43" s="101"/>
      <c r="G43" s="102">
        <f>G26+G30+G34</f>
        <v>0</v>
      </c>
      <c r="H43" s="100"/>
      <c r="I43" s="101"/>
      <c r="J43" s="102">
        <f>J26+J30+J34</f>
        <v>0</v>
      </c>
      <c r="K43" s="100"/>
      <c r="L43" s="101"/>
      <c r="M43" s="102">
        <f>M26+M30+M34</f>
        <v>264414</v>
      </c>
      <c r="N43" s="100"/>
      <c r="O43" s="101"/>
      <c r="P43" s="102">
        <f t="shared" ref="P43:S43" si="23">P26+P30+P34</f>
        <v>264414</v>
      </c>
      <c r="Q43" s="102">
        <f t="shared" si="23"/>
        <v>264414</v>
      </c>
      <c r="R43" s="102">
        <f t="shared" si="23"/>
        <v>264414</v>
      </c>
      <c r="S43" s="102">
        <f t="shared" si="23"/>
        <v>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thickBot="1" x14ac:dyDescent="0.35">
      <c r="A44" s="71" t="s">
        <v>29</v>
      </c>
      <c r="B44" s="72" t="s">
        <v>58</v>
      </c>
      <c r="C44" s="71" t="s">
        <v>59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3">
      <c r="A45" s="78" t="s">
        <v>40</v>
      </c>
      <c r="B45" s="105" t="s">
        <v>60</v>
      </c>
      <c r="C45" s="80" t="s">
        <v>61</v>
      </c>
      <c r="D45" s="81"/>
      <c r="E45" s="82"/>
      <c r="F45" s="106">
        <v>0.22</v>
      </c>
      <c r="G45" s="84">
        <f t="shared" ref="G45:G46" si="24">E45*F45</f>
        <v>0</v>
      </c>
      <c r="H45" s="82"/>
      <c r="I45" s="106">
        <v>0.22</v>
      </c>
      <c r="J45" s="84">
        <f t="shared" ref="J45:J46" si="25">H45*I45</f>
        <v>0</v>
      </c>
      <c r="K45" s="82"/>
      <c r="L45" s="106">
        <v>0.22</v>
      </c>
      <c r="M45" s="84">
        <f t="shared" ref="M45:M46" si="26">K45*L45</f>
        <v>0</v>
      </c>
      <c r="N45" s="82"/>
      <c r="O45" s="106">
        <v>0.22</v>
      </c>
      <c r="P45" s="84">
        <f t="shared" ref="P45:P46" si="27">N45*O45</f>
        <v>0</v>
      </c>
      <c r="Q45" s="84">
        <f t="shared" ref="Q45:Q46" si="28">G45+M45</f>
        <v>0</v>
      </c>
      <c r="R45" s="84">
        <f t="shared" ref="R45:R46" si="29">J45+P45</f>
        <v>0</v>
      </c>
      <c r="S45" s="84">
        <f t="shared" ref="S45:S46" si="30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3">
      <c r="A46" s="86" t="s">
        <v>40</v>
      </c>
      <c r="B46" s="87" t="s">
        <v>62</v>
      </c>
      <c r="C46" s="80" t="s">
        <v>47</v>
      </c>
      <c r="D46" s="81"/>
      <c r="E46" s="82"/>
      <c r="F46" s="106">
        <v>0.22</v>
      </c>
      <c r="G46" s="84">
        <f t="shared" si="24"/>
        <v>0</v>
      </c>
      <c r="H46" s="82"/>
      <c r="I46" s="106">
        <v>0.22</v>
      </c>
      <c r="J46" s="84">
        <f t="shared" si="25"/>
        <v>0</v>
      </c>
      <c r="K46" s="82"/>
      <c r="L46" s="106">
        <v>0.22</v>
      </c>
      <c r="M46" s="84">
        <f t="shared" si="26"/>
        <v>0</v>
      </c>
      <c r="N46" s="82"/>
      <c r="O46" s="106">
        <v>0.22</v>
      </c>
      <c r="P46" s="84">
        <f t="shared" si="27"/>
        <v>0</v>
      </c>
      <c r="Q46" s="84">
        <f t="shared" si="28"/>
        <v>0</v>
      </c>
      <c r="R46" s="84">
        <f t="shared" si="29"/>
        <v>0</v>
      </c>
      <c r="S46" s="84">
        <f t="shared" si="30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3">
      <c r="A47" s="96" t="s">
        <v>63</v>
      </c>
      <c r="B47" s="97"/>
      <c r="C47" s="98"/>
      <c r="D47" s="99"/>
      <c r="E47" s="100"/>
      <c r="F47" s="101"/>
      <c r="G47" s="102">
        <f>SUM(G45:G46)</f>
        <v>0</v>
      </c>
      <c r="H47" s="100"/>
      <c r="I47" s="101"/>
      <c r="J47" s="102">
        <f>SUM(J45:J46)</f>
        <v>0</v>
      </c>
      <c r="K47" s="100"/>
      <c r="L47" s="101"/>
      <c r="M47" s="102">
        <f>SUM(M45:M46)</f>
        <v>0</v>
      </c>
      <c r="N47" s="100"/>
      <c r="O47" s="101"/>
      <c r="P47" s="102">
        <f t="shared" ref="P47:S47" si="31">SUM(P45:P46)</f>
        <v>0</v>
      </c>
      <c r="Q47" s="102">
        <f t="shared" si="31"/>
        <v>0</v>
      </c>
      <c r="R47" s="102">
        <f t="shared" si="31"/>
        <v>0</v>
      </c>
      <c r="S47" s="102">
        <f t="shared" si="31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3">
      <c r="A48" s="71" t="s">
        <v>29</v>
      </c>
      <c r="B48" s="72" t="s">
        <v>64</v>
      </c>
      <c r="C48" s="71" t="s">
        <v>65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3">
      <c r="A49" s="78" t="s">
        <v>40</v>
      </c>
      <c r="B49" s="105" t="s">
        <v>66</v>
      </c>
      <c r="C49" s="107" t="s">
        <v>67</v>
      </c>
      <c r="D49" s="81" t="s">
        <v>43</v>
      </c>
      <c r="E49" s="82"/>
      <c r="F49" s="83"/>
      <c r="G49" s="84">
        <f t="shared" ref="G49:G51" si="32">E49*F49</f>
        <v>0</v>
      </c>
      <c r="H49" s="82"/>
      <c r="I49" s="83"/>
      <c r="J49" s="84">
        <f t="shared" ref="J49:J51" si="33">H49*I49</f>
        <v>0</v>
      </c>
      <c r="K49" s="82"/>
      <c r="L49" s="83"/>
      <c r="M49" s="84">
        <f t="shared" ref="M49:M51" si="34">K49*L49</f>
        <v>0</v>
      </c>
      <c r="N49" s="82"/>
      <c r="O49" s="83"/>
      <c r="P49" s="84">
        <f t="shared" ref="P49:P51" si="35">N49*O49</f>
        <v>0</v>
      </c>
      <c r="Q49" s="84">
        <f t="shared" ref="Q49:Q51" si="36">G49+M49</f>
        <v>0</v>
      </c>
      <c r="R49" s="84">
        <f t="shared" ref="R49:R51" si="37">J49+P49</f>
        <v>0</v>
      </c>
      <c r="S49" s="84">
        <f t="shared" ref="S49:S51" si="38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3">
      <c r="A50" s="86" t="s">
        <v>40</v>
      </c>
      <c r="B50" s="87" t="s">
        <v>68</v>
      </c>
      <c r="C50" s="107" t="s">
        <v>67</v>
      </c>
      <c r="D50" s="81" t="s">
        <v>43</v>
      </c>
      <c r="E50" s="82"/>
      <c r="F50" s="83"/>
      <c r="G50" s="84">
        <f t="shared" si="32"/>
        <v>0</v>
      </c>
      <c r="H50" s="82"/>
      <c r="I50" s="83"/>
      <c r="J50" s="84">
        <f t="shared" si="33"/>
        <v>0</v>
      </c>
      <c r="K50" s="82"/>
      <c r="L50" s="83"/>
      <c r="M50" s="84">
        <f t="shared" si="34"/>
        <v>0</v>
      </c>
      <c r="N50" s="82"/>
      <c r="O50" s="83"/>
      <c r="P50" s="84">
        <f t="shared" si="35"/>
        <v>0</v>
      </c>
      <c r="Q50" s="84">
        <f t="shared" si="36"/>
        <v>0</v>
      </c>
      <c r="R50" s="84">
        <f t="shared" si="37"/>
        <v>0</v>
      </c>
      <c r="S50" s="84">
        <f t="shared" si="38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3">
      <c r="A51" s="88" t="s">
        <v>40</v>
      </c>
      <c r="B51" s="89" t="s">
        <v>69</v>
      </c>
      <c r="C51" s="107" t="s">
        <v>67</v>
      </c>
      <c r="D51" s="91" t="s">
        <v>43</v>
      </c>
      <c r="E51" s="92"/>
      <c r="F51" s="93"/>
      <c r="G51" s="94">
        <f t="shared" si="32"/>
        <v>0</v>
      </c>
      <c r="H51" s="92"/>
      <c r="I51" s="93"/>
      <c r="J51" s="94">
        <f t="shared" si="33"/>
        <v>0</v>
      </c>
      <c r="K51" s="92"/>
      <c r="L51" s="93"/>
      <c r="M51" s="94">
        <f t="shared" si="34"/>
        <v>0</v>
      </c>
      <c r="N51" s="92"/>
      <c r="O51" s="93"/>
      <c r="P51" s="94">
        <f t="shared" si="35"/>
        <v>0</v>
      </c>
      <c r="Q51" s="84">
        <f t="shared" si="36"/>
        <v>0</v>
      </c>
      <c r="R51" s="84">
        <f t="shared" si="37"/>
        <v>0</v>
      </c>
      <c r="S51" s="84">
        <f t="shared" si="38"/>
        <v>0</v>
      </c>
      <c r="T51" s="9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3">
      <c r="A52" s="96" t="s">
        <v>70</v>
      </c>
      <c r="B52" s="97"/>
      <c r="C52" s="98"/>
      <c r="D52" s="99"/>
      <c r="E52" s="100"/>
      <c r="F52" s="101"/>
      <c r="G52" s="102">
        <f>SUM(G49:G51)</f>
        <v>0</v>
      </c>
      <c r="H52" s="100"/>
      <c r="I52" s="101"/>
      <c r="J52" s="102">
        <f>SUM(J49:J51)</f>
        <v>0</v>
      </c>
      <c r="K52" s="100"/>
      <c r="L52" s="101"/>
      <c r="M52" s="102">
        <f>SUM(M49:M51)</f>
        <v>0</v>
      </c>
      <c r="N52" s="100"/>
      <c r="O52" s="101"/>
      <c r="P52" s="102">
        <f t="shared" ref="P52:S52" si="39">SUM(P49:P51)</f>
        <v>0</v>
      </c>
      <c r="Q52" s="102">
        <f t="shared" si="39"/>
        <v>0</v>
      </c>
      <c r="R52" s="102">
        <f t="shared" si="39"/>
        <v>0</v>
      </c>
      <c r="S52" s="102">
        <f t="shared" si="39"/>
        <v>0</v>
      </c>
      <c r="T52" s="10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 x14ac:dyDescent="0.3">
      <c r="A53" s="71" t="s">
        <v>29</v>
      </c>
      <c r="B53" s="72" t="s">
        <v>71</v>
      </c>
      <c r="C53" s="108" t="s">
        <v>72</v>
      </c>
      <c r="D53" s="73"/>
      <c r="E53" s="74"/>
      <c r="F53" s="75"/>
      <c r="G53" s="104"/>
      <c r="H53" s="74"/>
      <c r="I53" s="75"/>
      <c r="J53" s="104"/>
      <c r="K53" s="74"/>
      <c r="L53" s="75"/>
      <c r="M53" s="104"/>
      <c r="N53" s="74"/>
      <c r="O53" s="75"/>
      <c r="P53" s="104"/>
      <c r="Q53" s="104"/>
      <c r="R53" s="104"/>
      <c r="S53" s="104"/>
      <c r="T53" s="77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30" customHeight="1" x14ac:dyDescent="0.3">
      <c r="A54" s="78" t="s">
        <v>40</v>
      </c>
      <c r="B54" s="105" t="s">
        <v>73</v>
      </c>
      <c r="C54" s="107" t="s">
        <v>74</v>
      </c>
      <c r="D54" s="81" t="s">
        <v>43</v>
      </c>
      <c r="E54" s="82"/>
      <c r="F54" s="83"/>
      <c r="G54" s="84">
        <f t="shared" ref="G54:G57" si="40">E54*F54</f>
        <v>0</v>
      </c>
      <c r="H54" s="82"/>
      <c r="I54" s="83"/>
      <c r="J54" s="84">
        <f t="shared" ref="J54:J57" si="41">H54*I54</f>
        <v>0</v>
      </c>
      <c r="K54" s="82"/>
      <c r="L54" s="83"/>
      <c r="M54" s="84">
        <f t="shared" ref="M54:M57" si="42">K54*L54</f>
        <v>0</v>
      </c>
      <c r="N54" s="82"/>
      <c r="O54" s="83"/>
      <c r="P54" s="84">
        <f t="shared" ref="P54:P57" si="43">N54*O54</f>
        <v>0</v>
      </c>
      <c r="Q54" s="84">
        <f t="shared" ref="Q54:Q57" si="44">G54+M54</f>
        <v>0</v>
      </c>
      <c r="R54" s="84">
        <f t="shared" ref="R54:R57" si="45">J54+P54</f>
        <v>0</v>
      </c>
      <c r="S54" s="84">
        <f t="shared" ref="S54:S57" si="46">Q54-R54</f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3">
      <c r="A55" s="86" t="s">
        <v>40</v>
      </c>
      <c r="B55" s="89" t="s">
        <v>75</v>
      </c>
      <c r="C55" s="107" t="s">
        <v>76</v>
      </c>
      <c r="D55" s="81" t="s">
        <v>43</v>
      </c>
      <c r="E55" s="82"/>
      <c r="F55" s="83"/>
      <c r="G55" s="84">
        <f t="shared" si="40"/>
        <v>0</v>
      </c>
      <c r="H55" s="82"/>
      <c r="I55" s="83"/>
      <c r="J55" s="84">
        <f t="shared" si="41"/>
        <v>0</v>
      </c>
      <c r="K55" s="82"/>
      <c r="L55" s="83"/>
      <c r="M55" s="84">
        <f t="shared" si="42"/>
        <v>0</v>
      </c>
      <c r="N55" s="82"/>
      <c r="O55" s="83"/>
      <c r="P55" s="84">
        <f t="shared" si="43"/>
        <v>0</v>
      </c>
      <c r="Q55" s="84">
        <f t="shared" si="44"/>
        <v>0</v>
      </c>
      <c r="R55" s="84">
        <f t="shared" si="45"/>
        <v>0</v>
      </c>
      <c r="S55" s="84">
        <f t="shared" si="46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3">
      <c r="A56" s="86" t="s">
        <v>40</v>
      </c>
      <c r="B56" s="87" t="s">
        <v>77</v>
      </c>
      <c r="C56" s="109" t="s">
        <v>78</v>
      </c>
      <c r="D56" s="81" t="s">
        <v>43</v>
      </c>
      <c r="E56" s="82"/>
      <c r="F56" s="83"/>
      <c r="G56" s="84">
        <f t="shared" si="40"/>
        <v>0</v>
      </c>
      <c r="H56" s="82"/>
      <c r="I56" s="83"/>
      <c r="J56" s="84">
        <f t="shared" si="41"/>
        <v>0</v>
      </c>
      <c r="K56" s="82"/>
      <c r="L56" s="83"/>
      <c r="M56" s="84">
        <f t="shared" si="42"/>
        <v>0</v>
      </c>
      <c r="N56" s="82"/>
      <c r="O56" s="83"/>
      <c r="P56" s="84">
        <f t="shared" si="43"/>
        <v>0</v>
      </c>
      <c r="Q56" s="84">
        <f t="shared" si="44"/>
        <v>0</v>
      </c>
      <c r="R56" s="84">
        <f t="shared" si="45"/>
        <v>0</v>
      </c>
      <c r="S56" s="84">
        <f t="shared" si="46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45.75" customHeight="1" x14ac:dyDescent="0.3">
      <c r="A57" s="88" t="s">
        <v>40</v>
      </c>
      <c r="B57" s="87" t="s">
        <v>79</v>
      </c>
      <c r="C57" s="110" t="s">
        <v>80</v>
      </c>
      <c r="D57" s="91" t="s">
        <v>43</v>
      </c>
      <c r="E57" s="92"/>
      <c r="F57" s="93"/>
      <c r="G57" s="94">
        <f t="shared" si="40"/>
        <v>0</v>
      </c>
      <c r="H57" s="92"/>
      <c r="I57" s="93"/>
      <c r="J57" s="94">
        <f t="shared" si="41"/>
        <v>0</v>
      </c>
      <c r="K57" s="92"/>
      <c r="L57" s="93"/>
      <c r="M57" s="94">
        <f t="shared" si="42"/>
        <v>0</v>
      </c>
      <c r="N57" s="92"/>
      <c r="O57" s="93"/>
      <c r="P57" s="94">
        <f t="shared" si="43"/>
        <v>0</v>
      </c>
      <c r="Q57" s="84">
        <f t="shared" si="44"/>
        <v>0</v>
      </c>
      <c r="R57" s="84">
        <f t="shared" si="45"/>
        <v>0</v>
      </c>
      <c r="S57" s="84">
        <f t="shared" si="46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3">
      <c r="A58" s="111" t="s">
        <v>81</v>
      </c>
      <c r="B58" s="97"/>
      <c r="C58" s="98"/>
      <c r="D58" s="99"/>
      <c r="E58" s="100"/>
      <c r="F58" s="101"/>
      <c r="G58" s="102">
        <f>SUM(G54:G57)</f>
        <v>0</v>
      </c>
      <c r="H58" s="100"/>
      <c r="I58" s="101"/>
      <c r="J58" s="102">
        <f>SUM(J54:J57)</f>
        <v>0</v>
      </c>
      <c r="K58" s="100"/>
      <c r="L58" s="101"/>
      <c r="M58" s="102">
        <f>SUM(M54:M57)</f>
        <v>0</v>
      </c>
      <c r="N58" s="100"/>
      <c r="O58" s="101"/>
      <c r="P58" s="102">
        <f t="shared" ref="P58:S58" si="47">SUM(P54:P57)</f>
        <v>0</v>
      </c>
      <c r="Q58" s="102">
        <f t="shared" si="47"/>
        <v>0</v>
      </c>
      <c r="R58" s="102">
        <f t="shared" si="47"/>
        <v>0</v>
      </c>
      <c r="S58" s="102">
        <f t="shared" si="47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3">
      <c r="A59" s="71" t="s">
        <v>29</v>
      </c>
      <c r="B59" s="72" t="s">
        <v>82</v>
      </c>
      <c r="C59" s="71" t="s">
        <v>83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3">
      <c r="A60" s="78" t="s">
        <v>40</v>
      </c>
      <c r="B60" s="105" t="s">
        <v>84</v>
      </c>
      <c r="C60" s="112" t="s">
        <v>85</v>
      </c>
      <c r="D60" s="81" t="s">
        <v>43</v>
      </c>
      <c r="E60" s="82"/>
      <c r="F60" s="83"/>
      <c r="G60" s="84">
        <f t="shared" ref="G60:G62" si="48">E60*F60</f>
        <v>0</v>
      </c>
      <c r="H60" s="82"/>
      <c r="I60" s="83"/>
      <c r="J60" s="84">
        <f t="shared" ref="J60:J62" si="49">H60*I60</f>
        <v>0</v>
      </c>
      <c r="K60" s="82"/>
      <c r="L60" s="83"/>
      <c r="M60" s="84">
        <f t="shared" ref="M60:M62" si="50">K60*L60</f>
        <v>0</v>
      </c>
      <c r="N60" s="82"/>
      <c r="O60" s="83"/>
      <c r="P60" s="84">
        <f t="shared" ref="P60:P62" si="51">N60*O60</f>
        <v>0</v>
      </c>
      <c r="Q60" s="84">
        <f t="shared" ref="Q60:Q62" si="52">G60+M60</f>
        <v>0</v>
      </c>
      <c r="R60" s="84">
        <f t="shared" ref="R60:R62" si="53">J60+P60</f>
        <v>0</v>
      </c>
      <c r="S60" s="84">
        <f t="shared" ref="S60:S62" si="54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3">
      <c r="A61" s="86" t="s">
        <v>40</v>
      </c>
      <c r="B61" s="87" t="s">
        <v>86</v>
      </c>
      <c r="C61" s="112" t="s">
        <v>87</v>
      </c>
      <c r="D61" s="81" t="s">
        <v>43</v>
      </c>
      <c r="E61" s="82"/>
      <c r="F61" s="83"/>
      <c r="G61" s="84">
        <f t="shared" si="48"/>
        <v>0</v>
      </c>
      <c r="H61" s="82"/>
      <c r="I61" s="83"/>
      <c r="J61" s="84">
        <f t="shared" si="49"/>
        <v>0</v>
      </c>
      <c r="K61" s="82"/>
      <c r="L61" s="83"/>
      <c r="M61" s="84">
        <f t="shared" si="50"/>
        <v>0</v>
      </c>
      <c r="N61" s="82"/>
      <c r="O61" s="83"/>
      <c r="P61" s="84">
        <f t="shared" si="51"/>
        <v>0</v>
      </c>
      <c r="Q61" s="84">
        <f t="shared" si="52"/>
        <v>0</v>
      </c>
      <c r="R61" s="84">
        <f t="shared" si="53"/>
        <v>0</v>
      </c>
      <c r="S61" s="84">
        <f t="shared" si="54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3">
      <c r="A62" s="88" t="s">
        <v>40</v>
      </c>
      <c r="B62" s="89" t="s">
        <v>88</v>
      </c>
      <c r="C62" s="113" t="s">
        <v>89</v>
      </c>
      <c r="D62" s="91" t="s">
        <v>43</v>
      </c>
      <c r="E62" s="92"/>
      <c r="F62" s="93"/>
      <c r="G62" s="94">
        <f t="shared" si="48"/>
        <v>0</v>
      </c>
      <c r="H62" s="92"/>
      <c r="I62" s="93"/>
      <c r="J62" s="94">
        <f t="shared" si="49"/>
        <v>0</v>
      </c>
      <c r="K62" s="92"/>
      <c r="L62" s="93"/>
      <c r="M62" s="94">
        <f t="shared" si="50"/>
        <v>0</v>
      </c>
      <c r="N62" s="92"/>
      <c r="O62" s="93"/>
      <c r="P62" s="94">
        <f t="shared" si="51"/>
        <v>0</v>
      </c>
      <c r="Q62" s="84">
        <f t="shared" si="52"/>
        <v>0</v>
      </c>
      <c r="R62" s="84">
        <f t="shared" si="53"/>
        <v>0</v>
      </c>
      <c r="S62" s="84">
        <f t="shared" si="54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3">
      <c r="A63" s="96" t="s">
        <v>90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55">SUM(P60:P62)</f>
        <v>0</v>
      </c>
      <c r="Q63" s="102">
        <f t="shared" si="55"/>
        <v>0</v>
      </c>
      <c r="R63" s="102">
        <f t="shared" si="55"/>
        <v>0</v>
      </c>
      <c r="S63" s="102">
        <f t="shared" si="55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 thickBot="1" x14ac:dyDescent="0.35">
      <c r="A64" s="71" t="s">
        <v>29</v>
      </c>
      <c r="B64" s="72" t="s">
        <v>91</v>
      </c>
      <c r="C64" s="71" t="s">
        <v>92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3">
      <c r="A65" s="78" t="s">
        <v>40</v>
      </c>
      <c r="B65" s="105" t="s">
        <v>93</v>
      </c>
      <c r="C65" s="229" t="s">
        <v>166</v>
      </c>
      <c r="D65" s="230" t="s">
        <v>153</v>
      </c>
      <c r="E65" s="82"/>
      <c r="F65" s="83"/>
      <c r="G65" s="84">
        <f t="shared" ref="G65:G67" si="56">E65*F65</f>
        <v>0</v>
      </c>
      <c r="H65" s="82"/>
      <c r="I65" s="83"/>
      <c r="J65" s="84">
        <f t="shared" ref="J65:J67" si="57">H65*I65</f>
        <v>0</v>
      </c>
      <c r="K65" s="82">
        <v>3</v>
      </c>
      <c r="L65" s="83">
        <v>1500</v>
      </c>
      <c r="M65" s="84">
        <f t="shared" ref="M65:M67" si="58">K65*L65</f>
        <v>4500</v>
      </c>
      <c r="N65" s="82">
        <v>1</v>
      </c>
      <c r="O65" s="83">
        <v>2374.86</v>
      </c>
      <c r="P65" s="84">
        <f t="shared" ref="P65:P67" si="59">N65*O65</f>
        <v>2374.86</v>
      </c>
      <c r="Q65" s="84">
        <f t="shared" ref="Q65:Q67" si="60">G65+M65</f>
        <v>4500</v>
      </c>
      <c r="R65" s="84">
        <f t="shared" ref="R65:R67" si="61">J65+P65</f>
        <v>2374.86</v>
      </c>
      <c r="S65" s="84">
        <f t="shared" ref="S65:S67" si="62">Q65-R65</f>
        <v>2125.14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3">
      <c r="A66" s="86" t="s">
        <v>40</v>
      </c>
      <c r="B66" s="87" t="s">
        <v>96</v>
      </c>
      <c r="C66" s="112" t="s">
        <v>94</v>
      </c>
      <c r="D66" s="81" t="s">
        <v>95</v>
      </c>
      <c r="E66" s="82"/>
      <c r="F66" s="83"/>
      <c r="G66" s="84">
        <f t="shared" si="56"/>
        <v>0</v>
      </c>
      <c r="H66" s="82"/>
      <c r="I66" s="83"/>
      <c r="J66" s="84">
        <f t="shared" si="57"/>
        <v>0</v>
      </c>
      <c r="K66" s="82"/>
      <c r="L66" s="83"/>
      <c r="M66" s="84">
        <f t="shared" si="58"/>
        <v>0</v>
      </c>
      <c r="N66" s="82"/>
      <c r="O66" s="83"/>
      <c r="P66" s="84">
        <f t="shared" si="59"/>
        <v>0</v>
      </c>
      <c r="Q66" s="84">
        <f t="shared" si="60"/>
        <v>0</v>
      </c>
      <c r="R66" s="84">
        <f t="shared" si="61"/>
        <v>0</v>
      </c>
      <c r="S66" s="84">
        <f t="shared" si="62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3">
      <c r="A67" s="88" t="s">
        <v>40</v>
      </c>
      <c r="B67" s="89" t="s">
        <v>97</v>
      </c>
      <c r="C67" s="113" t="s">
        <v>94</v>
      </c>
      <c r="D67" s="91" t="s">
        <v>95</v>
      </c>
      <c r="E67" s="92"/>
      <c r="F67" s="93"/>
      <c r="G67" s="94">
        <f t="shared" si="56"/>
        <v>0</v>
      </c>
      <c r="H67" s="92"/>
      <c r="I67" s="93"/>
      <c r="J67" s="94">
        <f t="shared" si="57"/>
        <v>0</v>
      </c>
      <c r="K67" s="92"/>
      <c r="L67" s="93"/>
      <c r="M67" s="94">
        <f t="shared" si="58"/>
        <v>0</v>
      </c>
      <c r="N67" s="92"/>
      <c r="O67" s="93"/>
      <c r="P67" s="94">
        <f t="shared" si="59"/>
        <v>0</v>
      </c>
      <c r="Q67" s="84">
        <f t="shared" si="60"/>
        <v>0</v>
      </c>
      <c r="R67" s="84">
        <f t="shared" si="61"/>
        <v>0</v>
      </c>
      <c r="S67" s="84">
        <f t="shared" si="62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3">
      <c r="A68" s="96" t="s">
        <v>98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4500</v>
      </c>
      <c r="N68" s="100"/>
      <c r="O68" s="101"/>
      <c r="P68" s="102">
        <f t="shared" ref="P68:S68" si="63">SUM(P65:P67)</f>
        <v>2374.86</v>
      </c>
      <c r="Q68" s="102">
        <f t="shared" si="63"/>
        <v>4500</v>
      </c>
      <c r="R68" s="102">
        <f t="shared" si="63"/>
        <v>2374.86</v>
      </c>
      <c r="S68" s="102">
        <f t="shared" si="63"/>
        <v>2125.14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42" customHeight="1" x14ac:dyDescent="0.3">
      <c r="A69" s="71" t="s">
        <v>29</v>
      </c>
      <c r="B69" s="72" t="s">
        <v>99</v>
      </c>
      <c r="C69" s="108" t="s">
        <v>100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3">
      <c r="A70" s="78" t="s">
        <v>40</v>
      </c>
      <c r="B70" s="105" t="s">
        <v>101</v>
      </c>
      <c r="C70" s="112" t="s">
        <v>102</v>
      </c>
      <c r="D70" s="81" t="s">
        <v>43</v>
      </c>
      <c r="E70" s="82"/>
      <c r="F70" s="83"/>
      <c r="G70" s="84">
        <f t="shared" ref="G70:G72" si="64">E70*F70</f>
        <v>0</v>
      </c>
      <c r="H70" s="82"/>
      <c r="I70" s="83"/>
      <c r="J70" s="84">
        <f t="shared" ref="J70:J72" si="65">H70*I70</f>
        <v>0</v>
      </c>
      <c r="K70" s="82"/>
      <c r="L70" s="83"/>
      <c r="M70" s="84">
        <f t="shared" ref="M70:M72" si="66">K70*L70</f>
        <v>0</v>
      </c>
      <c r="N70" s="82"/>
      <c r="O70" s="83"/>
      <c r="P70" s="84">
        <f t="shared" ref="P70:P72" si="67">N70*O70</f>
        <v>0</v>
      </c>
      <c r="Q70" s="84">
        <f t="shared" ref="Q70:Q72" si="68">G70+M70</f>
        <v>0</v>
      </c>
      <c r="R70" s="84">
        <f t="shared" ref="R70:R72" si="69">J70+P70</f>
        <v>0</v>
      </c>
      <c r="S70" s="84">
        <f t="shared" ref="S70:S72" si="70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3">
      <c r="A71" s="86" t="s">
        <v>40</v>
      </c>
      <c r="B71" s="87" t="s">
        <v>103</v>
      </c>
      <c r="C71" s="112" t="s">
        <v>104</v>
      </c>
      <c r="D71" s="81" t="s">
        <v>43</v>
      </c>
      <c r="E71" s="82"/>
      <c r="F71" s="83"/>
      <c r="G71" s="84">
        <f t="shared" si="64"/>
        <v>0</v>
      </c>
      <c r="H71" s="82"/>
      <c r="I71" s="83"/>
      <c r="J71" s="84">
        <f t="shared" si="65"/>
        <v>0</v>
      </c>
      <c r="K71" s="82"/>
      <c r="L71" s="83"/>
      <c r="M71" s="84">
        <f t="shared" si="66"/>
        <v>0</v>
      </c>
      <c r="N71" s="82"/>
      <c r="O71" s="83"/>
      <c r="P71" s="84">
        <f t="shared" si="67"/>
        <v>0</v>
      </c>
      <c r="Q71" s="84">
        <f t="shared" si="68"/>
        <v>0</v>
      </c>
      <c r="R71" s="84">
        <f t="shared" si="69"/>
        <v>0</v>
      </c>
      <c r="S71" s="84">
        <f t="shared" si="70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6" customHeight="1" thickBot="1" x14ac:dyDescent="0.35">
      <c r="A72" s="88" t="s">
        <v>40</v>
      </c>
      <c r="B72" s="89" t="s">
        <v>105</v>
      </c>
      <c r="C72" s="113" t="s">
        <v>167</v>
      </c>
      <c r="D72" s="91" t="s">
        <v>43</v>
      </c>
      <c r="E72" s="92"/>
      <c r="F72" s="93"/>
      <c r="G72" s="94">
        <f t="shared" si="64"/>
        <v>0</v>
      </c>
      <c r="H72" s="92"/>
      <c r="I72" s="93"/>
      <c r="J72" s="94">
        <f t="shared" si="65"/>
        <v>0</v>
      </c>
      <c r="K72" s="92">
        <v>3</v>
      </c>
      <c r="L72" s="93">
        <v>43000</v>
      </c>
      <c r="M72" s="94">
        <f t="shared" si="66"/>
        <v>129000</v>
      </c>
      <c r="N72" s="92">
        <v>3</v>
      </c>
      <c r="O72" s="93">
        <v>43000</v>
      </c>
      <c r="P72" s="94">
        <f t="shared" si="67"/>
        <v>129000</v>
      </c>
      <c r="Q72" s="84">
        <f t="shared" si="68"/>
        <v>129000</v>
      </c>
      <c r="R72" s="84">
        <f t="shared" si="69"/>
        <v>129000</v>
      </c>
      <c r="S72" s="84">
        <f t="shared" si="70"/>
        <v>0</v>
      </c>
      <c r="T72" s="9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 x14ac:dyDescent="0.35">
      <c r="A73" s="96" t="s">
        <v>106</v>
      </c>
      <c r="B73" s="97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129000</v>
      </c>
      <c r="N73" s="100"/>
      <c r="O73" s="101"/>
      <c r="P73" s="102">
        <f t="shared" ref="P73:S73" si="71">SUM(P70:P72)</f>
        <v>129000</v>
      </c>
      <c r="Q73" s="102">
        <f t="shared" si="71"/>
        <v>129000</v>
      </c>
      <c r="R73" s="102">
        <f t="shared" si="71"/>
        <v>129000</v>
      </c>
      <c r="S73" s="102">
        <f t="shared" si="71"/>
        <v>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3">
      <c r="A74" s="71" t="s">
        <v>29</v>
      </c>
      <c r="B74" s="72" t="s">
        <v>107</v>
      </c>
      <c r="C74" s="108" t="s">
        <v>108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3">
      <c r="A75" s="78" t="s">
        <v>40</v>
      </c>
      <c r="B75" s="105" t="s">
        <v>109</v>
      </c>
      <c r="C75" s="107" t="s">
        <v>110</v>
      </c>
      <c r="D75" s="81"/>
      <c r="E75" s="82"/>
      <c r="F75" s="83"/>
      <c r="G75" s="84">
        <f t="shared" ref="G75:G77" si="72">E75*F75</f>
        <v>0</v>
      </c>
      <c r="H75" s="82"/>
      <c r="I75" s="83"/>
      <c r="J75" s="84">
        <f t="shared" ref="J75:J77" si="73">H75*I75</f>
        <v>0</v>
      </c>
      <c r="K75" s="82"/>
      <c r="L75" s="83"/>
      <c r="M75" s="84">
        <f t="shared" ref="M75:M77" si="74">K75*L75</f>
        <v>0</v>
      </c>
      <c r="N75" s="82"/>
      <c r="O75" s="83"/>
      <c r="P75" s="84">
        <f t="shared" ref="P75:P77" si="75">N75*O75</f>
        <v>0</v>
      </c>
      <c r="Q75" s="84">
        <f t="shared" ref="Q75:Q77" si="76">G75+M75</f>
        <v>0</v>
      </c>
      <c r="R75" s="84">
        <f t="shared" ref="R75:R77" si="77">J75+P75</f>
        <v>0</v>
      </c>
      <c r="S75" s="84">
        <f t="shared" ref="S75:S77" si="78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3">
      <c r="A76" s="78" t="s">
        <v>40</v>
      </c>
      <c r="B76" s="79" t="s">
        <v>111</v>
      </c>
      <c r="C76" s="107" t="s">
        <v>112</v>
      </c>
      <c r="D76" s="81"/>
      <c r="E76" s="82"/>
      <c r="F76" s="83"/>
      <c r="G76" s="84">
        <f t="shared" si="72"/>
        <v>0</v>
      </c>
      <c r="H76" s="82"/>
      <c r="I76" s="83"/>
      <c r="J76" s="84">
        <f t="shared" si="73"/>
        <v>0</v>
      </c>
      <c r="K76" s="82"/>
      <c r="L76" s="83"/>
      <c r="M76" s="84">
        <f t="shared" si="74"/>
        <v>0</v>
      </c>
      <c r="N76" s="82"/>
      <c r="O76" s="83"/>
      <c r="P76" s="84">
        <f t="shared" si="75"/>
        <v>0</v>
      </c>
      <c r="Q76" s="84">
        <f t="shared" si="76"/>
        <v>0</v>
      </c>
      <c r="R76" s="84">
        <f t="shared" si="77"/>
        <v>0</v>
      </c>
      <c r="S76" s="84">
        <f t="shared" si="78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3">
      <c r="A77" s="86" t="s">
        <v>40</v>
      </c>
      <c r="B77" s="87" t="s">
        <v>113</v>
      </c>
      <c r="C77" s="107" t="s">
        <v>114</v>
      </c>
      <c r="D77" s="81"/>
      <c r="E77" s="82"/>
      <c r="F77" s="83"/>
      <c r="G77" s="84">
        <f t="shared" si="72"/>
        <v>0</v>
      </c>
      <c r="H77" s="82"/>
      <c r="I77" s="83"/>
      <c r="J77" s="84">
        <f t="shared" si="73"/>
        <v>0</v>
      </c>
      <c r="K77" s="82"/>
      <c r="L77" s="83"/>
      <c r="M77" s="84">
        <f t="shared" si="74"/>
        <v>0</v>
      </c>
      <c r="N77" s="82"/>
      <c r="O77" s="83"/>
      <c r="P77" s="84">
        <f t="shared" si="75"/>
        <v>0</v>
      </c>
      <c r="Q77" s="84">
        <f t="shared" si="76"/>
        <v>0</v>
      </c>
      <c r="R77" s="84">
        <f t="shared" si="77"/>
        <v>0</v>
      </c>
      <c r="S77" s="84">
        <f t="shared" si="78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3">
      <c r="A78" s="111" t="s">
        <v>115</v>
      </c>
      <c r="B78" s="114"/>
      <c r="C78" s="98"/>
      <c r="D78" s="99"/>
      <c r="E78" s="100"/>
      <c r="F78" s="101"/>
      <c r="G78" s="102">
        <f>SUM(G75:G77)</f>
        <v>0</v>
      </c>
      <c r="H78" s="100"/>
      <c r="I78" s="101"/>
      <c r="J78" s="102">
        <f>SUM(J75:J77)</f>
        <v>0</v>
      </c>
      <c r="K78" s="100"/>
      <c r="L78" s="101"/>
      <c r="M78" s="102">
        <f>SUM(M75:M77)</f>
        <v>0</v>
      </c>
      <c r="N78" s="100"/>
      <c r="O78" s="101"/>
      <c r="P78" s="102">
        <f t="shared" ref="P78:S78" si="79">SUM(P75:P77)</f>
        <v>0</v>
      </c>
      <c r="Q78" s="102">
        <f t="shared" si="79"/>
        <v>0</v>
      </c>
      <c r="R78" s="102">
        <f t="shared" si="79"/>
        <v>0</v>
      </c>
      <c r="S78" s="102">
        <f t="shared" si="79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x14ac:dyDescent="0.3">
      <c r="A79" s="71" t="s">
        <v>29</v>
      </c>
      <c r="B79" s="115" t="s">
        <v>116</v>
      </c>
      <c r="C79" s="116" t="s">
        <v>117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30" customHeight="1" x14ac:dyDescent="0.3">
      <c r="A80" s="78" t="s">
        <v>40</v>
      </c>
      <c r="B80" s="117" t="s">
        <v>118</v>
      </c>
      <c r="C80" s="118" t="s">
        <v>117</v>
      </c>
      <c r="D80" s="119"/>
      <c r="E80" s="193" t="s">
        <v>49</v>
      </c>
      <c r="F80" s="194"/>
      <c r="G80" s="195"/>
      <c r="H80" s="193" t="s">
        <v>49</v>
      </c>
      <c r="I80" s="194"/>
      <c r="J80" s="195"/>
      <c r="K80" s="82"/>
      <c r="L80" s="83"/>
      <c r="M80" s="84">
        <f t="shared" ref="M80:M81" si="80">K80*L80</f>
        <v>0</v>
      </c>
      <c r="N80" s="82"/>
      <c r="O80" s="83"/>
      <c r="P80" s="84">
        <f t="shared" ref="P80:P81" si="81">N80*O80</f>
        <v>0</v>
      </c>
      <c r="Q80" s="84">
        <f t="shared" ref="Q80:Q81" si="82">G80+M80</f>
        <v>0</v>
      </c>
      <c r="R80" s="84">
        <f t="shared" ref="R80:R81" si="83">J80+P80</f>
        <v>0</v>
      </c>
      <c r="S80" s="84">
        <f t="shared" ref="S80:S81" si="84">Q80-R80</f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3">
      <c r="A81" s="86" t="s">
        <v>40</v>
      </c>
      <c r="B81" s="120" t="s">
        <v>119</v>
      </c>
      <c r="C81" s="121" t="s">
        <v>117</v>
      </c>
      <c r="D81" s="119"/>
      <c r="E81" s="196"/>
      <c r="F81" s="197"/>
      <c r="G81" s="198"/>
      <c r="H81" s="196"/>
      <c r="I81" s="197"/>
      <c r="J81" s="198"/>
      <c r="K81" s="82"/>
      <c r="L81" s="83"/>
      <c r="M81" s="84">
        <f t="shared" si="80"/>
        <v>0</v>
      </c>
      <c r="N81" s="82"/>
      <c r="O81" s="83"/>
      <c r="P81" s="84">
        <f t="shared" si="81"/>
        <v>0</v>
      </c>
      <c r="Q81" s="84">
        <f t="shared" si="82"/>
        <v>0</v>
      </c>
      <c r="R81" s="84">
        <f t="shared" si="83"/>
        <v>0</v>
      </c>
      <c r="S81" s="84">
        <f t="shared" si="84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3">
      <c r="A82" s="111" t="s">
        <v>120</v>
      </c>
      <c r="B82" s="122"/>
      <c r="C82" s="123"/>
      <c r="D82" s="99"/>
      <c r="E82" s="100"/>
      <c r="F82" s="101"/>
      <c r="G82" s="102">
        <f>SUM(G80:G81)</f>
        <v>0</v>
      </c>
      <c r="H82" s="100"/>
      <c r="I82" s="101"/>
      <c r="J82" s="102">
        <f>SUM(J80:J81)</f>
        <v>0</v>
      </c>
      <c r="K82" s="100"/>
      <c r="L82" s="101"/>
      <c r="M82" s="102">
        <f>SUM(M80:M81)</f>
        <v>0</v>
      </c>
      <c r="N82" s="100"/>
      <c r="O82" s="101"/>
      <c r="P82" s="102">
        <f t="shared" ref="P82:S82" si="85">SUM(P80:P81)</f>
        <v>0</v>
      </c>
      <c r="Q82" s="102">
        <f t="shared" si="85"/>
        <v>0</v>
      </c>
      <c r="R82" s="102">
        <f t="shared" si="85"/>
        <v>0</v>
      </c>
      <c r="S82" s="102">
        <f t="shared" si="85"/>
        <v>0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3">
      <c r="A83" s="71" t="s">
        <v>29</v>
      </c>
      <c r="B83" s="124" t="s">
        <v>121</v>
      </c>
      <c r="C83" s="116" t="s">
        <v>122</v>
      </c>
      <c r="D83" s="73"/>
      <c r="E83" s="74"/>
      <c r="F83" s="75"/>
      <c r="G83" s="104"/>
      <c r="H83" s="74"/>
      <c r="I83" s="75"/>
      <c r="J83" s="104"/>
      <c r="K83" s="74"/>
      <c r="L83" s="75"/>
      <c r="M83" s="104"/>
      <c r="N83" s="74"/>
      <c r="O83" s="75"/>
      <c r="P83" s="104"/>
      <c r="Q83" s="104"/>
      <c r="R83" s="104"/>
      <c r="S83" s="104"/>
      <c r="T83" s="77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41.25" customHeight="1" x14ac:dyDescent="0.3">
      <c r="A84" s="86" t="s">
        <v>40</v>
      </c>
      <c r="B84" s="125" t="s">
        <v>123</v>
      </c>
      <c r="C84" s="126" t="s">
        <v>122</v>
      </c>
      <c r="D84" s="119" t="s">
        <v>124</v>
      </c>
      <c r="E84" s="199" t="s">
        <v>49</v>
      </c>
      <c r="F84" s="197"/>
      <c r="G84" s="198"/>
      <c r="H84" s="199" t="s">
        <v>49</v>
      </c>
      <c r="I84" s="197"/>
      <c r="J84" s="198"/>
      <c r="K84" s="82">
        <v>1</v>
      </c>
      <c r="L84" s="83">
        <v>20000</v>
      </c>
      <c r="M84" s="84">
        <f>K84*L84</f>
        <v>20000</v>
      </c>
      <c r="N84" s="82">
        <v>1</v>
      </c>
      <c r="O84" s="83">
        <v>20000</v>
      </c>
      <c r="P84" s="84">
        <f>N84*O84</f>
        <v>20000</v>
      </c>
      <c r="Q84" s="84">
        <f>G84+M84</f>
        <v>20000</v>
      </c>
      <c r="R84" s="84">
        <f>J84+P84</f>
        <v>20000</v>
      </c>
      <c r="S84" s="84">
        <f>Q84-R84</f>
        <v>0</v>
      </c>
      <c r="T84" s="85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x14ac:dyDescent="0.3">
      <c r="A85" s="111" t="s">
        <v>125</v>
      </c>
      <c r="B85" s="127"/>
      <c r="C85" s="123"/>
      <c r="D85" s="99"/>
      <c r="E85" s="100"/>
      <c r="F85" s="101"/>
      <c r="G85" s="102">
        <f>SUM(G84)</f>
        <v>0</v>
      </c>
      <c r="H85" s="100"/>
      <c r="I85" s="101"/>
      <c r="J85" s="102">
        <f>SUM(J84)</f>
        <v>0</v>
      </c>
      <c r="K85" s="100"/>
      <c r="L85" s="101"/>
      <c r="M85" s="102">
        <f>SUM(M84)</f>
        <v>20000</v>
      </c>
      <c r="N85" s="100"/>
      <c r="O85" s="101"/>
      <c r="P85" s="102">
        <f t="shared" ref="P85:S85" si="86">SUM(P84)</f>
        <v>20000</v>
      </c>
      <c r="Q85" s="102">
        <f t="shared" si="86"/>
        <v>20000</v>
      </c>
      <c r="R85" s="102">
        <f t="shared" si="86"/>
        <v>20000</v>
      </c>
      <c r="S85" s="102">
        <f t="shared" si="86"/>
        <v>0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9.5" customHeight="1" x14ac:dyDescent="0.3">
      <c r="A86" s="128" t="s">
        <v>126</v>
      </c>
      <c r="B86" s="129"/>
      <c r="C86" s="130"/>
      <c r="D86" s="131"/>
      <c r="E86" s="132"/>
      <c r="F86" s="133"/>
      <c r="G86" s="134">
        <f>G43+G47+G52+G58+G63+G68+G73+G78+G82+G85</f>
        <v>0</v>
      </c>
      <c r="H86" s="132"/>
      <c r="I86" s="133"/>
      <c r="J86" s="134">
        <f>J43+J47+J52+J58+J63+J68+J73+J78+J82+J85</f>
        <v>0</v>
      </c>
      <c r="K86" s="132"/>
      <c r="L86" s="133"/>
      <c r="M86" s="134">
        <f>M43+M47+M52+M58+M63+M68+M73+M78+M82+M85</f>
        <v>417914</v>
      </c>
      <c r="N86" s="132"/>
      <c r="O86" s="133"/>
      <c r="P86" s="134">
        <f>P43+P47+P52+P58+P63+P68+P73+P78+P82+P85</f>
        <v>415788.86</v>
      </c>
      <c r="Q86" s="134">
        <f>Q43+Q47+Q52+Q58+Q63+Q68+Q73+Q78+Q82+Q85</f>
        <v>417914</v>
      </c>
      <c r="R86" s="134">
        <f>R43+R47+R52+R58+R63+R68+R73+R78+R82+R85</f>
        <v>415788.86</v>
      </c>
      <c r="S86" s="134">
        <f>S43+S47+S52+S58+S63+S68+S73+S78+S82+S85</f>
        <v>2125.14</v>
      </c>
      <c r="T86" s="135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</row>
    <row r="87" spans="1:38" ht="15.75" customHeight="1" x14ac:dyDescent="0.35">
      <c r="A87" s="200"/>
      <c r="B87" s="201"/>
      <c r="C87" s="201"/>
      <c r="D87" s="137"/>
      <c r="E87" s="138"/>
      <c r="F87" s="139"/>
      <c r="G87" s="140"/>
      <c r="H87" s="138"/>
      <c r="I87" s="139"/>
      <c r="J87" s="140"/>
      <c r="K87" s="138"/>
      <c r="L87" s="139"/>
      <c r="M87" s="140"/>
      <c r="N87" s="138"/>
      <c r="O87" s="139"/>
      <c r="P87" s="140"/>
      <c r="Q87" s="140"/>
      <c r="R87" s="140"/>
      <c r="S87" s="140"/>
      <c r="T87" s="14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9.5" customHeight="1" x14ac:dyDescent="0.35">
      <c r="A88" s="202" t="s">
        <v>127</v>
      </c>
      <c r="B88" s="201"/>
      <c r="C88" s="203"/>
      <c r="D88" s="142"/>
      <c r="E88" s="143"/>
      <c r="F88" s="144"/>
      <c r="G88" s="145">
        <f>G22-G86</f>
        <v>0</v>
      </c>
      <c r="H88" s="143"/>
      <c r="I88" s="144"/>
      <c r="J88" s="145">
        <f>J22-J86</f>
        <v>0</v>
      </c>
      <c r="K88" s="146"/>
      <c r="L88" s="144"/>
      <c r="M88" s="147">
        <f>M22-M86</f>
        <v>0</v>
      </c>
      <c r="N88" s="146"/>
      <c r="O88" s="144"/>
      <c r="P88" s="147">
        <f>P22-P86</f>
        <v>0</v>
      </c>
      <c r="Q88" s="148">
        <f>Q22-Q86</f>
        <v>0</v>
      </c>
      <c r="R88" s="148">
        <f>R22-R86</f>
        <v>0</v>
      </c>
      <c r="S88" s="148">
        <f>S22-S86</f>
        <v>1.4097167877480388E-11</v>
      </c>
      <c r="T88" s="14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5">
      <c r="A89" s="150"/>
      <c r="B89" s="151"/>
      <c r="C89" s="150"/>
      <c r="D89" s="150"/>
      <c r="E89" s="51"/>
      <c r="F89" s="150"/>
      <c r="G89" s="150"/>
      <c r="H89" s="51"/>
      <c r="I89" s="150"/>
      <c r="J89" s="150"/>
      <c r="K89" s="51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5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5">
      <c r="A91" s="150" t="s">
        <v>128</v>
      </c>
      <c r="B91" s="151"/>
      <c r="C91" s="231" t="s">
        <v>168</v>
      </c>
      <c r="D91" s="150"/>
      <c r="E91" s="153"/>
      <c r="F91" s="152"/>
      <c r="G91" s="150"/>
      <c r="H91" s="232" t="s">
        <v>169</v>
      </c>
      <c r="I91" s="232"/>
      <c r="J91" s="232"/>
      <c r="K91" s="232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5">
      <c r="A92" s="1"/>
      <c r="B92" s="1"/>
      <c r="C92" s="154" t="s">
        <v>129</v>
      </c>
      <c r="D92" s="150"/>
      <c r="E92" s="204" t="s">
        <v>130</v>
      </c>
      <c r="F92" s="205"/>
      <c r="G92" s="150"/>
      <c r="H92" s="51"/>
      <c r="I92" s="155" t="s">
        <v>131</v>
      </c>
      <c r="J92" s="150"/>
      <c r="K92" s="51"/>
      <c r="L92" s="155"/>
      <c r="M92" s="150"/>
      <c r="N92" s="51"/>
      <c r="O92" s="155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45">
      <c r="A93" s="1"/>
      <c r="B93" s="1"/>
      <c r="C93" s="156"/>
      <c r="D93" s="157"/>
      <c r="E93" s="158"/>
      <c r="F93" s="159"/>
      <c r="G93" s="160"/>
      <c r="H93" s="158"/>
      <c r="I93" s="159"/>
      <c r="J93" s="160"/>
      <c r="K93" s="161"/>
      <c r="L93" s="159"/>
      <c r="M93" s="160"/>
      <c r="N93" s="161"/>
      <c r="O93" s="159"/>
      <c r="P93" s="160"/>
      <c r="Q93" s="160"/>
      <c r="R93" s="160"/>
      <c r="S93" s="16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5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5">
      <c r="A96" s="150"/>
      <c r="B96" s="151"/>
      <c r="C96" s="150"/>
      <c r="D96" s="150"/>
      <c r="E96" s="51"/>
      <c r="F96" s="150"/>
      <c r="G96" s="150"/>
      <c r="H96" s="51"/>
      <c r="I96" s="150"/>
      <c r="J96" s="150"/>
      <c r="K96" s="51"/>
      <c r="L96" s="150"/>
      <c r="M96" s="150"/>
      <c r="N96" s="51"/>
      <c r="O96" s="150"/>
      <c r="P96" s="150"/>
      <c r="Q96" s="150"/>
      <c r="R96" s="150"/>
      <c r="S96" s="15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5">
      <c r="A97" s="150"/>
      <c r="B97" s="151"/>
      <c r="C97" s="150"/>
      <c r="D97" s="150"/>
      <c r="E97" s="51"/>
      <c r="F97" s="150"/>
      <c r="G97" s="150"/>
      <c r="H97" s="51"/>
      <c r="I97" s="150"/>
      <c r="J97" s="150"/>
      <c r="K97" s="51"/>
      <c r="L97" s="150"/>
      <c r="M97" s="150"/>
      <c r="N97" s="51"/>
      <c r="O97" s="150"/>
      <c r="P97" s="150"/>
      <c r="Q97" s="150"/>
      <c r="R97" s="150"/>
      <c r="S97" s="150"/>
      <c r="T97" s="1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5">
      <c r="A98" s="150"/>
      <c r="B98" s="151"/>
      <c r="C98" s="150"/>
      <c r="D98" s="150"/>
      <c r="E98" s="51"/>
      <c r="F98" s="150"/>
      <c r="G98" s="150"/>
      <c r="H98" s="51"/>
      <c r="I98" s="150"/>
      <c r="J98" s="150"/>
      <c r="K98" s="51"/>
      <c r="L98" s="150"/>
      <c r="M98" s="150"/>
      <c r="N98" s="51"/>
      <c r="O98" s="150"/>
      <c r="P98" s="150"/>
      <c r="Q98" s="150"/>
      <c r="R98" s="150"/>
      <c r="S98" s="150"/>
      <c r="T98" s="15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/>
    <row r="294" spans="1:38" ht="15.75" customHeight="1" x14ac:dyDescent="0.3"/>
    <row r="295" spans="1:38" ht="15.75" customHeight="1" x14ac:dyDescent="0.3"/>
    <row r="296" spans="1:38" ht="15.75" customHeight="1" x14ac:dyDescent="0.3"/>
    <row r="297" spans="1:38" ht="15.75" customHeight="1" x14ac:dyDescent="0.3"/>
    <row r="298" spans="1:38" ht="15.75" customHeight="1" x14ac:dyDescent="0.3"/>
    <row r="299" spans="1:38" ht="15.75" customHeight="1" x14ac:dyDescent="0.3"/>
    <row r="300" spans="1:38" ht="15.75" customHeight="1" x14ac:dyDescent="0.3"/>
    <row r="301" spans="1:38" ht="15.75" customHeight="1" x14ac:dyDescent="0.3"/>
    <row r="302" spans="1:38" ht="15.75" customHeight="1" x14ac:dyDescent="0.3"/>
    <row r="303" spans="1:38" ht="15.75" customHeight="1" x14ac:dyDescent="0.3"/>
    <row r="304" spans="1:38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autoFilter ref="A19:T19"/>
  <mergeCells count="26">
    <mergeCell ref="A88:C88"/>
    <mergeCell ref="E92:F92"/>
    <mergeCell ref="E17:G17"/>
    <mergeCell ref="H17:J17"/>
    <mergeCell ref="A23:C23"/>
    <mergeCell ref="E31:G33"/>
    <mergeCell ref="H31:J33"/>
    <mergeCell ref="E35:G42"/>
    <mergeCell ref="H35:J42"/>
    <mergeCell ref="H91:K91"/>
    <mergeCell ref="E80:G81"/>
    <mergeCell ref="H80:J81"/>
    <mergeCell ref="E84:G84"/>
    <mergeCell ref="H84:J84"/>
    <mergeCell ref="A87:C87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640625" defaultRowHeight="15" customHeight="1" x14ac:dyDescent="0.3"/>
  <cols>
    <col min="1" max="1" width="12.9140625" hidden="1" customWidth="1"/>
    <col min="2" max="2" width="12.1640625" customWidth="1"/>
    <col min="3" max="3" width="33.5" customWidth="1"/>
    <col min="4" max="4" width="15.6640625" customWidth="1"/>
    <col min="5" max="5" width="19.75" customWidth="1"/>
    <col min="6" max="6" width="15.6640625" customWidth="1"/>
    <col min="7" max="7" width="18.5" customWidth="1"/>
    <col min="8" max="8" width="21.4140625" customWidth="1"/>
    <col min="9" max="9" width="15.6640625" customWidth="1"/>
    <col min="10" max="10" width="16.1640625" customWidth="1"/>
    <col min="11" max="26" width="6.75" customWidth="1"/>
  </cols>
  <sheetData>
    <row r="1" spans="1:26" ht="15" customHeight="1" x14ac:dyDescent="0.3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132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35">
      <c r="A2" s="162"/>
      <c r="B2" s="162"/>
      <c r="C2" s="162"/>
      <c r="D2" s="163"/>
      <c r="E2" s="162"/>
      <c r="F2" s="163"/>
      <c r="G2" s="162"/>
      <c r="H2" s="218" t="s">
        <v>133</v>
      </c>
      <c r="I2" s="185"/>
      <c r="J2" s="185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35">
      <c r="A3" s="162"/>
      <c r="B3" s="162"/>
      <c r="C3" s="162"/>
      <c r="D3" s="163"/>
      <c r="E3" s="162"/>
      <c r="F3" s="163"/>
      <c r="G3" s="162"/>
      <c r="H3" s="218" t="s">
        <v>134</v>
      </c>
      <c r="I3" s="185"/>
      <c r="J3" s="185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3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45">
      <c r="A5" s="162"/>
      <c r="B5" s="219" t="s">
        <v>135</v>
      </c>
      <c r="C5" s="185"/>
      <c r="D5" s="185"/>
      <c r="E5" s="185"/>
      <c r="F5" s="185"/>
      <c r="G5" s="185"/>
      <c r="H5" s="185"/>
      <c r="I5" s="185"/>
      <c r="J5" s="185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45">
      <c r="A6" s="162"/>
      <c r="B6" s="219" t="s">
        <v>136</v>
      </c>
      <c r="C6" s="185"/>
      <c r="D6" s="185"/>
      <c r="E6" s="185"/>
      <c r="F6" s="185"/>
      <c r="G6" s="185"/>
      <c r="H6" s="185"/>
      <c r="I6" s="185"/>
      <c r="J6" s="185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45">
      <c r="A7" s="162"/>
      <c r="B7" s="220" t="s">
        <v>137</v>
      </c>
      <c r="C7" s="185"/>
      <c r="D7" s="185"/>
      <c r="E7" s="185"/>
      <c r="F7" s="185"/>
      <c r="G7" s="185"/>
      <c r="H7" s="185"/>
      <c r="I7" s="185"/>
      <c r="J7" s="185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45">
      <c r="A8" s="162"/>
      <c r="B8" s="219" t="s">
        <v>138</v>
      </c>
      <c r="C8" s="185"/>
      <c r="D8" s="185"/>
      <c r="E8" s="185"/>
      <c r="F8" s="185"/>
      <c r="G8" s="185"/>
      <c r="H8" s="185"/>
      <c r="I8" s="185"/>
      <c r="J8" s="185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3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3">
      <c r="A10" s="166"/>
      <c r="B10" s="213" t="s">
        <v>139</v>
      </c>
      <c r="C10" s="214"/>
      <c r="D10" s="215"/>
      <c r="E10" s="217" t="s">
        <v>140</v>
      </c>
      <c r="F10" s="214"/>
      <c r="G10" s="214"/>
      <c r="H10" s="214"/>
      <c r="I10" s="214"/>
      <c r="J10" s="21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3">
      <c r="A11" s="167" t="s">
        <v>141</v>
      </c>
      <c r="B11" s="167" t="s">
        <v>142</v>
      </c>
      <c r="C11" s="167" t="s">
        <v>8</v>
      </c>
      <c r="D11" s="168" t="s">
        <v>143</v>
      </c>
      <c r="E11" s="167" t="s">
        <v>144</v>
      </c>
      <c r="F11" s="168" t="s">
        <v>143</v>
      </c>
      <c r="G11" s="167" t="s">
        <v>145</v>
      </c>
      <c r="H11" s="167" t="s">
        <v>146</v>
      </c>
      <c r="I11" s="167" t="s">
        <v>147</v>
      </c>
      <c r="J11" s="167" t="s">
        <v>148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3">
      <c r="A12" s="169"/>
      <c r="B12" s="169" t="s">
        <v>38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3">
      <c r="A13" s="169"/>
      <c r="B13" s="169" t="s">
        <v>60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3">
      <c r="A14" s="169"/>
      <c r="B14" s="169" t="s">
        <v>62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3">
      <c r="A15" s="169"/>
      <c r="B15" s="169" t="s">
        <v>66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3">
      <c r="A16" s="169"/>
      <c r="B16" s="169" t="s">
        <v>73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3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35">
      <c r="A18" s="172"/>
      <c r="B18" s="216" t="s">
        <v>149</v>
      </c>
      <c r="C18" s="214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3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3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3">
      <c r="A21" s="166"/>
      <c r="B21" s="213" t="s">
        <v>150</v>
      </c>
      <c r="C21" s="214"/>
      <c r="D21" s="215"/>
      <c r="E21" s="217" t="s">
        <v>140</v>
      </c>
      <c r="F21" s="214"/>
      <c r="G21" s="214"/>
      <c r="H21" s="214"/>
      <c r="I21" s="214"/>
      <c r="J21" s="215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3">
      <c r="A22" s="167" t="s">
        <v>141</v>
      </c>
      <c r="B22" s="167" t="s">
        <v>142</v>
      </c>
      <c r="C22" s="167" t="s">
        <v>8</v>
      </c>
      <c r="D22" s="168" t="s">
        <v>143</v>
      </c>
      <c r="E22" s="167" t="s">
        <v>144</v>
      </c>
      <c r="F22" s="168" t="s">
        <v>143</v>
      </c>
      <c r="G22" s="167" t="s">
        <v>145</v>
      </c>
      <c r="H22" s="167" t="s">
        <v>146</v>
      </c>
      <c r="I22" s="167" t="s">
        <v>147</v>
      </c>
      <c r="J22" s="167" t="s">
        <v>148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3">
      <c r="A23" s="169"/>
      <c r="B23" s="169" t="s">
        <v>38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3">
      <c r="A24" s="169"/>
      <c r="B24" s="169" t="s">
        <v>60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3">
      <c r="A25" s="169"/>
      <c r="B25" s="169" t="s">
        <v>62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3">
      <c r="A26" s="169"/>
      <c r="B26" s="169" t="s">
        <v>66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3">
      <c r="A27" s="169"/>
      <c r="B27" s="169" t="s">
        <v>73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3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35">
      <c r="A29" s="172"/>
      <c r="B29" s="216" t="s">
        <v>149</v>
      </c>
      <c r="C29" s="214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3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3">
      <c r="A31" s="176"/>
      <c r="B31" s="176" t="s">
        <v>151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3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3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3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3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3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3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3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3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3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3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3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3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3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3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3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3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3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3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3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3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3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3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3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3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3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3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3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3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3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3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3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3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3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3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3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3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3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3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3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3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3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3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3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3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3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3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3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3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3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3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3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3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3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3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3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3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3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3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3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3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3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3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3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3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3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3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3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3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3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3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3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3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3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3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3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3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3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3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3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3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3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3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3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3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3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3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3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3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3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3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3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3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3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3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3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3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3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3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3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3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3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3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3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3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3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3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3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3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3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3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3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3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3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3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3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3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3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3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3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3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3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3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3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3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3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3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3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3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3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3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3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3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3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3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3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3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3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3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3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3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3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3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3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3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3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3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3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3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3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3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3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3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3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3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3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3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3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3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3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3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3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3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3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3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3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3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3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3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3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3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3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3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3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3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3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3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3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3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3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3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3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3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3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3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3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3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3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3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3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3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3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3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3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3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3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3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3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3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3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3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3"/>
    <row r="233" spans="1:26" ht="15.75" customHeight="1" x14ac:dyDescent="0.3"/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2">
    <mergeCell ref="B8:J8"/>
    <mergeCell ref="E10:J10"/>
    <mergeCell ref="H2:J2"/>
    <mergeCell ref="H3:J3"/>
    <mergeCell ref="B5:J5"/>
    <mergeCell ref="B6:J6"/>
    <mergeCell ref="B7:J7"/>
    <mergeCell ref="B10:D10"/>
    <mergeCell ref="B18:C18"/>
    <mergeCell ref="B21:D21"/>
    <mergeCell ref="E21:J21"/>
    <mergeCell ref="B29:C2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2021-01-12T11:53:32Z</dcterms:modified>
</cp:coreProperties>
</file>