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/>
  <calcPr/>
  <extLst>
    <ext uri="GoogleSheetsCustomDataVersion1">
      <go:sheetsCustomData xmlns:go="http://customooxmlschemas.google.com/" r:id="rId6" roundtripDataSignature="AMtx7mhhwxb1f+8/Je4Cxlfpd9lqGfMW4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5">
      <text>
        <t xml:space="preserve">======
ID#AAAALF2fAvg
Business Element    (2021-01-11 20:59:41)
дата акт 03.01.21 должна біть в рамках проекта - до 31.12.20</t>
      </text>
    </comment>
  </commentList>
  <extLst>
    <ext uri="GoogleSheetsCustomDataVersion1">
      <go:sheetsCustomData xmlns:go="http://customooxmlschemas.google.com/" r:id="rId1" roundtripDataSignature="AMtx7mhAkML/KmHAzNFGJ9NN/DZcEk6GBg=="/>
    </ext>
  </extLst>
</comments>
</file>

<file path=xl/sharedStrings.xml><?xml version="1.0" encoding="utf-8"?>
<sst xmlns="http://schemas.openxmlformats.org/spreadsheetml/2006/main" count="632" uniqueCount="316">
  <si>
    <t>Додаток № _____</t>
  </si>
  <si>
    <t>до Договору про надання гранту інституційної підтримки</t>
  </si>
  <si>
    <r>
      <t xml:space="preserve">№ </t>
    </r>
    <r>
      <rPr>
        <u/>
      </rPr>
      <t>3ORG51-26874</t>
    </r>
    <r>
      <t xml:space="preserve"> від "</t>
    </r>
    <r>
      <rPr>
        <u/>
      </rPr>
      <t>19</t>
    </r>
    <r>
      <t>"</t>
    </r>
    <r>
      <rPr>
        <u/>
      </rPr>
      <t xml:space="preserve"> листопада </t>
    </r>
    <r>
      <t>2020 року</t>
    </r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</si>
  <si>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</si>
  <si>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</si>
  <si>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ФО П Вусик Артем Олександрович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</si>
  <si>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</si>
  <si>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</si>
  <si>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</si>
  <si>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</si>
  <si>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</si>
  <si>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</si>
  <si>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</si>
  <si>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</si>
  <si>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</si>
  <si>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</si>
  <si>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</si>
  <si>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</si>
  <si>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</si>
  <si>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</si>
  <si>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</si>
  <si>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</si>
  <si>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</si>
  <si>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</si>
  <si>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</si>
  <si>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</si>
  <si>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</si>
  <si>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</si>
  <si>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</si>
  <si>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</si>
  <si>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</si>
  <si>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</si>
  <si>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</si>
  <si>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</si>
  <si>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</si>
  <si>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</si>
  <si>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</si>
  <si>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</si>
  <si>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</si>
  <si>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</si>
  <si>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</si>
  <si>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</si>
  <si>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</si>
  <si>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</si>
  <si>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</si>
  <si>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</si>
  <si>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</si>
  <si>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</si>
  <si>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</si>
  <si>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Голубова Тетяна Олександрівна,директорка театру</t>
  </si>
  <si>
    <t>НЕ ЗАПОВНЮЄТЬСЯ!</t>
  </si>
  <si>
    <t>1.2.2</t>
  </si>
  <si>
    <t>Касперук Карина Аркадіївна,копірайтерка</t>
  </si>
  <si>
    <t>1.2.3</t>
  </si>
  <si>
    <t>Шевцова Аліна Геннадіївна, дізайнерка</t>
  </si>
  <si>
    <t>1.2.4</t>
  </si>
  <si>
    <t>Бегменко Антон Сергійович,звукорежисер, техничний директор</t>
  </si>
  <si>
    <t>1.2.5</t>
  </si>
  <si>
    <t>Хворостьянов Андрій Дмитрович,завідуючий господарчою частиною</t>
  </si>
  <si>
    <t>1.2.6</t>
  </si>
  <si>
    <t>Чиж Олександр Павлович, художник зі світла</t>
  </si>
  <si>
    <t>1.2.7</t>
  </si>
  <si>
    <t>Палагута Вікторія Володимирівна,менеджерка сайту</t>
  </si>
  <si>
    <t>1.2.8</t>
  </si>
  <si>
    <t>Халіна Олена Юріївна, фестивальна менеджерка</t>
  </si>
  <si>
    <t>1.2.9</t>
  </si>
  <si>
    <t>Пашко дмитро Анатолійович, відеооператор</t>
  </si>
  <si>
    <t>1.2.10</t>
  </si>
  <si>
    <t>Бондаренко Катерина Леонідівна, менеджерка зкомунікації</t>
  </si>
  <si>
    <t>1.2.11</t>
  </si>
  <si>
    <t>Андрієвський Тимур Григорович, грантовий менеджер</t>
  </si>
  <si>
    <t>1.3</t>
  </si>
  <si>
    <t>За договорами з ФОП</t>
  </si>
  <si>
    <t>1.3.1</t>
  </si>
  <si>
    <t>Вусик Артем Олександрович,художній керівник театру</t>
  </si>
  <si>
    <t>1.3.2</t>
  </si>
  <si>
    <t>Михальська Валерія Владиславівна, юристка</t>
  </si>
  <si>
    <t>1.3.3</t>
  </si>
  <si>
    <t>Макарова Надія Олегівна, бухгалтер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</si>
  <si>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</si>
  <si>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</si>
  <si>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</si>
  <si>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</si>
  <si>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</si>
  <si>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</si>
  <si>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</si>
  <si>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</si>
  <si>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</si>
  <si>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</si>
  <si>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вул.Маршала Бажанова,буд.21/23,м.Харків, (загальна площа 81,6 кв.м)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</si>
  <si>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</si>
  <si>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</si>
  <si>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</si>
  <si>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</si>
  <si>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</si>
  <si>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</si>
  <si>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</si>
  <si>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</si>
  <si>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</si>
  <si>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</si>
  <si>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</si>
  <si>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</si>
  <si>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</si>
  <si>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</si>
  <si>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</si>
  <si>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</si>
  <si>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</si>
  <si>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</si>
  <si>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</si>
  <si>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</si>
  <si>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</si>
  <si>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</si>
  <si>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</si>
  <si>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</si>
  <si>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</si>
  <si>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</si>
  <si>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</si>
  <si>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Пульт управління світлом EUROLITE DMX scene setter</t>
  </si>
  <si>
    <t>шт</t>
  </si>
  <si>
    <t>6.2</t>
  </si>
  <si>
    <t>Димер EUROLITE EDX-4 DMX</t>
  </si>
  <si>
    <t>6.3</t>
  </si>
  <si>
    <t>LED прожектор STLS Par S-1810 SLIM RGBW</t>
  </si>
  <si>
    <t>6.4</t>
  </si>
  <si>
    <t>Прожектор EUROLITE PAR-56 Pro Short spot</t>
  </si>
  <si>
    <t>6.5</t>
  </si>
  <si>
    <t>Генератор диму M-Light DF-700A</t>
  </si>
  <si>
    <t>6.6</t>
  </si>
  <si>
    <t>Кабель KLOTZ MC2000SW</t>
  </si>
  <si>
    <t>6.7</t>
  </si>
  <si>
    <t>Рекова напольна стійка на 20 од BIG MR901</t>
  </si>
  <si>
    <t>6.8</t>
  </si>
  <si>
    <t>Струбцина для кріплення LDG-059P</t>
  </si>
  <si>
    <t>6.9</t>
  </si>
  <si>
    <t>NEUTRIK NC3MXX-B роз'єм кабельний XLR "папа"</t>
  </si>
  <si>
    <t>6.10</t>
  </si>
  <si>
    <t>NEUTRIK NC3FXX роз'єм кабельний XLR "мама"</t>
  </si>
  <si>
    <t>6.11</t>
  </si>
  <si>
    <t>Система з'єднання ферма з трикутним профілем150мм. SOUNDKING DLD150</t>
  </si>
  <si>
    <t>6.12</t>
  </si>
  <si>
    <t>Дріт з'єднання мідний n/a ПВС 3х2.5 (ТУ)Источник: https://www.skad.com.ua/provod_soedinitelnyy_mednyy_pvs_3h2.5__tu-/</t>
  </si>
  <si>
    <t>6.13</t>
  </si>
  <si>
    <t>715-0701-607 Розетка штепсельна с / с бело-черв 50/400</t>
  </si>
  <si>
    <t>6.14</t>
  </si>
  <si>
    <t>715-0501-605 Вилка с / с UPS 50/400</t>
  </si>
  <si>
    <t>6.15</t>
  </si>
  <si>
    <t>Меблевий щит (сосна)</t>
  </si>
  <si>
    <t>6.16</t>
  </si>
  <si>
    <t>Стільці</t>
  </si>
  <si>
    <t>6.17</t>
  </si>
  <si>
    <t>Мікрофон SHURE BLX2/SM58</t>
  </si>
  <si>
    <t>6.18</t>
  </si>
  <si>
    <t>Інструментальний мікрофон SENNHEISER E 906</t>
  </si>
  <si>
    <t>6.19</t>
  </si>
  <si>
    <t>Мікрофон RODE Lavalier</t>
  </si>
  <si>
    <t>6.20</t>
  </si>
  <si>
    <t>Стійка для мікрофону Soundking SKDD061B</t>
  </si>
  <si>
    <t>6.21</t>
  </si>
  <si>
    <t>Стійка SoundKing DF032 (SKDF032)</t>
  </si>
  <si>
    <t>6.22</t>
  </si>
  <si>
    <t>Мікрофонний кабель Cordial Neutrik XLR female / XLR male 5 м Black (CPM 5 FM)</t>
  </si>
  <si>
    <t>6.23</t>
  </si>
  <si>
    <t>Директ-бокс DBX DJDI</t>
  </si>
  <si>
    <t>6.24</t>
  </si>
  <si>
    <t>Samsung 860 QVO 1 TB (MZ-76Q1T0BW)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</si>
  <si>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</si>
  <si>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</si>
  <si>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</si>
  <si>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</si>
  <si>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</si>
  <si>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</si>
  <si>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</si>
  <si>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</si>
  <si>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</si>
  <si>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</si>
  <si>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</si>
  <si>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</si>
  <si>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</si>
  <si>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</si>
  <si>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</si>
  <si>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</si>
  <si>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</si>
  <si>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</si>
  <si>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</si>
  <si>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</si>
  <si>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</si>
  <si>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</si>
  <si>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</si>
  <si>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</si>
  <si>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</si>
  <si>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</si>
  <si>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</si>
  <si>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</si>
  <si>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</si>
  <si>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</si>
  <si>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</si>
  <si>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</si>
  <si>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Бухгалтер</t>
  </si>
  <si>
    <t>Макарова Надія Олегівна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</si>
  <si>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</si>
  <si>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</si>
  <si>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</si>
  <si>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</si>
  <si>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</si>
  <si>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"11" січня 2021 року</t>
  </si>
  <si>
    <t>*Реєстр документів, що підтверджують достовірність витрат та цільове використання коштів</t>
  </si>
  <si>
    <t>за проектом інституційної пітримки</t>
  </si>
  <si>
    <t>(назва проекту)</t>
  </si>
  <si>
    <t>у період з 19 листопада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</si>
  <si>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</si>
  <si>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</si>
  <si>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</si>
  <si>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</si>
  <si>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</si>
  <si>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</si>
  <si>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</si>
  <si>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</si>
  <si>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</si>
  <si>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</si>
  <si>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</si>
  <si>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</si>
  <si>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Оплата за договорами ЦПХ - директорка театру</t>
  </si>
  <si>
    <t>Голубова Тетяна Олександрівна ДРФО 3560609048</t>
  </si>
  <si>
    <t>№ 31-ІІІ.2020 від 20.11.2020 р.</t>
  </si>
  <si>
    <t>Акт б/н від 31.12.2020 р. до договору № 31-ІІІ.2020 від 20.11.2020 р.</t>
  </si>
  <si>
    <t>№ 174 від 24.12.2020 № 177 від 24.12.2020 № 155 від 24.12.2020</t>
  </si>
  <si>
    <t>Касперук Карина Аркадіївна ДРФО 3546905786</t>
  </si>
  <si>
    <t>№ 32-ІІІ.2020 від 20.11.2020 р.</t>
  </si>
  <si>
    <t>Акт б/н від 31.12.2020 р. до договору № 32-ІІІ.2020 від 20.11.2020 р.</t>
  </si>
  <si>
    <t>№168 від 24.12.2020 № 146 від 24.12.2020 № 157 від 24.12.2020</t>
  </si>
  <si>
    <t>Оплата за договорами ЦПХ - дізайнерка</t>
  </si>
  <si>
    <t>Шевцова Аліна Геннадіївна ДРФО 3521214304</t>
  </si>
  <si>
    <t>№ 33-ІІІ.2020 від 20.11.2020 р.</t>
  </si>
  <si>
    <t>Акт б/н від 31.12.2020 р. до договору № 33-ІІІ.2020 від 20.11.2020 р.</t>
  </si>
  <si>
    <t>№ 167 від 24.12.2020 № 145 від 24.12.2020 № 156 від 24.12.2020</t>
  </si>
  <si>
    <t>Оплата за договорами ЦПХзвукорежисер, техничний директор</t>
  </si>
  <si>
    <t>Бегменко Антон Сергійович ДРФО 3208005119</t>
  </si>
  <si>
    <t>№ 34-ІІІ.2020 від 20.11.2020 р.</t>
  </si>
  <si>
    <t>Акт б/н від 31.12.2020 р. до договору № 34-ІІІ.2020 від 20.11.2020 р.</t>
  </si>
  <si>
    <t>№ 163 від 24.12.2020 № 141 від 24.12.2020 № 152 від 24.12.2020</t>
  </si>
  <si>
    <t>Оплата за договорами ЦПХ - завідуючий господарчою частиною</t>
  </si>
  <si>
    <t>Хворостьянов Андрій Дмитрович ДРФО 3075207477</t>
  </si>
  <si>
    <t>№ 35-ІІІ.2020 від 20.11.2020 р.</t>
  </si>
  <si>
    <t>Акт б/н від 31.12.2020 р. до договору № 35-ІІІ.2020 від 20.11.2020 р.</t>
  </si>
  <si>
    <t>№ 162 від 24.12.2020 № 140 від 24.12.2020 № 151 від 24.12.2020</t>
  </si>
  <si>
    <t>Оплата за договорами ЦПХ - художник зі світла</t>
  </si>
  <si>
    <t>Чиж Олександр Павлович ДРФО 3321917314</t>
  </si>
  <si>
    <t>№ 36-ІІІ.2020 від 20.11.2020 р.</t>
  </si>
  <si>
    <t>Акт б/н від 31.12.2020 р. до договору № 36-ІІІ.2020 від 20.11.2020 р.</t>
  </si>
  <si>
    <t>№ 176 від 24.12.2020 № 138 від 24.12.2020 № 149 від 24.12.2020</t>
  </si>
  <si>
    <t>Оплата за договорами ЦПХ - менеджерка сайту</t>
  </si>
  <si>
    <t>Палагута Вікторія Володимирівна ДРФО 3539207601</t>
  </si>
  <si>
    <t>№ 37-ІІІ.2020 від 20.11.2020 р.</t>
  </si>
  <si>
    <t>Акт б/н від 31.12.2020 р. до договору № 37-ІІІ.2020 від 20.11.2020 р.</t>
  </si>
  <si>
    <t>№ 175 від 24.12.2020 № 142 від 24.12.2020 № 153 від 24.12.2020</t>
  </si>
  <si>
    <t>Оплата за договорами ЦПХ - фестивальна менеджерка</t>
  </si>
  <si>
    <t>Халіна Олена Юріївна ДРФО 3570101700</t>
  </si>
  <si>
    <t>№ 38-ІІІ.2020 від 20.11.2020 р.</t>
  </si>
  <si>
    <t>Акт б/н від 31.12.2020 р. до договору № 38-ІІІ.2020 від 20.11.2020 р.</t>
  </si>
  <si>
    <t>№169 від 24.12.2020 № 147 від 24.12.2020 № 158 від 24.12.2020</t>
  </si>
  <si>
    <t>Оплата за договорами ЦПХ - відеооператор</t>
  </si>
  <si>
    <t>Пашко Дмитро Анатолійович ДРФО 3341204178</t>
  </si>
  <si>
    <t>№ 39-ІІІ.2020 від 20.11.2020 р.</t>
  </si>
  <si>
    <t>Акт б/н від 31.12.2020 р. до договору № 39-ІІІ.2020 від 20.11.2020 р.</t>
  </si>
  <si>
    <t>№ 161 від 24.12.2020 № 139 від 24.12.2020 № 150 від 24.12.2020</t>
  </si>
  <si>
    <t>Оплата за договорами ЦПХ - менеджерка зкомунікації</t>
  </si>
  <si>
    <t>Бондаренко Катерина Леонідівна ДРФО 3353808747</t>
  </si>
  <si>
    <t>№ 40-ІІІ.2020 від 20.11.2020 р.</t>
  </si>
  <si>
    <t>Акт б/н від 31.12.2020 р. до договору № 40-ІІІ.2020 від 20.11.2020 р.</t>
  </si>
  <si>
    <t>№ 170 від 24.12.2020 № 148 від 24.12.2020 № 159 від 24.12.2020</t>
  </si>
  <si>
    <t>Оплата за договорами ЦПХ - грантовий менеджер</t>
  </si>
  <si>
    <t>Андрієвський Тимур Гиргорович ДРФО 3411604798</t>
  </si>
  <si>
    <t>№ 41-ІІІ.2020 від 20.11.2020 р.</t>
  </si>
  <si>
    <t>Акт б/н від 31.12.2020 р. до договору № 41-ІІІ.2020 від 20.11.2020 р.</t>
  </si>
  <si>
    <t>№ 165 від 24.12.2020 № 1143 від 24.12.2020 № 1154 від 24.12.2020</t>
  </si>
  <si>
    <t>1.3.1.</t>
  </si>
  <si>
    <t>Оплата ФОП - художній керівник театру</t>
  </si>
  <si>
    <t>ФОП Вусик Артем Олександрович ДРФО 3226807275</t>
  </si>
  <si>
    <t>Розрахунок доходу члена команди від 31.12.2020 р.</t>
  </si>
  <si>
    <t>№ 173 від 24.12.2020</t>
  </si>
  <si>
    <t>1.3.2.</t>
  </si>
  <si>
    <t>Оплата ФОП - послуги юристки</t>
  </si>
  <si>
    <t>ФОП Михальська Валерія Владиславівна ДРФО  3422508041</t>
  </si>
  <si>
    <t>Договір про надання послуг № 44-ІІІ.2020 від 20.11.2020 р.</t>
  </si>
  <si>
    <t>Акт б/н від 31.12.2020 р.</t>
  </si>
  <si>
    <t>№ 178 від 24.12.2020</t>
  </si>
  <si>
    <t>Оплата ФОП  - послуги бухгалтерки</t>
  </si>
  <si>
    <t>ФОП Макарова Надія Олегівна ДРФО 2361700706</t>
  </si>
  <si>
    <t>Договір про надання послуг № 45-ІІІ.2020 від 20.11.2020 р.</t>
  </si>
  <si>
    <t>№ 172 від 24.12.2020</t>
  </si>
  <si>
    <t>Соціальний внесок з Договорів ЦПХ</t>
  </si>
  <si>
    <t xml:space="preserve">№ 126 від 24.12.2020 №131 від 24.12.2020 № 132 від 24.12.2020 № 128 від 24.12.2020 № 129 від 24.12.2020 № 135 від 24.12.2020 № 134 від 24.12.2020 № 133 від 24.12.2020 № 136 від 24.12.2020 № 137 від 24.12.2020 № 130 від 24.12.2020 № 187 від 30.12.2020 </t>
  </si>
  <si>
    <t>Оренда приміщення за адресою:  вул.Маршала Бажанова,буд.21/23,м.Харків, (загальна площа 81,6 кв.м)</t>
  </si>
  <si>
    <t>Колеснік Володимир Миколайович ДРФО 2513311376</t>
  </si>
  <si>
    <t>Договір оренди від 31.12.2019 р.</t>
  </si>
  <si>
    <t>Акт б/н від 30.11.2020 Акт б/н від 31.12.2020</t>
  </si>
  <si>
    <t>№ 180 від 30.12.2020 № 181 від 30.12.2020 № 182 від 30.12.2020</t>
  </si>
  <si>
    <t>Шай Олександр Ігорович ДРФО 3641602974</t>
  </si>
  <si>
    <t>Договір про надання послуг № 60-ІІІ.2020 від 20.11.2020 р.</t>
  </si>
  <si>
    <t>Акт б/н від 31.12.2020 р. до договору № 60-ІІІ.2020 від 20.11.2020 р.</t>
  </si>
  <si>
    <t>№ 189 від 31.12.2020 № 188 від 31.12.2020</t>
  </si>
  <si>
    <t>ФОП Бичков Валерій Володимирович ДРФО 2992211794</t>
  </si>
  <si>
    <t>Рахунок № 29/12 від 29.12.2020 р.</t>
  </si>
  <si>
    <t>Накладна № б/н від 30.12.2020, Акт введення в експлуатацію від 31.12.2020 р.</t>
  </si>
  <si>
    <t>№ 184 від 30.12.2020</t>
  </si>
  <si>
    <t>ФОП Цомкалов Олег Андрійович ДРФО 3601903418</t>
  </si>
  <si>
    <t>Рахунок № 29-12/2020 від 29.12.2020 р.</t>
  </si>
  <si>
    <t>№ 183 від 30.12.2020</t>
  </si>
  <si>
    <t>Дріт з'єднання мідний n/a ПВС 3х2.5 (ТУ)</t>
  </si>
  <si>
    <t>ФОП Хухрянський Володимир Миколайович ДРФО 3111007637</t>
  </si>
  <si>
    <t>Рахунок № 30/12-20/1 від 29.12.2020 р.</t>
  </si>
  <si>
    <t>№ 186 від 30.12.2020</t>
  </si>
  <si>
    <t>ТОВ "АФ "БІЗНЕС ЕЛЕМЕНТ" ЕДРПОУ 41266421</t>
  </si>
  <si>
    <t>Договір № 51 від 07.12.2020 р.</t>
  </si>
  <si>
    <t>№ 179 від 29.12.2020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</si>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</sst>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\ #,##0.00\ ;\-#,##0.00\ ;\-#\ ;\ @"/>
    <numFmt numFmtId="169" formatCode="d.m."/>
  </numFmts>
  <fonts count="27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sz val="10.0"/>
      <color rgb="FF00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9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bottom style="thin">
        <color rgb="FF000000"/>
      </bottom>
    </border>
    <border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1" numFmtId="3" xfId="0" applyAlignment="1" applyFont="1" applyNumberFormat="1">
      <alignment shrinkToFit="0" vertical="bottom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shrinkToFit="0" vertical="top" wrapText="0"/>
    </xf>
    <xf borderId="30" fillId="4" fontId="8" numFmtId="167" xfId="0" applyAlignment="1" applyBorder="1" applyFont="1" applyNumberFormat="1">
      <alignment horizontal="center" shrinkToFit="0" vertical="top" wrapText="0"/>
    </xf>
    <xf borderId="30" fillId="4" fontId="8" numFmtId="167" xfId="0" applyAlignment="1" applyBorder="1" applyFont="1" applyNumberFormat="1">
      <alignment shrinkToFit="0" vertical="top" wrapText="0"/>
    </xf>
    <xf borderId="31" fillId="4" fontId="8" numFmtId="167" xfId="0" applyAlignment="1" applyBorder="1" applyFont="1" applyNumberFormat="1">
      <alignment shrinkToFit="0" vertical="top" wrapText="0"/>
    </xf>
    <xf borderId="32" fillId="4" fontId="8" numFmtId="3" xfId="0" applyAlignment="1" applyBorder="1" applyFont="1" applyNumberFormat="1">
      <alignment shrinkToFit="0" vertical="top" wrapText="0"/>
    </xf>
    <xf borderId="33" fillId="4" fontId="8" numFmtId="4" xfId="0" applyAlignment="1" applyBorder="1" applyFont="1" applyNumberFormat="1">
      <alignment shrinkToFit="0" vertical="top" wrapText="0"/>
    </xf>
    <xf borderId="34" fillId="4" fontId="8" numFmtId="4" xfId="0" applyAlignment="1" applyBorder="1" applyFont="1" applyNumberFormat="1">
      <alignment horizontal="right" shrinkToFit="0" vertical="top" wrapText="0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vertical="bottom" wrapText="1"/>
    </xf>
    <xf borderId="0" fillId="0" fontId="5" numFmtId="167" xfId="0" applyAlignment="1" applyFont="1" applyNumberFormat="1">
      <alignment shrinkToFit="0" vertical="bottom" wrapText="1"/>
    </xf>
    <xf borderId="0" fillId="0" fontId="5" numFmtId="3" xfId="0" applyAlignment="1" applyFont="1" applyNumberFormat="1">
      <alignment shrinkToFit="0" vertical="bottom" wrapText="1"/>
    </xf>
    <xf borderId="0" fillId="0" fontId="5" numFmtId="4" xfId="0" applyAlignment="1" applyFont="1" applyNumberFormat="1">
      <alignment shrinkToFit="0" vertical="bottom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16" fillId="5" fontId="4" numFmtId="4" xfId="0" applyAlignment="1" applyBorder="1" applyFont="1" applyNumberFormat="1">
      <alignment horizontal="right" shrinkToFit="0" vertical="center" wrapText="1"/>
    </xf>
    <xf borderId="55" fillId="0" fontId="5" numFmtId="166" xfId="0" applyAlignment="1" applyBorder="1" applyFont="1" applyNumberFormat="1">
      <alignment shrinkToFit="0" vertical="top" wrapText="1"/>
    </xf>
    <xf borderId="56" fillId="0" fontId="5" numFmtId="3" xfId="0" applyAlignment="1" applyBorder="1" applyFont="1" applyNumberFormat="1">
      <alignment horizontal="center" shrinkToFit="0" vertical="center" wrapText="1"/>
    </xf>
    <xf borderId="56" fillId="0" fontId="7" numFmtId="0" xfId="0" applyBorder="1" applyFont="1"/>
    <xf borderId="19" fillId="0" fontId="5" numFmtId="3" xfId="0" applyAlignment="1" applyBorder="1" applyFont="1" applyNumberFormat="1">
      <alignment horizontal="center" shrinkToFit="0" vertical="top" wrapText="1"/>
    </xf>
    <xf borderId="20" fillId="0" fontId="5" numFmtId="4" xfId="0" applyAlignment="1" applyBorder="1" applyFont="1" applyNumberFormat="1">
      <alignment horizontal="center" shrinkToFit="0" vertical="top" wrapText="1"/>
    </xf>
    <xf borderId="21" fillId="0" fontId="5" numFmtId="4" xfId="0" applyAlignment="1" applyBorder="1" applyFont="1" applyNumberFormat="1">
      <alignment horizontal="right" shrinkToFit="0" vertical="top" wrapText="1"/>
    </xf>
    <xf borderId="57" fillId="0" fontId="5" numFmtId="3" xfId="0" applyAlignment="1" applyBorder="1" applyFont="1" applyNumberFormat="1">
      <alignment horizontal="center" shrinkToFit="0" vertical="top" wrapText="1"/>
    </xf>
    <xf borderId="0" fillId="0" fontId="5" numFmtId="166" xfId="0" applyAlignment="1" applyFont="1" applyNumberFormat="1">
      <alignment shrinkToFit="0" vertical="top" wrapText="1"/>
    </xf>
    <xf borderId="58" fillId="0" fontId="5" numFmtId="3" xfId="0" applyAlignment="1" applyBorder="1" applyFont="1" applyNumberFormat="1">
      <alignment horizontal="center" shrinkToFit="0" vertical="top" wrapText="1"/>
    </xf>
    <xf borderId="59" fillId="0" fontId="5" numFmtId="4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right" shrinkToFit="0" vertical="top" wrapText="1"/>
    </xf>
    <xf borderId="25" fillId="0" fontId="5" numFmtId="0" xfId="0" applyAlignment="1" applyBorder="1" applyFont="1">
      <alignment shrinkToFit="0" vertical="top" wrapText="1"/>
    </xf>
    <xf borderId="25" fillId="0" fontId="4" numFmtId="49" xfId="0" applyAlignment="1" applyBorder="1" applyFont="1" applyNumberFormat="1">
      <alignment horizontal="center" shrinkToFit="0" vertical="top" wrapText="1"/>
    </xf>
    <xf borderId="60" fillId="0" fontId="5" numFmtId="166" xfId="0" applyAlignment="1" applyBorder="1" applyFont="1" applyNumberFormat="1">
      <alignment shrinkToFit="0" vertical="top" wrapText="1"/>
    </xf>
    <xf borderId="24" fillId="0" fontId="5" numFmtId="3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center" shrinkToFit="0" vertical="top" wrapText="1"/>
    </xf>
    <xf borderId="26" fillId="0" fontId="5" numFmtId="4" xfId="0" applyAlignment="1" applyBorder="1" applyFont="1" applyNumberFormat="1">
      <alignment horizontal="right" shrinkToFit="0" vertical="top" wrapText="1"/>
    </xf>
    <xf borderId="61" fillId="0" fontId="5" numFmtId="3" xfId="0" applyAlignment="1" applyBorder="1" applyFont="1" applyNumberFormat="1">
      <alignment horizontal="center" shrinkToFit="0" vertical="top" wrapText="1"/>
    </xf>
    <xf borderId="60" fillId="0" fontId="5" numFmtId="4" xfId="0" applyAlignment="1" applyBorder="1" applyFont="1" applyNumberFormat="1">
      <alignment horizontal="center" shrinkToFit="0" vertical="top" wrapText="1"/>
    </xf>
    <xf borderId="11" fillId="0" fontId="5" numFmtId="3" xfId="0" applyAlignment="1" applyBorder="1" applyFont="1" applyNumberFormat="1">
      <alignment horizontal="center" shrinkToFit="0" vertical="top" wrapText="1"/>
    </xf>
    <xf borderId="12" fillId="0" fontId="5" numFmtId="4" xfId="0" applyAlignment="1" applyBorder="1" applyFont="1" applyNumberFormat="1">
      <alignment horizontal="center" shrinkToFit="0" vertical="top" wrapText="1"/>
    </xf>
    <xf borderId="13" fillId="0" fontId="5" numFmtId="4" xfId="0" applyAlignment="1" applyBorder="1" applyFont="1" applyNumberFormat="1">
      <alignment horizontal="right" shrinkToFit="0" vertical="top" wrapText="1"/>
    </xf>
    <xf borderId="62" fillId="0" fontId="5" numFmtId="3" xfId="0" applyAlignment="1" applyBorder="1" applyFont="1" applyNumberFormat="1">
      <alignment horizontal="center" shrinkToFit="0" vertical="top" wrapText="1"/>
    </xf>
    <xf borderId="63" fillId="0" fontId="5" numFmtId="4" xfId="0" applyAlignment="1" applyBorder="1" applyFont="1" applyNumberFormat="1">
      <alignment horizontal="center" shrinkToFit="0" vertical="top" wrapText="1"/>
    </xf>
    <xf borderId="64" fillId="5" fontId="4" numFmtId="166" xfId="0" applyAlignment="1" applyBorder="1" applyFont="1" applyNumberFormat="1">
      <alignment shrinkToFit="0" vertical="center" wrapText="1"/>
    </xf>
    <xf borderId="65" fillId="5" fontId="4" numFmtId="49" xfId="0" applyAlignment="1" applyBorder="1" applyFont="1" applyNumberFormat="1">
      <alignment horizontal="center" shrinkToFit="0" vertical="center" wrapText="1"/>
    </xf>
    <xf borderId="66" fillId="5" fontId="4" numFmtId="166" xfId="0" applyAlignment="1" applyBorder="1" applyFont="1" applyNumberFormat="1">
      <alignment horizontal="center" shrinkToFit="0" vertical="center" wrapText="1"/>
    </xf>
    <xf borderId="67" fillId="5" fontId="4" numFmtId="3" xfId="0" applyAlignment="1" applyBorder="1" applyFont="1" applyNumberFormat="1">
      <alignment horizontal="center" shrinkToFit="0" vertical="center" wrapText="1"/>
    </xf>
    <xf borderId="68" fillId="0" fontId="7" numFmtId="0" xfId="0" applyBorder="1" applyFont="1"/>
    <xf borderId="69" fillId="0" fontId="7" numFmtId="0" xfId="0" applyBorder="1" applyFont="1"/>
    <xf borderId="70" fillId="5" fontId="4" numFmtId="3" xfId="0" applyAlignment="1" applyBorder="1" applyFont="1" applyNumberFormat="1">
      <alignment horizontal="center" shrinkToFit="0" vertical="center" wrapText="1"/>
    </xf>
    <xf borderId="40" fillId="5" fontId="4" numFmtId="4" xfId="0" applyAlignment="1" applyBorder="1" applyFont="1" applyNumberFormat="1">
      <alignment horizontal="center" shrinkToFit="0" vertical="center" wrapText="1"/>
    </xf>
    <xf borderId="32" fillId="5" fontId="4" numFmtId="4" xfId="0" applyAlignment="1" applyBorder="1" applyFont="1" applyNumberFormat="1">
      <alignment horizontal="right" shrinkToFit="0" vertical="center" wrapText="1"/>
    </xf>
    <xf borderId="33" fillId="5" fontId="4" numFmtId="4" xfId="0" applyAlignment="1" applyBorder="1" applyFont="1" applyNumberFormat="1">
      <alignment horizontal="right" shrinkToFit="0" vertical="center" wrapText="1"/>
    </xf>
    <xf borderId="35" fillId="5" fontId="4" numFmtId="0" xfId="0" applyAlignment="1" applyBorder="1" applyFont="1">
      <alignment shrinkToFit="0" vertical="center" wrapText="1"/>
    </xf>
    <xf borderId="71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71" fillId="0" fontId="7" numFmtId="0" xfId="0" applyBorder="1" applyFont="1"/>
    <xf borderId="72" fillId="0" fontId="7" numFmtId="0" xfId="0" applyBorder="1" applyFont="1"/>
    <xf borderId="73" fillId="0" fontId="7" numFmtId="0" xfId="0" applyBorder="1" applyFont="1"/>
    <xf borderId="74" fillId="0" fontId="7" numFmtId="0" xfId="0" applyBorder="1" applyFont="1"/>
    <xf borderId="75" fillId="2" fontId="4" numFmtId="166" xfId="0" applyAlignment="1" applyBorder="1" applyFont="1" applyNumberFormat="1">
      <alignment shrinkToFit="0" vertical="center" wrapText="0"/>
    </xf>
    <xf borderId="39" fillId="2" fontId="4" numFmtId="49" xfId="0" applyAlignment="1" applyBorder="1" applyFont="1" applyNumberFormat="1">
      <alignment horizontal="center" shrinkToFit="0" vertical="center" wrapText="0"/>
    </xf>
    <xf borderId="76" fillId="2" fontId="5" numFmtId="166" xfId="0" applyAlignment="1" applyBorder="1" applyFont="1" applyNumberFormat="1">
      <alignment shrinkToFit="0" vertical="center" wrapText="0"/>
    </xf>
    <xf borderId="31" fillId="2" fontId="5" numFmtId="166" xfId="0" applyAlignment="1" applyBorder="1" applyFont="1" applyNumberFormat="1">
      <alignment horizontal="center" shrinkToFit="0" vertical="center" wrapText="1"/>
    </xf>
    <xf borderId="75" fillId="2" fontId="5" numFmtId="3" xfId="0" applyAlignment="1" applyBorder="1" applyFont="1" applyNumberFormat="1">
      <alignment horizontal="center" shrinkToFit="0" vertical="center" wrapText="1"/>
    </xf>
    <xf borderId="39" fillId="2" fontId="5" numFmtId="4" xfId="0" applyAlignment="1" applyBorder="1" applyFont="1" applyNumberFormat="1">
      <alignment horizontal="center" shrinkToFit="0" vertical="center" wrapText="1"/>
    </xf>
    <xf borderId="76" fillId="2" fontId="5" numFmtId="4" xfId="0" applyAlignment="1" applyBorder="1" applyFont="1" applyNumberFormat="1">
      <alignment horizontal="right" shrinkToFit="0" vertical="center" wrapText="1"/>
    </xf>
    <xf borderId="40" fillId="2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77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60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78" fillId="0" fontId="5" numFmtId="167" xfId="0" applyAlignment="1" applyBorder="1" applyFont="1" applyNumberFormat="1">
      <alignment shrinkToFit="0" vertical="top" wrapText="1"/>
    </xf>
    <xf borderId="75" fillId="2" fontId="6" numFmtId="166" xfId="0" applyAlignment="1" applyBorder="1" applyFont="1" applyNumberFormat="1">
      <alignment shrinkToFit="0" vertical="center" wrapText="0"/>
    </xf>
    <xf borderId="60" fillId="0" fontId="5" numFmtId="167" xfId="0" applyAlignment="1" applyBorder="1" applyFont="1" applyNumberFormat="1">
      <alignment horizontal="left" shrinkToFit="0" vertical="top" wrapText="1"/>
    </xf>
    <xf borderId="63" fillId="0" fontId="5" numFmtId="167" xfId="0" applyAlignment="1" applyBorder="1" applyFont="1" applyNumberFormat="1">
      <alignment horizontal="left" shrinkToFit="0" vertical="top" wrapText="1"/>
    </xf>
    <xf borderId="60" fillId="0" fontId="0" numFmtId="168" xfId="0" applyAlignment="1" applyBorder="1" applyFont="1" applyNumberFormat="1">
      <alignment horizontal="left" shrinkToFit="0" vertical="top" wrapText="1"/>
    </xf>
    <xf borderId="79" fillId="0" fontId="13" numFmtId="3" xfId="0" applyAlignment="1" applyBorder="1" applyFont="1" applyNumberFormat="1">
      <alignment horizontal="center" shrinkToFit="0" vertical="top" wrapText="1"/>
    </xf>
    <xf borderId="45" fillId="0" fontId="13" numFmtId="4" xfId="0" applyAlignment="1" applyBorder="1" applyFont="1" applyNumberFormat="1">
      <alignment horizontal="center" shrinkToFit="0" vertical="top" wrapText="1"/>
    </xf>
    <xf borderId="80" fillId="0" fontId="13" numFmtId="3" xfId="0" applyAlignment="1" applyBorder="1" applyFont="1" applyNumberFormat="1">
      <alignment horizontal="center" shrinkToFit="0" vertical="top" wrapText="1"/>
    </xf>
    <xf borderId="71" fillId="0" fontId="5" numFmtId="166" xfId="0" applyAlignment="1" applyBorder="1" applyFont="1" applyNumberFormat="1">
      <alignment horizontal="center" shrinkToFit="0" vertical="top" wrapText="1"/>
    </xf>
    <xf borderId="25" fillId="0" fontId="5" numFmtId="3" xfId="0" applyAlignment="1" applyBorder="1" applyFont="1" applyNumberFormat="1">
      <alignment horizontal="center" shrinkToFit="0" vertical="top" wrapText="1"/>
    </xf>
    <xf borderId="25" fillId="0" fontId="13" numFmtId="3" xfId="0" applyAlignment="1" applyBorder="1" applyFont="1" applyNumberFormat="1">
      <alignment horizontal="center" shrinkToFit="0" vertical="top" wrapText="1"/>
    </xf>
    <xf borderId="43" fillId="0" fontId="5" numFmtId="4" xfId="0" applyAlignment="1" applyBorder="1" applyFont="1" applyNumberFormat="1">
      <alignment horizontal="right" shrinkToFit="0" vertical="top" wrapText="1"/>
    </xf>
    <xf borderId="25" fillId="6" fontId="13" numFmtId="3" xfId="0" applyAlignment="1" applyBorder="1" applyFill="1" applyFont="1" applyNumberFormat="1">
      <alignment horizontal="center" shrinkToFit="0" vertical="top" wrapText="1"/>
    </xf>
    <xf borderId="81" fillId="2" fontId="5" numFmtId="3" xfId="0" applyAlignment="1" applyBorder="1" applyFont="1" applyNumberFormat="1">
      <alignment horizontal="center" shrinkToFit="0" vertical="center" wrapText="1"/>
    </xf>
    <xf borderId="33" fillId="2" fontId="5" numFmtId="4" xfId="0" applyAlignment="1" applyBorder="1" applyFont="1" applyNumberFormat="1">
      <alignment horizontal="center" shrinkToFit="0" vertical="center" wrapText="1"/>
    </xf>
    <xf borderId="34" fillId="2" fontId="5" numFmtId="4" xfId="0" applyAlignment="1" applyBorder="1" applyFont="1" applyNumberFormat="1">
      <alignment horizontal="right" shrinkToFit="0" vertical="center" wrapText="1"/>
    </xf>
    <xf borderId="16" fillId="2" fontId="4" numFmtId="49" xfId="0" applyAlignment="1" applyBorder="1" applyFont="1" applyNumberFormat="1">
      <alignment horizontal="center" shrinkToFit="0" vertical="center" wrapText="0"/>
    </xf>
    <xf borderId="31" fillId="5" fontId="14" numFmtId="49" xfId="0" applyAlignment="1" applyBorder="1" applyFont="1" applyNumberFormat="1">
      <alignment horizontal="center" shrinkToFit="0" vertical="bottom" wrapText="1"/>
    </xf>
    <xf borderId="82" fillId="5" fontId="15" numFmtId="166" xfId="0" applyAlignment="1" applyBorder="1" applyFont="1" applyNumberFormat="1">
      <alignment shrinkToFit="0" vertical="bottom" wrapText="1"/>
    </xf>
    <xf borderId="77" fillId="0" fontId="14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83" fillId="0" fontId="5" numFmtId="3" xfId="0" applyAlignment="1" applyBorder="1" applyFont="1" applyNumberFormat="1">
      <alignment horizontal="center" shrinkToFit="0" vertical="center" wrapText="1"/>
    </xf>
    <xf borderId="84" fillId="0" fontId="7" numFmtId="0" xfId="0" applyBorder="1" applyFont="1"/>
    <xf borderId="85" fillId="0" fontId="14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1" fillId="0" fontId="7" numFmtId="0" xfId="0" applyBorder="1" applyFont="1"/>
    <xf borderId="55" fillId="0" fontId="7" numFmtId="0" xfId="0" applyBorder="1" applyFont="1"/>
    <xf borderId="43" fillId="0" fontId="7" numFmtId="0" xfId="0" applyBorder="1" applyFont="1"/>
    <xf borderId="86" fillId="2" fontId="4" numFmtId="49" xfId="0" applyAlignment="1" applyBorder="1" applyFont="1" applyNumberFormat="1">
      <alignment horizontal="center" shrinkToFit="0" vertical="center" wrapText="0"/>
    </xf>
    <xf borderId="34" fillId="2" fontId="5" numFmtId="166" xfId="0" applyAlignment="1" applyBorder="1" applyFont="1" applyNumberFormat="1">
      <alignment shrinkToFit="0" vertical="center" wrapText="0"/>
    </xf>
    <xf borderId="36" fillId="5" fontId="15" numFmtId="49" xfId="0" applyAlignment="1" applyBorder="1" applyFont="1" applyNumberFormat="1">
      <alignment horizontal="center" shrinkToFit="0" vertical="bottom" wrapText="1"/>
    </xf>
    <xf borderId="31" fillId="0" fontId="15" numFmtId="49" xfId="0" applyAlignment="1" applyBorder="1" applyFont="1" applyNumberFormat="1">
      <alignment horizontal="center" shrinkToFit="0" vertical="top" wrapText="1"/>
    </xf>
    <xf borderId="87" fillId="0" fontId="0" numFmtId="167" xfId="0" applyAlignment="1" applyBorder="1" applyFont="1" applyNumberFormat="1">
      <alignment shrinkToFit="0" vertical="top" wrapText="1"/>
    </xf>
    <xf borderId="78" fillId="0" fontId="5" numFmtId="4" xfId="0" applyAlignment="1" applyBorder="1" applyFont="1" applyNumberFormat="1">
      <alignment horizontal="center" shrinkToFit="0" vertical="center" wrapText="1"/>
    </xf>
    <xf borderId="33" fillId="2" fontId="4" numFmtId="49" xfId="0" applyAlignment="1" applyBorder="1" applyFont="1" applyNumberFormat="1">
      <alignment horizontal="center" shrinkToFit="0" vertical="center" wrapText="0"/>
    </xf>
    <xf borderId="75" fillId="4" fontId="11" numFmtId="166" xfId="0" applyAlignment="1" applyBorder="1" applyFont="1" applyNumberFormat="1">
      <alignment shrinkToFit="0" vertical="top" wrapText="0"/>
    </xf>
    <xf borderId="39" fillId="4" fontId="8" numFmtId="166" xfId="0" applyAlignment="1" applyBorder="1" applyFont="1" applyNumberFormat="1">
      <alignment horizontal="center" shrinkToFit="0" vertical="top" wrapText="0"/>
    </xf>
    <xf borderId="76" fillId="4" fontId="8" numFmtId="166" xfId="0" applyAlignment="1" applyBorder="1" applyFont="1" applyNumberFormat="1">
      <alignment shrinkToFit="0" vertical="top" wrapText="0"/>
    </xf>
    <xf borderId="31" fillId="4" fontId="8" numFmtId="166" xfId="0" applyAlignment="1" applyBorder="1" applyFont="1" applyNumberFormat="1">
      <alignment shrinkToFit="0" vertical="top" wrapText="0"/>
    </xf>
    <xf borderId="75" fillId="4" fontId="8" numFmtId="3" xfId="0" applyAlignment="1" applyBorder="1" applyFont="1" applyNumberFormat="1">
      <alignment shrinkToFit="0" vertical="top" wrapText="0"/>
    </xf>
    <xf borderId="39" fillId="4" fontId="8" numFmtId="4" xfId="0" applyAlignment="1" applyBorder="1" applyFont="1" applyNumberFormat="1">
      <alignment shrinkToFit="0" vertical="top" wrapText="0"/>
    </xf>
    <xf borderId="76" fillId="4" fontId="8" numFmtId="4" xfId="0" applyAlignment="1" applyBorder="1" applyFont="1" applyNumberFormat="1">
      <alignment horizontal="right" shrinkToFit="0" vertical="top" wrapText="0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0"/>
    </xf>
    <xf borderId="67" fillId="0" fontId="5" numFmtId="166" xfId="0" applyAlignment="1" applyBorder="1" applyFont="1" applyNumberFormat="1">
      <alignment horizontal="center" shrinkToFit="0" vertical="bottom" wrapText="1"/>
    </xf>
    <xf borderId="68" fillId="0" fontId="5" numFmtId="166" xfId="0" applyAlignment="1" applyBorder="1" applyFont="1" applyNumberFormat="1">
      <alignment shrinkToFit="0" vertical="bottom" wrapText="1"/>
    </xf>
    <xf borderId="68" fillId="0" fontId="5" numFmtId="3" xfId="0" applyAlignment="1" applyBorder="1" applyFont="1" applyNumberFormat="1">
      <alignment shrinkToFit="0" vertical="bottom" wrapText="1"/>
    </xf>
    <xf borderId="68" fillId="0" fontId="5" numFmtId="4" xfId="0" applyAlignment="1" applyBorder="1" applyFont="1" applyNumberFormat="1">
      <alignment shrinkToFit="0" vertical="bottom" wrapText="1"/>
    </xf>
    <xf borderId="68" fillId="0" fontId="5" numFmtId="4" xfId="0" applyAlignment="1" applyBorder="1" applyFont="1" applyNumberFormat="1">
      <alignment horizontal="right" shrinkToFit="0" vertical="top" wrapText="1"/>
    </xf>
    <xf borderId="87" fillId="0" fontId="5" numFmtId="0" xfId="0" applyAlignment="1" applyBorder="1" applyFont="1">
      <alignment shrinkToFit="0" vertical="bottom" wrapText="1"/>
    </xf>
    <xf borderId="67" fillId="4" fontId="8" numFmtId="166" xfId="0" applyAlignment="1" applyBorder="1" applyFont="1" applyNumberFormat="1">
      <alignment horizontal="left" shrinkToFit="0" vertical="bottom" wrapText="1"/>
    </xf>
    <xf borderId="88" fillId="0" fontId="7" numFmtId="0" xfId="0" applyBorder="1" applyFont="1"/>
    <xf borderId="31" fillId="4" fontId="4" numFmtId="166" xfId="0" applyAlignment="1" applyBorder="1" applyFont="1" applyNumberFormat="1">
      <alignment shrinkToFit="0" vertical="bottom" wrapText="1"/>
    </xf>
    <xf borderId="89" fillId="4" fontId="4" numFmtId="3" xfId="0" applyAlignment="1" applyBorder="1" applyFont="1" applyNumberFormat="1">
      <alignment shrinkToFit="0" vertical="bottom" wrapText="1"/>
    </xf>
    <xf borderId="39" fillId="4" fontId="4" numFmtId="4" xfId="0" applyAlignment="1" applyBorder="1" applyFont="1" applyNumberFormat="1">
      <alignment shrinkToFit="0" vertical="bottom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vertical="bottom" wrapText="1"/>
    </xf>
    <xf borderId="90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4" numFmtId="0" xfId="0" applyAlignment="1" applyFont="1">
      <alignment horizontal="center" shrinkToFit="0" vertical="bottom" wrapText="1"/>
    </xf>
    <xf borderId="55" fillId="0" fontId="5" numFmtId="0" xfId="0" applyAlignment="1" applyBorder="1" applyFont="1">
      <alignment shrinkToFit="0" vertical="bottom" wrapText="1"/>
    </xf>
    <xf borderId="55" fillId="0" fontId="5" numFmtId="3" xfId="0" applyAlignment="1" applyBorder="1" applyFont="1" applyNumberFormat="1">
      <alignment shrinkToFit="0" vertical="bottom" wrapText="1"/>
    </xf>
    <xf borderId="55" fillId="0" fontId="5" numFmtId="3" xfId="0" applyAlignment="1" applyBorder="1" applyFont="1" applyNumberFormat="1">
      <alignment horizontal="center" shrinkToFit="0" vertical="bottom" wrapText="1"/>
    </xf>
    <xf borderId="0" fillId="0" fontId="5" numFmtId="0" xfId="0" applyAlignment="1" applyFont="1">
      <alignment horizontal="center" shrinkToFit="0" vertical="bottom" wrapText="1"/>
    </xf>
    <xf borderId="91" fillId="0" fontId="5" numFmtId="3" xfId="0" applyAlignment="1" applyBorder="1" applyFont="1" applyNumberFormat="1">
      <alignment horizontal="center" shrinkToFit="0" vertical="bottom" wrapText="1"/>
    </xf>
    <xf borderId="91" fillId="0" fontId="7" numFmtId="0" xfId="0" applyBorder="1" applyFont="1"/>
    <xf borderId="0" fillId="0" fontId="5" numFmtId="0" xfId="0" applyAlignment="1" applyFont="1">
      <alignment horizontal="right" shrinkToFit="0" vertical="bottom" wrapText="1"/>
    </xf>
    <xf borderId="0" fillId="0" fontId="16" numFmtId="0" xfId="0" applyAlignment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3" xfId="0" applyAlignment="1" applyFont="1" applyNumberFormat="1">
      <alignment horizontal="center" shrinkToFit="0" vertical="bottom" wrapText="0"/>
    </xf>
    <xf borderId="0" fillId="0" fontId="19" numFmtId="0" xfId="0" applyAlignment="1" applyFont="1">
      <alignment shrinkToFit="0" vertical="bottom" wrapText="1"/>
    </xf>
    <xf borderId="0" fillId="0" fontId="20" numFmtId="0" xfId="0" applyAlignment="1" applyFont="1">
      <alignment horizontal="right" shrinkToFit="0" vertical="bottom" wrapText="0"/>
    </xf>
    <xf borderId="0" fillId="0" fontId="21" numFmtId="3" xfId="0" applyAlignment="1" applyFont="1" applyNumberFormat="1">
      <alignment horizontal="right" shrinkToFit="0" vertical="bottom" wrapText="0"/>
    </xf>
    <xf borderId="0" fillId="0" fontId="0" numFmtId="0" xfId="0" applyAlignment="1" applyFont="1">
      <alignment shrinkToFit="0" vertical="bottom" wrapText="1"/>
    </xf>
    <xf borderId="0" fillId="0" fontId="0" numFmtId="4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22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shrinkToFit="0" vertical="bottom" wrapText="1"/>
    </xf>
    <xf borderId="0" fillId="0" fontId="22" numFmtId="0" xfId="0" applyAlignment="1" applyFont="1">
      <alignment horizontal="right" readingOrder="0" shrinkToFit="0" vertical="bottom" wrapText="1"/>
    </xf>
    <xf borderId="0" fillId="0" fontId="23" numFmtId="0" xfId="0" applyAlignment="1" applyFont="1">
      <alignment horizontal="center" shrinkToFit="0" vertical="bottom" wrapText="1"/>
    </xf>
    <xf borderId="0" fillId="0" fontId="23" numFmtId="0" xfId="0" applyAlignment="1" applyFont="1">
      <alignment horizontal="center" readingOrder="0" shrinkToFit="0" vertical="bottom" wrapText="1"/>
    </xf>
    <xf borderId="0" fillId="0" fontId="24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center" wrapText="1"/>
    </xf>
    <xf borderId="60" fillId="5" fontId="2" numFmtId="0" xfId="0" applyAlignment="1" applyBorder="1" applyFont="1">
      <alignment horizontal="center" shrinkToFit="0" vertical="center" wrapText="1"/>
    </xf>
    <xf borderId="92" fillId="0" fontId="7" numFmtId="0" xfId="0" applyBorder="1" applyFont="1"/>
    <xf borderId="61" fillId="0" fontId="7" numFmtId="0" xfId="0" applyBorder="1" applyFont="1"/>
    <xf borderId="60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vertical="bottom" wrapText="1"/>
    </xf>
    <xf borderId="25" fillId="0" fontId="0" numFmtId="0" xfId="0" applyAlignment="1" applyBorder="1" applyFont="1">
      <alignment shrinkToFit="0" vertical="bottom" wrapText="1"/>
    </xf>
    <xf borderId="25" fillId="0" fontId="0" numFmtId="4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1"/>
    </xf>
    <xf borderId="60" fillId="0" fontId="2" numFmtId="0" xfId="0" applyAlignment="1" applyBorder="1" applyFont="1">
      <alignment horizontal="right" shrinkToFit="0" vertical="bottom" wrapText="1"/>
    </xf>
    <xf borderId="25" fillId="0" fontId="2" numFmtId="4" xfId="0" applyAlignment="1" applyBorder="1" applyFont="1" applyNumberFormat="1">
      <alignment shrinkToFit="0" vertical="bottom" wrapText="1"/>
    </xf>
    <xf borderId="25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0"/>
    </xf>
    <xf borderId="25" fillId="0" fontId="0" numFmtId="49" xfId="0" applyAlignment="1" applyBorder="1" applyFont="1" applyNumberFormat="1">
      <alignment horizontal="right" readingOrder="0" shrinkToFit="0" vertical="bottom" wrapText="1"/>
    </xf>
    <xf borderId="25" fillId="0" fontId="0" numFmtId="0" xfId="0" applyAlignment="1" applyBorder="1" applyFont="1">
      <alignment readingOrder="0" shrinkToFit="0" vertical="bottom" wrapText="1"/>
    </xf>
    <xf borderId="25" fillId="0" fontId="0" numFmtId="4" xfId="0" applyAlignment="1" applyBorder="1" applyFont="1" applyNumberFormat="1">
      <alignment readingOrder="0" shrinkToFit="0" vertical="bottom" wrapText="0"/>
    </xf>
    <xf borderId="0" fillId="0" fontId="5" numFmtId="166" xfId="0" applyAlignment="1" applyFont="1" applyNumberFormat="1">
      <alignment readingOrder="0" shrinkToFit="0" vertical="top" wrapText="1"/>
    </xf>
    <xf borderId="60" fillId="0" fontId="5" numFmtId="166" xfId="0" applyAlignment="1" applyBorder="1" applyFont="1" applyNumberFormat="1">
      <alignment readingOrder="0" shrinkToFit="0" vertical="top" wrapText="1"/>
    </xf>
    <xf borderId="78" fillId="0" fontId="5" numFmtId="4" xfId="0" applyAlignment="1" applyBorder="1" applyFont="1" applyNumberFormat="1">
      <alignment horizontal="right" shrinkToFit="0" vertical="top" wrapText="1"/>
    </xf>
    <xf borderId="0" fillId="0" fontId="25" numFmtId="169" xfId="0" applyAlignment="1" applyFont="1" applyNumberFormat="1">
      <alignment readingOrder="0"/>
    </xf>
    <xf borderId="61" fillId="0" fontId="1" numFmtId="4" xfId="0" applyAlignment="1" applyBorder="1" applyFont="1" applyNumberFormat="1">
      <alignment readingOrder="0" vertical="bottom"/>
    </xf>
    <xf borderId="61" fillId="0" fontId="0" numFmtId="0" xfId="0" applyAlignment="1" applyBorder="1" applyFont="1">
      <alignment shrinkToFit="0" vertical="bottom" wrapText="1"/>
    </xf>
    <xf borderId="60" fillId="0" fontId="0" numFmtId="168" xfId="0" applyAlignment="1" applyBorder="1" applyFont="1" applyNumberFormat="1">
      <alignment horizontal="left" readingOrder="0" shrinkToFit="0" vertical="top" wrapText="1"/>
    </xf>
    <xf borderId="61" fillId="0" fontId="0" numFmtId="0" xfId="0" applyAlignment="1" applyBorder="1" applyFont="1">
      <alignment readingOrder="0" shrinkToFit="0" vertical="bottom" wrapText="1"/>
    </xf>
    <xf borderId="60" fillId="0" fontId="0" numFmtId="49" xfId="0" applyAlignment="1" applyBorder="1" applyFont="1" applyNumberFormat="1">
      <alignment horizontal="right" readingOrder="0" shrinkToFit="0" vertical="bottom" wrapText="1"/>
    </xf>
    <xf borderId="60" fillId="0" fontId="0" numFmtId="0" xfId="0" applyAlignment="1" applyBorder="1" applyFont="1">
      <alignment readingOrder="0" shrinkToFit="0" vertical="bottom" wrapText="1"/>
    </xf>
    <xf borderId="0" fillId="0" fontId="26" numFmtId="0" xfId="0" applyAlignment="1" applyFont="1">
      <alignment shrinkToFit="0" vertical="bottom" wrapText="0"/>
    </xf>
    <xf borderId="0" fillId="0" fontId="26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733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hidden="1" min="5" max="5" width="10.63"/>
    <col customWidth="1" hidden="1" min="6" max="6" width="14.25"/>
    <col customWidth="1" hidden="1" min="7" max="7" width="13.5"/>
    <col customWidth="1" hidden="1" min="8" max="8" width="10.63"/>
    <col customWidth="1" hidden="1" min="9" max="9" width="14.25"/>
    <col customWidth="1" hidden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6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3" t="s">
        <v>14</v>
      </c>
      <c r="R17" s="21"/>
      <c r="S17" s="22"/>
      <c r="T17" s="24" t="s">
        <v>15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ht="41.25" customHeight="1">
      <c r="A18" s="26"/>
      <c r="B18" s="27"/>
      <c r="C18" s="27"/>
      <c r="D18" s="28"/>
      <c r="E18" s="29" t="s">
        <v>16</v>
      </c>
      <c r="F18" s="30" t="s">
        <v>17</v>
      </c>
      <c r="G18" s="31" t="s">
        <v>18</v>
      </c>
      <c r="H18" s="29" t="s">
        <v>16</v>
      </c>
      <c r="I18" s="30" t="s">
        <v>17</v>
      </c>
      <c r="J18" s="31" t="s">
        <v>19</v>
      </c>
      <c r="K18" s="29" t="s">
        <v>16</v>
      </c>
      <c r="L18" s="30" t="s">
        <v>17</v>
      </c>
      <c r="M18" s="31" t="s">
        <v>20</v>
      </c>
      <c r="N18" s="29" t="s">
        <v>16</v>
      </c>
      <c r="O18" s="30" t="s">
        <v>17</v>
      </c>
      <c r="P18" s="31" t="s">
        <v>21</v>
      </c>
      <c r="Q18" s="31" t="s">
        <v>22</v>
      </c>
      <c r="R18" s="31" t="s">
        <v>23</v>
      </c>
      <c r="S18" s="31" t="s">
        <v>24</v>
      </c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25</v>
      </c>
      <c r="B19" s="34">
        <v>1.0</v>
      </c>
      <c r="C19" s="34">
        <v>2.0</v>
      </c>
      <c r="D19" s="35">
        <v>3.0</v>
      </c>
      <c r="E19" s="36">
        <v>4.0</v>
      </c>
      <c r="F19" s="37">
        <v>5.0</v>
      </c>
      <c r="G19" s="35">
        <v>6.0</v>
      </c>
      <c r="H19" s="36">
        <v>5.0</v>
      </c>
      <c r="I19" s="37">
        <v>6.0</v>
      </c>
      <c r="J19" s="35">
        <v>7.0</v>
      </c>
      <c r="K19" s="36">
        <v>8.0</v>
      </c>
      <c r="L19" s="37">
        <v>9.0</v>
      </c>
      <c r="M19" s="35">
        <v>10.0</v>
      </c>
      <c r="N19" s="36">
        <v>11.0</v>
      </c>
      <c r="O19" s="37">
        <v>12.0</v>
      </c>
      <c r="P19" s="35">
        <v>13.0</v>
      </c>
      <c r="Q19" s="35">
        <v>14.0</v>
      </c>
      <c r="R19" s="35">
        <v>15.0</v>
      </c>
      <c r="S19" s="35">
        <v>16.0</v>
      </c>
      <c r="T19" s="38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9" t="s">
        <v>26</v>
      </c>
      <c r="B20" s="40" t="s">
        <v>27</v>
      </c>
      <c r="C20" s="41" t="s">
        <v>28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ht="30.0" customHeight="1">
      <c r="A21" s="48" t="s">
        <v>29</v>
      </c>
      <c r="B21" s="49" t="s">
        <v>30</v>
      </c>
      <c r="C21" s="50" t="s">
        <v>31</v>
      </c>
      <c r="D21" s="51" t="s">
        <v>32</v>
      </c>
      <c r="E21" s="52"/>
      <c r="F21" s="53"/>
      <c r="G21" s="54">
        <v>0.0</v>
      </c>
      <c r="H21" s="52"/>
      <c r="I21" s="53"/>
      <c r="J21" s="54"/>
      <c r="K21" s="52"/>
      <c r="L21" s="53"/>
      <c r="M21" s="54">
        <v>398664.88</v>
      </c>
      <c r="N21" s="52"/>
      <c r="O21" s="53"/>
      <c r="P21" s="54">
        <v>396572.88</v>
      </c>
      <c r="Q21" s="54">
        <f>G21+M21</f>
        <v>398664.88</v>
      </c>
      <c r="R21" s="54">
        <f>J21+P21</f>
        <v>396572.88</v>
      </c>
      <c r="S21" s="54">
        <f>Q21-R21</f>
        <v>2092</v>
      </c>
      <c r="T21" s="55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6" t="s">
        <v>33</v>
      </c>
      <c r="B22" s="57"/>
      <c r="C22" s="58"/>
      <c r="D22" s="59"/>
      <c r="E22" s="60"/>
      <c r="F22" s="61"/>
      <c r="G22" s="62">
        <f>SUM(G21)</f>
        <v>0</v>
      </c>
      <c r="H22" s="60"/>
      <c r="I22" s="61"/>
      <c r="J22" s="62">
        <f>SUM(J21)</f>
        <v>0</v>
      </c>
      <c r="K22" s="60"/>
      <c r="L22" s="61"/>
      <c r="M22" s="62">
        <f>SUM(M21)</f>
        <v>398664.88</v>
      </c>
      <c r="N22" s="60"/>
      <c r="O22" s="61"/>
      <c r="P22" s="62">
        <f t="shared" ref="P22:S22" si="1">SUM(P21)</f>
        <v>396572.88</v>
      </c>
      <c r="Q22" s="62">
        <f t="shared" si="1"/>
        <v>398664.88</v>
      </c>
      <c r="R22" s="62">
        <f t="shared" si="1"/>
        <v>396572.88</v>
      </c>
      <c r="S22" s="62">
        <f t="shared" si="1"/>
        <v>2092</v>
      </c>
      <c r="T22" s="6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4"/>
      <c r="D23" s="65"/>
      <c r="E23" s="66"/>
      <c r="F23" s="67"/>
      <c r="G23" s="68"/>
      <c r="H23" s="66"/>
      <c r="I23" s="67"/>
      <c r="J23" s="68"/>
      <c r="K23" s="66"/>
      <c r="L23" s="67"/>
      <c r="M23" s="68"/>
      <c r="N23" s="66"/>
      <c r="O23" s="67"/>
      <c r="P23" s="68"/>
      <c r="Q23" s="68"/>
      <c r="R23" s="68"/>
      <c r="S23" s="68"/>
      <c r="T23" s="69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0" t="s">
        <v>26</v>
      </c>
      <c r="B24" s="71" t="s">
        <v>34</v>
      </c>
      <c r="C24" s="72" t="s">
        <v>35</v>
      </c>
      <c r="D24" s="73"/>
      <c r="E24" s="74"/>
      <c r="F24" s="75"/>
      <c r="G24" s="76"/>
      <c r="H24" s="74"/>
      <c r="I24" s="75"/>
      <c r="J24" s="76"/>
      <c r="K24" s="74"/>
      <c r="L24" s="75"/>
      <c r="M24" s="76"/>
      <c r="N24" s="74"/>
      <c r="O24" s="75"/>
      <c r="P24" s="76"/>
      <c r="Q24" s="76"/>
      <c r="R24" s="76"/>
      <c r="S24" s="76"/>
      <c r="T24" s="7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ht="30.0" customHeight="1">
      <c r="A25" s="78" t="s">
        <v>29</v>
      </c>
      <c r="B25" s="79" t="s">
        <v>30</v>
      </c>
      <c r="C25" s="78" t="s">
        <v>36</v>
      </c>
      <c r="D25" s="80"/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3"/>
      <c r="R25" s="83"/>
      <c r="S25" s="83"/>
      <c r="T25" s="84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ht="30.0" customHeight="1">
      <c r="A26" s="86" t="s">
        <v>37</v>
      </c>
      <c r="B26" s="87" t="s">
        <v>38</v>
      </c>
      <c r="C26" s="86" t="s">
        <v>39</v>
      </c>
      <c r="D26" s="88"/>
      <c r="E26" s="89"/>
      <c r="F26" s="90"/>
      <c r="G26" s="91">
        <f>SUM(G27:G29)</f>
        <v>0</v>
      </c>
      <c r="H26" s="89"/>
      <c r="I26" s="90"/>
      <c r="J26" s="91">
        <f>SUM(J27:J29)</f>
        <v>0</v>
      </c>
      <c r="K26" s="89"/>
      <c r="L26" s="90"/>
      <c r="M26" s="91">
        <f>SUM(M27:M29)</f>
        <v>0</v>
      </c>
      <c r="N26" s="89"/>
      <c r="O26" s="90"/>
      <c r="P26" s="91">
        <f t="shared" ref="P26:S26" si="2">SUM(P27:P29)</f>
        <v>0</v>
      </c>
      <c r="Q26" s="91">
        <f t="shared" si="2"/>
        <v>0</v>
      </c>
      <c r="R26" s="91">
        <f t="shared" si="2"/>
        <v>0</v>
      </c>
      <c r="S26" s="91">
        <f t="shared" si="2"/>
        <v>0</v>
      </c>
      <c r="T26" s="92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ht="30.0" customHeight="1">
      <c r="A27" s="93" t="s">
        <v>40</v>
      </c>
      <c r="B27" s="94" t="s">
        <v>41</v>
      </c>
      <c r="C27" s="95" t="s">
        <v>42</v>
      </c>
      <c r="D27" s="96" t="s">
        <v>43</v>
      </c>
      <c r="E27" s="97"/>
      <c r="F27" s="98"/>
      <c r="G27" s="99">
        <f t="shared" ref="G27:G29" si="3">E27*F27</f>
        <v>0</v>
      </c>
      <c r="H27" s="97"/>
      <c r="I27" s="98"/>
      <c r="J27" s="99">
        <f t="shared" ref="J27:J29" si="4">H27*I27</f>
        <v>0</v>
      </c>
      <c r="K27" s="97"/>
      <c r="L27" s="98"/>
      <c r="M27" s="99">
        <f t="shared" ref="M27:M29" si="5">K27*L27</f>
        <v>0</v>
      </c>
      <c r="N27" s="97"/>
      <c r="O27" s="98"/>
      <c r="P27" s="99">
        <f t="shared" ref="P27:P29" si="6">N27*O27</f>
        <v>0</v>
      </c>
      <c r="Q27" s="99">
        <f t="shared" ref="Q27:Q29" si="7">G27+M27</f>
        <v>0</v>
      </c>
      <c r="R27" s="99">
        <f t="shared" ref="R27:R29" si="8">J27+P27</f>
        <v>0</v>
      </c>
      <c r="S27" s="99">
        <f t="shared" ref="S27:S29" si="9">Q27-R27</f>
        <v>0</v>
      </c>
      <c r="T27" s="10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1" t="s">
        <v>40</v>
      </c>
      <c r="B28" s="102" t="s">
        <v>44</v>
      </c>
      <c r="C28" s="95" t="s">
        <v>42</v>
      </c>
      <c r="D28" s="96" t="s">
        <v>43</v>
      </c>
      <c r="E28" s="97"/>
      <c r="F28" s="98"/>
      <c r="G28" s="99">
        <f t="shared" si="3"/>
        <v>0</v>
      </c>
      <c r="H28" s="97"/>
      <c r="I28" s="98"/>
      <c r="J28" s="99">
        <f t="shared" si="4"/>
        <v>0</v>
      </c>
      <c r="K28" s="97"/>
      <c r="L28" s="98"/>
      <c r="M28" s="99">
        <f t="shared" si="5"/>
        <v>0</v>
      </c>
      <c r="N28" s="97"/>
      <c r="O28" s="98"/>
      <c r="P28" s="99">
        <f t="shared" si="6"/>
        <v>0</v>
      </c>
      <c r="Q28" s="99">
        <f t="shared" si="7"/>
        <v>0</v>
      </c>
      <c r="R28" s="99">
        <f t="shared" si="8"/>
        <v>0</v>
      </c>
      <c r="S28" s="99">
        <f t="shared" si="9"/>
        <v>0</v>
      </c>
      <c r="T28" s="10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3" t="s">
        <v>40</v>
      </c>
      <c r="B29" s="104" t="s">
        <v>45</v>
      </c>
      <c r="C29" s="105" t="s">
        <v>42</v>
      </c>
      <c r="D29" s="106" t="s">
        <v>43</v>
      </c>
      <c r="E29" s="107"/>
      <c r="F29" s="108"/>
      <c r="G29" s="109">
        <f t="shared" si="3"/>
        <v>0</v>
      </c>
      <c r="H29" s="107"/>
      <c r="I29" s="108"/>
      <c r="J29" s="109">
        <f t="shared" si="4"/>
        <v>0</v>
      </c>
      <c r="K29" s="107"/>
      <c r="L29" s="108"/>
      <c r="M29" s="109">
        <f t="shared" si="5"/>
        <v>0</v>
      </c>
      <c r="N29" s="107"/>
      <c r="O29" s="108"/>
      <c r="P29" s="109">
        <f t="shared" si="6"/>
        <v>0</v>
      </c>
      <c r="Q29" s="109">
        <f t="shared" si="7"/>
        <v>0</v>
      </c>
      <c r="R29" s="109">
        <f t="shared" si="8"/>
        <v>0</v>
      </c>
      <c r="S29" s="109">
        <f t="shared" si="9"/>
        <v>0</v>
      </c>
      <c r="T29" s="11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6" t="s">
        <v>37</v>
      </c>
      <c r="B30" s="87" t="s">
        <v>46</v>
      </c>
      <c r="C30" s="86" t="s">
        <v>47</v>
      </c>
      <c r="D30" s="80"/>
      <c r="E30" s="89"/>
      <c r="F30" s="90"/>
      <c r="G30" s="91"/>
      <c r="H30" s="89"/>
      <c r="I30" s="90"/>
      <c r="J30" s="91"/>
      <c r="K30" s="81"/>
      <c r="L30" s="82"/>
      <c r="M30" s="111">
        <f>SUM(M31:M41)</f>
        <v>151404</v>
      </c>
      <c r="N30" s="89"/>
      <c r="O30" s="90"/>
      <c r="P30" s="91">
        <f t="shared" ref="P30:S30" si="10">SUM(P31:P41)</f>
        <v>151404</v>
      </c>
      <c r="Q30" s="91">
        <f t="shared" si="10"/>
        <v>151404</v>
      </c>
      <c r="R30" s="91">
        <f t="shared" si="10"/>
        <v>151404</v>
      </c>
      <c r="S30" s="91">
        <f t="shared" si="10"/>
        <v>0</v>
      </c>
      <c r="T30" s="92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3" t="s">
        <v>40</v>
      </c>
      <c r="B31" s="94" t="s">
        <v>48</v>
      </c>
      <c r="C31" s="112" t="s">
        <v>49</v>
      </c>
      <c r="D31" s="96" t="s">
        <v>43</v>
      </c>
      <c r="E31" s="113" t="s">
        <v>50</v>
      </c>
      <c r="F31" s="114"/>
      <c r="G31" s="114"/>
      <c r="H31" s="113" t="s">
        <v>50</v>
      </c>
      <c r="I31" s="114"/>
      <c r="J31" s="114"/>
      <c r="K31" s="115">
        <v>2.0</v>
      </c>
      <c r="L31" s="116">
        <v>12423.0</v>
      </c>
      <c r="M31" s="117">
        <f t="shared" ref="M31:M41" si="11">K31*L31</f>
        <v>24846</v>
      </c>
      <c r="N31" s="118">
        <v>2.0</v>
      </c>
      <c r="O31" s="98">
        <v>12423.0</v>
      </c>
      <c r="P31" s="99">
        <f t="shared" ref="P31:P41" si="12">N31*O31</f>
        <v>24846</v>
      </c>
      <c r="Q31" s="99">
        <f t="shared" ref="Q31:Q41" si="13">G31+M31</f>
        <v>24846</v>
      </c>
      <c r="R31" s="99">
        <f t="shared" ref="R31:R41" si="14">J31+P31</f>
        <v>24846</v>
      </c>
      <c r="S31" s="99">
        <f t="shared" ref="S31:S41" si="15">Q31-R31</f>
        <v>0</v>
      </c>
      <c r="T31" s="10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101" t="s">
        <v>40</v>
      </c>
      <c r="B32" s="102" t="s">
        <v>51</v>
      </c>
      <c r="C32" s="112" t="s">
        <v>52</v>
      </c>
      <c r="D32" s="96" t="s">
        <v>43</v>
      </c>
      <c r="K32" s="97">
        <v>2.0</v>
      </c>
      <c r="L32" s="98">
        <v>9000.0</v>
      </c>
      <c r="M32" s="99">
        <f t="shared" si="11"/>
        <v>18000</v>
      </c>
      <c r="N32" s="118">
        <v>2.0</v>
      </c>
      <c r="O32" s="98">
        <v>9000.0</v>
      </c>
      <c r="P32" s="109">
        <f t="shared" si="12"/>
        <v>18000</v>
      </c>
      <c r="Q32" s="109">
        <f t="shared" si="13"/>
        <v>18000</v>
      </c>
      <c r="R32" s="109">
        <f t="shared" si="14"/>
        <v>18000</v>
      </c>
      <c r="S32" s="109">
        <f t="shared" si="15"/>
        <v>0</v>
      </c>
      <c r="T32" s="110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103" t="s">
        <v>40</v>
      </c>
      <c r="B33" s="104" t="s">
        <v>53</v>
      </c>
      <c r="C33" s="119" t="s">
        <v>54</v>
      </c>
      <c r="D33" s="96" t="s">
        <v>43</v>
      </c>
      <c r="K33" s="107">
        <v>2.0</v>
      </c>
      <c r="L33" s="108">
        <v>7000.0</v>
      </c>
      <c r="M33" s="109">
        <f t="shared" si="11"/>
        <v>14000</v>
      </c>
      <c r="N33" s="120">
        <v>2.0</v>
      </c>
      <c r="O33" s="121">
        <v>7000.0</v>
      </c>
      <c r="P33" s="122">
        <f t="shared" si="12"/>
        <v>14000</v>
      </c>
      <c r="Q33" s="122">
        <f t="shared" si="13"/>
        <v>14000</v>
      </c>
      <c r="R33" s="122">
        <f t="shared" si="14"/>
        <v>14000</v>
      </c>
      <c r="S33" s="122">
        <f t="shared" si="15"/>
        <v>0</v>
      </c>
      <c r="T33" s="12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45.0" customHeight="1">
      <c r="A34" s="103" t="s">
        <v>40</v>
      </c>
      <c r="B34" s="124" t="s">
        <v>55</v>
      </c>
      <c r="C34" s="125" t="s">
        <v>56</v>
      </c>
      <c r="D34" s="96" t="s">
        <v>43</v>
      </c>
      <c r="K34" s="126">
        <v>2.0</v>
      </c>
      <c r="L34" s="127">
        <v>6212.0</v>
      </c>
      <c r="M34" s="128">
        <f t="shared" si="11"/>
        <v>12424</v>
      </c>
      <c r="N34" s="129">
        <v>2.0</v>
      </c>
      <c r="O34" s="130">
        <v>6212.0</v>
      </c>
      <c r="P34" s="122">
        <f t="shared" si="12"/>
        <v>12424</v>
      </c>
      <c r="Q34" s="122">
        <f t="shared" si="13"/>
        <v>12424</v>
      </c>
      <c r="R34" s="122">
        <f t="shared" si="14"/>
        <v>12424</v>
      </c>
      <c r="S34" s="122">
        <f t="shared" si="15"/>
        <v>0</v>
      </c>
      <c r="T34" s="123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40.5" customHeight="1">
      <c r="A35" s="103" t="s">
        <v>40</v>
      </c>
      <c r="B35" s="124" t="s">
        <v>57</v>
      </c>
      <c r="C35" s="125" t="s">
        <v>58</v>
      </c>
      <c r="D35" s="96" t="s">
        <v>43</v>
      </c>
      <c r="K35" s="126">
        <v>2.0</v>
      </c>
      <c r="L35" s="127">
        <v>4969.0</v>
      </c>
      <c r="M35" s="128">
        <f t="shared" si="11"/>
        <v>9938</v>
      </c>
      <c r="N35" s="129">
        <v>2.0</v>
      </c>
      <c r="O35" s="130">
        <v>4969.0</v>
      </c>
      <c r="P35" s="122">
        <f t="shared" si="12"/>
        <v>9938</v>
      </c>
      <c r="Q35" s="122">
        <f t="shared" si="13"/>
        <v>9938</v>
      </c>
      <c r="R35" s="122">
        <f t="shared" si="14"/>
        <v>9938</v>
      </c>
      <c r="S35" s="122">
        <f t="shared" si="15"/>
        <v>0</v>
      </c>
      <c r="T35" s="12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103" t="s">
        <v>40</v>
      </c>
      <c r="B36" s="124" t="s">
        <v>59</v>
      </c>
      <c r="C36" s="125" t="s">
        <v>60</v>
      </c>
      <c r="D36" s="96" t="s">
        <v>43</v>
      </c>
      <c r="K36" s="126">
        <v>2.0</v>
      </c>
      <c r="L36" s="127">
        <v>9317.0</v>
      </c>
      <c r="M36" s="128">
        <f t="shared" si="11"/>
        <v>18634</v>
      </c>
      <c r="N36" s="129">
        <v>2.0</v>
      </c>
      <c r="O36" s="130">
        <v>9317.0</v>
      </c>
      <c r="P36" s="122">
        <f t="shared" si="12"/>
        <v>18634</v>
      </c>
      <c r="Q36" s="122">
        <f t="shared" si="13"/>
        <v>18634</v>
      </c>
      <c r="R36" s="122">
        <f t="shared" si="14"/>
        <v>18634</v>
      </c>
      <c r="S36" s="122">
        <f t="shared" si="15"/>
        <v>0</v>
      </c>
      <c r="T36" s="12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103" t="s">
        <v>40</v>
      </c>
      <c r="B37" s="124" t="s">
        <v>61</v>
      </c>
      <c r="C37" s="125" t="s">
        <v>62</v>
      </c>
      <c r="D37" s="96" t="s">
        <v>43</v>
      </c>
      <c r="K37" s="126">
        <v>2.0</v>
      </c>
      <c r="L37" s="127">
        <v>6600.0</v>
      </c>
      <c r="M37" s="128">
        <f t="shared" si="11"/>
        <v>13200</v>
      </c>
      <c r="N37" s="129">
        <v>2.0</v>
      </c>
      <c r="O37" s="130">
        <v>6600.0</v>
      </c>
      <c r="P37" s="122">
        <f t="shared" si="12"/>
        <v>13200</v>
      </c>
      <c r="Q37" s="122">
        <f t="shared" si="13"/>
        <v>13200</v>
      </c>
      <c r="R37" s="122">
        <f t="shared" si="14"/>
        <v>13200</v>
      </c>
      <c r="S37" s="122">
        <f t="shared" si="15"/>
        <v>0</v>
      </c>
      <c r="T37" s="12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103" t="s">
        <v>40</v>
      </c>
      <c r="B38" s="124" t="s">
        <v>63</v>
      </c>
      <c r="C38" s="125" t="s">
        <v>64</v>
      </c>
      <c r="D38" s="96" t="s">
        <v>43</v>
      </c>
      <c r="K38" s="126">
        <v>2.0</v>
      </c>
      <c r="L38" s="127">
        <v>4000.0</v>
      </c>
      <c r="M38" s="128">
        <f t="shared" si="11"/>
        <v>8000</v>
      </c>
      <c r="N38" s="129">
        <v>2.0</v>
      </c>
      <c r="O38" s="130">
        <v>4000.0</v>
      </c>
      <c r="P38" s="122">
        <f t="shared" si="12"/>
        <v>8000</v>
      </c>
      <c r="Q38" s="122">
        <f t="shared" si="13"/>
        <v>8000</v>
      </c>
      <c r="R38" s="122">
        <f t="shared" si="14"/>
        <v>8000</v>
      </c>
      <c r="S38" s="122">
        <f t="shared" si="15"/>
        <v>0</v>
      </c>
      <c r="T38" s="12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103" t="s">
        <v>40</v>
      </c>
      <c r="B39" s="124" t="s">
        <v>65</v>
      </c>
      <c r="C39" s="125" t="s">
        <v>66</v>
      </c>
      <c r="D39" s="96" t="s">
        <v>43</v>
      </c>
      <c r="K39" s="126">
        <v>2.0</v>
      </c>
      <c r="L39" s="127">
        <v>4969.0</v>
      </c>
      <c r="M39" s="128">
        <f t="shared" si="11"/>
        <v>9938</v>
      </c>
      <c r="N39" s="129">
        <v>2.0</v>
      </c>
      <c r="O39" s="130">
        <v>4969.0</v>
      </c>
      <c r="P39" s="122">
        <f t="shared" si="12"/>
        <v>9938</v>
      </c>
      <c r="Q39" s="122">
        <f t="shared" si="13"/>
        <v>9938</v>
      </c>
      <c r="R39" s="122">
        <f t="shared" si="14"/>
        <v>9938</v>
      </c>
      <c r="S39" s="122">
        <f t="shared" si="15"/>
        <v>0</v>
      </c>
      <c r="T39" s="123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ht="30.0" customHeight="1">
      <c r="A40" s="103" t="s">
        <v>40</v>
      </c>
      <c r="B40" s="124" t="s">
        <v>67</v>
      </c>
      <c r="C40" s="125" t="s">
        <v>68</v>
      </c>
      <c r="D40" s="96" t="s">
        <v>43</v>
      </c>
      <c r="K40" s="126">
        <v>2.0</v>
      </c>
      <c r="L40" s="127">
        <v>5000.0</v>
      </c>
      <c r="M40" s="128">
        <f t="shared" si="11"/>
        <v>10000</v>
      </c>
      <c r="N40" s="129">
        <v>2.0</v>
      </c>
      <c r="O40" s="130">
        <v>5000.0</v>
      </c>
      <c r="P40" s="122">
        <f t="shared" si="12"/>
        <v>10000</v>
      </c>
      <c r="Q40" s="122">
        <f t="shared" si="13"/>
        <v>10000</v>
      </c>
      <c r="R40" s="122">
        <f t="shared" si="14"/>
        <v>10000</v>
      </c>
      <c r="S40" s="122">
        <f t="shared" si="15"/>
        <v>0</v>
      </c>
      <c r="T40" s="12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ht="30.0" customHeight="1">
      <c r="A41" s="103" t="s">
        <v>40</v>
      </c>
      <c r="B41" s="124" t="s">
        <v>69</v>
      </c>
      <c r="C41" s="125" t="s">
        <v>70</v>
      </c>
      <c r="D41" s="96" t="s">
        <v>43</v>
      </c>
      <c r="K41" s="131">
        <v>2.0</v>
      </c>
      <c r="L41" s="132">
        <v>6212.0</v>
      </c>
      <c r="M41" s="133">
        <f t="shared" si="11"/>
        <v>12424</v>
      </c>
      <c r="N41" s="134">
        <v>2.0</v>
      </c>
      <c r="O41" s="135">
        <v>6212.0</v>
      </c>
      <c r="P41" s="122">
        <f t="shared" si="12"/>
        <v>12424</v>
      </c>
      <c r="Q41" s="122">
        <f t="shared" si="13"/>
        <v>12424</v>
      </c>
      <c r="R41" s="122">
        <f t="shared" si="14"/>
        <v>12424</v>
      </c>
      <c r="S41" s="122">
        <f t="shared" si="15"/>
        <v>0</v>
      </c>
      <c r="T41" s="123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ht="30.0" customHeight="1">
      <c r="A42" s="136" t="s">
        <v>37</v>
      </c>
      <c r="B42" s="137" t="s">
        <v>71</v>
      </c>
      <c r="C42" s="136" t="s">
        <v>72</v>
      </c>
      <c r="D42" s="138"/>
      <c r="E42" s="139"/>
      <c r="F42" s="140"/>
      <c r="G42" s="141"/>
      <c r="H42" s="142"/>
      <c r="I42" s="140"/>
      <c r="J42" s="141"/>
      <c r="K42" s="89"/>
      <c r="L42" s="90"/>
      <c r="M42" s="91">
        <f>SUM(M43:M45)</f>
        <v>48000</v>
      </c>
      <c r="N42" s="89"/>
      <c r="O42" s="143"/>
      <c r="P42" s="144">
        <f t="shared" ref="P42:S42" si="16">SUM(P43:P45)</f>
        <v>48000</v>
      </c>
      <c r="Q42" s="145">
        <f t="shared" si="16"/>
        <v>48000</v>
      </c>
      <c r="R42" s="145">
        <f t="shared" si="16"/>
        <v>48000</v>
      </c>
      <c r="S42" s="145">
        <f t="shared" si="16"/>
        <v>0</v>
      </c>
      <c r="T42" s="146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42.75" customHeight="1">
      <c r="A43" s="93" t="s">
        <v>40</v>
      </c>
      <c r="B43" s="94" t="s">
        <v>73</v>
      </c>
      <c r="C43" s="95" t="s">
        <v>74</v>
      </c>
      <c r="D43" s="96"/>
      <c r="E43" s="147" t="s">
        <v>50</v>
      </c>
      <c r="G43" s="148"/>
      <c r="H43" s="147" t="s">
        <v>50</v>
      </c>
      <c r="J43" s="148"/>
      <c r="K43" s="97">
        <v>2.0</v>
      </c>
      <c r="L43" s="98">
        <v>14000.0</v>
      </c>
      <c r="M43" s="99">
        <f t="shared" ref="M43:M45" si="17">K43*L43</f>
        <v>28000</v>
      </c>
      <c r="N43" s="97">
        <v>2.0</v>
      </c>
      <c r="O43" s="98">
        <v>14000.0</v>
      </c>
      <c r="P43" s="99">
        <f t="shared" ref="P43:P45" si="18">N43*O43</f>
        <v>28000</v>
      </c>
      <c r="Q43" s="99">
        <f t="shared" ref="Q43:Q45" si="19">G43+M43</f>
        <v>28000</v>
      </c>
      <c r="R43" s="99">
        <f t="shared" ref="R43:R45" si="20">J43+P43</f>
        <v>28000</v>
      </c>
      <c r="S43" s="99">
        <f t="shared" ref="S43:S45" si="21">Q43-R43</f>
        <v>0</v>
      </c>
      <c r="T43" s="100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ht="30.0" customHeight="1">
      <c r="A44" s="101" t="s">
        <v>40</v>
      </c>
      <c r="B44" s="102" t="s">
        <v>75</v>
      </c>
      <c r="C44" s="95" t="s">
        <v>76</v>
      </c>
      <c r="D44" s="96"/>
      <c r="E44" s="149"/>
      <c r="G44" s="148"/>
      <c r="H44" s="149"/>
      <c r="J44" s="148"/>
      <c r="K44" s="97">
        <v>2.0</v>
      </c>
      <c r="L44" s="98">
        <v>5000.0</v>
      </c>
      <c r="M44" s="99">
        <f t="shared" si="17"/>
        <v>10000</v>
      </c>
      <c r="N44" s="97">
        <v>2.0</v>
      </c>
      <c r="O44" s="98">
        <v>5000.0</v>
      </c>
      <c r="P44" s="99">
        <f t="shared" si="18"/>
        <v>10000</v>
      </c>
      <c r="Q44" s="99">
        <f t="shared" si="19"/>
        <v>10000</v>
      </c>
      <c r="R44" s="99">
        <f t="shared" si="20"/>
        <v>10000</v>
      </c>
      <c r="S44" s="99">
        <f t="shared" si="21"/>
        <v>0</v>
      </c>
      <c r="T44" s="100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ht="30.0" customHeight="1">
      <c r="A45" s="103" t="s">
        <v>40</v>
      </c>
      <c r="B45" s="104" t="s">
        <v>77</v>
      </c>
      <c r="C45" s="105" t="s">
        <v>78</v>
      </c>
      <c r="D45" s="106"/>
      <c r="E45" s="150"/>
      <c r="F45" s="151"/>
      <c r="G45" s="152"/>
      <c r="H45" s="150"/>
      <c r="I45" s="151"/>
      <c r="J45" s="152"/>
      <c r="K45" s="107">
        <v>2.0</v>
      </c>
      <c r="L45" s="108">
        <v>5000.0</v>
      </c>
      <c r="M45" s="109">
        <f t="shared" si="17"/>
        <v>10000</v>
      </c>
      <c r="N45" s="107">
        <v>2.0</v>
      </c>
      <c r="O45" s="108">
        <v>5000.0</v>
      </c>
      <c r="P45" s="109">
        <f t="shared" si="18"/>
        <v>10000</v>
      </c>
      <c r="Q45" s="99">
        <f t="shared" si="19"/>
        <v>10000</v>
      </c>
      <c r="R45" s="99">
        <f t="shared" si="20"/>
        <v>10000</v>
      </c>
      <c r="S45" s="99">
        <f t="shared" si="21"/>
        <v>0</v>
      </c>
      <c r="T45" s="110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ht="30.0" customHeight="1">
      <c r="A46" s="153" t="s">
        <v>79</v>
      </c>
      <c r="B46" s="154"/>
      <c r="C46" s="155"/>
      <c r="D46" s="156"/>
      <c r="E46" s="157"/>
      <c r="F46" s="158"/>
      <c r="G46" s="159">
        <f>G26+G30+G42</f>
        <v>0</v>
      </c>
      <c r="H46" s="157"/>
      <c r="I46" s="158"/>
      <c r="J46" s="159">
        <f>J26+J30+J42</f>
        <v>0</v>
      </c>
      <c r="K46" s="157"/>
      <c r="L46" s="158"/>
      <c r="M46" s="159">
        <f>M26+M30+M42</f>
        <v>199404</v>
      </c>
      <c r="N46" s="157"/>
      <c r="O46" s="158"/>
      <c r="P46" s="159">
        <f t="shared" ref="P46:S46" si="22">P26+P30+P42</f>
        <v>199404</v>
      </c>
      <c r="Q46" s="159">
        <f t="shared" si="22"/>
        <v>199404</v>
      </c>
      <c r="R46" s="159">
        <f t="shared" si="22"/>
        <v>199404</v>
      </c>
      <c r="S46" s="159">
        <f t="shared" si="22"/>
        <v>0</v>
      </c>
      <c r="T46" s="160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ht="30.0" customHeight="1">
      <c r="A47" s="86" t="s">
        <v>29</v>
      </c>
      <c r="B47" s="87" t="s">
        <v>80</v>
      </c>
      <c r="C47" s="86" t="s">
        <v>81</v>
      </c>
      <c r="D47" s="88"/>
      <c r="E47" s="89"/>
      <c r="F47" s="90"/>
      <c r="G47" s="161"/>
      <c r="H47" s="89"/>
      <c r="I47" s="90"/>
      <c r="J47" s="161"/>
      <c r="K47" s="89"/>
      <c r="L47" s="90"/>
      <c r="M47" s="161"/>
      <c r="N47" s="89"/>
      <c r="O47" s="90"/>
      <c r="P47" s="161"/>
      <c r="Q47" s="161"/>
      <c r="R47" s="161"/>
      <c r="S47" s="161"/>
      <c r="T47" s="92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ht="30.0" customHeight="1">
      <c r="A48" s="93" t="s">
        <v>40</v>
      </c>
      <c r="B48" s="162" t="s">
        <v>82</v>
      </c>
      <c r="C48" s="95" t="s">
        <v>83</v>
      </c>
      <c r="D48" s="96"/>
      <c r="E48" s="97"/>
      <c r="F48" s="163">
        <v>0.22</v>
      </c>
      <c r="G48" s="99">
        <f t="shared" ref="G48:G49" si="23">E48*F48</f>
        <v>0</v>
      </c>
      <c r="H48" s="97"/>
      <c r="I48" s="163">
        <v>0.22</v>
      </c>
      <c r="J48" s="99">
        <f t="shared" ref="J48:J49" si="24">H48*I48</f>
        <v>0</v>
      </c>
      <c r="K48" s="97"/>
      <c r="L48" s="163">
        <v>0.22</v>
      </c>
      <c r="M48" s="99">
        <f t="shared" ref="M48:M49" si="25">K48*L48</f>
        <v>0</v>
      </c>
      <c r="N48" s="97"/>
      <c r="O48" s="163">
        <v>0.22</v>
      </c>
      <c r="P48" s="99">
        <f t="shared" ref="P48:P49" si="26">N48*O48</f>
        <v>0</v>
      </c>
      <c r="Q48" s="99">
        <f t="shared" ref="Q48:Q49" si="27">G48+M48</f>
        <v>0</v>
      </c>
      <c r="R48" s="99">
        <f t="shared" ref="R48:R49" si="28">J48+P48</f>
        <v>0</v>
      </c>
      <c r="S48" s="99">
        <f t="shared" ref="S48:S49" si="29">Q48-R48</f>
        <v>0</v>
      </c>
      <c r="T48" s="100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01" t="s">
        <v>40</v>
      </c>
      <c r="B49" s="102" t="s">
        <v>84</v>
      </c>
      <c r="C49" s="95" t="s">
        <v>47</v>
      </c>
      <c r="D49" s="96"/>
      <c r="E49" s="97"/>
      <c r="F49" s="163">
        <v>0.22</v>
      </c>
      <c r="G49" s="99">
        <f t="shared" si="23"/>
        <v>0</v>
      </c>
      <c r="H49" s="97"/>
      <c r="I49" s="163">
        <v>0.22</v>
      </c>
      <c r="J49" s="99">
        <f t="shared" si="24"/>
        <v>0</v>
      </c>
      <c r="K49" s="97">
        <v>151404.0</v>
      </c>
      <c r="L49" s="163">
        <v>0.22</v>
      </c>
      <c r="M49" s="99">
        <f t="shared" si="25"/>
        <v>33308.88</v>
      </c>
      <c r="N49" s="97">
        <v>152804.0</v>
      </c>
      <c r="O49" s="163">
        <v>0.22</v>
      </c>
      <c r="P49" s="99">
        <f t="shared" si="26"/>
        <v>33616.88</v>
      </c>
      <c r="Q49" s="99">
        <f t="shared" si="27"/>
        <v>33308.88</v>
      </c>
      <c r="R49" s="99">
        <f t="shared" si="28"/>
        <v>33616.88</v>
      </c>
      <c r="S49" s="99">
        <f t="shared" si="29"/>
        <v>-308</v>
      </c>
      <c r="T49" s="10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53" t="s">
        <v>85</v>
      </c>
      <c r="B50" s="154"/>
      <c r="C50" s="155"/>
      <c r="D50" s="156"/>
      <c r="E50" s="157"/>
      <c r="F50" s="158"/>
      <c r="G50" s="159">
        <f>SUM(G48:G49)</f>
        <v>0</v>
      </c>
      <c r="H50" s="157"/>
      <c r="I50" s="158"/>
      <c r="J50" s="159">
        <f>SUM(J48:J49)</f>
        <v>0</v>
      </c>
      <c r="K50" s="157"/>
      <c r="L50" s="158"/>
      <c r="M50" s="159">
        <f>SUM(M48:M49)</f>
        <v>33308.88</v>
      </c>
      <c r="N50" s="157"/>
      <c r="O50" s="158"/>
      <c r="P50" s="159">
        <f t="shared" ref="P50:S50" si="30">SUM(P48:P49)</f>
        <v>33616.88</v>
      </c>
      <c r="Q50" s="159">
        <f t="shared" si="30"/>
        <v>33308.88</v>
      </c>
      <c r="R50" s="159">
        <f t="shared" si="30"/>
        <v>33616.88</v>
      </c>
      <c r="S50" s="159">
        <f t="shared" si="30"/>
        <v>-308</v>
      </c>
      <c r="T50" s="160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ht="30.0" customHeight="1">
      <c r="A51" s="86" t="s">
        <v>29</v>
      </c>
      <c r="B51" s="87" t="s">
        <v>86</v>
      </c>
      <c r="C51" s="86" t="s">
        <v>87</v>
      </c>
      <c r="D51" s="88"/>
      <c r="E51" s="89"/>
      <c r="F51" s="90"/>
      <c r="G51" s="161"/>
      <c r="H51" s="89"/>
      <c r="I51" s="90"/>
      <c r="J51" s="161"/>
      <c r="K51" s="89"/>
      <c r="L51" s="90"/>
      <c r="M51" s="161"/>
      <c r="N51" s="89"/>
      <c r="O51" s="90"/>
      <c r="P51" s="161"/>
      <c r="Q51" s="161"/>
      <c r="R51" s="161"/>
      <c r="S51" s="161"/>
      <c r="T51" s="92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</row>
    <row r="52" ht="38.25" customHeight="1">
      <c r="A52" s="93" t="s">
        <v>40</v>
      </c>
      <c r="B52" s="162" t="s">
        <v>88</v>
      </c>
      <c r="C52" s="164" t="s">
        <v>89</v>
      </c>
      <c r="D52" s="96" t="s">
        <v>43</v>
      </c>
      <c r="E52" s="97"/>
      <c r="F52" s="98"/>
      <c r="G52" s="99">
        <f t="shared" ref="G52:G54" si="31">E52*F52</f>
        <v>0</v>
      </c>
      <c r="H52" s="97"/>
      <c r="I52" s="98"/>
      <c r="J52" s="99">
        <f t="shared" ref="J52:J54" si="32">H52*I52</f>
        <v>0</v>
      </c>
      <c r="K52" s="97">
        <v>2.0</v>
      </c>
      <c r="L52" s="98">
        <v>2000.0</v>
      </c>
      <c r="M52" s="99">
        <f t="shared" ref="M52:M54" si="33">K52*L52</f>
        <v>4000</v>
      </c>
      <c r="N52" s="97">
        <v>2.0</v>
      </c>
      <c r="O52" s="98">
        <v>2000.0</v>
      </c>
      <c r="P52" s="99">
        <f t="shared" ref="P52:P54" si="34">N52*O52</f>
        <v>4000</v>
      </c>
      <c r="Q52" s="99">
        <f t="shared" ref="Q52:Q54" si="35">G52+M52</f>
        <v>4000</v>
      </c>
      <c r="R52" s="99">
        <f t="shared" ref="R52:R54" si="36">J52+P52</f>
        <v>4000</v>
      </c>
      <c r="S52" s="99">
        <f t="shared" ref="S52:S54" si="37">Q52-R52</f>
        <v>0</v>
      </c>
      <c r="T52" s="100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01" t="s">
        <v>40</v>
      </c>
      <c r="B53" s="102" t="s">
        <v>90</v>
      </c>
      <c r="C53" s="164" t="s">
        <v>91</v>
      </c>
      <c r="D53" s="96" t="s">
        <v>43</v>
      </c>
      <c r="E53" s="97"/>
      <c r="F53" s="98"/>
      <c r="G53" s="99">
        <f t="shared" si="31"/>
        <v>0</v>
      </c>
      <c r="H53" s="97"/>
      <c r="I53" s="98"/>
      <c r="J53" s="99">
        <f t="shared" si="32"/>
        <v>0</v>
      </c>
      <c r="K53" s="97"/>
      <c r="L53" s="98"/>
      <c r="M53" s="99">
        <f t="shared" si="33"/>
        <v>0</v>
      </c>
      <c r="N53" s="97"/>
      <c r="O53" s="98"/>
      <c r="P53" s="99">
        <f t="shared" si="34"/>
        <v>0</v>
      </c>
      <c r="Q53" s="99">
        <f t="shared" si="35"/>
        <v>0</v>
      </c>
      <c r="R53" s="99">
        <f t="shared" si="36"/>
        <v>0</v>
      </c>
      <c r="S53" s="99">
        <f t="shared" si="37"/>
        <v>0</v>
      </c>
      <c r="T53" s="10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>
      <c r="A54" s="103" t="s">
        <v>40</v>
      </c>
      <c r="B54" s="104" t="s">
        <v>92</v>
      </c>
      <c r="C54" s="164" t="s">
        <v>91</v>
      </c>
      <c r="D54" s="106" t="s">
        <v>43</v>
      </c>
      <c r="E54" s="107"/>
      <c r="F54" s="108"/>
      <c r="G54" s="109">
        <f t="shared" si="31"/>
        <v>0</v>
      </c>
      <c r="H54" s="107"/>
      <c r="I54" s="108"/>
      <c r="J54" s="109">
        <f t="shared" si="32"/>
        <v>0</v>
      </c>
      <c r="K54" s="107"/>
      <c r="L54" s="108"/>
      <c r="M54" s="109">
        <f t="shared" si="33"/>
        <v>0</v>
      </c>
      <c r="N54" s="107"/>
      <c r="O54" s="108"/>
      <c r="P54" s="109">
        <f t="shared" si="34"/>
        <v>0</v>
      </c>
      <c r="Q54" s="99">
        <f t="shared" si="35"/>
        <v>0</v>
      </c>
      <c r="R54" s="99">
        <f t="shared" si="36"/>
        <v>0</v>
      </c>
      <c r="S54" s="99">
        <f t="shared" si="37"/>
        <v>0</v>
      </c>
      <c r="T54" s="11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53" t="s">
        <v>93</v>
      </c>
      <c r="B55" s="154"/>
      <c r="C55" s="155"/>
      <c r="D55" s="156"/>
      <c r="E55" s="157"/>
      <c r="F55" s="158"/>
      <c r="G55" s="159">
        <f>SUM(G52:G54)</f>
        <v>0</v>
      </c>
      <c r="H55" s="157"/>
      <c r="I55" s="158"/>
      <c r="J55" s="159">
        <f>SUM(J52:J54)</f>
        <v>0</v>
      </c>
      <c r="K55" s="157"/>
      <c r="L55" s="158"/>
      <c r="M55" s="159">
        <f>SUM(M52:M54)</f>
        <v>4000</v>
      </c>
      <c r="N55" s="157"/>
      <c r="O55" s="158"/>
      <c r="P55" s="159">
        <f t="shared" ref="P55:S55" si="38">SUM(P52:P54)</f>
        <v>4000</v>
      </c>
      <c r="Q55" s="159">
        <f t="shared" si="38"/>
        <v>4000</v>
      </c>
      <c r="R55" s="159">
        <f t="shared" si="38"/>
        <v>4000</v>
      </c>
      <c r="S55" s="159">
        <f t="shared" si="38"/>
        <v>0</v>
      </c>
      <c r="T55" s="160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ht="30.0" customHeight="1">
      <c r="A56" s="86" t="s">
        <v>29</v>
      </c>
      <c r="B56" s="87" t="s">
        <v>94</v>
      </c>
      <c r="C56" s="165" t="s">
        <v>95</v>
      </c>
      <c r="D56" s="88"/>
      <c r="E56" s="89"/>
      <c r="F56" s="90"/>
      <c r="G56" s="161"/>
      <c r="H56" s="89"/>
      <c r="I56" s="90"/>
      <c r="J56" s="161"/>
      <c r="K56" s="89"/>
      <c r="L56" s="90"/>
      <c r="M56" s="161"/>
      <c r="N56" s="89"/>
      <c r="O56" s="90"/>
      <c r="P56" s="161"/>
      <c r="Q56" s="161"/>
      <c r="R56" s="161"/>
      <c r="S56" s="161"/>
      <c r="T56" s="92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ht="30.0" customHeight="1">
      <c r="A57" s="93" t="s">
        <v>40</v>
      </c>
      <c r="B57" s="162" t="s">
        <v>96</v>
      </c>
      <c r="C57" s="164" t="s">
        <v>97</v>
      </c>
      <c r="D57" s="96" t="s">
        <v>43</v>
      </c>
      <c r="E57" s="97"/>
      <c r="F57" s="98"/>
      <c r="G57" s="99">
        <f t="shared" ref="G57:G60" si="39">E57*F57</f>
        <v>0</v>
      </c>
      <c r="H57" s="97"/>
      <c r="I57" s="98"/>
      <c r="J57" s="99">
        <f t="shared" ref="J57:J60" si="40">H57*I57</f>
        <v>0</v>
      </c>
      <c r="K57" s="97">
        <v>2.0</v>
      </c>
      <c r="L57" s="98">
        <v>50.0</v>
      </c>
      <c r="M57" s="99">
        <f t="shared" ref="M57:M60" si="41">K57*L57</f>
        <v>100</v>
      </c>
      <c r="N57" s="97"/>
      <c r="O57" s="98"/>
      <c r="P57" s="99">
        <f t="shared" ref="P57:P60" si="42">N57*O57</f>
        <v>0</v>
      </c>
      <c r="Q57" s="99">
        <f t="shared" ref="Q57:Q60" si="43">G57+M57</f>
        <v>100</v>
      </c>
      <c r="R57" s="99">
        <f t="shared" ref="R57:R60" si="44">J57+P57</f>
        <v>0</v>
      </c>
      <c r="S57" s="99">
        <f t="shared" ref="S57:S60" si="45">Q57-R57</f>
        <v>100</v>
      </c>
      <c r="T57" s="100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01" t="s">
        <v>40</v>
      </c>
      <c r="B58" s="104" t="s">
        <v>98</v>
      </c>
      <c r="C58" s="164" t="s">
        <v>99</v>
      </c>
      <c r="D58" s="96" t="s">
        <v>43</v>
      </c>
      <c r="E58" s="97"/>
      <c r="F58" s="98"/>
      <c r="G58" s="99">
        <f t="shared" si="39"/>
        <v>0</v>
      </c>
      <c r="H58" s="97"/>
      <c r="I58" s="98"/>
      <c r="J58" s="99">
        <f t="shared" si="40"/>
        <v>0</v>
      </c>
      <c r="K58" s="97">
        <v>2.0</v>
      </c>
      <c r="L58" s="98">
        <v>1000.0</v>
      </c>
      <c r="M58" s="99">
        <f t="shared" si="41"/>
        <v>2000</v>
      </c>
      <c r="N58" s="97"/>
      <c r="O58" s="98"/>
      <c r="P58" s="99">
        <f t="shared" si="42"/>
        <v>0</v>
      </c>
      <c r="Q58" s="99">
        <f t="shared" si="43"/>
        <v>2000</v>
      </c>
      <c r="R58" s="99">
        <f t="shared" si="44"/>
        <v>0</v>
      </c>
      <c r="S58" s="99">
        <f t="shared" si="45"/>
        <v>2000</v>
      </c>
      <c r="T58" s="10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30.0" customHeight="1">
      <c r="A59" s="101" t="s">
        <v>40</v>
      </c>
      <c r="B59" s="102" t="s">
        <v>100</v>
      </c>
      <c r="C59" s="166" t="s">
        <v>101</v>
      </c>
      <c r="D59" s="96" t="s">
        <v>43</v>
      </c>
      <c r="E59" s="97"/>
      <c r="F59" s="98"/>
      <c r="G59" s="99">
        <f t="shared" si="39"/>
        <v>0</v>
      </c>
      <c r="H59" s="97"/>
      <c r="I59" s="98"/>
      <c r="J59" s="99">
        <f t="shared" si="40"/>
        <v>0</v>
      </c>
      <c r="K59" s="97"/>
      <c r="L59" s="98"/>
      <c r="M59" s="99">
        <f t="shared" si="41"/>
        <v>0</v>
      </c>
      <c r="N59" s="97"/>
      <c r="O59" s="98"/>
      <c r="P59" s="99">
        <f t="shared" si="42"/>
        <v>0</v>
      </c>
      <c r="Q59" s="99">
        <f t="shared" si="43"/>
        <v>0</v>
      </c>
      <c r="R59" s="99">
        <f t="shared" si="44"/>
        <v>0</v>
      </c>
      <c r="S59" s="99">
        <f t="shared" si="45"/>
        <v>0</v>
      </c>
      <c r="T59" s="10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45.75" customHeight="1">
      <c r="A60" s="103" t="s">
        <v>40</v>
      </c>
      <c r="B60" s="102" t="s">
        <v>102</v>
      </c>
      <c r="C60" s="167" t="s">
        <v>103</v>
      </c>
      <c r="D60" s="106" t="s">
        <v>43</v>
      </c>
      <c r="E60" s="107"/>
      <c r="F60" s="108"/>
      <c r="G60" s="109">
        <f t="shared" si="39"/>
        <v>0</v>
      </c>
      <c r="H60" s="107"/>
      <c r="I60" s="108"/>
      <c r="J60" s="109">
        <f t="shared" si="40"/>
        <v>0</v>
      </c>
      <c r="K60" s="107">
        <v>2.0</v>
      </c>
      <c r="L60" s="108">
        <v>850.0</v>
      </c>
      <c r="M60" s="109">
        <f t="shared" si="41"/>
        <v>1700</v>
      </c>
      <c r="N60" s="107">
        <v>2.0</v>
      </c>
      <c r="O60" s="108">
        <v>700.0</v>
      </c>
      <c r="P60" s="109">
        <f t="shared" si="42"/>
        <v>1400</v>
      </c>
      <c r="Q60" s="99">
        <f t="shared" si="43"/>
        <v>1700</v>
      </c>
      <c r="R60" s="99">
        <f t="shared" si="44"/>
        <v>1400</v>
      </c>
      <c r="S60" s="99">
        <f t="shared" si="45"/>
        <v>300</v>
      </c>
      <c r="T60" s="11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68" t="s">
        <v>104</v>
      </c>
      <c r="B61" s="154"/>
      <c r="C61" s="155"/>
      <c r="D61" s="156"/>
      <c r="E61" s="157"/>
      <c r="F61" s="158"/>
      <c r="G61" s="159">
        <f>SUM(G57:G60)</f>
        <v>0</v>
      </c>
      <c r="H61" s="157"/>
      <c r="I61" s="158"/>
      <c r="J61" s="159">
        <f>SUM(J57:J60)</f>
        <v>0</v>
      </c>
      <c r="K61" s="157"/>
      <c r="L61" s="158"/>
      <c r="M61" s="159">
        <f>SUM(M57:M60)</f>
        <v>3800</v>
      </c>
      <c r="N61" s="157"/>
      <c r="O61" s="158"/>
      <c r="P61" s="159">
        <f t="shared" ref="P61:S61" si="46">SUM(P57:P60)</f>
        <v>1400</v>
      </c>
      <c r="Q61" s="159">
        <f t="shared" si="46"/>
        <v>3800</v>
      </c>
      <c r="R61" s="159">
        <f t="shared" si="46"/>
        <v>1400</v>
      </c>
      <c r="S61" s="159">
        <f t="shared" si="46"/>
        <v>2400</v>
      </c>
      <c r="T61" s="160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ht="30.0" customHeight="1">
      <c r="A62" s="86" t="s">
        <v>29</v>
      </c>
      <c r="B62" s="87" t="s">
        <v>105</v>
      </c>
      <c r="C62" s="86" t="s">
        <v>106</v>
      </c>
      <c r="D62" s="88"/>
      <c r="E62" s="89"/>
      <c r="F62" s="90"/>
      <c r="G62" s="161"/>
      <c r="H62" s="89"/>
      <c r="I62" s="90"/>
      <c r="J62" s="161"/>
      <c r="K62" s="89"/>
      <c r="L62" s="90"/>
      <c r="M62" s="161"/>
      <c r="N62" s="89"/>
      <c r="O62" s="90"/>
      <c r="P62" s="161"/>
      <c r="Q62" s="161"/>
      <c r="R62" s="161"/>
      <c r="S62" s="161"/>
      <c r="T62" s="92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</row>
    <row r="63" ht="30.0" customHeight="1">
      <c r="A63" s="93" t="s">
        <v>40</v>
      </c>
      <c r="B63" s="162" t="s">
        <v>107</v>
      </c>
      <c r="C63" s="169" t="s">
        <v>108</v>
      </c>
      <c r="D63" s="96" t="s">
        <v>43</v>
      </c>
      <c r="E63" s="97"/>
      <c r="F63" s="98"/>
      <c r="G63" s="99">
        <f t="shared" ref="G63:G65" si="47">E63*F63</f>
        <v>0</v>
      </c>
      <c r="H63" s="97"/>
      <c r="I63" s="98"/>
      <c r="J63" s="99">
        <f t="shared" ref="J63:J65" si="48">H63*I63</f>
        <v>0</v>
      </c>
      <c r="K63" s="97"/>
      <c r="L63" s="98"/>
      <c r="M63" s="99">
        <f t="shared" ref="M63:M65" si="49">K63*L63</f>
        <v>0</v>
      </c>
      <c r="N63" s="97"/>
      <c r="O63" s="98"/>
      <c r="P63" s="99">
        <f t="shared" ref="P63:P65" si="50">N63*O63</f>
        <v>0</v>
      </c>
      <c r="Q63" s="99">
        <f t="shared" ref="Q63:Q65" si="51">G63+M63</f>
        <v>0</v>
      </c>
      <c r="R63" s="99">
        <f t="shared" ref="R63:R65" si="52">J63+P63</f>
        <v>0</v>
      </c>
      <c r="S63" s="99">
        <f t="shared" ref="S63:S65" si="53">Q63-R63</f>
        <v>0</v>
      </c>
      <c r="T63" s="10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01" t="s">
        <v>40</v>
      </c>
      <c r="B64" s="102" t="s">
        <v>109</v>
      </c>
      <c r="C64" s="169" t="s">
        <v>110</v>
      </c>
      <c r="D64" s="96" t="s">
        <v>43</v>
      </c>
      <c r="E64" s="97"/>
      <c r="F64" s="98"/>
      <c r="G64" s="99">
        <f t="shared" si="47"/>
        <v>0</v>
      </c>
      <c r="H64" s="97"/>
      <c r="I64" s="98"/>
      <c r="J64" s="99">
        <f t="shared" si="48"/>
        <v>0</v>
      </c>
      <c r="K64" s="97"/>
      <c r="L64" s="98"/>
      <c r="M64" s="99">
        <f t="shared" si="49"/>
        <v>0</v>
      </c>
      <c r="N64" s="97"/>
      <c r="O64" s="98"/>
      <c r="P64" s="99">
        <f t="shared" si="50"/>
        <v>0</v>
      </c>
      <c r="Q64" s="99">
        <f t="shared" si="51"/>
        <v>0</v>
      </c>
      <c r="R64" s="99">
        <f t="shared" si="52"/>
        <v>0</v>
      </c>
      <c r="S64" s="99">
        <f t="shared" si="53"/>
        <v>0</v>
      </c>
      <c r="T64" s="10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03" t="s">
        <v>40</v>
      </c>
      <c r="B65" s="104" t="s">
        <v>111</v>
      </c>
      <c r="C65" s="170" t="s">
        <v>112</v>
      </c>
      <c r="D65" s="106" t="s">
        <v>43</v>
      </c>
      <c r="E65" s="107"/>
      <c r="F65" s="108"/>
      <c r="G65" s="109">
        <f t="shared" si="47"/>
        <v>0</v>
      </c>
      <c r="H65" s="107"/>
      <c r="I65" s="108"/>
      <c r="J65" s="109">
        <f t="shared" si="48"/>
        <v>0</v>
      </c>
      <c r="K65" s="107"/>
      <c r="L65" s="108"/>
      <c r="M65" s="109">
        <f t="shared" si="49"/>
        <v>0</v>
      </c>
      <c r="N65" s="107"/>
      <c r="O65" s="108"/>
      <c r="P65" s="109">
        <f t="shared" si="50"/>
        <v>0</v>
      </c>
      <c r="Q65" s="99">
        <f t="shared" si="51"/>
        <v>0</v>
      </c>
      <c r="R65" s="99">
        <f t="shared" si="52"/>
        <v>0</v>
      </c>
      <c r="S65" s="99">
        <f t="shared" si="53"/>
        <v>0</v>
      </c>
      <c r="T65" s="11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53" t="s">
        <v>113</v>
      </c>
      <c r="B66" s="154"/>
      <c r="C66" s="155"/>
      <c r="D66" s="156"/>
      <c r="E66" s="157"/>
      <c r="F66" s="158"/>
      <c r="G66" s="159">
        <f>SUM(G63:G65)</f>
        <v>0</v>
      </c>
      <c r="H66" s="157"/>
      <c r="I66" s="158"/>
      <c r="J66" s="159">
        <f>SUM(J63:J65)</f>
        <v>0</v>
      </c>
      <c r="K66" s="157"/>
      <c r="L66" s="158"/>
      <c r="M66" s="159">
        <f>SUM(M63:M65)</f>
        <v>0</v>
      </c>
      <c r="N66" s="157"/>
      <c r="O66" s="158"/>
      <c r="P66" s="159">
        <f t="shared" ref="P66:S66" si="54">SUM(P63:P65)</f>
        <v>0</v>
      </c>
      <c r="Q66" s="159">
        <f t="shared" si="54"/>
        <v>0</v>
      </c>
      <c r="R66" s="159">
        <f t="shared" si="54"/>
        <v>0</v>
      </c>
      <c r="S66" s="159">
        <f t="shared" si="54"/>
        <v>0</v>
      </c>
      <c r="T66" s="160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ht="30.0" customHeight="1">
      <c r="A67" s="86" t="s">
        <v>29</v>
      </c>
      <c r="B67" s="87" t="s">
        <v>114</v>
      </c>
      <c r="C67" s="86" t="s">
        <v>115</v>
      </c>
      <c r="D67" s="88"/>
      <c r="E67" s="89"/>
      <c r="F67" s="90"/>
      <c r="G67" s="161"/>
      <c r="H67" s="89"/>
      <c r="I67" s="90"/>
      <c r="J67" s="161"/>
      <c r="K67" s="89"/>
      <c r="L67" s="90"/>
      <c r="M67" s="161"/>
      <c r="N67" s="89"/>
      <c r="O67" s="90"/>
      <c r="P67" s="161"/>
      <c r="Q67" s="161"/>
      <c r="R67" s="161"/>
      <c r="S67" s="161"/>
      <c r="T67" s="92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</row>
    <row r="68" ht="30.0" customHeight="1">
      <c r="A68" s="93" t="s">
        <v>40</v>
      </c>
      <c r="B68" s="162" t="s">
        <v>116</v>
      </c>
      <c r="C68" s="171" t="s">
        <v>117</v>
      </c>
      <c r="D68" s="96" t="s">
        <v>118</v>
      </c>
      <c r="E68" s="97"/>
      <c r="F68" s="98"/>
      <c r="G68" s="99">
        <f t="shared" ref="G68:G91" si="55">E68*F68</f>
        <v>0</v>
      </c>
      <c r="H68" s="97"/>
      <c r="I68" s="98"/>
      <c r="J68" s="99">
        <f t="shared" ref="J68:J91" si="56">H68*I68</f>
        <v>0</v>
      </c>
      <c r="K68" s="172">
        <v>1.0</v>
      </c>
      <c r="L68" s="173">
        <v>5900.0</v>
      </c>
      <c r="M68" s="99">
        <f t="shared" ref="M68:M91" si="57">K68*L68</f>
        <v>5900</v>
      </c>
      <c r="N68" s="172">
        <v>1.0</v>
      </c>
      <c r="O68" s="173">
        <v>5900.0</v>
      </c>
      <c r="P68" s="99">
        <f t="shared" ref="P68:P91" si="58">N68*O68</f>
        <v>5900</v>
      </c>
      <c r="Q68" s="99">
        <f t="shared" ref="Q68:Q73" si="59">G68+M68</f>
        <v>5900</v>
      </c>
      <c r="R68" s="99">
        <f t="shared" ref="R68:R91" si="60">J68+P68</f>
        <v>5900</v>
      </c>
      <c r="S68" s="99">
        <f t="shared" ref="S68:S91" si="61">Q68-R68</f>
        <v>0</v>
      </c>
      <c r="T68" s="100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01" t="s">
        <v>40</v>
      </c>
      <c r="B69" s="102" t="s">
        <v>119</v>
      </c>
      <c r="C69" s="171" t="s">
        <v>120</v>
      </c>
      <c r="D69" s="96" t="s">
        <v>118</v>
      </c>
      <c r="E69" s="107"/>
      <c r="F69" s="108"/>
      <c r="G69" s="109">
        <f t="shared" si="55"/>
        <v>0</v>
      </c>
      <c r="H69" s="107"/>
      <c r="I69" s="108"/>
      <c r="J69" s="109">
        <f t="shared" si="56"/>
        <v>0</v>
      </c>
      <c r="K69" s="174">
        <v>3.0</v>
      </c>
      <c r="L69" s="173">
        <v>3700.0</v>
      </c>
      <c r="M69" s="109">
        <f t="shared" si="57"/>
        <v>11100</v>
      </c>
      <c r="N69" s="174">
        <v>3.0</v>
      </c>
      <c r="O69" s="173">
        <v>3700.0</v>
      </c>
      <c r="P69" s="109">
        <f t="shared" si="58"/>
        <v>11100</v>
      </c>
      <c r="Q69" s="99">
        <f t="shared" si="59"/>
        <v>11100</v>
      </c>
      <c r="R69" s="99">
        <f t="shared" si="60"/>
        <v>11100</v>
      </c>
      <c r="S69" s="99">
        <f t="shared" si="61"/>
        <v>0</v>
      </c>
      <c r="T69" s="10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03" t="s">
        <v>40</v>
      </c>
      <c r="B70" s="104" t="s">
        <v>121</v>
      </c>
      <c r="C70" s="171" t="s">
        <v>122</v>
      </c>
      <c r="D70" s="175" t="s">
        <v>118</v>
      </c>
      <c r="E70" s="176"/>
      <c r="F70" s="127"/>
      <c r="G70" s="99">
        <f t="shared" si="55"/>
        <v>0</v>
      </c>
      <c r="H70" s="176"/>
      <c r="I70" s="127"/>
      <c r="J70" s="99">
        <f t="shared" si="56"/>
        <v>0</v>
      </c>
      <c r="K70" s="177">
        <v>4.0</v>
      </c>
      <c r="L70" s="173">
        <v>2800.0</v>
      </c>
      <c r="M70" s="122">
        <f t="shared" si="57"/>
        <v>11200</v>
      </c>
      <c r="N70" s="177">
        <v>4.0</v>
      </c>
      <c r="O70" s="173">
        <v>2800.0</v>
      </c>
      <c r="P70" s="122">
        <f t="shared" si="58"/>
        <v>11200</v>
      </c>
      <c r="Q70" s="178">
        <f t="shared" si="59"/>
        <v>11200</v>
      </c>
      <c r="R70" s="99">
        <f t="shared" si="60"/>
        <v>11200</v>
      </c>
      <c r="S70" s="99">
        <f t="shared" si="61"/>
        <v>0</v>
      </c>
      <c r="T70" s="11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03" t="s">
        <v>40</v>
      </c>
      <c r="B71" s="104" t="s">
        <v>123</v>
      </c>
      <c r="C71" s="171" t="s">
        <v>124</v>
      </c>
      <c r="D71" s="175" t="s">
        <v>118</v>
      </c>
      <c r="E71" s="176"/>
      <c r="F71" s="127"/>
      <c r="G71" s="99">
        <f t="shared" si="55"/>
        <v>0</v>
      </c>
      <c r="H71" s="176"/>
      <c r="I71" s="127"/>
      <c r="J71" s="99">
        <f t="shared" si="56"/>
        <v>0</v>
      </c>
      <c r="K71" s="177">
        <v>12.0</v>
      </c>
      <c r="L71" s="173">
        <v>1099.0</v>
      </c>
      <c r="M71" s="122">
        <f t="shared" si="57"/>
        <v>13188</v>
      </c>
      <c r="N71" s="177">
        <v>12.0</v>
      </c>
      <c r="O71" s="173">
        <v>1099.0</v>
      </c>
      <c r="P71" s="122">
        <f t="shared" si="58"/>
        <v>13188</v>
      </c>
      <c r="Q71" s="178">
        <f t="shared" si="59"/>
        <v>13188</v>
      </c>
      <c r="R71" s="99">
        <f t="shared" si="60"/>
        <v>13188</v>
      </c>
      <c r="S71" s="99">
        <f t="shared" si="61"/>
        <v>0</v>
      </c>
      <c r="T71" s="11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3" t="s">
        <v>40</v>
      </c>
      <c r="B72" s="104" t="s">
        <v>125</v>
      </c>
      <c r="C72" s="171" t="s">
        <v>126</v>
      </c>
      <c r="D72" s="175" t="s">
        <v>118</v>
      </c>
      <c r="E72" s="176"/>
      <c r="F72" s="127"/>
      <c r="G72" s="99">
        <f t="shared" si="55"/>
        <v>0</v>
      </c>
      <c r="H72" s="176"/>
      <c r="I72" s="127"/>
      <c r="J72" s="99">
        <f t="shared" si="56"/>
        <v>0</v>
      </c>
      <c r="K72" s="177">
        <v>1.0</v>
      </c>
      <c r="L72" s="173">
        <v>1820.0</v>
      </c>
      <c r="M72" s="122">
        <f t="shared" si="57"/>
        <v>1820</v>
      </c>
      <c r="N72" s="177">
        <v>1.0</v>
      </c>
      <c r="O72" s="173">
        <v>1820.0</v>
      </c>
      <c r="P72" s="122">
        <f t="shared" si="58"/>
        <v>1820</v>
      </c>
      <c r="Q72" s="178">
        <f t="shared" si="59"/>
        <v>1820</v>
      </c>
      <c r="R72" s="99">
        <f t="shared" si="60"/>
        <v>1820</v>
      </c>
      <c r="S72" s="99">
        <f t="shared" si="61"/>
        <v>0</v>
      </c>
      <c r="T72" s="11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03" t="s">
        <v>40</v>
      </c>
      <c r="B73" s="104" t="s">
        <v>127</v>
      </c>
      <c r="C73" s="171" t="s">
        <v>128</v>
      </c>
      <c r="D73" s="175" t="s">
        <v>118</v>
      </c>
      <c r="E73" s="176"/>
      <c r="F73" s="127"/>
      <c r="G73" s="99">
        <f t="shared" si="55"/>
        <v>0</v>
      </c>
      <c r="H73" s="176"/>
      <c r="I73" s="127"/>
      <c r="J73" s="99">
        <f t="shared" si="56"/>
        <v>0</v>
      </c>
      <c r="K73" s="179">
        <v>50.0</v>
      </c>
      <c r="L73" s="173">
        <v>66.0</v>
      </c>
      <c r="M73" s="122">
        <f t="shared" si="57"/>
        <v>3300</v>
      </c>
      <c r="N73" s="179">
        <v>50.0</v>
      </c>
      <c r="O73" s="173">
        <v>66.0</v>
      </c>
      <c r="P73" s="122">
        <f t="shared" si="58"/>
        <v>3300</v>
      </c>
      <c r="Q73" s="178">
        <f t="shared" si="59"/>
        <v>3300</v>
      </c>
      <c r="R73" s="99">
        <f t="shared" si="60"/>
        <v>3300</v>
      </c>
      <c r="S73" s="99">
        <f t="shared" si="61"/>
        <v>0</v>
      </c>
      <c r="T73" s="11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03" t="s">
        <v>40</v>
      </c>
      <c r="B74" s="104" t="s">
        <v>129</v>
      </c>
      <c r="C74" s="171" t="s">
        <v>130</v>
      </c>
      <c r="D74" s="175" t="s">
        <v>118</v>
      </c>
      <c r="E74" s="176"/>
      <c r="F74" s="127"/>
      <c r="G74" s="99">
        <f t="shared" si="55"/>
        <v>0</v>
      </c>
      <c r="H74" s="176"/>
      <c r="I74" s="127"/>
      <c r="J74" s="99">
        <f t="shared" si="56"/>
        <v>0</v>
      </c>
      <c r="K74" s="177">
        <v>1.0</v>
      </c>
      <c r="L74" s="173">
        <v>2604.0</v>
      </c>
      <c r="M74" s="122">
        <f t="shared" si="57"/>
        <v>2604</v>
      </c>
      <c r="N74" s="177">
        <v>1.0</v>
      </c>
      <c r="O74" s="173">
        <v>2604.0</v>
      </c>
      <c r="P74" s="122">
        <f t="shared" si="58"/>
        <v>2604</v>
      </c>
      <c r="Q74" s="178">
        <f>+G74+M74</f>
        <v>2604</v>
      </c>
      <c r="R74" s="99">
        <f t="shared" si="60"/>
        <v>2604</v>
      </c>
      <c r="S74" s="99">
        <f t="shared" si="61"/>
        <v>0</v>
      </c>
      <c r="T74" s="11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103" t="s">
        <v>40</v>
      </c>
      <c r="B75" s="104" t="s">
        <v>131</v>
      </c>
      <c r="C75" s="171" t="s">
        <v>132</v>
      </c>
      <c r="D75" s="175" t="s">
        <v>118</v>
      </c>
      <c r="E75" s="176"/>
      <c r="F75" s="127"/>
      <c r="G75" s="99">
        <f t="shared" si="55"/>
        <v>0</v>
      </c>
      <c r="H75" s="176"/>
      <c r="I75" s="127"/>
      <c r="J75" s="99">
        <f t="shared" si="56"/>
        <v>0</v>
      </c>
      <c r="K75" s="177">
        <v>26.0</v>
      </c>
      <c r="L75" s="173">
        <v>57.0</v>
      </c>
      <c r="M75" s="122">
        <f t="shared" si="57"/>
        <v>1482</v>
      </c>
      <c r="N75" s="177">
        <v>26.0</v>
      </c>
      <c r="O75" s="173">
        <v>57.0</v>
      </c>
      <c r="P75" s="122">
        <f t="shared" si="58"/>
        <v>1482</v>
      </c>
      <c r="Q75" s="178">
        <f t="shared" ref="Q75:Q91" si="62">G75+M75</f>
        <v>1482</v>
      </c>
      <c r="R75" s="99">
        <f t="shared" si="60"/>
        <v>1482</v>
      </c>
      <c r="S75" s="99">
        <f t="shared" si="61"/>
        <v>0</v>
      </c>
      <c r="T75" s="11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3" t="s">
        <v>40</v>
      </c>
      <c r="B76" s="104" t="s">
        <v>133</v>
      </c>
      <c r="C76" s="171" t="s">
        <v>134</v>
      </c>
      <c r="D76" s="175" t="s">
        <v>118</v>
      </c>
      <c r="E76" s="176"/>
      <c r="F76" s="127"/>
      <c r="G76" s="99">
        <f t="shared" si="55"/>
        <v>0</v>
      </c>
      <c r="H76" s="176"/>
      <c r="I76" s="127"/>
      <c r="J76" s="99">
        <f t="shared" si="56"/>
        <v>0</v>
      </c>
      <c r="K76" s="177">
        <v>15.0</v>
      </c>
      <c r="L76" s="173">
        <v>129.0</v>
      </c>
      <c r="M76" s="122">
        <f t="shared" si="57"/>
        <v>1935</v>
      </c>
      <c r="N76" s="177">
        <v>15.0</v>
      </c>
      <c r="O76" s="173">
        <v>129.0</v>
      </c>
      <c r="P76" s="122">
        <f t="shared" si="58"/>
        <v>1935</v>
      </c>
      <c r="Q76" s="178">
        <f t="shared" si="62"/>
        <v>1935</v>
      </c>
      <c r="R76" s="99">
        <f t="shared" si="60"/>
        <v>1935</v>
      </c>
      <c r="S76" s="99">
        <f t="shared" si="61"/>
        <v>0</v>
      </c>
      <c r="T76" s="11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3" t="s">
        <v>40</v>
      </c>
      <c r="B77" s="104" t="s">
        <v>135</v>
      </c>
      <c r="C77" s="171" t="s">
        <v>136</v>
      </c>
      <c r="D77" s="175" t="s">
        <v>118</v>
      </c>
      <c r="E77" s="176"/>
      <c r="F77" s="127"/>
      <c r="G77" s="99">
        <f t="shared" si="55"/>
        <v>0</v>
      </c>
      <c r="H77" s="176"/>
      <c r="I77" s="127"/>
      <c r="J77" s="99">
        <f t="shared" si="56"/>
        <v>0</v>
      </c>
      <c r="K77" s="177">
        <v>15.0</v>
      </c>
      <c r="L77" s="173">
        <v>168.0</v>
      </c>
      <c r="M77" s="122">
        <f t="shared" si="57"/>
        <v>2520</v>
      </c>
      <c r="N77" s="177">
        <v>15.0</v>
      </c>
      <c r="O77" s="173">
        <v>168.0</v>
      </c>
      <c r="P77" s="122">
        <f t="shared" si="58"/>
        <v>2520</v>
      </c>
      <c r="Q77" s="178">
        <f t="shared" si="62"/>
        <v>2520</v>
      </c>
      <c r="R77" s="99">
        <f t="shared" si="60"/>
        <v>2520</v>
      </c>
      <c r="S77" s="99">
        <f t="shared" si="61"/>
        <v>0</v>
      </c>
      <c r="T77" s="11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03" t="s">
        <v>40</v>
      </c>
      <c r="B78" s="104" t="s">
        <v>137</v>
      </c>
      <c r="C78" s="171" t="s">
        <v>138</v>
      </c>
      <c r="D78" s="175" t="s">
        <v>118</v>
      </c>
      <c r="E78" s="176"/>
      <c r="F78" s="127"/>
      <c r="G78" s="99">
        <f t="shared" si="55"/>
        <v>0</v>
      </c>
      <c r="H78" s="176"/>
      <c r="I78" s="127"/>
      <c r="J78" s="99">
        <f t="shared" si="56"/>
        <v>0</v>
      </c>
      <c r="K78" s="177">
        <v>12.0</v>
      </c>
      <c r="L78" s="173">
        <v>1605.0</v>
      </c>
      <c r="M78" s="122">
        <f t="shared" si="57"/>
        <v>19260</v>
      </c>
      <c r="N78" s="177">
        <v>12.0</v>
      </c>
      <c r="O78" s="173">
        <v>1605.0</v>
      </c>
      <c r="P78" s="122">
        <f t="shared" si="58"/>
        <v>19260</v>
      </c>
      <c r="Q78" s="178">
        <f t="shared" si="62"/>
        <v>19260</v>
      </c>
      <c r="R78" s="99">
        <f t="shared" si="60"/>
        <v>19260</v>
      </c>
      <c r="S78" s="99">
        <f t="shared" si="61"/>
        <v>0</v>
      </c>
      <c r="T78" s="110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03" t="s">
        <v>40</v>
      </c>
      <c r="B79" s="104" t="s">
        <v>139</v>
      </c>
      <c r="C79" s="171" t="s">
        <v>140</v>
      </c>
      <c r="D79" s="175" t="s">
        <v>118</v>
      </c>
      <c r="E79" s="176"/>
      <c r="F79" s="127"/>
      <c r="G79" s="99">
        <f t="shared" si="55"/>
        <v>0</v>
      </c>
      <c r="H79" s="176"/>
      <c r="I79" s="127"/>
      <c r="J79" s="99">
        <f t="shared" si="56"/>
        <v>0</v>
      </c>
      <c r="K79" s="177">
        <v>100.0</v>
      </c>
      <c r="L79" s="173">
        <v>20.0</v>
      </c>
      <c r="M79" s="122">
        <f t="shared" si="57"/>
        <v>2000</v>
      </c>
      <c r="N79" s="177">
        <v>100.0</v>
      </c>
      <c r="O79" s="173">
        <v>20.0</v>
      </c>
      <c r="P79" s="122">
        <f t="shared" si="58"/>
        <v>2000</v>
      </c>
      <c r="Q79" s="178">
        <f t="shared" si="62"/>
        <v>2000</v>
      </c>
      <c r="R79" s="99">
        <f t="shared" si="60"/>
        <v>2000</v>
      </c>
      <c r="S79" s="99">
        <f t="shared" si="61"/>
        <v>0</v>
      </c>
      <c r="T79" s="11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03" t="s">
        <v>40</v>
      </c>
      <c r="B80" s="104" t="s">
        <v>141</v>
      </c>
      <c r="C80" s="171" t="s">
        <v>142</v>
      </c>
      <c r="D80" s="175" t="s">
        <v>118</v>
      </c>
      <c r="E80" s="176"/>
      <c r="F80" s="127"/>
      <c r="G80" s="99">
        <f t="shared" si="55"/>
        <v>0</v>
      </c>
      <c r="H80" s="176"/>
      <c r="I80" s="127"/>
      <c r="J80" s="99">
        <f t="shared" si="56"/>
        <v>0</v>
      </c>
      <c r="K80" s="177">
        <v>30.0</v>
      </c>
      <c r="L80" s="173">
        <v>27.2</v>
      </c>
      <c r="M80" s="122">
        <f t="shared" si="57"/>
        <v>816</v>
      </c>
      <c r="N80" s="177">
        <v>30.0</v>
      </c>
      <c r="O80" s="173">
        <v>27.2</v>
      </c>
      <c r="P80" s="122">
        <f t="shared" si="58"/>
        <v>816</v>
      </c>
      <c r="Q80" s="178">
        <f t="shared" si="62"/>
        <v>816</v>
      </c>
      <c r="R80" s="99">
        <f t="shared" si="60"/>
        <v>816</v>
      </c>
      <c r="S80" s="99">
        <f t="shared" si="61"/>
        <v>0</v>
      </c>
      <c r="T80" s="11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03" t="s">
        <v>40</v>
      </c>
      <c r="B81" s="104" t="s">
        <v>143</v>
      </c>
      <c r="C81" s="171" t="s">
        <v>144</v>
      </c>
      <c r="D81" s="175" t="s">
        <v>118</v>
      </c>
      <c r="E81" s="176"/>
      <c r="F81" s="127"/>
      <c r="G81" s="99">
        <f t="shared" si="55"/>
        <v>0</v>
      </c>
      <c r="H81" s="176"/>
      <c r="I81" s="127"/>
      <c r="J81" s="99">
        <f t="shared" si="56"/>
        <v>0</v>
      </c>
      <c r="K81" s="177">
        <v>30.0</v>
      </c>
      <c r="L81" s="173">
        <v>23.9</v>
      </c>
      <c r="M81" s="122">
        <f t="shared" si="57"/>
        <v>717</v>
      </c>
      <c r="N81" s="177">
        <v>30.0</v>
      </c>
      <c r="O81" s="173">
        <v>23.9</v>
      </c>
      <c r="P81" s="122">
        <f t="shared" si="58"/>
        <v>717</v>
      </c>
      <c r="Q81" s="178">
        <f t="shared" si="62"/>
        <v>717</v>
      </c>
      <c r="R81" s="99">
        <f t="shared" si="60"/>
        <v>717</v>
      </c>
      <c r="S81" s="99">
        <f t="shared" si="61"/>
        <v>0</v>
      </c>
      <c r="T81" s="11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03" t="s">
        <v>40</v>
      </c>
      <c r="B82" s="104" t="s">
        <v>145</v>
      </c>
      <c r="C82" s="171" t="s">
        <v>146</v>
      </c>
      <c r="D82" s="175" t="s">
        <v>118</v>
      </c>
      <c r="E82" s="176"/>
      <c r="F82" s="127"/>
      <c r="G82" s="99">
        <f t="shared" si="55"/>
        <v>0</v>
      </c>
      <c r="H82" s="176"/>
      <c r="I82" s="127"/>
      <c r="J82" s="99">
        <f t="shared" si="56"/>
        <v>0</v>
      </c>
      <c r="K82" s="177">
        <v>11.0</v>
      </c>
      <c r="L82" s="173">
        <v>539.0</v>
      </c>
      <c r="M82" s="122">
        <f t="shared" si="57"/>
        <v>5929</v>
      </c>
      <c r="N82" s="177">
        <v>11.0</v>
      </c>
      <c r="O82" s="173">
        <v>539.0</v>
      </c>
      <c r="P82" s="122">
        <f t="shared" si="58"/>
        <v>5929</v>
      </c>
      <c r="Q82" s="178">
        <f t="shared" si="62"/>
        <v>5929</v>
      </c>
      <c r="R82" s="99">
        <f t="shared" si="60"/>
        <v>5929</v>
      </c>
      <c r="S82" s="99">
        <f t="shared" si="61"/>
        <v>0</v>
      </c>
      <c r="T82" s="110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30.0" customHeight="1">
      <c r="A83" s="103" t="s">
        <v>40</v>
      </c>
      <c r="B83" s="104" t="s">
        <v>147</v>
      </c>
      <c r="C83" s="171" t="s">
        <v>148</v>
      </c>
      <c r="D83" s="175" t="s">
        <v>118</v>
      </c>
      <c r="E83" s="176"/>
      <c r="F83" s="127"/>
      <c r="G83" s="99">
        <f t="shared" si="55"/>
        <v>0</v>
      </c>
      <c r="H83" s="176"/>
      <c r="I83" s="127"/>
      <c r="J83" s="99">
        <f t="shared" si="56"/>
        <v>0</v>
      </c>
      <c r="K83" s="177">
        <v>20.0</v>
      </c>
      <c r="L83" s="173">
        <v>279.0</v>
      </c>
      <c r="M83" s="122">
        <f t="shared" si="57"/>
        <v>5580</v>
      </c>
      <c r="N83" s="177">
        <v>20.0</v>
      </c>
      <c r="O83" s="173">
        <v>279.0</v>
      </c>
      <c r="P83" s="122">
        <f t="shared" si="58"/>
        <v>5580</v>
      </c>
      <c r="Q83" s="178">
        <f t="shared" si="62"/>
        <v>5580</v>
      </c>
      <c r="R83" s="99">
        <f t="shared" si="60"/>
        <v>5580</v>
      </c>
      <c r="S83" s="99">
        <f t="shared" si="61"/>
        <v>0</v>
      </c>
      <c r="T83" s="110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30.0" customHeight="1">
      <c r="A84" s="103" t="s">
        <v>40</v>
      </c>
      <c r="B84" s="104" t="s">
        <v>149</v>
      </c>
      <c r="C84" s="171" t="s">
        <v>150</v>
      </c>
      <c r="D84" s="175" t="s">
        <v>118</v>
      </c>
      <c r="E84" s="176"/>
      <c r="F84" s="127"/>
      <c r="G84" s="99">
        <f t="shared" si="55"/>
        <v>0</v>
      </c>
      <c r="H84" s="176"/>
      <c r="I84" s="127"/>
      <c r="J84" s="99">
        <f t="shared" si="56"/>
        <v>0</v>
      </c>
      <c r="K84" s="177">
        <v>4.0</v>
      </c>
      <c r="L84" s="173">
        <v>5900.0</v>
      </c>
      <c r="M84" s="122">
        <f t="shared" si="57"/>
        <v>23600</v>
      </c>
      <c r="N84" s="177">
        <v>4.0</v>
      </c>
      <c r="O84" s="173">
        <v>5900.0</v>
      </c>
      <c r="P84" s="122">
        <f t="shared" si="58"/>
        <v>23600</v>
      </c>
      <c r="Q84" s="178">
        <f t="shared" si="62"/>
        <v>23600</v>
      </c>
      <c r="R84" s="99">
        <f t="shared" si="60"/>
        <v>23600</v>
      </c>
      <c r="S84" s="99">
        <f t="shared" si="61"/>
        <v>0</v>
      </c>
      <c r="T84" s="11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30.0" customHeight="1">
      <c r="A85" s="103" t="s">
        <v>40</v>
      </c>
      <c r="B85" s="104" t="s">
        <v>151</v>
      </c>
      <c r="C85" s="171" t="s">
        <v>152</v>
      </c>
      <c r="D85" s="175" t="s">
        <v>118</v>
      </c>
      <c r="E85" s="176"/>
      <c r="F85" s="127"/>
      <c r="G85" s="99">
        <f t="shared" si="55"/>
        <v>0</v>
      </c>
      <c r="H85" s="176"/>
      <c r="I85" s="127"/>
      <c r="J85" s="99">
        <f t="shared" si="56"/>
        <v>0</v>
      </c>
      <c r="K85" s="177">
        <v>1.0</v>
      </c>
      <c r="L85" s="173">
        <v>5900.0</v>
      </c>
      <c r="M85" s="122">
        <f t="shared" si="57"/>
        <v>5900</v>
      </c>
      <c r="N85" s="177">
        <v>1.0</v>
      </c>
      <c r="O85" s="173">
        <v>5900.0</v>
      </c>
      <c r="P85" s="122">
        <f t="shared" si="58"/>
        <v>5900</v>
      </c>
      <c r="Q85" s="178">
        <f t="shared" si="62"/>
        <v>5900</v>
      </c>
      <c r="R85" s="99">
        <f t="shared" si="60"/>
        <v>5900</v>
      </c>
      <c r="S85" s="99">
        <f t="shared" si="61"/>
        <v>0</v>
      </c>
      <c r="T85" s="11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30.0" customHeight="1">
      <c r="A86" s="103" t="s">
        <v>40</v>
      </c>
      <c r="B86" s="104" t="s">
        <v>153</v>
      </c>
      <c r="C86" s="171" t="s">
        <v>154</v>
      </c>
      <c r="D86" s="175" t="s">
        <v>118</v>
      </c>
      <c r="E86" s="176"/>
      <c r="F86" s="127"/>
      <c r="G86" s="99">
        <f t="shared" si="55"/>
        <v>0</v>
      </c>
      <c r="H86" s="176"/>
      <c r="I86" s="127"/>
      <c r="J86" s="99">
        <f t="shared" si="56"/>
        <v>0</v>
      </c>
      <c r="K86" s="177">
        <v>2.0</v>
      </c>
      <c r="L86" s="173">
        <v>5610.0</v>
      </c>
      <c r="M86" s="122">
        <f t="shared" si="57"/>
        <v>11220</v>
      </c>
      <c r="N86" s="177">
        <v>2.0</v>
      </c>
      <c r="O86" s="173">
        <v>5610.0</v>
      </c>
      <c r="P86" s="122">
        <f t="shared" si="58"/>
        <v>11220</v>
      </c>
      <c r="Q86" s="178">
        <f t="shared" si="62"/>
        <v>11220</v>
      </c>
      <c r="R86" s="99">
        <f t="shared" si="60"/>
        <v>11220</v>
      </c>
      <c r="S86" s="99">
        <f t="shared" si="61"/>
        <v>0</v>
      </c>
      <c r="T86" s="11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30.0" customHeight="1">
      <c r="A87" s="103" t="s">
        <v>40</v>
      </c>
      <c r="B87" s="104" t="s">
        <v>155</v>
      </c>
      <c r="C87" s="171" t="s">
        <v>156</v>
      </c>
      <c r="D87" s="175" t="s">
        <v>118</v>
      </c>
      <c r="E87" s="176"/>
      <c r="F87" s="127"/>
      <c r="G87" s="99">
        <f t="shared" si="55"/>
        <v>0</v>
      </c>
      <c r="H87" s="176"/>
      <c r="I87" s="127"/>
      <c r="J87" s="99">
        <f t="shared" si="56"/>
        <v>0</v>
      </c>
      <c r="K87" s="177">
        <v>4.0</v>
      </c>
      <c r="L87" s="173">
        <v>667.0</v>
      </c>
      <c r="M87" s="122">
        <f t="shared" si="57"/>
        <v>2668</v>
      </c>
      <c r="N87" s="177">
        <v>4.0</v>
      </c>
      <c r="O87" s="173">
        <v>667.0</v>
      </c>
      <c r="P87" s="122">
        <f t="shared" si="58"/>
        <v>2668</v>
      </c>
      <c r="Q87" s="178">
        <f t="shared" si="62"/>
        <v>2668</v>
      </c>
      <c r="R87" s="99">
        <f t="shared" si="60"/>
        <v>2668</v>
      </c>
      <c r="S87" s="99">
        <f t="shared" si="61"/>
        <v>0</v>
      </c>
      <c r="T87" s="110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30.0" customHeight="1">
      <c r="A88" s="103" t="s">
        <v>40</v>
      </c>
      <c r="B88" s="104" t="s">
        <v>157</v>
      </c>
      <c r="C88" s="171" t="s">
        <v>158</v>
      </c>
      <c r="D88" s="175" t="s">
        <v>118</v>
      </c>
      <c r="E88" s="176"/>
      <c r="F88" s="127"/>
      <c r="G88" s="99">
        <f t="shared" si="55"/>
        <v>0</v>
      </c>
      <c r="H88" s="176"/>
      <c r="I88" s="127"/>
      <c r="J88" s="99">
        <f t="shared" si="56"/>
        <v>0</v>
      </c>
      <c r="K88" s="177">
        <v>1.0</v>
      </c>
      <c r="L88" s="173">
        <v>807.0</v>
      </c>
      <c r="M88" s="122">
        <f t="shared" si="57"/>
        <v>807</v>
      </c>
      <c r="N88" s="177">
        <v>1.0</v>
      </c>
      <c r="O88" s="173">
        <v>807.0</v>
      </c>
      <c r="P88" s="122">
        <f t="shared" si="58"/>
        <v>807</v>
      </c>
      <c r="Q88" s="178">
        <f t="shared" si="62"/>
        <v>807</v>
      </c>
      <c r="R88" s="99">
        <f t="shared" si="60"/>
        <v>807</v>
      </c>
      <c r="S88" s="99">
        <f t="shared" si="61"/>
        <v>0</v>
      </c>
      <c r="T88" s="110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30.0" customHeight="1">
      <c r="A89" s="103" t="s">
        <v>40</v>
      </c>
      <c r="B89" s="104" t="s">
        <v>159</v>
      </c>
      <c r="C89" s="171" t="s">
        <v>160</v>
      </c>
      <c r="D89" s="175" t="s">
        <v>118</v>
      </c>
      <c r="E89" s="176"/>
      <c r="F89" s="127"/>
      <c r="G89" s="99">
        <f t="shared" si="55"/>
        <v>0</v>
      </c>
      <c r="H89" s="176"/>
      <c r="I89" s="127"/>
      <c r="J89" s="99">
        <f t="shared" si="56"/>
        <v>0</v>
      </c>
      <c r="K89" s="177">
        <v>10.0</v>
      </c>
      <c r="L89" s="173">
        <v>749.0</v>
      </c>
      <c r="M89" s="122">
        <f t="shared" si="57"/>
        <v>7490</v>
      </c>
      <c r="N89" s="177">
        <v>10.0</v>
      </c>
      <c r="O89" s="173">
        <v>749.0</v>
      </c>
      <c r="P89" s="122">
        <f t="shared" si="58"/>
        <v>7490</v>
      </c>
      <c r="Q89" s="178">
        <f t="shared" si="62"/>
        <v>7490</v>
      </c>
      <c r="R89" s="99">
        <f t="shared" si="60"/>
        <v>7490</v>
      </c>
      <c r="S89" s="99">
        <f t="shared" si="61"/>
        <v>0</v>
      </c>
      <c r="T89" s="11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30.0" customHeight="1">
      <c r="A90" s="103" t="s">
        <v>40</v>
      </c>
      <c r="B90" s="104" t="s">
        <v>161</v>
      </c>
      <c r="C90" s="171" t="s">
        <v>162</v>
      </c>
      <c r="D90" s="175" t="s">
        <v>118</v>
      </c>
      <c r="E90" s="176"/>
      <c r="F90" s="127"/>
      <c r="G90" s="99">
        <f t="shared" si="55"/>
        <v>0</v>
      </c>
      <c r="H90" s="176"/>
      <c r="I90" s="127"/>
      <c r="J90" s="99">
        <f t="shared" si="56"/>
        <v>0</v>
      </c>
      <c r="K90" s="177">
        <v>4.0</v>
      </c>
      <c r="L90" s="173">
        <v>1040.0</v>
      </c>
      <c r="M90" s="122">
        <f t="shared" si="57"/>
        <v>4160</v>
      </c>
      <c r="N90" s="177">
        <v>4.0</v>
      </c>
      <c r="O90" s="173">
        <v>1040.0</v>
      </c>
      <c r="P90" s="122">
        <f t="shared" si="58"/>
        <v>4160</v>
      </c>
      <c r="Q90" s="178">
        <f t="shared" si="62"/>
        <v>4160</v>
      </c>
      <c r="R90" s="99">
        <f t="shared" si="60"/>
        <v>4160</v>
      </c>
      <c r="S90" s="99">
        <f t="shared" si="61"/>
        <v>0</v>
      </c>
      <c r="T90" s="11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30.0" customHeight="1">
      <c r="A91" s="103" t="s">
        <v>40</v>
      </c>
      <c r="B91" s="104" t="s">
        <v>163</v>
      </c>
      <c r="C91" s="171" t="s">
        <v>164</v>
      </c>
      <c r="D91" s="175" t="s">
        <v>118</v>
      </c>
      <c r="E91" s="176"/>
      <c r="F91" s="127"/>
      <c r="G91" s="122">
        <f t="shared" si="55"/>
        <v>0</v>
      </c>
      <c r="H91" s="176"/>
      <c r="I91" s="127"/>
      <c r="J91" s="122">
        <f t="shared" si="56"/>
        <v>0</v>
      </c>
      <c r="K91" s="177">
        <v>1.0</v>
      </c>
      <c r="L91" s="173">
        <v>2956.0</v>
      </c>
      <c r="M91" s="122">
        <f t="shared" si="57"/>
        <v>2956</v>
      </c>
      <c r="N91" s="177">
        <v>1.0</v>
      </c>
      <c r="O91" s="173">
        <v>2956.0</v>
      </c>
      <c r="P91" s="122">
        <f t="shared" si="58"/>
        <v>2956</v>
      </c>
      <c r="Q91" s="178">
        <f t="shared" si="62"/>
        <v>2956</v>
      </c>
      <c r="R91" s="99">
        <f t="shared" si="60"/>
        <v>2956</v>
      </c>
      <c r="S91" s="99">
        <f t="shared" si="61"/>
        <v>0</v>
      </c>
      <c r="T91" s="110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30.0" customHeight="1">
      <c r="A92" s="153" t="s">
        <v>165</v>
      </c>
      <c r="B92" s="154"/>
      <c r="C92" s="155"/>
      <c r="D92" s="156"/>
      <c r="E92" s="180"/>
      <c r="F92" s="181"/>
      <c r="G92" s="182">
        <f>SUM(G68:G91)</f>
        <v>0</v>
      </c>
      <c r="H92" s="180"/>
      <c r="I92" s="181"/>
      <c r="J92" s="182">
        <f>SUM(J68:J91)</f>
        <v>0</v>
      </c>
      <c r="K92" s="180"/>
      <c r="L92" s="181"/>
      <c r="M92" s="182">
        <f>SUM(M68:M91)</f>
        <v>148152</v>
      </c>
      <c r="N92" s="180"/>
      <c r="O92" s="181"/>
      <c r="P92" s="182">
        <f t="shared" ref="P92:S92" si="63">SUM(P68:P91)</f>
        <v>148152</v>
      </c>
      <c r="Q92" s="159">
        <f t="shared" si="63"/>
        <v>148152</v>
      </c>
      <c r="R92" s="159">
        <f t="shared" si="63"/>
        <v>148152</v>
      </c>
      <c r="S92" s="159">
        <f t="shared" si="63"/>
        <v>0</v>
      </c>
      <c r="T92" s="160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ht="42.0" customHeight="1">
      <c r="A93" s="86" t="s">
        <v>29</v>
      </c>
      <c r="B93" s="87" t="s">
        <v>166</v>
      </c>
      <c r="C93" s="165" t="s">
        <v>167</v>
      </c>
      <c r="D93" s="88"/>
      <c r="E93" s="89"/>
      <c r="F93" s="90"/>
      <c r="G93" s="161"/>
      <c r="H93" s="89"/>
      <c r="I93" s="90"/>
      <c r="J93" s="161"/>
      <c r="K93" s="89"/>
      <c r="L93" s="90"/>
      <c r="M93" s="161"/>
      <c r="N93" s="89"/>
      <c r="O93" s="90"/>
      <c r="P93" s="161"/>
      <c r="Q93" s="161"/>
      <c r="R93" s="161"/>
      <c r="S93" s="161"/>
      <c r="T93" s="92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</row>
    <row r="94" ht="30.0" customHeight="1">
      <c r="A94" s="93" t="s">
        <v>40</v>
      </c>
      <c r="B94" s="162" t="s">
        <v>168</v>
      </c>
      <c r="C94" s="169" t="s">
        <v>169</v>
      </c>
      <c r="D94" s="96" t="s">
        <v>43</v>
      </c>
      <c r="E94" s="97"/>
      <c r="F94" s="98"/>
      <c r="G94" s="99">
        <f t="shared" ref="G94:G96" si="64">E94*F94</f>
        <v>0</v>
      </c>
      <c r="H94" s="97"/>
      <c r="I94" s="98"/>
      <c r="J94" s="99">
        <f t="shared" ref="J94:J96" si="65">H94*I94</f>
        <v>0</v>
      </c>
      <c r="K94" s="97"/>
      <c r="L94" s="98"/>
      <c r="M94" s="99">
        <f t="shared" ref="M94:M96" si="66">K94*L94</f>
        <v>0</v>
      </c>
      <c r="N94" s="97"/>
      <c r="O94" s="98"/>
      <c r="P94" s="99">
        <f t="shared" ref="P94:P96" si="67">N94*O94</f>
        <v>0</v>
      </c>
      <c r="Q94" s="99">
        <f t="shared" ref="Q94:Q96" si="68">G94+M94</f>
        <v>0</v>
      </c>
      <c r="R94" s="99">
        <f t="shared" ref="R94:R96" si="69">J94+P94</f>
        <v>0</v>
      </c>
      <c r="S94" s="99">
        <f t="shared" ref="S94:S96" si="70">Q94-R94</f>
        <v>0</v>
      </c>
      <c r="T94" s="100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ht="30.0" customHeight="1">
      <c r="A95" s="101" t="s">
        <v>40</v>
      </c>
      <c r="B95" s="102" t="s">
        <v>170</v>
      </c>
      <c r="C95" s="169" t="s">
        <v>171</v>
      </c>
      <c r="D95" s="96" t="s">
        <v>43</v>
      </c>
      <c r="E95" s="97"/>
      <c r="F95" s="98"/>
      <c r="G95" s="99">
        <f t="shared" si="64"/>
        <v>0</v>
      </c>
      <c r="H95" s="97"/>
      <c r="I95" s="98"/>
      <c r="J95" s="99">
        <f t="shared" si="65"/>
        <v>0</v>
      </c>
      <c r="K95" s="97"/>
      <c r="L95" s="98"/>
      <c r="M95" s="99">
        <f t="shared" si="66"/>
        <v>0</v>
      </c>
      <c r="N95" s="97"/>
      <c r="O95" s="98"/>
      <c r="P95" s="99">
        <f t="shared" si="67"/>
        <v>0</v>
      </c>
      <c r="Q95" s="99">
        <f t="shared" si="68"/>
        <v>0</v>
      </c>
      <c r="R95" s="99">
        <f t="shared" si="69"/>
        <v>0</v>
      </c>
      <c r="S95" s="99">
        <f t="shared" si="70"/>
        <v>0</v>
      </c>
      <c r="T95" s="100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30.0" customHeight="1">
      <c r="A96" s="103" t="s">
        <v>40</v>
      </c>
      <c r="B96" s="104" t="s">
        <v>172</v>
      </c>
      <c r="C96" s="170" t="s">
        <v>173</v>
      </c>
      <c r="D96" s="106" t="s">
        <v>43</v>
      </c>
      <c r="E96" s="107"/>
      <c r="F96" s="108"/>
      <c r="G96" s="109">
        <f t="shared" si="64"/>
        <v>0</v>
      </c>
      <c r="H96" s="107"/>
      <c r="I96" s="108"/>
      <c r="J96" s="109">
        <f t="shared" si="65"/>
        <v>0</v>
      </c>
      <c r="K96" s="107"/>
      <c r="L96" s="108"/>
      <c r="M96" s="109">
        <f t="shared" si="66"/>
        <v>0</v>
      </c>
      <c r="N96" s="107"/>
      <c r="O96" s="108"/>
      <c r="P96" s="109">
        <f t="shared" si="67"/>
        <v>0</v>
      </c>
      <c r="Q96" s="99">
        <f t="shared" si="68"/>
        <v>0</v>
      </c>
      <c r="R96" s="99">
        <f t="shared" si="69"/>
        <v>0</v>
      </c>
      <c r="S96" s="99">
        <f t="shared" si="70"/>
        <v>0</v>
      </c>
      <c r="T96" s="110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30.0" customHeight="1">
      <c r="A97" s="153" t="s">
        <v>174</v>
      </c>
      <c r="B97" s="154"/>
      <c r="C97" s="155"/>
      <c r="D97" s="156"/>
      <c r="E97" s="157"/>
      <c r="F97" s="158"/>
      <c r="G97" s="159">
        <f>SUM(G94:G96)</f>
        <v>0</v>
      </c>
      <c r="H97" s="157"/>
      <c r="I97" s="158"/>
      <c r="J97" s="159">
        <f>SUM(J94:J96)</f>
        <v>0</v>
      </c>
      <c r="K97" s="157"/>
      <c r="L97" s="158"/>
      <c r="M97" s="159">
        <f>SUM(M94:M96)</f>
        <v>0</v>
      </c>
      <c r="N97" s="157"/>
      <c r="O97" s="158"/>
      <c r="P97" s="159">
        <f t="shared" ref="P97:S97" si="71">SUM(P94:P96)</f>
        <v>0</v>
      </c>
      <c r="Q97" s="159">
        <f t="shared" si="71"/>
        <v>0</v>
      </c>
      <c r="R97" s="159">
        <f t="shared" si="71"/>
        <v>0</v>
      </c>
      <c r="S97" s="159">
        <f t="shared" si="71"/>
        <v>0</v>
      </c>
      <c r="T97" s="160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ht="30.0" customHeight="1">
      <c r="A98" s="86" t="s">
        <v>29</v>
      </c>
      <c r="B98" s="87" t="s">
        <v>175</v>
      </c>
      <c r="C98" s="165" t="s">
        <v>176</v>
      </c>
      <c r="D98" s="88"/>
      <c r="E98" s="89"/>
      <c r="F98" s="90"/>
      <c r="G98" s="161"/>
      <c r="H98" s="89"/>
      <c r="I98" s="90"/>
      <c r="J98" s="161"/>
      <c r="K98" s="89"/>
      <c r="L98" s="90"/>
      <c r="M98" s="161"/>
      <c r="N98" s="89"/>
      <c r="O98" s="90"/>
      <c r="P98" s="161"/>
      <c r="Q98" s="161"/>
      <c r="R98" s="161"/>
      <c r="S98" s="161"/>
      <c r="T98" s="92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</row>
    <row r="99" ht="30.0" customHeight="1">
      <c r="A99" s="93" t="s">
        <v>40</v>
      </c>
      <c r="B99" s="162" t="s">
        <v>177</v>
      </c>
      <c r="C99" s="164" t="s">
        <v>178</v>
      </c>
      <c r="D99" s="96"/>
      <c r="E99" s="97"/>
      <c r="F99" s="98"/>
      <c r="G99" s="99">
        <f t="shared" ref="G99:G101" si="72">E99*F99</f>
        <v>0</v>
      </c>
      <c r="H99" s="97"/>
      <c r="I99" s="98"/>
      <c r="J99" s="99">
        <f t="shared" ref="J99:J101" si="73">H99*I99</f>
        <v>0</v>
      </c>
      <c r="K99" s="97"/>
      <c r="L99" s="98"/>
      <c r="M99" s="99">
        <f t="shared" ref="M99:M101" si="74">K99*L99</f>
        <v>0</v>
      </c>
      <c r="N99" s="97"/>
      <c r="O99" s="98"/>
      <c r="P99" s="99">
        <f t="shared" ref="P99:P101" si="75">N99*O99</f>
        <v>0</v>
      </c>
      <c r="Q99" s="99">
        <f t="shared" ref="Q99:Q101" si="76">G99+M99</f>
        <v>0</v>
      </c>
      <c r="R99" s="99">
        <f t="shared" ref="R99:R101" si="77">J99+P99</f>
        <v>0</v>
      </c>
      <c r="S99" s="99">
        <f t="shared" ref="S99:S101" si="78">Q99-R99</f>
        <v>0</v>
      </c>
      <c r="T99" s="100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30.0" customHeight="1">
      <c r="A100" s="93" t="s">
        <v>40</v>
      </c>
      <c r="B100" s="94" t="s">
        <v>179</v>
      </c>
      <c r="C100" s="164" t="s">
        <v>180</v>
      </c>
      <c r="D100" s="96"/>
      <c r="E100" s="97"/>
      <c r="F100" s="98"/>
      <c r="G100" s="99">
        <f t="shared" si="72"/>
        <v>0</v>
      </c>
      <c r="H100" s="97"/>
      <c r="I100" s="98"/>
      <c r="J100" s="99">
        <f t="shared" si="73"/>
        <v>0</v>
      </c>
      <c r="K100" s="97"/>
      <c r="L100" s="98"/>
      <c r="M100" s="99">
        <f t="shared" si="74"/>
        <v>0</v>
      </c>
      <c r="N100" s="97"/>
      <c r="O100" s="98"/>
      <c r="P100" s="99">
        <f t="shared" si="75"/>
        <v>0</v>
      </c>
      <c r="Q100" s="99">
        <f t="shared" si="76"/>
        <v>0</v>
      </c>
      <c r="R100" s="99">
        <f t="shared" si="77"/>
        <v>0</v>
      </c>
      <c r="S100" s="99">
        <f t="shared" si="78"/>
        <v>0</v>
      </c>
      <c r="T100" s="10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30.0" customHeight="1">
      <c r="A101" s="101" t="s">
        <v>40</v>
      </c>
      <c r="B101" s="102" t="s">
        <v>181</v>
      </c>
      <c r="C101" s="164" t="s">
        <v>182</v>
      </c>
      <c r="D101" s="96"/>
      <c r="E101" s="97"/>
      <c r="F101" s="98"/>
      <c r="G101" s="99">
        <f t="shared" si="72"/>
        <v>0</v>
      </c>
      <c r="H101" s="97"/>
      <c r="I101" s="98"/>
      <c r="J101" s="99">
        <f t="shared" si="73"/>
        <v>0</v>
      </c>
      <c r="K101" s="97"/>
      <c r="L101" s="98"/>
      <c r="M101" s="99">
        <f t="shared" si="74"/>
        <v>0</v>
      </c>
      <c r="N101" s="97"/>
      <c r="O101" s="98"/>
      <c r="P101" s="99">
        <f t="shared" si="75"/>
        <v>0</v>
      </c>
      <c r="Q101" s="99">
        <f t="shared" si="76"/>
        <v>0</v>
      </c>
      <c r="R101" s="99">
        <f t="shared" si="77"/>
        <v>0</v>
      </c>
      <c r="S101" s="99">
        <f t="shared" si="78"/>
        <v>0</v>
      </c>
      <c r="T101" s="100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30.0" customHeight="1">
      <c r="A102" s="168" t="s">
        <v>183</v>
      </c>
      <c r="B102" s="183"/>
      <c r="C102" s="155"/>
      <c r="D102" s="156"/>
      <c r="E102" s="157"/>
      <c r="F102" s="158"/>
      <c r="G102" s="159">
        <f>SUM(G99:G101)</f>
        <v>0</v>
      </c>
      <c r="H102" s="157"/>
      <c r="I102" s="158"/>
      <c r="J102" s="159">
        <f>SUM(J99:J101)</f>
        <v>0</v>
      </c>
      <c r="K102" s="157"/>
      <c r="L102" s="158"/>
      <c r="M102" s="159">
        <f>SUM(M99:M101)</f>
        <v>0</v>
      </c>
      <c r="N102" s="157"/>
      <c r="O102" s="158"/>
      <c r="P102" s="159">
        <f t="shared" ref="P102:S102" si="79">SUM(P99:P101)</f>
        <v>0</v>
      </c>
      <c r="Q102" s="159">
        <f t="shared" si="79"/>
        <v>0</v>
      </c>
      <c r="R102" s="159">
        <f t="shared" si="79"/>
        <v>0</v>
      </c>
      <c r="S102" s="159">
        <f t="shared" si="79"/>
        <v>0</v>
      </c>
      <c r="T102" s="160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ht="30.0" customHeight="1">
      <c r="A103" s="86" t="s">
        <v>29</v>
      </c>
      <c r="B103" s="184" t="s">
        <v>184</v>
      </c>
      <c r="C103" s="185" t="s">
        <v>185</v>
      </c>
      <c r="D103" s="88"/>
      <c r="E103" s="89"/>
      <c r="F103" s="90"/>
      <c r="G103" s="161"/>
      <c r="H103" s="89"/>
      <c r="I103" s="90"/>
      <c r="J103" s="161"/>
      <c r="K103" s="89"/>
      <c r="L103" s="90"/>
      <c r="M103" s="161"/>
      <c r="N103" s="89"/>
      <c r="O103" s="90"/>
      <c r="P103" s="161"/>
      <c r="Q103" s="161"/>
      <c r="R103" s="161"/>
      <c r="S103" s="161"/>
      <c r="T103" s="92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</row>
    <row r="104" ht="30.0" customHeight="1">
      <c r="A104" s="93" t="s">
        <v>40</v>
      </c>
      <c r="B104" s="186" t="s">
        <v>186</v>
      </c>
      <c r="C104" s="187" t="s">
        <v>185</v>
      </c>
      <c r="D104" s="188"/>
      <c r="E104" s="189" t="s">
        <v>50</v>
      </c>
      <c r="F104" s="114"/>
      <c r="G104" s="190"/>
      <c r="H104" s="189" t="s">
        <v>50</v>
      </c>
      <c r="I104" s="114"/>
      <c r="J104" s="190"/>
      <c r="K104" s="97"/>
      <c r="L104" s="98"/>
      <c r="M104" s="99">
        <f t="shared" ref="M104:M105" si="80">K104*L104</f>
        <v>0</v>
      </c>
      <c r="N104" s="97"/>
      <c r="O104" s="98"/>
      <c r="P104" s="99">
        <f t="shared" ref="P104:P105" si="81">N104*O104</f>
        <v>0</v>
      </c>
      <c r="Q104" s="99">
        <f t="shared" ref="Q104:Q105" si="82">G104+M104</f>
        <v>0</v>
      </c>
      <c r="R104" s="99">
        <f t="shared" ref="R104:R105" si="83">J104+P104</f>
        <v>0</v>
      </c>
      <c r="S104" s="99">
        <f t="shared" ref="S104:S105" si="84">Q104-R104</f>
        <v>0</v>
      </c>
      <c r="T104" s="10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30.0" customHeight="1">
      <c r="A105" s="101" t="s">
        <v>40</v>
      </c>
      <c r="B105" s="191" t="s">
        <v>187</v>
      </c>
      <c r="C105" s="192" t="s">
        <v>185</v>
      </c>
      <c r="D105" s="188"/>
      <c r="E105" s="193"/>
      <c r="F105" s="194"/>
      <c r="G105" s="195"/>
      <c r="H105" s="193"/>
      <c r="I105" s="194"/>
      <c r="J105" s="195"/>
      <c r="K105" s="97"/>
      <c r="L105" s="98"/>
      <c r="M105" s="99">
        <f t="shared" si="80"/>
        <v>0</v>
      </c>
      <c r="N105" s="97"/>
      <c r="O105" s="98"/>
      <c r="P105" s="99">
        <f t="shared" si="81"/>
        <v>0</v>
      </c>
      <c r="Q105" s="99">
        <f t="shared" si="82"/>
        <v>0</v>
      </c>
      <c r="R105" s="99">
        <f t="shared" si="83"/>
        <v>0</v>
      </c>
      <c r="S105" s="99">
        <f t="shared" si="84"/>
        <v>0</v>
      </c>
      <c r="T105" s="10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30.0" customHeight="1">
      <c r="A106" s="168" t="s">
        <v>188</v>
      </c>
      <c r="B106" s="196"/>
      <c r="C106" s="197"/>
      <c r="D106" s="156"/>
      <c r="E106" s="157"/>
      <c r="F106" s="158"/>
      <c r="G106" s="159">
        <f>SUM(G104:G105)</f>
        <v>0</v>
      </c>
      <c r="H106" s="157"/>
      <c r="I106" s="158"/>
      <c r="J106" s="159">
        <f>SUM(J104:J105)</f>
        <v>0</v>
      </c>
      <c r="K106" s="157"/>
      <c r="L106" s="158"/>
      <c r="M106" s="159">
        <f>SUM(M104:M105)</f>
        <v>0</v>
      </c>
      <c r="N106" s="157"/>
      <c r="O106" s="158"/>
      <c r="P106" s="159">
        <f t="shared" ref="P106:S106" si="85">SUM(P104:P105)</f>
        <v>0</v>
      </c>
      <c r="Q106" s="159">
        <f t="shared" si="85"/>
        <v>0</v>
      </c>
      <c r="R106" s="159">
        <f t="shared" si="85"/>
        <v>0</v>
      </c>
      <c r="S106" s="159">
        <f t="shared" si="85"/>
        <v>0</v>
      </c>
      <c r="T106" s="160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ht="30.0" customHeight="1">
      <c r="A107" s="86" t="s">
        <v>29</v>
      </c>
      <c r="B107" s="198" t="s">
        <v>189</v>
      </c>
      <c r="C107" s="185" t="s">
        <v>190</v>
      </c>
      <c r="D107" s="88"/>
      <c r="E107" s="89"/>
      <c r="F107" s="90"/>
      <c r="G107" s="161"/>
      <c r="H107" s="89"/>
      <c r="I107" s="90"/>
      <c r="J107" s="161"/>
      <c r="K107" s="89"/>
      <c r="L107" s="90"/>
      <c r="M107" s="161"/>
      <c r="N107" s="89"/>
      <c r="O107" s="90"/>
      <c r="P107" s="161"/>
      <c r="Q107" s="161"/>
      <c r="R107" s="161"/>
      <c r="S107" s="161"/>
      <c r="T107" s="92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</row>
    <row r="108" ht="41.25" customHeight="1">
      <c r="A108" s="101" t="s">
        <v>40</v>
      </c>
      <c r="B108" s="199" t="s">
        <v>191</v>
      </c>
      <c r="C108" s="200" t="s">
        <v>190</v>
      </c>
      <c r="D108" s="188" t="s">
        <v>192</v>
      </c>
      <c r="E108" s="201" t="s">
        <v>50</v>
      </c>
      <c r="F108" s="194"/>
      <c r="G108" s="195"/>
      <c r="H108" s="201" t="s">
        <v>50</v>
      </c>
      <c r="I108" s="194"/>
      <c r="J108" s="195"/>
      <c r="K108" s="97">
        <v>1.0</v>
      </c>
      <c r="L108" s="98">
        <v>10000.0</v>
      </c>
      <c r="M108" s="99">
        <f>K108*L108</f>
        <v>10000</v>
      </c>
      <c r="N108" s="97">
        <v>1.0</v>
      </c>
      <c r="O108" s="98">
        <v>10000.0</v>
      </c>
      <c r="P108" s="99">
        <f>N108*O108</f>
        <v>10000</v>
      </c>
      <c r="Q108" s="99">
        <f>G108+M108</f>
        <v>10000</v>
      </c>
      <c r="R108" s="99">
        <f>J108+P108</f>
        <v>10000</v>
      </c>
      <c r="S108" s="99">
        <f>Q108-R108</f>
        <v>0</v>
      </c>
      <c r="T108" s="100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ht="30.0" customHeight="1">
      <c r="A109" s="168" t="s">
        <v>193</v>
      </c>
      <c r="B109" s="202"/>
      <c r="C109" s="197"/>
      <c r="D109" s="156"/>
      <c r="E109" s="157"/>
      <c r="F109" s="158"/>
      <c r="G109" s="159">
        <f>SUM(G108)</f>
        <v>0</v>
      </c>
      <c r="H109" s="157"/>
      <c r="I109" s="158"/>
      <c r="J109" s="159">
        <f>SUM(J108)</f>
        <v>0</v>
      </c>
      <c r="K109" s="157"/>
      <c r="L109" s="158"/>
      <c r="M109" s="159">
        <f>SUM(M108)</f>
        <v>10000</v>
      </c>
      <c r="N109" s="157"/>
      <c r="O109" s="158"/>
      <c r="P109" s="159">
        <f t="shared" ref="P109:S109" si="86">SUM(P108)</f>
        <v>10000</v>
      </c>
      <c r="Q109" s="159">
        <f t="shared" si="86"/>
        <v>10000</v>
      </c>
      <c r="R109" s="159">
        <f t="shared" si="86"/>
        <v>10000</v>
      </c>
      <c r="S109" s="159">
        <f t="shared" si="86"/>
        <v>0</v>
      </c>
      <c r="T109" s="160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ht="19.5" customHeight="1">
      <c r="A110" s="203" t="s">
        <v>194</v>
      </c>
      <c r="B110" s="204"/>
      <c r="C110" s="205"/>
      <c r="D110" s="206"/>
      <c r="E110" s="207"/>
      <c r="F110" s="208"/>
      <c r="G110" s="209">
        <f>G46+G50+G55+G61+G66+G92+G97+G102+G106+G109</f>
        <v>0</v>
      </c>
      <c r="H110" s="207"/>
      <c r="I110" s="208"/>
      <c r="J110" s="209">
        <f>J46+J50+J55+J61+J66+J92+J97+J102+J106+J109</f>
        <v>0</v>
      </c>
      <c r="K110" s="207"/>
      <c r="L110" s="208"/>
      <c r="M110" s="209">
        <f>M46+M50+M55+M61+M66+M92+M97+M102+M106+M109</f>
        <v>398664.88</v>
      </c>
      <c r="N110" s="207"/>
      <c r="O110" s="208"/>
      <c r="P110" s="209">
        <f t="shared" ref="P110:S110" si="87">P46+P50+P55+P61+P66+P92+P97+P102+P106+P109</f>
        <v>396572.88</v>
      </c>
      <c r="Q110" s="209">
        <f t="shared" si="87"/>
        <v>398664.88</v>
      </c>
      <c r="R110" s="209">
        <f t="shared" si="87"/>
        <v>396572.88</v>
      </c>
      <c r="S110" s="209">
        <f t="shared" si="87"/>
        <v>2092</v>
      </c>
      <c r="T110" s="210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</row>
    <row r="111" ht="15.75" customHeight="1">
      <c r="A111" s="212"/>
      <c r="B111" s="140"/>
      <c r="C111" s="140"/>
      <c r="D111" s="213"/>
      <c r="E111" s="214"/>
      <c r="F111" s="215"/>
      <c r="G111" s="216"/>
      <c r="H111" s="214"/>
      <c r="I111" s="215"/>
      <c r="J111" s="216"/>
      <c r="K111" s="214"/>
      <c r="L111" s="215"/>
      <c r="M111" s="216"/>
      <c r="N111" s="214"/>
      <c r="O111" s="215"/>
      <c r="P111" s="216"/>
      <c r="Q111" s="216"/>
      <c r="R111" s="216"/>
      <c r="S111" s="216"/>
      <c r="T111" s="21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9.5" customHeight="1">
      <c r="A112" s="218" t="s">
        <v>195</v>
      </c>
      <c r="B112" s="140"/>
      <c r="C112" s="219"/>
      <c r="D112" s="220"/>
      <c r="E112" s="221"/>
      <c r="F112" s="222"/>
      <c r="G112" s="223">
        <f>G22-G110</f>
        <v>0</v>
      </c>
      <c r="H112" s="221"/>
      <c r="I112" s="222"/>
      <c r="J112" s="223">
        <f>J22-J110</f>
        <v>0</v>
      </c>
      <c r="K112" s="224"/>
      <c r="L112" s="222"/>
      <c r="M112" s="225">
        <f>M22-M110</f>
        <v>0</v>
      </c>
      <c r="N112" s="224"/>
      <c r="O112" s="222"/>
      <c r="P112" s="225">
        <f t="shared" ref="P112:S112" si="88">P22-P110</f>
        <v>0</v>
      </c>
      <c r="Q112" s="226">
        <f t="shared" si="88"/>
        <v>0</v>
      </c>
      <c r="R112" s="226">
        <f t="shared" si="88"/>
        <v>0</v>
      </c>
      <c r="S112" s="226">
        <f t="shared" si="88"/>
        <v>0</v>
      </c>
      <c r="T112" s="22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228"/>
      <c r="B113" s="229"/>
      <c r="C113" s="228"/>
      <c r="D113" s="228"/>
      <c r="E113" s="66"/>
      <c r="F113" s="228"/>
      <c r="G113" s="228"/>
      <c r="H113" s="66"/>
      <c r="I113" s="228"/>
      <c r="J113" s="228"/>
      <c r="K113" s="66"/>
      <c r="L113" s="228"/>
      <c r="M113" s="228"/>
      <c r="N113" s="66"/>
      <c r="O113" s="228"/>
      <c r="P113" s="228"/>
      <c r="Q113" s="228"/>
      <c r="R113" s="228"/>
      <c r="S113" s="228"/>
      <c r="T113" s="228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228"/>
      <c r="B114" s="229"/>
      <c r="C114" s="228"/>
      <c r="D114" s="228"/>
      <c r="E114" s="66"/>
      <c r="F114" s="228"/>
      <c r="G114" s="228"/>
      <c r="H114" s="66"/>
      <c r="I114" s="228"/>
      <c r="J114" s="228"/>
      <c r="K114" s="66"/>
      <c r="L114" s="228"/>
      <c r="M114" s="228"/>
      <c r="N114" s="66"/>
      <c r="O114" s="228"/>
      <c r="P114" s="228"/>
      <c r="Q114" s="228"/>
      <c r="R114" s="228"/>
      <c r="S114" s="228"/>
      <c r="T114" s="228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228" t="s">
        <v>196</v>
      </c>
      <c r="B115" s="229"/>
      <c r="C115" s="230" t="s">
        <v>197</v>
      </c>
      <c r="D115" s="228"/>
      <c r="E115" s="231"/>
      <c r="F115" s="230"/>
      <c r="G115" s="228"/>
      <c r="H115" s="232" t="s">
        <v>198</v>
      </c>
      <c r="I115" s="194"/>
      <c r="J115" s="194"/>
      <c r="K115" s="194"/>
      <c r="L115" s="228"/>
      <c r="M115" s="228"/>
      <c r="N115" s="66"/>
      <c r="O115" s="228"/>
      <c r="P115" s="228"/>
      <c r="Q115" s="228"/>
      <c r="R115" s="228"/>
      <c r="S115" s="228"/>
      <c r="T115" s="228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1"/>
      <c r="C116" s="233" t="s">
        <v>199</v>
      </c>
      <c r="D116" s="228"/>
      <c r="E116" s="234" t="s">
        <v>200</v>
      </c>
      <c r="F116" s="235"/>
      <c r="G116" s="228"/>
      <c r="H116" s="66"/>
      <c r="I116" s="236" t="s">
        <v>201</v>
      </c>
      <c r="J116" s="228"/>
      <c r="K116" s="66"/>
      <c r="L116" s="236"/>
      <c r="M116" s="228"/>
      <c r="N116" s="66"/>
      <c r="O116" s="236"/>
      <c r="P116" s="228"/>
      <c r="Q116" s="228"/>
      <c r="R116" s="228"/>
      <c r="S116" s="228"/>
      <c r="T116" s="228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1"/>
      <c r="C117" s="237"/>
      <c r="D117" s="238"/>
      <c r="E117" s="239"/>
      <c r="F117" s="240"/>
      <c r="G117" s="241"/>
      <c r="H117" s="239"/>
      <c r="I117" s="240"/>
      <c r="J117" s="241"/>
      <c r="K117" s="242"/>
      <c r="L117" s="240"/>
      <c r="M117" s="241"/>
      <c r="N117" s="242"/>
      <c r="O117" s="240"/>
      <c r="P117" s="241"/>
      <c r="Q117" s="241"/>
      <c r="R117" s="241"/>
      <c r="S117" s="241"/>
      <c r="T117" s="228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228"/>
      <c r="B118" s="229"/>
      <c r="C118" s="228"/>
      <c r="D118" s="228"/>
      <c r="E118" s="66"/>
      <c r="F118" s="228"/>
      <c r="G118" s="228"/>
      <c r="H118" s="66"/>
      <c r="I118" s="228"/>
      <c r="J118" s="228"/>
      <c r="K118" s="66"/>
      <c r="L118" s="228"/>
      <c r="M118" s="228"/>
      <c r="N118" s="66"/>
      <c r="O118" s="228"/>
      <c r="P118" s="228"/>
      <c r="Q118" s="228"/>
      <c r="R118" s="228"/>
      <c r="S118" s="228"/>
      <c r="T118" s="228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228"/>
      <c r="B119" s="229"/>
      <c r="C119" s="228"/>
      <c r="D119" s="228"/>
      <c r="E119" s="66"/>
      <c r="F119" s="228"/>
      <c r="G119" s="228"/>
      <c r="H119" s="66"/>
      <c r="I119" s="228"/>
      <c r="J119" s="228"/>
      <c r="K119" s="66"/>
      <c r="L119" s="228"/>
      <c r="M119" s="228"/>
      <c r="N119" s="66"/>
      <c r="O119" s="228"/>
      <c r="P119" s="228"/>
      <c r="Q119" s="228"/>
      <c r="R119" s="228"/>
      <c r="S119" s="228"/>
      <c r="T119" s="228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228"/>
      <c r="B120" s="229"/>
      <c r="C120" s="228"/>
      <c r="D120" s="228"/>
      <c r="E120" s="66"/>
      <c r="F120" s="228"/>
      <c r="G120" s="228"/>
      <c r="H120" s="66"/>
      <c r="I120" s="228"/>
      <c r="J120" s="228"/>
      <c r="K120" s="66"/>
      <c r="L120" s="228"/>
      <c r="M120" s="228"/>
      <c r="N120" s="66"/>
      <c r="O120" s="228"/>
      <c r="P120" s="228"/>
      <c r="Q120" s="228"/>
      <c r="R120" s="228"/>
      <c r="S120" s="228"/>
      <c r="T120" s="228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228"/>
      <c r="B121" s="229"/>
      <c r="C121" s="228"/>
      <c r="D121" s="228"/>
      <c r="E121" s="66"/>
      <c r="F121" s="228"/>
      <c r="G121" s="228"/>
      <c r="H121" s="66"/>
      <c r="I121" s="228"/>
      <c r="J121" s="228"/>
      <c r="K121" s="66"/>
      <c r="L121" s="228"/>
      <c r="M121" s="228"/>
      <c r="N121" s="66"/>
      <c r="O121" s="228"/>
      <c r="P121" s="228"/>
      <c r="Q121" s="228"/>
      <c r="R121" s="228"/>
      <c r="S121" s="228"/>
      <c r="T121" s="228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228"/>
      <c r="B122" s="229"/>
      <c r="C122" s="228"/>
      <c r="D122" s="228"/>
      <c r="E122" s="66"/>
      <c r="F122" s="228"/>
      <c r="G122" s="228"/>
      <c r="H122" s="66"/>
      <c r="I122" s="228"/>
      <c r="J122" s="228"/>
      <c r="K122" s="66"/>
      <c r="L122" s="228"/>
      <c r="M122" s="228"/>
      <c r="N122" s="66"/>
      <c r="O122" s="228"/>
      <c r="P122" s="228"/>
      <c r="Q122" s="228"/>
      <c r="R122" s="228"/>
      <c r="S122" s="228"/>
      <c r="T122" s="228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  <mergeCell ref="A23:C23"/>
    <mergeCell ref="E31:G41"/>
    <mergeCell ref="H31:J41"/>
    <mergeCell ref="E42:G42"/>
    <mergeCell ref="H42:J42"/>
    <mergeCell ref="H108:J108"/>
    <mergeCell ref="H115:K115"/>
    <mergeCell ref="E116:F116"/>
    <mergeCell ref="E43:G45"/>
    <mergeCell ref="H43:J45"/>
    <mergeCell ref="E104:G105"/>
    <mergeCell ref="H104:J105"/>
    <mergeCell ref="E108:G108"/>
    <mergeCell ref="A111:C111"/>
    <mergeCell ref="A112:C1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19.75"/>
    <col customWidth="1" min="6" max="6" width="15.63"/>
    <col customWidth="1" min="7" max="7" width="18.5"/>
    <col customWidth="1" min="8" max="8" width="21.38"/>
    <col customWidth="1" min="9" max="9" width="15.63"/>
    <col customWidth="1" min="10" max="10" width="20.88"/>
    <col customWidth="1" min="11" max="11" width="8.88"/>
    <col customWidth="1" min="12" max="26" width="6.75"/>
  </cols>
  <sheetData>
    <row r="1">
      <c r="A1" s="243"/>
      <c r="B1" s="243"/>
      <c r="C1" s="243"/>
      <c r="D1" s="244"/>
      <c r="E1" s="243"/>
      <c r="F1" s="244"/>
      <c r="G1" s="243"/>
      <c r="H1" s="243"/>
      <c r="I1" s="245"/>
      <c r="J1" s="246" t="s">
        <v>202</v>
      </c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>
      <c r="A2" s="243"/>
      <c r="B2" s="243"/>
      <c r="C2" s="243"/>
      <c r="D2" s="244"/>
      <c r="E2" s="243"/>
      <c r="F2" s="244"/>
      <c r="G2" s="243"/>
      <c r="H2" s="247" t="s">
        <v>203</v>
      </c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>
      <c r="A3" s="243"/>
      <c r="B3" s="243"/>
      <c r="C3" s="243"/>
      <c r="D3" s="244"/>
      <c r="E3" s="243"/>
      <c r="F3" s="244"/>
      <c r="G3" s="243"/>
      <c r="H3" s="248" t="s">
        <v>204</v>
      </c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 ht="14.25" customHeight="1">
      <c r="A4" s="243"/>
      <c r="B4" s="243"/>
      <c r="C4" s="243"/>
      <c r="D4" s="244"/>
      <c r="E4" s="243"/>
      <c r="F4" s="244"/>
      <c r="G4" s="243"/>
      <c r="H4" s="243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</row>
    <row r="5" ht="21.0" customHeight="1">
      <c r="A5" s="243"/>
      <c r="B5" s="249" t="s">
        <v>205</v>
      </c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 ht="21.0" customHeight="1">
      <c r="A6" s="243"/>
      <c r="B6" s="250" t="s">
        <v>206</v>
      </c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 ht="21.0" customHeight="1">
      <c r="A7" s="243"/>
      <c r="B7" s="251" t="s">
        <v>207</v>
      </c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</row>
    <row r="8" ht="21.0" customHeight="1">
      <c r="A8" s="243"/>
      <c r="B8" s="250" t="s">
        <v>208</v>
      </c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 ht="14.25" customHeight="1">
      <c r="A9" s="243"/>
      <c r="B9" s="243"/>
      <c r="C9" s="243"/>
      <c r="D9" s="244"/>
      <c r="E9" s="243"/>
      <c r="F9" s="244"/>
      <c r="G9" s="243"/>
      <c r="H9" s="243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</row>
    <row r="10" ht="44.25" customHeight="1">
      <c r="A10" s="252"/>
      <c r="B10" s="253" t="s">
        <v>209</v>
      </c>
      <c r="C10" s="254"/>
      <c r="D10" s="255"/>
      <c r="E10" s="256" t="s">
        <v>210</v>
      </c>
      <c r="F10" s="254"/>
      <c r="G10" s="254"/>
      <c r="H10" s="254"/>
      <c r="I10" s="254"/>
      <c r="J10" s="255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</row>
    <row r="11" ht="61.5" customHeight="1">
      <c r="A11" s="257" t="s">
        <v>211</v>
      </c>
      <c r="B11" s="257" t="s">
        <v>212</v>
      </c>
      <c r="C11" s="257" t="s">
        <v>8</v>
      </c>
      <c r="D11" s="258" t="s">
        <v>213</v>
      </c>
      <c r="E11" s="257" t="s">
        <v>214</v>
      </c>
      <c r="F11" s="258" t="s">
        <v>213</v>
      </c>
      <c r="G11" s="257" t="s">
        <v>215</v>
      </c>
      <c r="H11" s="257" t="s">
        <v>216</v>
      </c>
      <c r="I11" s="257" t="s">
        <v>217</v>
      </c>
      <c r="J11" s="257" t="s">
        <v>218</v>
      </c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hidden="1">
      <c r="A12" s="259"/>
      <c r="B12" s="259" t="s">
        <v>38</v>
      </c>
      <c r="C12" s="260"/>
      <c r="D12" s="261"/>
      <c r="E12" s="260"/>
      <c r="F12" s="261"/>
      <c r="G12" s="260"/>
      <c r="H12" s="260"/>
      <c r="I12" s="261"/>
      <c r="J12" s="260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</row>
    <row r="13" hidden="1">
      <c r="A13" s="259"/>
      <c r="B13" s="259" t="s">
        <v>82</v>
      </c>
      <c r="C13" s="260"/>
      <c r="D13" s="261"/>
      <c r="E13" s="260"/>
      <c r="F13" s="261"/>
      <c r="G13" s="260"/>
      <c r="H13" s="260"/>
      <c r="I13" s="261"/>
      <c r="J13" s="260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</row>
    <row r="14" hidden="1">
      <c r="A14" s="259"/>
      <c r="B14" s="259" t="s">
        <v>84</v>
      </c>
      <c r="C14" s="260"/>
      <c r="D14" s="261"/>
      <c r="E14" s="260"/>
      <c r="F14" s="261"/>
      <c r="G14" s="260"/>
      <c r="H14" s="260"/>
      <c r="I14" s="261"/>
      <c r="J14" s="260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</row>
    <row r="15" hidden="1">
      <c r="A15" s="259"/>
      <c r="B15" s="259" t="s">
        <v>88</v>
      </c>
      <c r="C15" s="260"/>
      <c r="D15" s="261"/>
      <c r="E15" s="260"/>
      <c r="F15" s="261"/>
      <c r="G15" s="260"/>
      <c r="H15" s="260"/>
      <c r="I15" s="261"/>
      <c r="J15" s="260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 hidden="1">
      <c r="A16" s="259"/>
      <c r="B16" s="259" t="s">
        <v>96</v>
      </c>
      <c r="C16" s="260"/>
      <c r="D16" s="261"/>
      <c r="E16" s="260"/>
      <c r="F16" s="261"/>
      <c r="G16" s="260"/>
      <c r="H16" s="260"/>
      <c r="I16" s="261"/>
      <c r="J16" s="260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>
      <c r="A17" s="259"/>
      <c r="B17" s="259"/>
      <c r="C17" s="260"/>
      <c r="D17" s="261"/>
      <c r="E17" s="260"/>
      <c r="F17" s="261"/>
      <c r="G17" s="260"/>
      <c r="H17" s="260"/>
      <c r="I17" s="261"/>
      <c r="J17" s="260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>
      <c r="A18" s="262"/>
      <c r="B18" s="263" t="s">
        <v>219</v>
      </c>
      <c r="C18" s="254"/>
      <c r="D18" s="264">
        <f>SUM(D12:D17)</f>
        <v>0</v>
      </c>
      <c r="E18" s="265"/>
      <c r="F18" s="264">
        <f>SUM(F12:F17)</f>
        <v>0</v>
      </c>
      <c r="G18" s="265"/>
      <c r="H18" s="265"/>
      <c r="I18" s="264">
        <f>SUM(I12:I17)</f>
        <v>0</v>
      </c>
      <c r="J18" s="265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ht="14.25" customHeight="1">
      <c r="A19" s="243"/>
      <c r="B19" s="243"/>
      <c r="C19" s="243"/>
      <c r="D19" s="244"/>
      <c r="E19" s="243"/>
      <c r="F19" s="244"/>
      <c r="G19" s="243"/>
      <c r="H19" s="243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ht="14.25" customHeight="1">
      <c r="A20" s="243"/>
      <c r="B20" s="243"/>
      <c r="C20" s="243"/>
      <c r="D20" s="244"/>
      <c r="E20" s="243"/>
      <c r="F20" s="244"/>
      <c r="G20" s="243"/>
      <c r="H20" s="243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ht="44.25" customHeight="1">
      <c r="A21" s="252"/>
      <c r="B21" s="253" t="s">
        <v>220</v>
      </c>
      <c r="C21" s="254"/>
      <c r="D21" s="255"/>
      <c r="E21" s="256" t="s">
        <v>210</v>
      </c>
      <c r="F21" s="254"/>
      <c r="G21" s="254"/>
      <c r="H21" s="254"/>
      <c r="I21" s="254"/>
      <c r="J21" s="255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</row>
    <row r="22" ht="61.5" customHeight="1">
      <c r="A22" s="257" t="s">
        <v>211</v>
      </c>
      <c r="B22" s="257" t="s">
        <v>212</v>
      </c>
      <c r="C22" s="257" t="s">
        <v>8</v>
      </c>
      <c r="D22" s="258" t="s">
        <v>213</v>
      </c>
      <c r="E22" s="257" t="s">
        <v>214</v>
      </c>
      <c r="F22" s="258" t="s">
        <v>213</v>
      </c>
      <c r="G22" s="257" t="s">
        <v>215</v>
      </c>
      <c r="H22" s="257" t="s">
        <v>216</v>
      </c>
      <c r="I22" s="257" t="s">
        <v>217</v>
      </c>
      <c r="J22" s="257" t="s">
        <v>218</v>
      </c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</row>
    <row r="23" ht="15.75" customHeight="1">
      <c r="A23" s="259"/>
      <c r="B23" s="267" t="s">
        <v>48</v>
      </c>
      <c r="C23" s="268" t="s">
        <v>221</v>
      </c>
      <c r="D23" s="117">
        <f>'Звіт'!R31</f>
        <v>24846</v>
      </c>
      <c r="E23" s="268" t="s">
        <v>222</v>
      </c>
      <c r="F23" s="269">
        <v>24846.0</v>
      </c>
      <c r="G23" s="268" t="s">
        <v>223</v>
      </c>
      <c r="H23" s="268" t="s">
        <v>224</v>
      </c>
      <c r="I23" s="269">
        <v>24846.0</v>
      </c>
      <c r="J23" s="268" t="s">
        <v>225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ht="15.75" customHeight="1">
      <c r="A24" s="259"/>
      <c r="B24" s="267" t="s">
        <v>51</v>
      </c>
      <c r="C24" s="268" t="s">
        <v>221</v>
      </c>
      <c r="D24" s="117">
        <f>'Звіт'!R32</f>
        <v>18000</v>
      </c>
      <c r="E24" s="268" t="s">
        <v>226</v>
      </c>
      <c r="F24" s="269">
        <v>18000.0</v>
      </c>
      <c r="G24" s="268" t="s">
        <v>227</v>
      </c>
      <c r="H24" s="268" t="s">
        <v>228</v>
      </c>
      <c r="I24" s="269">
        <v>18000.0</v>
      </c>
      <c r="J24" s="268" t="s">
        <v>229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ht="15.75" customHeight="1">
      <c r="A25" s="259"/>
      <c r="B25" s="267" t="s">
        <v>53</v>
      </c>
      <c r="C25" s="270" t="s">
        <v>230</v>
      </c>
      <c r="D25" s="117">
        <f>'Звіт'!R33</f>
        <v>14000</v>
      </c>
      <c r="E25" s="268" t="s">
        <v>231</v>
      </c>
      <c r="F25" s="269">
        <v>14000.0</v>
      </c>
      <c r="G25" s="268" t="s">
        <v>232</v>
      </c>
      <c r="H25" s="268" t="s">
        <v>233</v>
      </c>
      <c r="I25" s="269">
        <v>14000.0</v>
      </c>
      <c r="J25" s="268" t="s">
        <v>234</v>
      </c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ht="15.75" customHeight="1">
      <c r="A26" s="259"/>
      <c r="B26" s="267" t="s">
        <v>55</v>
      </c>
      <c r="C26" s="271" t="s">
        <v>235</v>
      </c>
      <c r="D26" s="117">
        <f>'Звіт'!R34</f>
        <v>12424</v>
      </c>
      <c r="E26" s="268" t="s">
        <v>236</v>
      </c>
      <c r="F26" s="269">
        <v>12424.0</v>
      </c>
      <c r="G26" s="268" t="s">
        <v>237</v>
      </c>
      <c r="H26" s="268" t="s">
        <v>238</v>
      </c>
      <c r="I26" s="269">
        <v>12424.0</v>
      </c>
      <c r="J26" s="268" t="s">
        <v>239</v>
      </c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ht="15.75" customHeight="1">
      <c r="A27" s="259"/>
      <c r="B27" s="267" t="s">
        <v>57</v>
      </c>
      <c r="C27" s="271" t="s">
        <v>240</v>
      </c>
      <c r="D27" s="117">
        <f>'Звіт'!R35</f>
        <v>9938</v>
      </c>
      <c r="E27" s="268" t="s">
        <v>241</v>
      </c>
      <c r="F27" s="269">
        <v>9938.0</v>
      </c>
      <c r="G27" s="268" t="s">
        <v>242</v>
      </c>
      <c r="H27" s="268" t="s">
        <v>243</v>
      </c>
      <c r="I27" s="269">
        <v>9938.0</v>
      </c>
      <c r="J27" s="268" t="s">
        <v>244</v>
      </c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ht="15.75" customHeight="1">
      <c r="A28" s="259"/>
      <c r="B28" s="267" t="s">
        <v>59</v>
      </c>
      <c r="C28" s="271" t="s">
        <v>245</v>
      </c>
      <c r="D28" s="117">
        <f>'Звіт'!R36</f>
        <v>18634</v>
      </c>
      <c r="E28" s="268" t="s">
        <v>246</v>
      </c>
      <c r="F28" s="269">
        <v>18634.0</v>
      </c>
      <c r="G28" s="268" t="s">
        <v>247</v>
      </c>
      <c r="H28" s="268" t="s">
        <v>248</v>
      </c>
      <c r="I28" s="269">
        <v>18634.0</v>
      </c>
      <c r="J28" s="268" t="s">
        <v>249</v>
      </c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 ht="15.75" customHeight="1">
      <c r="A29" s="259"/>
      <c r="B29" s="267" t="s">
        <v>61</v>
      </c>
      <c r="C29" s="271" t="s">
        <v>250</v>
      </c>
      <c r="D29" s="117">
        <f>'Звіт'!R37</f>
        <v>13200</v>
      </c>
      <c r="E29" s="268" t="s">
        <v>251</v>
      </c>
      <c r="F29" s="269">
        <v>13200.0</v>
      </c>
      <c r="G29" s="268" t="s">
        <v>252</v>
      </c>
      <c r="H29" s="268" t="s">
        <v>253</v>
      </c>
      <c r="I29" s="269">
        <v>13200.0</v>
      </c>
      <c r="J29" s="268" t="s">
        <v>254</v>
      </c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 ht="15.75" customHeight="1">
      <c r="A30" s="259"/>
      <c r="B30" s="267" t="s">
        <v>63</v>
      </c>
      <c r="C30" s="271" t="s">
        <v>255</v>
      </c>
      <c r="D30" s="117">
        <f>'Звіт'!R38</f>
        <v>8000</v>
      </c>
      <c r="E30" s="268" t="s">
        <v>256</v>
      </c>
      <c r="F30" s="269">
        <v>8000.0</v>
      </c>
      <c r="G30" s="268" t="s">
        <v>257</v>
      </c>
      <c r="H30" s="268" t="s">
        <v>258</v>
      </c>
      <c r="I30" s="269">
        <v>8000.0</v>
      </c>
      <c r="J30" s="268" t="s">
        <v>259</v>
      </c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 ht="15.75" customHeight="1">
      <c r="A31" s="259"/>
      <c r="B31" s="267" t="s">
        <v>65</v>
      </c>
      <c r="C31" s="271" t="s">
        <v>260</v>
      </c>
      <c r="D31" s="117">
        <f>'Звіт'!R39</f>
        <v>9938</v>
      </c>
      <c r="E31" s="268" t="s">
        <v>261</v>
      </c>
      <c r="F31" s="269">
        <v>9938.0</v>
      </c>
      <c r="G31" s="268" t="s">
        <v>262</v>
      </c>
      <c r="H31" s="268" t="s">
        <v>263</v>
      </c>
      <c r="I31" s="269">
        <v>9938.0</v>
      </c>
      <c r="J31" s="268" t="s">
        <v>264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 ht="15.75" customHeight="1">
      <c r="A32" s="259"/>
      <c r="B32" s="267" t="s">
        <v>67</v>
      </c>
      <c r="C32" s="271" t="s">
        <v>265</v>
      </c>
      <c r="D32" s="117">
        <f>'Звіт'!R40</f>
        <v>10000</v>
      </c>
      <c r="E32" s="268" t="s">
        <v>266</v>
      </c>
      <c r="F32" s="269">
        <v>10000.0</v>
      </c>
      <c r="G32" s="268" t="s">
        <v>267</v>
      </c>
      <c r="H32" s="268" t="s">
        <v>268</v>
      </c>
      <c r="I32" s="269">
        <v>10000.0</v>
      </c>
      <c r="J32" s="268" t="s">
        <v>269</v>
      </c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 ht="15.75" customHeight="1">
      <c r="A33" s="259"/>
      <c r="B33" s="267" t="s">
        <v>69</v>
      </c>
      <c r="C33" s="271" t="s">
        <v>270</v>
      </c>
      <c r="D33" s="117">
        <f>'Звіт'!R41</f>
        <v>12424</v>
      </c>
      <c r="E33" s="268" t="s">
        <v>271</v>
      </c>
      <c r="F33" s="269">
        <v>12424.0</v>
      </c>
      <c r="G33" s="268" t="s">
        <v>272</v>
      </c>
      <c r="H33" s="268" t="s">
        <v>273</v>
      </c>
      <c r="I33" s="269">
        <v>12424.0</v>
      </c>
      <c r="J33" s="268" t="s">
        <v>274</v>
      </c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 ht="15.75" customHeight="1">
      <c r="A34" s="259"/>
      <c r="B34" s="267" t="s">
        <v>275</v>
      </c>
      <c r="C34" s="268" t="s">
        <v>276</v>
      </c>
      <c r="D34" s="272">
        <f>'Звіт'!R43</f>
        <v>28000</v>
      </c>
      <c r="E34" s="268" t="s">
        <v>277</v>
      </c>
      <c r="F34" s="269">
        <v>28000.0</v>
      </c>
      <c r="G34" s="268" t="s">
        <v>278</v>
      </c>
      <c r="H34" s="268" t="s">
        <v>278</v>
      </c>
      <c r="I34" s="269">
        <v>28000.0</v>
      </c>
      <c r="J34" s="268" t="s">
        <v>279</v>
      </c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 ht="15.75" customHeight="1">
      <c r="A35" s="259"/>
      <c r="B35" s="267" t="s">
        <v>280</v>
      </c>
      <c r="C35" s="268" t="s">
        <v>281</v>
      </c>
      <c r="D35" s="272">
        <f>'Звіт'!R44</f>
        <v>10000</v>
      </c>
      <c r="E35" s="268" t="s">
        <v>282</v>
      </c>
      <c r="F35" s="269">
        <v>10000.0</v>
      </c>
      <c r="G35" s="268" t="s">
        <v>283</v>
      </c>
      <c r="H35" s="268" t="s">
        <v>284</v>
      </c>
      <c r="I35" s="269">
        <v>10000.0</v>
      </c>
      <c r="J35" s="268" t="s">
        <v>285</v>
      </c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 ht="15.75" customHeight="1">
      <c r="A36" s="259"/>
      <c r="B36" s="267" t="s">
        <v>77</v>
      </c>
      <c r="C36" s="268" t="s">
        <v>286</v>
      </c>
      <c r="D36" s="272">
        <f>'Звіт'!R45</f>
        <v>10000</v>
      </c>
      <c r="E36" s="268" t="s">
        <v>287</v>
      </c>
      <c r="F36" s="269">
        <v>10000.0</v>
      </c>
      <c r="G36" s="268" t="s">
        <v>288</v>
      </c>
      <c r="H36" s="268" t="s">
        <v>284</v>
      </c>
      <c r="I36" s="269">
        <v>10000.0</v>
      </c>
      <c r="J36" s="268" t="s">
        <v>289</v>
      </c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 ht="15.75" customHeight="1">
      <c r="A37" s="259"/>
      <c r="B37" s="259" t="s">
        <v>84</v>
      </c>
      <c r="C37" s="268" t="s">
        <v>290</v>
      </c>
      <c r="D37" s="261">
        <f>'Звіт'!R49</f>
        <v>33616.88</v>
      </c>
      <c r="E37" s="260"/>
      <c r="F37" s="269">
        <v>33616.88</v>
      </c>
      <c r="G37" s="260"/>
      <c r="H37" s="260"/>
      <c r="I37" s="261">
        <f>4099.48+2904+2733.28+2186.36+3960+3080+5466.12+2200+1760+2733.28+2186.36+308</f>
        <v>33616.88</v>
      </c>
      <c r="J37" s="268" t="s">
        <v>291</v>
      </c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 ht="15.75" customHeight="1">
      <c r="A38" s="259"/>
      <c r="B38" s="259" t="s">
        <v>88</v>
      </c>
      <c r="C38" s="268" t="s">
        <v>292</v>
      </c>
      <c r="D38" s="261">
        <f>'Звіт'!R52</f>
        <v>4000</v>
      </c>
      <c r="E38" s="268" t="s">
        <v>293</v>
      </c>
      <c r="F38" s="269">
        <v>4000.0</v>
      </c>
      <c r="G38" s="268" t="s">
        <v>294</v>
      </c>
      <c r="H38" s="268" t="s">
        <v>295</v>
      </c>
      <c r="I38" s="269">
        <v>4000.0</v>
      </c>
      <c r="J38" s="268" t="s">
        <v>296</v>
      </c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 ht="15.75" customHeight="1">
      <c r="A39" s="259"/>
      <c r="B39" s="273">
        <v>44290.0</v>
      </c>
      <c r="C39" s="167" t="s">
        <v>103</v>
      </c>
      <c r="D39" s="261">
        <f>'Звіт'!R60</f>
        <v>1400</v>
      </c>
      <c r="E39" s="268" t="s">
        <v>297</v>
      </c>
      <c r="F39" s="269">
        <v>1400.0</v>
      </c>
      <c r="G39" s="268" t="s">
        <v>298</v>
      </c>
      <c r="H39" s="268" t="s">
        <v>299</v>
      </c>
      <c r="I39" s="261">
        <f>21+252</f>
        <v>273</v>
      </c>
      <c r="J39" s="268" t="s">
        <v>300</v>
      </c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</row>
    <row r="40" ht="15.75" customHeight="1">
      <c r="A40" s="259"/>
      <c r="B40" s="162" t="s">
        <v>116</v>
      </c>
      <c r="C40" s="171" t="s">
        <v>117</v>
      </c>
      <c r="D40" s="261">
        <f>'Звіт'!R68</f>
        <v>5900</v>
      </c>
      <c r="E40" s="268" t="s">
        <v>301</v>
      </c>
      <c r="F40" s="269">
        <v>5900.0</v>
      </c>
      <c r="G40" s="268" t="s">
        <v>302</v>
      </c>
      <c r="H40" s="268" t="s">
        <v>303</v>
      </c>
      <c r="I40" s="269">
        <v>5900.0</v>
      </c>
      <c r="J40" s="268" t="s">
        <v>304</v>
      </c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</row>
    <row r="41" ht="15.75" customHeight="1">
      <c r="A41" s="259"/>
      <c r="B41" s="102" t="s">
        <v>119</v>
      </c>
      <c r="C41" s="171" t="s">
        <v>120</v>
      </c>
      <c r="D41" s="261">
        <f>'Звіт'!R69</f>
        <v>11100</v>
      </c>
      <c r="E41" s="268" t="s">
        <v>301</v>
      </c>
      <c r="F41" s="269">
        <v>11100.0</v>
      </c>
      <c r="G41" s="268" t="s">
        <v>302</v>
      </c>
      <c r="H41" s="268" t="s">
        <v>303</v>
      </c>
      <c r="I41" s="269">
        <v>11100.0</v>
      </c>
      <c r="J41" s="268" t="s">
        <v>304</v>
      </c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 ht="15.75" customHeight="1">
      <c r="A42" s="262"/>
      <c r="B42" s="104" t="s">
        <v>121</v>
      </c>
      <c r="C42" s="171" t="s">
        <v>122</v>
      </c>
      <c r="D42" s="261">
        <f>'Звіт'!R70</f>
        <v>11200</v>
      </c>
      <c r="E42" s="268" t="s">
        <v>301</v>
      </c>
      <c r="F42" s="269">
        <v>11200.0</v>
      </c>
      <c r="G42" s="268" t="s">
        <v>302</v>
      </c>
      <c r="H42" s="268" t="s">
        <v>303</v>
      </c>
      <c r="I42" s="269">
        <v>11200.0</v>
      </c>
      <c r="J42" s="268" t="s">
        <v>304</v>
      </c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ht="15.75" customHeight="1">
      <c r="A43" s="262"/>
      <c r="B43" s="104" t="s">
        <v>123</v>
      </c>
      <c r="C43" s="171" t="s">
        <v>124</v>
      </c>
      <c r="D43" s="261">
        <f>'Звіт'!R71</f>
        <v>13188</v>
      </c>
      <c r="E43" s="268" t="s">
        <v>301</v>
      </c>
      <c r="F43" s="269">
        <v>13188.0</v>
      </c>
      <c r="G43" s="268" t="s">
        <v>302</v>
      </c>
      <c r="H43" s="268" t="s">
        <v>303</v>
      </c>
      <c r="I43" s="269">
        <v>13188.0</v>
      </c>
      <c r="J43" s="268" t="s">
        <v>304</v>
      </c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</row>
    <row r="44" ht="15.75" customHeight="1">
      <c r="A44" s="262"/>
      <c r="B44" s="104" t="s">
        <v>125</v>
      </c>
      <c r="C44" s="171" t="s">
        <v>126</v>
      </c>
      <c r="D44" s="261">
        <f>'Звіт'!R72</f>
        <v>1820</v>
      </c>
      <c r="E44" s="268" t="s">
        <v>301</v>
      </c>
      <c r="F44" s="269">
        <v>1820.0</v>
      </c>
      <c r="G44" s="268" t="s">
        <v>302</v>
      </c>
      <c r="H44" s="268" t="s">
        <v>303</v>
      </c>
      <c r="I44" s="269">
        <v>1820.0</v>
      </c>
      <c r="J44" s="268" t="s">
        <v>304</v>
      </c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</row>
    <row r="45" ht="15.75" customHeight="1">
      <c r="A45" s="262"/>
      <c r="B45" s="104" t="s">
        <v>127</v>
      </c>
      <c r="C45" s="171" t="s">
        <v>128</v>
      </c>
      <c r="D45" s="261">
        <f>'Звіт'!R73</f>
        <v>3300</v>
      </c>
      <c r="E45" s="268" t="s">
        <v>305</v>
      </c>
      <c r="F45" s="269">
        <v>3300.0</v>
      </c>
      <c r="G45" s="268" t="s">
        <v>306</v>
      </c>
      <c r="H45" s="268" t="s">
        <v>303</v>
      </c>
      <c r="I45" s="269">
        <v>3300.0</v>
      </c>
      <c r="J45" s="268" t="s">
        <v>307</v>
      </c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</row>
    <row r="46" ht="15.75" customHeight="1">
      <c r="A46" s="262"/>
      <c r="B46" s="104" t="s">
        <v>129</v>
      </c>
      <c r="C46" s="171" t="s">
        <v>130</v>
      </c>
      <c r="D46" s="261">
        <f>'Звіт'!R74</f>
        <v>2604</v>
      </c>
      <c r="E46" s="260" t="s">
        <v>305</v>
      </c>
      <c r="F46" s="274">
        <v>2604.0</v>
      </c>
      <c r="G46" s="275" t="s">
        <v>306</v>
      </c>
      <c r="H46" s="275" t="s">
        <v>303</v>
      </c>
      <c r="I46" s="274">
        <v>2604.0</v>
      </c>
      <c r="J46" s="275" t="s">
        <v>307</v>
      </c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</row>
    <row r="47" ht="15.75" customHeight="1">
      <c r="A47" s="262"/>
      <c r="B47" s="104" t="s">
        <v>131</v>
      </c>
      <c r="C47" s="171" t="s">
        <v>132</v>
      </c>
      <c r="D47" s="261">
        <f>'Звіт'!R75</f>
        <v>1482</v>
      </c>
      <c r="E47" s="260" t="s">
        <v>305</v>
      </c>
      <c r="F47" s="274">
        <v>1482.0</v>
      </c>
      <c r="G47" s="275" t="s">
        <v>306</v>
      </c>
      <c r="H47" s="275" t="s">
        <v>303</v>
      </c>
      <c r="I47" s="274">
        <v>1482.0</v>
      </c>
      <c r="J47" s="275" t="s">
        <v>307</v>
      </c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</row>
    <row r="48" ht="15.75" customHeight="1">
      <c r="A48" s="262"/>
      <c r="B48" s="104" t="s">
        <v>133</v>
      </c>
      <c r="C48" s="171" t="s">
        <v>134</v>
      </c>
      <c r="D48" s="261">
        <f>'Звіт'!R76</f>
        <v>1935</v>
      </c>
      <c r="E48" s="260" t="s">
        <v>305</v>
      </c>
      <c r="F48" s="274">
        <v>1935.0</v>
      </c>
      <c r="G48" s="275" t="s">
        <v>306</v>
      </c>
      <c r="H48" s="275" t="s">
        <v>303</v>
      </c>
      <c r="I48" s="274">
        <v>1935.0</v>
      </c>
      <c r="J48" s="275" t="s">
        <v>307</v>
      </c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</row>
    <row r="49" ht="15.75" customHeight="1">
      <c r="A49" s="262"/>
      <c r="B49" s="104" t="s">
        <v>135</v>
      </c>
      <c r="C49" s="171" t="s">
        <v>136</v>
      </c>
      <c r="D49" s="261">
        <f>'Звіт'!R77</f>
        <v>2520</v>
      </c>
      <c r="E49" s="260" t="s">
        <v>305</v>
      </c>
      <c r="F49" s="274">
        <v>2520.0</v>
      </c>
      <c r="G49" s="275" t="s">
        <v>306</v>
      </c>
      <c r="H49" s="275" t="s">
        <v>303</v>
      </c>
      <c r="I49" s="274">
        <v>2520.0</v>
      </c>
      <c r="J49" s="275" t="s">
        <v>307</v>
      </c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</row>
    <row r="50" ht="15.75" customHeight="1">
      <c r="A50" s="262"/>
      <c r="B50" s="104" t="s">
        <v>137</v>
      </c>
      <c r="C50" s="171" t="s">
        <v>138</v>
      </c>
      <c r="D50" s="261">
        <f>'Звіт'!R78</f>
        <v>19260</v>
      </c>
      <c r="E50" s="260" t="s">
        <v>305</v>
      </c>
      <c r="F50" s="274">
        <v>19260.0</v>
      </c>
      <c r="G50" s="275" t="s">
        <v>306</v>
      </c>
      <c r="H50" s="275" t="s">
        <v>303</v>
      </c>
      <c r="I50" s="274">
        <v>19260.0</v>
      </c>
      <c r="J50" s="275" t="s">
        <v>307</v>
      </c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</row>
    <row r="51" ht="15.75" customHeight="1">
      <c r="A51" s="262"/>
      <c r="B51" s="104" t="s">
        <v>139</v>
      </c>
      <c r="C51" s="276" t="s">
        <v>308</v>
      </c>
      <c r="D51" s="261">
        <f>'Звіт'!R79</f>
        <v>2000</v>
      </c>
      <c r="E51" s="260" t="s">
        <v>305</v>
      </c>
      <c r="F51" s="274">
        <v>2000.0</v>
      </c>
      <c r="G51" s="275" t="s">
        <v>306</v>
      </c>
      <c r="H51" s="275" t="s">
        <v>303</v>
      </c>
      <c r="I51" s="274">
        <v>2000.0</v>
      </c>
      <c r="J51" s="275" t="s">
        <v>307</v>
      </c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</row>
    <row r="52" ht="15.75" customHeight="1">
      <c r="A52" s="262"/>
      <c r="B52" s="104" t="s">
        <v>141</v>
      </c>
      <c r="C52" s="171" t="s">
        <v>142</v>
      </c>
      <c r="D52" s="261">
        <f>'Звіт'!R80</f>
        <v>816</v>
      </c>
      <c r="E52" s="260" t="s">
        <v>305</v>
      </c>
      <c r="F52" s="274">
        <v>816.0</v>
      </c>
      <c r="G52" s="275" t="s">
        <v>306</v>
      </c>
      <c r="H52" s="275" t="s">
        <v>303</v>
      </c>
      <c r="I52" s="274">
        <v>816.0</v>
      </c>
      <c r="J52" s="275" t="s">
        <v>307</v>
      </c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</row>
    <row r="53" ht="15.75" customHeight="1">
      <c r="A53" s="262"/>
      <c r="B53" s="104" t="s">
        <v>143</v>
      </c>
      <c r="C53" s="171" t="s">
        <v>144</v>
      </c>
      <c r="D53" s="261">
        <f>'Звіт'!R81</f>
        <v>717</v>
      </c>
      <c r="E53" s="260" t="s">
        <v>305</v>
      </c>
      <c r="F53" s="274">
        <v>717.0</v>
      </c>
      <c r="G53" s="275" t="s">
        <v>306</v>
      </c>
      <c r="H53" s="275" t="s">
        <v>303</v>
      </c>
      <c r="I53" s="274">
        <v>717.0</v>
      </c>
      <c r="J53" s="275" t="s">
        <v>307</v>
      </c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</row>
    <row r="54" ht="15.75" customHeight="1">
      <c r="A54" s="262"/>
      <c r="B54" s="104" t="s">
        <v>145</v>
      </c>
      <c r="C54" s="171" t="s">
        <v>146</v>
      </c>
      <c r="D54" s="261">
        <f>'Звіт'!R82</f>
        <v>5929</v>
      </c>
      <c r="E54" s="268" t="s">
        <v>305</v>
      </c>
      <c r="F54" s="269">
        <v>5929.0</v>
      </c>
      <c r="G54" s="268" t="s">
        <v>306</v>
      </c>
      <c r="H54" s="268" t="s">
        <v>303</v>
      </c>
      <c r="I54" s="269">
        <v>5929.0</v>
      </c>
      <c r="J54" s="268" t="s">
        <v>307</v>
      </c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</row>
    <row r="55" ht="15.75" customHeight="1">
      <c r="A55" s="262"/>
      <c r="B55" s="104" t="s">
        <v>147</v>
      </c>
      <c r="C55" s="171" t="s">
        <v>148</v>
      </c>
      <c r="D55" s="269">
        <v>5580.0</v>
      </c>
      <c r="E55" s="260" t="s">
        <v>305</v>
      </c>
      <c r="F55" s="274">
        <v>5580.0</v>
      </c>
      <c r="G55" s="275" t="s">
        <v>306</v>
      </c>
      <c r="H55" s="275" t="s">
        <v>303</v>
      </c>
      <c r="I55" s="274">
        <v>5580.0</v>
      </c>
      <c r="J55" s="275" t="s">
        <v>307</v>
      </c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</row>
    <row r="56" ht="15.75" customHeight="1">
      <c r="A56" s="262"/>
      <c r="B56" s="104" t="s">
        <v>149</v>
      </c>
      <c r="C56" s="171" t="s">
        <v>150</v>
      </c>
      <c r="D56" s="261">
        <f>'Звіт'!R84</f>
        <v>23600</v>
      </c>
      <c r="E56" s="268" t="s">
        <v>309</v>
      </c>
      <c r="F56" s="269">
        <v>23600.0</v>
      </c>
      <c r="G56" s="277" t="s">
        <v>310</v>
      </c>
      <c r="H56" s="275" t="s">
        <v>303</v>
      </c>
      <c r="I56" s="269">
        <v>23600.0</v>
      </c>
      <c r="J56" s="268" t="s">
        <v>311</v>
      </c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</row>
    <row r="57" ht="15.75" customHeight="1">
      <c r="A57" s="262"/>
      <c r="B57" s="104" t="s">
        <v>151</v>
      </c>
      <c r="C57" s="171" t="s">
        <v>152</v>
      </c>
      <c r="D57" s="261">
        <f>'Звіт'!R85</f>
        <v>5900</v>
      </c>
      <c r="E57" s="268" t="s">
        <v>309</v>
      </c>
      <c r="F57" s="269">
        <v>5900.0</v>
      </c>
      <c r="G57" s="277" t="s">
        <v>310</v>
      </c>
      <c r="H57" s="275" t="s">
        <v>303</v>
      </c>
      <c r="I57" s="269">
        <v>5900.0</v>
      </c>
      <c r="J57" s="268" t="s">
        <v>311</v>
      </c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</row>
    <row r="58" ht="15.75" customHeight="1">
      <c r="A58" s="262"/>
      <c r="B58" s="104" t="s">
        <v>153</v>
      </c>
      <c r="C58" s="171" t="s">
        <v>154</v>
      </c>
      <c r="D58" s="261">
        <f>'Звіт'!R86</f>
        <v>11220</v>
      </c>
      <c r="E58" s="268" t="s">
        <v>309</v>
      </c>
      <c r="F58" s="269">
        <v>11220.0</v>
      </c>
      <c r="G58" s="277" t="s">
        <v>310</v>
      </c>
      <c r="H58" s="275" t="s">
        <v>303</v>
      </c>
      <c r="I58" s="269">
        <v>11220.0</v>
      </c>
      <c r="J58" s="268" t="s">
        <v>311</v>
      </c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</row>
    <row r="59" ht="15.75" customHeight="1">
      <c r="A59" s="262"/>
      <c r="B59" s="104" t="s">
        <v>155</v>
      </c>
      <c r="C59" s="171" t="s">
        <v>156</v>
      </c>
      <c r="D59" s="269">
        <v>2668.0</v>
      </c>
      <c r="E59" s="268" t="s">
        <v>309</v>
      </c>
      <c r="F59" s="269">
        <v>2668.0</v>
      </c>
      <c r="G59" s="277" t="s">
        <v>310</v>
      </c>
      <c r="H59" s="275" t="s">
        <v>303</v>
      </c>
      <c r="I59" s="269">
        <v>2668.0</v>
      </c>
      <c r="J59" s="268" t="s">
        <v>311</v>
      </c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</row>
    <row r="60" ht="15.75" customHeight="1">
      <c r="A60" s="262"/>
      <c r="B60" s="104" t="s">
        <v>157</v>
      </c>
      <c r="C60" s="171" t="s">
        <v>158</v>
      </c>
      <c r="D60" s="261">
        <f>'Звіт'!R88</f>
        <v>807</v>
      </c>
      <c r="E60" s="268" t="s">
        <v>309</v>
      </c>
      <c r="F60" s="269">
        <v>807.0</v>
      </c>
      <c r="G60" s="277" t="s">
        <v>310</v>
      </c>
      <c r="H60" s="275" t="s">
        <v>303</v>
      </c>
      <c r="I60" s="269">
        <v>807.0</v>
      </c>
      <c r="J60" s="268" t="s">
        <v>311</v>
      </c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</row>
    <row r="61" ht="15.75" customHeight="1">
      <c r="A61" s="262"/>
      <c r="B61" s="104" t="s">
        <v>159</v>
      </c>
      <c r="C61" s="171" t="s">
        <v>160</v>
      </c>
      <c r="D61" s="261">
        <f>'Звіт'!R89</f>
        <v>7490</v>
      </c>
      <c r="E61" s="268" t="s">
        <v>309</v>
      </c>
      <c r="F61" s="269">
        <v>7490.0</v>
      </c>
      <c r="G61" s="277" t="s">
        <v>310</v>
      </c>
      <c r="H61" s="275" t="s">
        <v>303</v>
      </c>
      <c r="I61" s="269">
        <v>7490.0</v>
      </c>
      <c r="J61" s="268" t="s">
        <v>311</v>
      </c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</row>
    <row r="62" ht="15.75" customHeight="1">
      <c r="A62" s="262"/>
      <c r="B62" s="104" t="s">
        <v>161</v>
      </c>
      <c r="C62" s="171" t="s">
        <v>162</v>
      </c>
      <c r="D62" s="261">
        <f>'Звіт'!R90</f>
        <v>4160</v>
      </c>
      <c r="E62" s="268" t="s">
        <v>309</v>
      </c>
      <c r="F62" s="269">
        <v>4160.0</v>
      </c>
      <c r="G62" s="277" t="s">
        <v>310</v>
      </c>
      <c r="H62" s="275" t="s">
        <v>303</v>
      </c>
      <c r="I62" s="269">
        <v>4160.0</v>
      </c>
      <c r="J62" s="268" t="s">
        <v>311</v>
      </c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</row>
    <row r="63" ht="15.75" customHeight="1">
      <c r="A63" s="262"/>
      <c r="B63" s="104" t="s">
        <v>163</v>
      </c>
      <c r="C63" s="171" t="s">
        <v>164</v>
      </c>
      <c r="D63" s="261">
        <f>'Звіт'!R91</f>
        <v>2956</v>
      </c>
      <c r="E63" s="268" t="s">
        <v>309</v>
      </c>
      <c r="F63" s="269">
        <v>2956.0</v>
      </c>
      <c r="G63" s="277" t="s">
        <v>310</v>
      </c>
      <c r="H63" s="275" t="s">
        <v>303</v>
      </c>
      <c r="I63" s="269">
        <v>2956.0</v>
      </c>
      <c r="J63" s="268" t="s">
        <v>311</v>
      </c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ht="15.75" customHeight="1">
      <c r="A64" s="262"/>
      <c r="B64" s="278" t="s">
        <v>191</v>
      </c>
      <c r="C64" s="279" t="s">
        <v>190</v>
      </c>
      <c r="D64" s="261">
        <f>'Звіт'!R108</f>
        <v>10000</v>
      </c>
      <c r="E64" s="268" t="s">
        <v>312</v>
      </c>
      <c r="F64" s="269">
        <v>10000.0</v>
      </c>
      <c r="G64" s="268" t="s">
        <v>313</v>
      </c>
      <c r="H64" s="260"/>
      <c r="I64" s="269">
        <v>10000.0</v>
      </c>
      <c r="J64" s="268" t="s">
        <v>314</v>
      </c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</row>
    <row r="65" ht="14.25" customHeight="1">
      <c r="A65" s="243"/>
      <c r="B65" s="263" t="s">
        <v>219</v>
      </c>
      <c r="C65" s="254"/>
      <c r="D65" s="264">
        <f>SUM(D23:D64)</f>
        <v>396572.88</v>
      </c>
      <c r="E65" s="265"/>
      <c r="F65" s="264">
        <f>SUM(F23:F64)</f>
        <v>396572.88</v>
      </c>
      <c r="G65" s="265"/>
      <c r="H65" s="265"/>
      <c r="I65" s="264">
        <f>SUM(I23:I64)</f>
        <v>395445.88</v>
      </c>
      <c r="J65" s="265"/>
      <c r="K65" s="244">
        <f>I65-F65</f>
        <v>-1127</v>
      </c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</row>
    <row r="66" ht="14.25" customHeight="1">
      <c r="A66" s="280"/>
      <c r="B66" s="243"/>
      <c r="C66" s="243"/>
      <c r="D66" s="244"/>
      <c r="E66" s="243"/>
      <c r="F66" s="244"/>
      <c r="G66" s="243"/>
      <c r="H66" s="243"/>
      <c r="I66" s="245"/>
      <c r="J66" s="245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</row>
    <row r="67" ht="14.25" customHeight="1">
      <c r="A67" s="243"/>
      <c r="B67" s="280" t="s">
        <v>315</v>
      </c>
      <c r="C67" s="280"/>
      <c r="D67" s="281"/>
      <c r="E67" s="280"/>
      <c r="F67" s="281"/>
      <c r="G67" s="280"/>
      <c r="H67" s="280"/>
      <c r="I67" s="280"/>
      <c r="J67" s="280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 ht="14.25" customHeight="1">
      <c r="A68" s="243"/>
      <c r="B68" s="243"/>
      <c r="C68" s="243"/>
      <c r="D68" s="244"/>
      <c r="E68" s="243"/>
      <c r="F68" s="244"/>
      <c r="G68" s="243"/>
      <c r="H68" s="243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</row>
    <row r="69" ht="14.25" customHeight="1">
      <c r="A69" s="243"/>
      <c r="B69" s="243"/>
      <c r="C69" s="243"/>
      <c r="D69" s="244"/>
      <c r="E69" s="243"/>
      <c r="F69" s="244"/>
      <c r="G69" s="243"/>
      <c r="H69" s="243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</row>
    <row r="70" ht="14.25" customHeight="1">
      <c r="A70" s="243"/>
      <c r="B70" s="243"/>
      <c r="C70" s="243"/>
      <c r="D70" s="244"/>
      <c r="E70" s="243"/>
      <c r="F70" s="244"/>
      <c r="G70" s="243"/>
      <c r="H70" s="243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</row>
    <row r="71" ht="14.25" customHeight="1">
      <c r="A71" s="243"/>
      <c r="B71" s="243"/>
      <c r="C71" s="243"/>
      <c r="D71" s="244"/>
      <c r="E71" s="243"/>
      <c r="F71" s="244"/>
      <c r="G71" s="243"/>
      <c r="H71" s="243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 ht="14.25" customHeight="1">
      <c r="A72" s="243"/>
      <c r="B72" s="243"/>
      <c r="C72" s="243"/>
      <c r="D72" s="244"/>
      <c r="E72" s="243"/>
      <c r="F72" s="244"/>
      <c r="G72" s="243"/>
      <c r="H72" s="243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</row>
    <row r="73" ht="14.25" customHeight="1">
      <c r="A73" s="243"/>
      <c r="B73" s="243"/>
      <c r="C73" s="243"/>
      <c r="D73" s="244"/>
      <c r="E73" s="243"/>
      <c r="F73" s="244"/>
      <c r="G73" s="243"/>
      <c r="H73" s="243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</row>
    <row r="74" ht="14.25" customHeight="1">
      <c r="A74" s="243"/>
      <c r="B74" s="243"/>
      <c r="C74" s="243"/>
      <c r="D74" s="244"/>
      <c r="E74" s="243"/>
      <c r="F74" s="244"/>
      <c r="G74" s="243"/>
      <c r="H74" s="243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</row>
    <row r="75" ht="14.25" customHeight="1">
      <c r="A75" s="243"/>
      <c r="B75" s="243"/>
      <c r="C75" s="243"/>
      <c r="D75" s="244"/>
      <c r="E75" s="243"/>
      <c r="F75" s="244"/>
      <c r="G75" s="243"/>
      <c r="H75" s="243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 ht="14.25" customHeight="1">
      <c r="A76" s="243"/>
      <c r="B76" s="243"/>
      <c r="C76" s="243"/>
      <c r="D76" s="244"/>
      <c r="E76" s="243"/>
      <c r="F76" s="244"/>
      <c r="G76" s="243"/>
      <c r="H76" s="243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 ht="14.25" customHeight="1">
      <c r="A77" s="243"/>
      <c r="B77" s="243"/>
      <c r="C77" s="243"/>
      <c r="D77" s="244"/>
      <c r="E77" s="243"/>
      <c r="F77" s="244"/>
      <c r="G77" s="243"/>
      <c r="H77" s="243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</row>
    <row r="78" ht="14.25" customHeight="1">
      <c r="A78" s="243"/>
      <c r="B78" s="243"/>
      <c r="C78" s="243"/>
      <c r="D78" s="244"/>
      <c r="E78" s="243"/>
      <c r="F78" s="244"/>
      <c r="G78" s="243"/>
      <c r="H78" s="243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</row>
    <row r="79" ht="14.25" customHeight="1">
      <c r="A79" s="243"/>
      <c r="B79" s="243"/>
      <c r="C79" s="243"/>
      <c r="D79" s="244"/>
      <c r="E79" s="243"/>
      <c r="F79" s="244"/>
      <c r="G79" s="243"/>
      <c r="H79" s="243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</row>
    <row r="80" ht="14.25" customHeight="1">
      <c r="A80" s="243"/>
      <c r="B80" s="243"/>
      <c r="C80" s="243"/>
      <c r="D80" s="244"/>
      <c r="E80" s="243"/>
      <c r="F80" s="244"/>
      <c r="G80" s="243"/>
      <c r="H80" s="243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</row>
    <row r="81" ht="14.25" customHeight="1">
      <c r="A81" s="243"/>
      <c r="B81" s="243"/>
      <c r="C81" s="243"/>
      <c r="D81" s="244"/>
      <c r="E81" s="243"/>
      <c r="F81" s="244"/>
      <c r="G81" s="243"/>
      <c r="H81" s="243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 ht="14.25" customHeight="1">
      <c r="A82" s="243"/>
      <c r="B82" s="243"/>
      <c r="C82" s="243"/>
      <c r="D82" s="244"/>
      <c r="E82" s="243"/>
      <c r="F82" s="244"/>
      <c r="G82" s="243"/>
      <c r="H82" s="243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</row>
    <row r="83" ht="14.25" customHeight="1">
      <c r="A83" s="243"/>
      <c r="B83" s="243"/>
      <c r="C83" s="243"/>
      <c r="D83" s="244"/>
      <c r="E83" s="243"/>
      <c r="F83" s="244"/>
      <c r="G83" s="243"/>
      <c r="H83" s="243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</row>
    <row r="84" ht="14.25" customHeight="1">
      <c r="A84" s="243"/>
      <c r="B84" s="243"/>
      <c r="C84" s="243"/>
      <c r="D84" s="244"/>
      <c r="E84" s="243"/>
      <c r="F84" s="244"/>
      <c r="G84" s="243"/>
      <c r="H84" s="243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</row>
    <row r="85" ht="14.25" customHeight="1">
      <c r="A85" s="243"/>
      <c r="B85" s="243"/>
      <c r="C85" s="243"/>
      <c r="D85" s="244"/>
      <c r="E85" s="243"/>
      <c r="F85" s="244"/>
      <c r="G85" s="243"/>
      <c r="H85" s="243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 ht="14.25" customHeight="1">
      <c r="A86" s="243"/>
      <c r="B86" s="243"/>
      <c r="C86" s="243"/>
      <c r="D86" s="244"/>
      <c r="E86" s="243"/>
      <c r="F86" s="244"/>
      <c r="G86" s="243"/>
      <c r="H86" s="243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ht="14.25" customHeight="1">
      <c r="A87" s="243"/>
      <c r="B87" s="243"/>
      <c r="C87" s="243"/>
      <c r="D87" s="244"/>
      <c r="E87" s="243"/>
      <c r="F87" s="244"/>
      <c r="G87" s="243"/>
      <c r="H87" s="243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</row>
    <row r="88" ht="14.25" customHeight="1">
      <c r="A88" s="243"/>
      <c r="B88" s="243"/>
      <c r="C88" s="243"/>
      <c r="D88" s="244"/>
      <c r="E88" s="243"/>
      <c r="F88" s="244"/>
      <c r="G88" s="243"/>
      <c r="H88" s="243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ht="14.25" customHeight="1">
      <c r="A89" s="243"/>
      <c r="B89" s="243"/>
      <c r="C89" s="243"/>
      <c r="D89" s="244"/>
      <c r="E89" s="243"/>
      <c r="F89" s="244"/>
      <c r="G89" s="243"/>
      <c r="H89" s="243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</row>
    <row r="90" ht="14.25" customHeight="1">
      <c r="A90" s="243"/>
      <c r="B90" s="243"/>
      <c r="C90" s="243"/>
      <c r="D90" s="244"/>
      <c r="E90" s="243"/>
      <c r="F90" s="244"/>
      <c r="G90" s="243"/>
      <c r="H90" s="243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</row>
    <row r="91" ht="14.25" customHeight="1">
      <c r="A91" s="243"/>
      <c r="B91" s="243"/>
      <c r="C91" s="243"/>
      <c r="D91" s="244"/>
      <c r="E91" s="243"/>
      <c r="F91" s="244"/>
      <c r="G91" s="243"/>
      <c r="H91" s="243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</row>
    <row r="92" ht="14.25" customHeight="1">
      <c r="A92" s="243"/>
      <c r="B92" s="243"/>
      <c r="C92" s="243"/>
      <c r="D92" s="244"/>
      <c r="E92" s="243"/>
      <c r="F92" s="244"/>
      <c r="G92" s="243"/>
      <c r="H92" s="243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</row>
    <row r="93" ht="14.25" customHeight="1">
      <c r="A93" s="243"/>
      <c r="B93" s="243"/>
      <c r="C93" s="243"/>
      <c r="D93" s="244"/>
      <c r="E93" s="243"/>
      <c r="F93" s="244"/>
      <c r="G93" s="243"/>
      <c r="H93" s="243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</row>
    <row r="94" ht="14.25" customHeight="1">
      <c r="A94" s="243"/>
      <c r="B94" s="243"/>
      <c r="C94" s="243"/>
      <c r="D94" s="244"/>
      <c r="E94" s="243"/>
      <c r="F94" s="244"/>
      <c r="G94" s="243"/>
      <c r="H94" s="243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</row>
    <row r="95" ht="14.25" customHeight="1">
      <c r="A95" s="243"/>
      <c r="B95" s="243"/>
      <c r="C95" s="243"/>
      <c r="D95" s="244"/>
      <c r="E95" s="243"/>
      <c r="F95" s="244"/>
      <c r="G95" s="243"/>
      <c r="H95" s="243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</row>
    <row r="96" ht="14.25" customHeight="1">
      <c r="A96" s="243"/>
      <c r="B96" s="243"/>
      <c r="C96" s="243"/>
      <c r="D96" s="244"/>
      <c r="E96" s="243"/>
      <c r="F96" s="244"/>
      <c r="G96" s="243"/>
      <c r="H96" s="243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</row>
    <row r="97" ht="14.25" customHeight="1">
      <c r="A97" s="243"/>
      <c r="B97" s="243"/>
      <c r="C97" s="243"/>
      <c r="D97" s="244"/>
      <c r="E97" s="243"/>
      <c r="F97" s="244"/>
      <c r="G97" s="243"/>
      <c r="H97" s="243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</row>
    <row r="98" ht="14.25" customHeight="1">
      <c r="A98" s="243"/>
      <c r="B98" s="243"/>
      <c r="C98" s="243"/>
      <c r="D98" s="244"/>
      <c r="E98" s="243"/>
      <c r="F98" s="244"/>
      <c r="G98" s="243"/>
      <c r="H98" s="243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</row>
    <row r="99" ht="14.25" customHeight="1">
      <c r="A99" s="243"/>
      <c r="B99" s="243"/>
      <c r="C99" s="243"/>
      <c r="D99" s="244"/>
      <c r="E99" s="243"/>
      <c r="F99" s="244"/>
      <c r="G99" s="243"/>
      <c r="H99" s="243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</row>
    <row r="100" ht="14.25" customHeight="1">
      <c r="A100" s="243"/>
      <c r="B100" s="243"/>
      <c r="C100" s="243"/>
      <c r="D100" s="244"/>
      <c r="E100" s="243"/>
      <c r="F100" s="244"/>
      <c r="G100" s="243"/>
      <c r="H100" s="243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</row>
    <row r="101" ht="14.25" customHeight="1">
      <c r="A101" s="243"/>
      <c r="B101" s="243"/>
      <c r="C101" s="243"/>
      <c r="D101" s="244"/>
      <c r="E101" s="243"/>
      <c r="F101" s="244"/>
      <c r="G101" s="243"/>
      <c r="H101" s="243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</row>
    <row r="102" ht="14.25" customHeight="1">
      <c r="A102" s="243"/>
      <c r="B102" s="243"/>
      <c r="C102" s="243"/>
      <c r="D102" s="244"/>
      <c r="E102" s="243"/>
      <c r="F102" s="244"/>
      <c r="G102" s="243"/>
      <c r="H102" s="243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</row>
    <row r="103" ht="14.25" customHeight="1">
      <c r="A103" s="243"/>
      <c r="B103" s="243"/>
      <c r="C103" s="243"/>
      <c r="D103" s="244"/>
      <c r="E103" s="243"/>
      <c r="F103" s="244"/>
      <c r="G103" s="243"/>
      <c r="H103" s="243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</row>
    <row r="104" ht="14.25" customHeight="1">
      <c r="A104" s="243"/>
      <c r="B104" s="243"/>
      <c r="C104" s="243"/>
      <c r="D104" s="244"/>
      <c r="E104" s="243"/>
      <c r="F104" s="244"/>
      <c r="G104" s="243"/>
      <c r="H104" s="243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</row>
    <row r="105" ht="14.25" customHeight="1">
      <c r="A105" s="243"/>
      <c r="B105" s="243"/>
      <c r="C105" s="243"/>
      <c r="D105" s="244"/>
      <c r="E105" s="243"/>
      <c r="F105" s="244"/>
      <c r="G105" s="243"/>
      <c r="H105" s="243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</row>
    <row r="106" ht="14.25" customHeight="1">
      <c r="A106" s="243"/>
      <c r="B106" s="243"/>
      <c r="C106" s="243"/>
      <c r="D106" s="244"/>
      <c r="E106" s="243"/>
      <c r="F106" s="244"/>
      <c r="G106" s="243"/>
      <c r="H106" s="243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</row>
    <row r="107" ht="14.25" customHeight="1">
      <c r="A107" s="243"/>
      <c r="B107" s="243"/>
      <c r="C107" s="243"/>
      <c r="D107" s="244"/>
      <c r="E107" s="243"/>
      <c r="F107" s="244"/>
      <c r="G107" s="243"/>
      <c r="H107" s="243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</row>
    <row r="108" ht="14.25" customHeight="1">
      <c r="A108" s="243"/>
      <c r="B108" s="243"/>
      <c r="C108" s="243"/>
      <c r="D108" s="244"/>
      <c r="E108" s="243"/>
      <c r="F108" s="244"/>
      <c r="G108" s="243"/>
      <c r="H108" s="243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</row>
    <row r="109" ht="14.25" customHeight="1">
      <c r="A109" s="243"/>
      <c r="B109" s="243"/>
      <c r="C109" s="243"/>
      <c r="D109" s="244"/>
      <c r="E109" s="243"/>
      <c r="F109" s="244"/>
      <c r="G109" s="243"/>
      <c r="H109" s="243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</row>
    <row r="110" ht="14.25" customHeight="1">
      <c r="A110" s="243"/>
      <c r="B110" s="243"/>
      <c r="C110" s="243"/>
      <c r="D110" s="244"/>
      <c r="E110" s="243"/>
      <c r="F110" s="244"/>
      <c r="G110" s="243"/>
      <c r="H110" s="243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</row>
    <row r="111" ht="14.25" customHeight="1">
      <c r="A111" s="243"/>
      <c r="B111" s="243"/>
      <c r="C111" s="243"/>
      <c r="D111" s="244"/>
      <c r="E111" s="243"/>
      <c r="F111" s="244"/>
      <c r="G111" s="243"/>
      <c r="H111" s="243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</row>
    <row r="112" ht="14.25" customHeight="1">
      <c r="A112" s="243"/>
      <c r="B112" s="243"/>
      <c r="C112" s="243"/>
      <c r="D112" s="244"/>
      <c r="E112" s="243"/>
      <c r="F112" s="244"/>
      <c r="G112" s="243"/>
      <c r="H112" s="243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</row>
    <row r="113" ht="14.25" customHeight="1">
      <c r="A113" s="243"/>
      <c r="B113" s="243"/>
      <c r="C113" s="243"/>
      <c r="D113" s="244"/>
      <c r="E113" s="243"/>
      <c r="F113" s="244"/>
      <c r="G113" s="243"/>
      <c r="H113" s="243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</row>
    <row r="114" ht="14.25" customHeight="1">
      <c r="A114" s="243"/>
      <c r="B114" s="243"/>
      <c r="C114" s="243"/>
      <c r="D114" s="244"/>
      <c r="E114" s="243"/>
      <c r="F114" s="244"/>
      <c r="G114" s="243"/>
      <c r="H114" s="243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</row>
    <row r="115" ht="14.25" customHeight="1">
      <c r="A115" s="243"/>
      <c r="B115" s="243"/>
      <c r="C115" s="243"/>
      <c r="D115" s="244"/>
      <c r="E115" s="243"/>
      <c r="F115" s="244"/>
      <c r="G115" s="243"/>
      <c r="H115" s="243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</row>
    <row r="116" ht="14.25" customHeight="1">
      <c r="A116" s="243"/>
      <c r="B116" s="243"/>
      <c r="C116" s="243"/>
      <c r="D116" s="244"/>
      <c r="E116" s="243"/>
      <c r="F116" s="244"/>
      <c r="G116" s="243"/>
      <c r="H116" s="243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</row>
    <row r="117" ht="14.25" customHeight="1">
      <c r="A117" s="243"/>
      <c r="B117" s="243"/>
      <c r="C117" s="243"/>
      <c r="D117" s="244"/>
      <c r="E117" s="243"/>
      <c r="F117" s="244"/>
      <c r="G117" s="243"/>
      <c r="H117" s="243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</row>
    <row r="118" ht="14.25" customHeight="1">
      <c r="A118" s="243"/>
      <c r="B118" s="243"/>
      <c r="C118" s="243"/>
      <c r="D118" s="244"/>
      <c r="E118" s="243"/>
      <c r="F118" s="244"/>
      <c r="G118" s="243"/>
      <c r="H118" s="243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</row>
    <row r="119" ht="14.25" customHeight="1">
      <c r="A119" s="243"/>
      <c r="B119" s="243"/>
      <c r="C119" s="243"/>
      <c r="D119" s="244"/>
      <c r="E119" s="243"/>
      <c r="F119" s="244"/>
      <c r="G119" s="243"/>
      <c r="H119" s="243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</row>
    <row r="120" ht="14.25" customHeight="1">
      <c r="A120" s="243"/>
      <c r="B120" s="243"/>
      <c r="C120" s="243"/>
      <c r="D120" s="244"/>
      <c r="E120" s="243"/>
      <c r="F120" s="244"/>
      <c r="G120" s="243"/>
      <c r="H120" s="243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</row>
    <row r="121" ht="14.25" customHeight="1">
      <c r="A121" s="243"/>
      <c r="B121" s="243"/>
      <c r="C121" s="243"/>
      <c r="D121" s="244"/>
      <c r="E121" s="243"/>
      <c r="F121" s="244"/>
      <c r="G121" s="243"/>
      <c r="H121" s="243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</row>
    <row r="122" ht="14.25" customHeight="1">
      <c r="A122" s="243"/>
      <c r="B122" s="243"/>
      <c r="C122" s="243"/>
      <c r="D122" s="244"/>
      <c r="E122" s="243"/>
      <c r="F122" s="244"/>
      <c r="G122" s="243"/>
      <c r="H122" s="243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</row>
    <row r="123" ht="14.25" customHeight="1">
      <c r="A123" s="243"/>
      <c r="B123" s="243"/>
      <c r="C123" s="243"/>
      <c r="D123" s="244"/>
      <c r="E123" s="243"/>
      <c r="F123" s="244"/>
      <c r="G123" s="243"/>
      <c r="H123" s="243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</row>
    <row r="124" ht="14.25" customHeight="1">
      <c r="A124" s="243"/>
      <c r="B124" s="243"/>
      <c r="C124" s="243"/>
      <c r="D124" s="244"/>
      <c r="E124" s="243"/>
      <c r="F124" s="244"/>
      <c r="G124" s="243"/>
      <c r="H124" s="243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</row>
    <row r="125" ht="14.25" customHeight="1">
      <c r="A125" s="243"/>
      <c r="B125" s="243"/>
      <c r="C125" s="243"/>
      <c r="D125" s="244"/>
      <c r="E125" s="243"/>
      <c r="F125" s="244"/>
      <c r="G125" s="243"/>
      <c r="H125" s="243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</row>
    <row r="126" ht="14.25" customHeight="1">
      <c r="A126" s="243"/>
      <c r="B126" s="243"/>
      <c r="C126" s="243"/>
      <c r="D126" s="244"/>
      <c r="E126" s="243"/>
      <c r="F126" s="244"/>
      <c r="G126" s="243"/>
      <c r="H126" s="243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</row>
    <row r="127" ht="14.25" customHeight="1">
      <c r="A127" s="243"/>
      <c r="B127" s="243"/>
      <c r="C127" s="243"/>
      <c r="D127" s="244"/>
      <c r="E127" s="243"/>
      <c r="F127" s="244"/>
      <c r="G127" s="243"/>
      <c r="H127" s="243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</row>
    <row r="128" ht="14.25" customHeight="1">
      <c r="A128" s="243"/>
      <c r="B128" s="243"/>
      <c r="C128" s="243"/>
      <c r="D128" s="244"/>
      <c r="E128" s="243"/>
      <c r="F128" s="244"/>
      <c r="G128" s="243"/>
      <c r="H128" s="243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</row>
    <row r="129" ht="14.25" customHeight="1">
      <c r="A129" s="243"/>
      <c r="B129" s="243"/>
      <c r="C129" s="243"/>
      <c r="D129" s="244"/>
      <c r="E129" s="243"/>
      <c r="F129" s="244"/>
      <c r="G129" s="243"/>
      <c r="H129" s="243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</row>
    <row r="130" ht="14.25" customHeight="1">
      <c r="A130" s="243"/>
      <c r="B130" s="243"/>
      <c r="C130" s="243"/>
      <c r="D130" s="244"/>
      <c r="E130" s="243"/>
      <c r="F130" s="244"/>
      <c r="G130" s="243"/>
      <c r="H130" s="243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</row>
    <row r="131" ht="14.25" customHeight="1">
      <c r="A131" s="243"/>
      <c r="B131" s="243"/>
      <c r="C131" s="243"/>
      <c r="D131" s="244"/>
      <c r="E131" s="243"/>
      <c r="F131" s="244"/>
      <c r="G131" s="243"/>
      <c r="H131" s="243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</row>
    <row r="132" ht="14.25" customHeight="1">
      <c r="A132" s="243"/>
      <c r="B132" s="243"/>
      <c r="C132" s="243"/>
      <c r="D132" s="244"/>
      <c r="E132" s="243"/>
      <c r="F132" s="244"/>
      <c r="G132" s="243"/>
      <c r="H132" s="243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</row>
    <row r="133" ht="14.25" customHeight="1">
      <c r="A133" s="243"/>
      <c r="B133" s="243"/>
      <c r="C133" s="243"/>
      <c r="D133" s="244"/>
      <c r="E133" s="243"/>
      <c r="F133" s="244"/>
      <c r="G133" s="243"/>
      <c r="H133" s="243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</row>
    <row r="134" ht="14.25" customHeight="1">
      <c r="A134" s="243"/>
      <c r="B134" s="243"/>
      <c r="C134" s="243"/>
      <c r="D134" s="244"/>
      <c r="E134" s="243"/>
      <c r="F134" s="244"/>
      <c r="G134" s="243"/>
      <c r="H134" s="243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</row>
    <row r="135" ht="14.25" customHeight="1">
      <c r="A135" s="243"/>
      <c r="B135" s="243"/>
      <c r="C135" s="243"/>
      <c r="D135" s="244"/>
      <c r="E135" s="243"/>
      <c r="F135" s="244"/>
      <c r="G135" s="243"/>
      <c r="H135" s="243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</row>
    <row r="136" ht="14.25" customHeight="1">
      <c r="A136" s="243"/>
      <c r="B136" s="243"/>
      <c r="C136" s="243"/>
      <c r="D136" s="244"/>
      <c r="E136" s="243"/>
      <c r="F136" s="244"/>
      <c r="G136" s="243"/>
      <c r="H136" s="243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</row>
    <row r="137" ht="14.25" customHeight="1">
      <c r="A137" s="243"/>
      <c r="B137" s="243"/>
      <c r="C137" s="243"/>
      <c r="D137" s="244"/>
      <c r="E137" s="243"/>
      <c r="F137" s="244"/>
      <c r="G137" s="243"/>
      <c r="H137" s="243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</row>
    <row r="138" ht="14.25" customHeight="1">
      <c r="A138" s="243"/>
      <c r="B138" s="243"/>
      <c r="C138" s="243"/>
      <c r="D138" s="244"/>
      <c r="E138" s="243"/>
      <c r="F138" s="244"/>
      <c r="G138" s="243"/>
      <c r="H138" s="243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</row>
    <row r="139" ht="14.25" customHeight="1">
      <c r="A139" s="243"/>
      <c r="B139" s="243"/>
      <c r="C139" s="243"/>
      <c r="D139" s="244"/>
      <c r="E139" s="243"/>
      <c r="F139" s="244"/>
      <c r="G139" s="243"/>
      <c r="H139" s="243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</row>
    <row r="140" ht="14.25" customHeight="1">
      <c r="A140" s="243"/>
      <c r="B140" s="243"/>
      <c r="C140" s="243"/>
      <c r="D140" s="244"/>
      <c r="E140" s="243"/>
      <c r="F140" s="244"/>
      <c r="G140" s="243"/>
      <c r="H140" s="243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</row>
    <row r="141" ht="14.25" customHeight="1">
      <c r="A141" s="243"/>
      <c r="B141" s="243"/>
      <c r="C141" s="243"/>
      <c r="D141" s="244"/>
      <c r="E141" s="243"/>
      <c r="F141" s="244"/>
      <c r="G141" s="243"/>
      <c r="H141" s="243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</row>
    <row r="142" ht="14.25" customHeight="1">
      <c r="A142" s="243"/>
      <c r="B142" s="243"/>
      <c r="C142" s="243"/>
      <c r="D142" s="244"/>
      <c r="E142" s="243"/>
      <c r="F142" s="244"/>
      <c r="G142" s="243"/>
      <c r="H142" s="243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</row>
    <row r="143" ht="14.25" customHeight="1">
      <c r="A143" s="243"/>
      <c r="B143" s="243"/>
      <c r="C143" s="243"/>
      <c r="D143" s="244"/>
      <c r="E143" s="243"/>
      <c r="F143" s="244"/>
      <c r="G143" s="243"/>
      <c r="H143" s="243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</row>
    <row r="144" ht="14.25" customHeight="1">
      <c r="A144" s="243"/>
      <c r="B144" s="243"/>
      <c r="C144" s="243"/>
      <c r="D144" s="244"/>
      <c r="E144" s="243"/>
      <c r="F144" s="244"/>
      <c r="G144" s="243"/>
      <c r="H144" s="243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</row>
    <row r="145" ht="14.25" customHeight="1">
      <c r="A145" s="243"/>
      <c r="B145" s="243"/>
      <c r="C145" s="243"/>
      <c r="D145" s="244"/>
      <c r="E145" s="243"/>
      <c r="F145" s="244"/>
      <c r="G145" s="243"/>
      <c r="H145" s="243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</row>
    <row r="146" ht="14.25" customHeight="1">
      <c r="A146" s="243"/>
      <c r="B146" s="243"/>
      <c r="C146" s="243"/>
      <c r="D146" s="244"/>
      <c r="E146" s="243"/>
      <c r="F146" s="244"/>
      <c r="G146" s="243"/>
      <c r="H146" s="243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</row>
    <row r="147" ht="14.25" customHeight="1">
      <c r="A147" s="243"/>
      <c r="B147" s="243"/>
      <c r="C147" s="243"/>
      <c r="D147" s="244"/>
      <c r="E147" s="243"/>
      <c r="F147" s="244"/>
      <c r="G147" s="243"/>
      <c r="H147" s="243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</row>
    <row r="148" ht="14.25" customHeight="1">
      <c r="A148" s="243"/>
      <c r="B148" s="243"/>
      <c r="C148" s="243"/>
      <c r="D148" s="244"/>
      <c r="E148" s="243"/>
      <c r="F148" s="244"/>
      <c r="G148" s="243"/>
      <c r="H148" s="243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</row>
    <row r="149" ht="14.25" customHeight="1">
      <c r="A149" s="243"/>
      <c r="B149" s="243"/>
      <c r="C149" s="243"/>
      <c r="D149" s="244"/>
      <c r="E149" s="243"/>
      <c r="F149" s="244"/>
      <c r="G149" s="243"/>
      <c r="H149" s="243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</row>
    <row r="150" ht="14.25" customHeight="1">
      <c r="A150" s="243"/>
      <c r="B150" s="243"/>
      <c r="C150" s="243"/>
      <c r="D150" s="244"/>
      <c r="E150" s="243"/>
      <c r="F150" s="244"/>
      <c r="G150" s="243"/>
      <c r="H150" s="243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</row>
    <row r="151" ht="14.25" customHeight="1">
      <c r="A151" s="243"/>
      <c r="B151" s="243"/>
      <c r="C151" s="243"/>
      <c r="D151" s="244"/>
      <c r="E151" s="243"/>
      <c r="F151" s="244"/>
      <c r="G151" s="243"/>
      <c r="H151" s="243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</row>
    <row r="152" ht="14.25" customHeight="1">
      <c r="A152" s="243"/>
      <c r="B152" s="243"/>
      <c r="C152" s="243"/>
      <c r="D152" s="244"/>
      <c r="E152" s="243"/>
      <c r="F152" s="244"/>
      <c r="G152" s="243"/>
      <c r="H152" s="243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</row>
    <row r="153" ht="14.25" customHeight="1">
      <c r="A153" s="243"/>
      <c r="B153" s="243"/>
      <c r="C153" s="243"/>
      <c r="D153" s="244"/>
      <c r="E153" s="243"/>
      <c r="F153" s="244"/>
      <c r="G153" s="243"/>
      <c r="H153" s="243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</row>
    <row r="154" ht="14.25" customHeight="1">
      <c r="A154" s="243"/>
      <c r="B154" s="243"/>
      <c r="C154" s="243"/>
      <c r="D154" s="244"/>
      <c r="E154" s="243"/>
      <c r="F154" s="244"/>
      <c r="G154" s="243"/>
      <c r="H154" s="243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</row>
    <row r="155" ht="14.25" customHeight="1">
      <c r="A155" s="243"/>
      <c r="B155" s="243"/>
      <c r="C155" s="243"/>
      <c r="D155" s="244"/>
      <c r="E155" s="243"/>
      <c r="F155" s="244"/>
      <c r="G155" s="243"/>
      <c r="H155" s="243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</row>
    <row r="156" ht="14.25" customHeight="1">
      <c r="A156" s="243"/>
      <c r="B156" s="243"/>
      <c r="C156" s="243"/>
      <c r="D156" s="244"/>
      <c r="E156" s="243"/>
      <c r="F156" s="244"/>
      <c r="G156" s="243"/>
      <c r="H156" s="243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</row>
    <row r="157" ht="14.25" customHeight="1">
      <c r="A157" s="243"/>
      <c r="B157" s="243"/>
      <c r="C157" s="243"/>
      <c r="D157" s="244"/>
      <c r="E157" s="243"/>
      <c r="F157" s="244"/>
      <c r="G157" s="243"/>
      <c r="H157" s="243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</row>
    <row r="158" ht="14.25" customHeight="1">
      <c r="A158" s="243"/>
      <c r="B158" s="243"/>
      <c r="C158" s="243"/>
      <c r="D158" s="244"/>
      <c r="E158" s="243"/>
      <c r="F158" s="244"/>
      <c r="G158" s="243"/>
      <c r="H158" s="243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</row>
    <row r="159" ht="14.25" customHeight="1">
      <c r="A159" s="243"/>
      <c r="B159" s="243"/>
      <c r="C159" s="243"/>
      <c r="D159" s="244"/>
      <c r="E159" s="243"/>
      <c r="F159" s="244"/>
      <c r="G159" s="243"/>
      <c r="H159" s="243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</row>
    <row r="160" ht="14.25" customHeight="1">
      <c r="A160" s="243"/>
      <c r="B160" s="243"/>
      <c r="C160" s="243"/>
      <c r="D160" s="244"/>
      <c r="E160" s="243"/>
      <c r="F160" s="244"/>
      <c r="G160" s="243"/>
      <c r="H160" s="243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</row>
    <row r="161" ht="14.25" customHeight="1">
      <c r="A161" s="243"/>
      <c r="B161" s="243"/>
      <c r="C161" s="243"/>
      <c r="D161" s="244"/>
      <c r="E161" s="243"/>
      <c r="F161" s="244"/>
      <c r="G161" s="243"/>
      <c r="H161" s="243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</row>
    <row r="162" ht="14.25" customHeight="1">
      <c r="A162" s="243"/>
      <c r="B162" s="243"/>
      <c r="C162" s="243"/>
      <c r="D162" s="244"/>
      <c r="E162" s="243"/>
      <c r="F162" s="244"/>
      <c r="G162" s="243"/>
      <c r="H162" s="243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</row>
    <row r="163" ht="14.25" customHeight="1">
      <c r="A163" s="243"/>
      <c r="B163" s="243"/>
      <c r="C163" s="243"/>
      <c r="D163" s="244"/>
      <c r="E163" s="243"/>
      <c r="F163" s="244"/>
      <c r="G163" s="243"/>
      <c r="H163" s="243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</row>
    <row r="164" ht="14.25" customHeight="1">
      <c r="A164" s="243"/>
      <c r="B164" s="243"/>
      <c r="C164" s="243"/>
      <c r="D164" s="244"/>
      <c r="E164" s="243"/>
      <c r="F164" s="244"/>
      <c r="G164" s="243"/>
      <c r="H164" s="243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</row>
    <row r="165" ht="14.25" customHeight="1">
      <c r="A165" s="243"/>
      <c r="B165" s="243"/>
      <c r="C165" s="243"/>
      <c r="D165" s="244"/>
      <c r="E165" s="243"/>
      <c r="F165" s="244"/>
      <c r="G165" s="243"/>
      <c r="H165" s="243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</row>
    <row r="166" ht="14.25" customHeight="1">
      <c r="A166" s="243"/>
      <c r="B166" s="243"/>
      <c r="C166" s="243"/>
      <c r="D166" s="244"/>
      <c r="E166" s="243"/>
      <c r="F166" s="244"/>
      <c r="G166" s="243"/>
      <c r="H166" s="243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</row>
    <row r="167" ht="14.25" customHeight="1">
      <c r="A167" s="243"/>
      <c r="B167" s="243"/>
      <c r="C167" s="243"/>
      <c r="D167" s="244"/>
      <c r="E167" s="243"/>
      <c r="F167" s="244"/>
      <c r="G167" s="243"/>
      <c r="H167" s="243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</row>
    <row r="168" ht="14.25" customHeight="1">
      <c r="A168" s="243"/>
      <c r="B168" s="243"/>
      <c r="C168" s="243"/>
      <c r="D168" s="244"/>
      <c r="E168" s="243"/>
      <c r="F168" s="244"/>
      <c r="G168" s="243"/>
      <c r="H168" s="243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</row>
    <row r="169" ht="14.25" customHeight="1">
      <c r="A169" s="243"/>
      <c r="B169" s="243"/>
      <c r="C169" s="243"/>
      <c r="D169" s="244"/>
      <c r="E169" s="243"/>
      <c r="F169" s="244"/>
      <c r="G169" s="243"/>
      <c r="H169" s="243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</row>
    <row r="170" ht="14.25" customHeight="1">
      <c r="A170" s="243"/>
      <c r="B170" s="243"/>
      <c r="C170" s="243"/>
      <c r="D170" s="244"/>
      <c r="E170" s="243"/>
      <c r="F170" s="244"/>
      <c r="G170" s="243"/>
      <c r="H170" s="243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</row>
    <row r="171" ht="14.25" customHeight="1">
      <c r="A171" s="243"/>
      <c r="B171" s="243"/>
      <c r="C171" s="243"/>
      <c r="D171" s="244"/>
      <c r="E171" s="243"/>
      <c r="F171" s="244"/>
      <c r="G171" s="243"/>
      <c r="H171" s="243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</row>
    <row r="172" ht="14.25" customHeight="1">
      <c r="A172" s="243"/>
      <c r="B172" s="243"/>
      <c r="C172" s="243"/>
      <c r="D172" s="244"/>
      <c r="E172" s="243"/>
      <c r="F172" s="244"/>
      <c r="G172" s="243"/>
      <c r="H172" s="243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</row>
    <row r="173" ht="14.25" customHeight="1">
      <c r="A173" s="243"/>
      <c r="B173" s="243"/>
      <c r="C173" s="243"/>
      <c r="D173" s="244"/>
      <c r="E173" s="243"/>
      <c r="F173" s="244"/>
      <c r="G173" s="243"/>
      <c r="H173" s="243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</row>
    <row r="174" ht="14.25" customHeight="1">
      <c r="A174" s="243"/>
      <c r="B174" s="243"/>
      <c r="C174" s="243"/>
      <c r="D174" s="244"/>
      <c r="E174" s="243"/>
      <c r="F174" s="244"/>
      <c r="G174" s="243"/>
      <c r="H174" s="243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</row>
    <row r="175" ht="14.25" customHeight="1">
      <c r="A175" s="243"/>
      <c r="B175" s="243"/>
      <c r="C175" s="243"/>
      <c r="D175" s="244"/>
      <c r="E175" s="243"/>
      <c r="F175" s="244"/>
      <c r="G175" s="243"/>
      <c r="H175" s="243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</row>
    <row r="176" ht="14.25" customHeight="1">
      <c r="A176" s="243"/>
      <c r="B176" s="243"/>
      <c r="C176" s="243"/>
      <c r="D176" s="244"/>
      <c r="E176" s="243"/>
      <c r="F176" s="244"/>
      <c r="G176" s="243"/>
      <c r="H176" s="243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</row>
    <row r="177" ht="14.25" customHeight="1">
      <c r="A177" s="243"/>
      <c r="B177" s="243"/>
      <c r="C177" s="243"/>
      <c r="D177" s="244"/>
      <c r="E177" s="243"/>
      <c r="F177" s="244"/>
      <c r="G177" s="243"/>
      <c r="H177" s="243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</row>
    <row r="178" ht="14.25" customHeight="1">
      <c r="A178" s="243"/>
      <c r="B178" s="243"/>
      <c r="C178" s="243"/>
      <c r="D178" s="244"/>
      <c r="E178" s="243"/>
      <c r="F178" s="244"/>
      <c r="G178" s="243"/>
      <c r="H178" s="243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</row>
    <row r="179" ht="14.25" customHeight="1">
      <c r="A179" s="243"/>
      <c r="B179" s="243"/>
      <c r="C179" s="243"/>
      <c r="D179" s="244"/>
      <c r="E179" s="243"/>
      <c r="F179" s="244"/>
      <c r="G179" s="243"/>
      <c r="H179" s="243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</row>
    <row r="180" ht="14.25" customHeight="1">
      <c r="A180" s="243"/>
      <c r="B180" s="243"/>
      <c r="C180" s="243"/>
      <c r="D180" s="244"/>
      <c r="E180" s="243"/>
      <c r="F180" s="244"/>
      <c r="G180" s="243"/>
      <c r="H180" s="243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</row>
    <row r="181" ht="14.25" customHeight="1">
      <c r="A181" s="243"/>
      <c r="B181" s="243"/>
      <c r="C181" s="243"/>
      <c r="D181" s="244"/>
      <c r="E181" s="243"/>
      <c r="F181" s="244"/>
      <c r="G181" s="243"/>
      <c r="H181" s="243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</row>
    <row r="182" ht="14.25" customHeight="1">
      <c r="A182" s="243"/>
      <c r="B182" s="243"/>
      <c r="C182" s="243"/>
      <c r="D182" s="244"/>
      <c r="E182" s="243"/>
      <c r="F182" s="244"/>
      <c r="G182" s="243"/>
      <c r="H182" s="243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</row>
    <row r="183" ht="14.25" customHeight="1">
      <c r="A183" s="243"/>
      <c r="B183" s="243"/>
      <c r="C183" s="243"/>
      <c r="D183" s="244"/>
      <c r="E183" s="243"/>
      <c r="F183" s="244"/>
      <c r="G183" s="243"/>
      <c r="H183" s="243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</row>
    <row r="184" ht="14.25" customHeight="1">
      <c r="A184" s="243"/>
      <c r="B184" s="243"/>
      <c r="C184" s="243"/>
      <c r="D184" s="244"/>
      <c r="E184" s="243"/>
      <c r="F184" s="244"/>
      <c r="G184" s="243"/>
      <c r="H184" s="243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</row>
    <row r="185" ht="14.25" customHeight="1">
      <c r="A185" s="243"/>
      <c r="B185" s="243"/>
      <c r="C185" s="243"/>
      <c r="D185" s="244"/>
      <c r="E185" s="243"/>
      <c r="F185" s="244"/>
      <c r="G185" s="243"/>
      <c r="H185" s="243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</row>
    <row r="186" ht="14.25" customHeight="1">
      <c r="A186" s="243"/>
      <c r="B186" s="243"/>
      <c r="C186" s="243"/>
      <c r="D186" s="244"/>
      <c r="E186" s="243"/>
      <c r="F186" s="244"/>
      <c r="G186" s="243"/>
      <c r="H186" s="243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</row>
    <row r="187" ht="14.25" customHeight="1">
      <c r="A187" s="243"/>
      <c r="B187" s="243"/>
      <c r="C187" s="243"/>
      <c r="D187" s="244"/>
      <c r="E187" s="243"/>
      <c r="F187" s="244"/>
      <c r="G187" s="243"/>
      <c r="H187" s="243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</row>
    <row r="188" ht="14.25" customHeight="1">
      <c r="A188" s="243"/>
      <c r="B188" s="243"/>
      <c r="C188" s="243"/>
      <c r="D188" s="244"/>
      <c r="E188" s="243"/>
      <c r="F188" s="244"/>
      <c r="G188" s="243"/>
      <c r="H188" s="243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 ht="14.25" customHeight="1">
      <c r="A189" s="243"/>
      <c r="B189" s="243"/>
      <c r="C189" s="243"/>
      <c r="D189" s="244"/>
      <c r="E189" s="243"/>
      <c r="F189" s="244"/>
      <c r="G189" s="243"/>
      <c r="H189" s="243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 ht="14.25" customHeight="1">
      <c r="A190" s="243"/>
      <c r="B190" s="243"/>
      <c r="C190" s="243"/>
      <c r="D190" s="244"/>
      <c r="E190" s="243"/>
      <c r="F190" s="244"/>
      <c r="G190" s="243"/>
      <c r="H190" s="243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 ht="14.25" customHeight="1">
      <c r="A191" s="243"/>
      <c r="B191" s="243"/>
      <c r="C191" s="243"/>
      <c r="D191" s="244"/>
      <c r="E191" s="243"/>
      <c r="F191" s="244"/>
      <c r="G191" s="243"/>
      <c r="H191" s="243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 ht="14.25" customHeight="1">
      <c r="A192" s="243"/>
      <c r="B192" s="243"/>
      <c r="C192" s="243"/>
      <c r="D192" s="244"/>
      <c r="E192" s="243"/>
      <c r="F192" s="244"/>
      <c r="G192" s="243"/>
      <c r="H192" s="243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</row>
    <row r="193" ht="14.25" customHeight="1">
      <c r="A193" s="243"/>
      <c r="B193" s="243"/>
      <c r="C193" s="243"/>
      <c r="D193" s="244"/>
      <c r="E193" s="243"/>
      <c r="F193" s="244"/>
      <c r="G193" s="243"/>
      <c r="H193" s="243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</row>
    <row r="194" ht="14.25" customHeight="1">
      <c r="A194" s="243"/>
      <c r="B194" s="243"/>
      <c r="C194" s="243"/>
      <c r="D194" s="244"/>
      <c r="E194" s="243"/>
      <c r="F194" s="244"/>
      <c r="G194" s="243"/>
      <c r="H194" s="243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</row>
    <row r="195" ht="14.25" customHeight="1">
      <c r="A195" s="243"/>
      <c r="B195" s="243"/>
      <c r="C195" s="243"/>
      <c r="D195" s="244"/>
      <c r="E195" s="243"/>
      <c r="F195" s="244"/>
      <c r="G195" s="243"/>
      <c r="H195" s="243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</row>
    <row r="196" ht="14.25" customHeight="1">
      <c r="A196" s="243"/>
      <c r="B196" s="243"/>
      <c r="C196" s="243"/>
      <c r="D196" s="244"/>
      <c r="E196" s="243"/>
      <c r="F196" s="244"/>
      <c r="G196" s="243"/>
      <c r="H196" s="243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</row>
    <row r="197" ht="14.25" customHeight="1">
      <c r="A197" s="243"/>
      <c r="B197" s="243"/>
      <c r="C197" s="243"/>
      <c r="D197" s="244"/>
      <c r="E197" s="243"/>
      <c r="F197" s="244"/>
      <c r="G197" s="243"/>
      <c r="H197" s="243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</row>
    <row r="198" ht="14.25" customHeight="1">
      <c r="A198" s="243"/>
      <c r="B198" s="243"/>
      <c r="C198" s="243"/>
      <c r="D198" s="244"/>
      <c r="E198" s="243"/>
      <c r="F198" s="244"/>
      <c r="G198" s="243"/>
      <c r="H198" s="243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</row>
    <row r="199" ht="14.25" customHeight="1">
      <c r="A199" s="243"/>
      <c r="B199" s="243"/>
      <c r="C199" s="243"/>
      <c r="D199" s="244"/>
      <c r="E199" s="243"/>
      <c r="F199" s="244"/>
      <c r="G199" s="243"/>
      <c r="H199" s="243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</row>
    <row r="200" ht="14.25" customHeight="1">
      <c r="A200" s="243"/>
      <c r="B200" s="243"/>
      <c r="C200" s="243"/>
      <c r="D200" s="244"/>
      <c r="E200" s="243"/>
      <c r="F200" s="244"/>
      <c r="G200" s="243"/>
      <c r="H200" s="243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</row>
    <row r="201" ht="14.25" customHeight="1">
      <c r="A201" s="243"/>
      <c r="B201" s="243"/>
      <c r="C201" s="243"/>
      <c r="D201" s="244"/>
      <c r="E201" s="243"/>
      <c r="F201" s="244"/>
      <c r="G201" s="243"/>
      <c r="H201" s="243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</row>
    <row r="202" ht="14.25" customHeight="1">
      <c r="A202" s="243"/>
      <c r="B202" s="243"/>
      <c r="C202" s="243"/>
      <c r="D202" s="244"/>
      <c r="E202" s="243"/>
      <c r="F202" s="244"/>
      <c r="G202" s="243"/>
      <c r="H202" s="243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</row>
    <row r="203" ht="14.25" customHeight="1">
      <c r="A203" s="243"/>
      <c r="B203" s="243"/>
      <c r="C203" s="243"/>
      <c r="D203" s="244"/>
      <c r="E203" s="243"/>
      <c r="F203" s="244"/>
      <c r="G203" s="243"/>
      <c r="H203" s="243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</row>
    <row r="204" ht="14.25" customHeight="1">
      <c r="A204" s="243"/>
      <c r="B204" s="243"/>
      <c r="C204" s="243"/>
      <c r="D204" s="244"/>
      <c r="E204" s="243"/>
      <c r="F204" s="244"/>
      <c r="G204" s="243"/>
      <c r="H204" s="243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</row>
    <row r="205" ht="14.25" customHeight="1">
      <c r="A205" s="243"/>
      <c r="B205" s="243"/>
      <c r="C205" s="243"/>
      <c r="D205" s="244"/>
      <c r="E205" s="243"/>
      <c r="F205" s="244"/>
      <c r="G205" s="243"/>
      <c r="H205" s="243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</row>
    <row r="206" ht="14.25" customHeight="1">
      <c r="A206" s="243"/>
      <c r="B206" s="243"/>
      <c r="C206" s="243"/>
      <c r="D206" s="244"/>
      <c r="E206" s="243"/>
      <c r="F206" s="244"/>
      <c r="G206" s="243"/>
      <c r="H206" s="243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</row>
    <row r="207" ht="14.25" customHeight="1">
      <c r="A207" s="243"/>
      <c r="B207" s="243"/>
      <c r="C207" s="243"/>
      <c r="D207" s="244"/>
      <c r="E207" s="243"/>
      <c r="F207" s="244"/>
      <c r="G207" s="243"/>
      <c r="H207" s="243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</row>
    <row r="208" ht="14.25" customHeight="1">
      <c r="A208" s="243"/>
      <c r="B208" s="243"/>
      <c r="C208" s="243"/>
      <c r="D208" s="244"/>
      <c r="E208" s="243"/>
      <c r="F208" s="244"/>
      <c r="G208" s="243"/>
      <c r="H208" s="243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</row>
    <row r="209" ht="14.25" customHeight="1">
      <c r="A209" s="243"/>
      <c r="B209" s="243"/>
      <c r="C209" s="243"/>
      <c r="D209" s="244"/>
      <c r="E209" s="243"/>
      <c r="F209" s="244"/>
      <c r="G209" s="243"/>
      <c r="H209" s="243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</row>
    <row r="210" ht="14.25" customHeight="1">
      <c r="A210" s="243"/>
      <c r="B210" s="243"/>
      <c r="C210" s="243"/>
      <c r="D210" s="244"/>
      <c r="E210" s="243"/>
      <c r="F210" s="244"/>
      <c r="G210" s="243"/>
      <c r="H210" s="243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</row>
    <row r="211" ht="14.25" customHeight="1">
      <c r="A211" s="243"/>
      <c r="B211" s="243"/>
      <c r="C211" s="243"/>
      <c r="D211" s="244"/>
      <c r="E211" s="243"/>
      <c r="F211" s="244"/>
      <c r="G211" s="243"/>
      <c r="H211" s="243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</row>
    <row r="212" ht="14.25" customHeight="1">
      <c r="A212" s="243"/>
      <c r="B212" s="243"/>
      <c r="C212" s="243"/>
      <c r="D212" s="244"/>
      <c r="E212" s="243"/>
      <c r="F212" s="244"/>
      <c r="G212" s="243"/>
      <c r="H212" s="243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</row>
    <row r="213" ht="14.25" customHeight="1">
      <c r="A213" s="243"/>
      <c r="B213" s="243"/>
      <c r="C213" s="243"/>
      <c r="D213" s="244"/>
      <c r="E213" s="243"/>
      <c r="F213" s="244"/>
      <c r="G213" s="243"/>
      <c r="H213" s="243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</row>
    <row r="214" ht="14.25" customHeight="1">
      <c r="A214" s="243"/>
      <c r="B214" s="243"/>
      <c r="C214" s="243"/>
      <c r="D214" s="244"/>
      <c r="E214" s="243"/>
      <c r="F214" s="244"/>
      <c r="G214" s="243"/>
      <c r="H214" s="243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</row>
    <row r="215" ht="14.25" customHeight="1">
      <c r="A215" s="243"/>
      <c r="B215" s="243"/>
      <c r="C215" s="243"/>
      <c r="D215" s="244"/>
      <c r="E215" s="243"/>
      <c r="F215" s="244"/>
      <c r="G215" s="243"/>
      <c r="H215" s="243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</row>
    <row r="216" ht="14.25" customHeight="1">
      <c r="A216" s="243"/>
      <c r="B216" s="243"/>
      <c r="C216" s="243"/>
      <c r="D216" s="244"/>
      <c r="E216" s="243"/>
      <c r="F216" s="244"/>
      <c r="G216" s="243"/>
      <c r="H216" s="243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</row>
    <row r="217" ht="14.25" customHeight="1">
      <c r="A217" s="243"/>
      <c r="B217" s="243"/>
      <c r="C217" s="243"/>
      <c r="D217" s="244"/>
      <c r="E217" s="243"/>
      <c r="F217" s="244"/>
      <c r="G217" s="243"/>
      <c r="H217" s="243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</row>
    <row r="218" ht="14.25" customHeight="1">
      <c r="A218" s="243"/>
      <c r="B218" s="243"/>
      <c r="C218" s="243"/>
      <c r="D218" s="244"/>
      <c r="E218" s="243"/>
      <c r="F218" s="244"/>
      <c r="G218" s="243"/>
      <c r="H218" s="243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</row>
    <row r="219" ht="14.25" customHeight="1">
      <c r="A219" s="243"/>
      <c r="B219" s="243"/>
      <c r="C219" s="243"/>
      <c r="D219" s="244"/>
      <c r="E219" s="243"/>
      <c r="F219" s="244"/>
      <c r="G219" s="243"/>
      <c r="H219" s="243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</row>
    <row r="220" ht="14.25" customHeight="1">
      <c r="A220" s="243"/>
      <c r="B220" s="243"/>
      <c r="C220" s="243"/>
      <c r="D220" s="244"/>
      <c r="E220" s="243"/>
      <c r="F220" s="244"/>
      <c r="G220" s="243"/>
      <c r="H220" s="243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</row>
    <row r="221" ht="14.25" customHeight="1">
      <c r="A221" s="243"/>
      <c r="B221" s="243"/>
      <c r="C221" s="243"/>
      <c r="D221" s="244"/>
      <c r="E221" s="243"/>
      <c r="F221" s="244"/>
      <c r="G221" s="243"/>
      <c r="H221" s="243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 ht="14.25" customHeight="1">
      <c r="A222" s="243"/>
      <c r="B222" s="243"/>
      <c r="C222" s="243"/>
      <c r="D222" s="244"/>
      <c r="E222" s="243"/>
      <c r="F222" s="244"/>
      <c r="G222" s="243"/>
      <c r="H222" s="243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</row>
    <row r="223" ht="14.25" customHeight="1">
      <c r="A223" s="243"/>
      <c r="B223" s="243"/>
      <c r="C223" s="243"/>
      <c r="D223" s="244"/>
      <c r="E223" s="243"/>
      <c r="F223" s="244"/>
      <c r="G223" s="243"/>
      <c r="H223" s="243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</row>
    <row r="224" ht="14.25" customHeight="1">
      <c r="A224" s="243"/>
      <c r="B224" s="243"/>
      <c r="C224" s="243"/>
      <c r="D224" s="244"/>
      <c r="E224" s="243"/>
      <c r="F224" s="244"/>
      <c r="G224" s="243"/>
      <c r="H224" s="243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</row>
    <row r="225" ht="14.25" customHeight="1">
      <c r="A225" s="243"/>
      <c r="B225" s="243"/>
      <c r="C225" s="243"/>
      <c r="D225" s="244"/>
      <c r="E225" s="243"/>
      <c r="F225" s="244"/>
      <c r="G225" s="243"/>
      <c r="H225" s="243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</row>
    <row r="226" ht="14.25" customHeight="1">
      <c r="A226" s="243"/>
      <c r="B226" s="243"/>
      <c r="C226" s="243"/>
      <c r="D226" s="244"/>
      <c r="E226" s="243"/>
      <c r="F226" s="244"/>
      <c r="G226" s="243"/>
      <c r="H226" s="243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</row>
    <row r="227" ht="14.25" customHeight="1">
      <c r="A227" s="243"/>
      <c r="B227" s="243"/>
      <c r="C227" s="243"/>
      <c r="D227" s="244"/>
      <c r="E227" s="243"/>
      <c r="F227" s="244"/>
      <c r="G227" s="243"/>
      <c r="H227" s="243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</row>
    <row r="228" ht="14.25" customHeight="1">
      <c r="A228" s="243"/>
      <c r="B228" s="243"/>
      <c r="C228" s="243"/>
      <c r="D228" s="244"/>
      <c r="E228" s="243"/>
      <c r="F228" s="244"/>
      <c r="G228" s="243"/>
      <c r="H228" s="243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</row>
    <row r="229" ht="14.25" customHeight="1">
      <c r="A229" s="243"/>
      <c r="B229" s="243"/>
      <c r="C229" s="243"/>
      <c r="D229" s="244"/>
      <c r="E229" s="243"/>
      <c r="F229" s="244"/>
      <c r="G229" s="243"/>
      <c r="H229" s="243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</row>
    <row r="230" ht="14.25" customHeight="1">
      <c r="A230" s="243"/>
      <c r="B230" s="243"/>
      <c r="C230" s="243"/>
      <c r="D230" s="244"/>
      <c r="E230" s="243"/>
      <c r="F230" s="244"/>
      <c r="G230" s="243"/>
      <c r="H230" s="243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</row>
    <row r="231" ht="14.25" customHeight="1">
      <c r="A231" s="243"/>
      <c r="B231" s="243"/>
      <c r="C231" s="243"/>
      <c r="D231" s="244"/>
      <c r="E231" s="243"/>
      <c r="F231" s="244"/>
      <c r="G231" s="243"/>
      <c r="H231" s="243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</row>
    <row r="232" ht="14.25" customHeight="1">
      <c r="A232" s="243"/>
      <c r="B232" s="243"/>
      <c r="C232" s="243"/>
      <c r="D232" s="244"/>
      <c r="E232" s="243"/>
      <c r="F232" s="244"/>
      <c r="G232" s="243"/>
      <c r="H232" s="243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</row>
    <row r="233" ht="14.25" customHeight="1">
      <c r="A233" s="243"/>
      <c r="B233" s="243"/>
      <c r="C233" s="243"/>
      <c r="D233" s="244"/>
      <c r="E233" s="243"/>
      <c r="F233" s="244"/>
      <c r="G233" s="243"/>
      <c r="H233" s="243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</row>
    <row r="234" ht="14.25" customHeight="1">
      <c r="A234" s="243"/>
      <c r="B234" s="243"/>
      <c r="C234" s="243"/>
      <c r="D234" s="244"/>
      <c r="E234" s="243"/>
      <c r="F234" s="244"/>
      <c r="G234" s="243"/>
      <c r="H234" s="243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</row>
    <row r="235" ht="14.25" customHeight="1">
      <c r="A235" s="243"/>
      <c r="B235" s="243"/>
      <c r="C235" s="243"/>
      <c r="D235" s="244"/>
      <c r="E235" s="243"/>
      <c r="F235" s="244"/>
      <c r="G235" s="243"/>
      <c r="H235" s="243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</row>
    <row r="236" ht="14.25" customHeight="1">
      <c r="A236" s="243"/>
      <c r="B236" s="243"/>
      <c r="C236" s="243"/>
      <c r="D236" s="244"/>
      <c r="E236" s="243"/>
      <c r="F236" s="244"/>
      <c r="G236" s="243"/>
      <c r="H236" s="243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</row>
    <row r="237" ht="14.25" customHeight="1">
      <c r="A237" s="243"/>
      <c r="B237" s="243"/>
      <c r="C237" s="243"/>
      <c r="D237" s="244"/>
      <c r="E237" s="243"/>
      <c r="F237" s="244"/>
      <c r="G237" s="243"/>
      <c r="H237" s="243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</row>
    <row r="238" ht="14.25" customHeight="1">
      <c r="A238" s="243"/>
      <c r="B238" s="243"/>
      <c r="C238" s="243"/>
      <c r="D238" s="244"/>
      <c r="E238" s="243"/>
      <c r="F238" s="244"/>
      <c r="G238" s="243"/>
      <c r="H238" s="243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</row>
    <row r="239" ht="14.25" customHeight="1">
      <c r="A239" s="243"/>
      <c r="B239" s="243"/>
      <c r="C239" s="243"/>
      <c r="D239" s="244"/>
      <c r="E239" s="243"/>
      <c r="F239" s="244"/>
      <c r="G239" s="243"/>
      <c r="H239" s="243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</row>
    <row r="240" ht="14.25" customHeight="1">
      <c r="A240" s="243"/>
      <c r="B240" s="243"/>
      <c r="C240" s="243"/>
      <c r="D240" s="244"/>
      <c r="E240" s="243"/>
      <c r="F240" s="244"/>
      <c r="G240" s="243"/>
      <c r="H240" s="243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</row>
    <row r="241" ht="14.25" customHeight="1">
      <c r="A241" s="243"/>
      <c r="B241" s="243"/>
      <c r="C241" s="243"/>
      <c r="D241" s="244"/>
      <c r="E241" s="243"/>
      <c r="F241" s="244"/>
      <c r="G241" s="243"/>
      <c r="H241" s="243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</row>
    <row r="242" ht="14.25" customHeight="1">
      <c r="A242" s="243"/>
      <c r="B242" s="243"/>
      <c r="C242" s="243"/>
      <c r="D242" s="244"/>
      <c r="E242" s="243"/>
      <c r="F242" s="244"/>
      <c r="G242" s="243"/>
      <c r="H242" s="243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</row>
    <row r="243" ht="14.25" customHeight="1">
      <c r="A243" s="243"/>
      <c r="B243" s="243"/>
      <c r="C243" s="243"/>
      <c r="D243" s="244"/>
      <c r="E243" s="243"/>
      <c r="F243" s="244"/>
      <c r="G243" s="243"/>
      <c r="H243" s="243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</row>
    <row r="244" ht="14.25" customHeight="1">
      <c r="A244" s="243"/>
      <c r="B244" s="243"/>
      <c r="C244" s="243"/>
      <c r="D244" s="244"/>
      <c r="E244" s="243"/>
      <c r="F244" s="244"/>
      <c r="G244" s="243"/>
      <c r="H244" s="243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</row>
    <row r="245" ht="14.25" customHeight="1">
      <c r="A245" s="243"/>
      <c r="B245" s="243"/>
      <c r="C245" s="243"/>
      <c r="D245" s="244"/>
      <c r="E245" s="243"/>
      <c r="F245" s="244"/>
      <c r="G245" s="243"/>
      <c r="H245" s="243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</row>
    <row r="246" ht="14.25" customHeight="1">
      <c r="A246" s="243"/>
      <c r="B246" s="243"/>
      <c r="C246" s="243"/>
      <c r="D246" s="244"/>
      <c r="E246" s="243"/>
      <c r="F246" s="244"/>
      <c r="G246" s="243"/>
      <c r="H246" s="243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</row>
    <row r="247" ht="14.25" customHeight="1">
      <c r="A247" s="243"/>
      <c r="B247" s="243"/>
      <c r="C247" s="243"/>
      <c r="D247" s="244"/>
      <c r="E247" s="243"/>
      <c r="F247" s="244"/>
      <c r="G247" s="243"/>
      <c r="H247" s="243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</row>
    <row r="248" ht="14.25" customHeight="1">
      <c r="A248" s="243"/>
      <c r="B248" s="243"/>
      <c r="C248" s="243"/>
      <c r="D248" s="244"/>
      <c r="E248" s="243"/>
      <c r="F248" s="244"/>
      <c r="G248" s="243"/>
      <c r="H248" s="243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</row>
    <row r="249" ht="14.25" customHeight="1">
      <c r="A249" s="243"/>
      <c r="B249" s="243"/>
      <c r="C249" s="243"/>
      <c r="D249" s="244"/>
      <c r="E249" s="243"/>
      <c r="F249" s="244"/>
      <c r="G249" s="243"/>
      <c r="H249" s="243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</row>
    <row r="250" ht="14.25" customHeight="1">
      <c r="A250" s="243"/>
      <c r="B250" s="243"/>
      <c r="C250" s="243"/>
      <c r="D250" s="244"/>
      <c r="E250" s="243"/>
      <c r="F250" s="244"/>
      <c r="G250" s="243"/>
      <c r="H250" s="243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</row>
    <row r="251" ht="14.25" customHeight="1">
      <c r="A251" s="243"/>
      <c r="B251" s="243"/>
      <c r="C251" s="243"/>
      <c r="D251" s="244"/>
      <c r="E251" s="243"/>
      <c r="F251" s="244"/>
      <c r="G251" s="243"/>
      <c r="H251" s="243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</row>
    <row r="252" ht="14.25" customHeight="1">
      <c r="A252" s="243"/>
      <c r="B252" s="243"/>
      <c r="C252" s="243"/>
      <c r="D252" s="244"/>
      <c r="E252" s="243"/>
      <c r="F252" s="244"/>
      <c r="G252" s="243"/>
      <c r="H252" s="243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</row>
    <row r="253" ht="14.25" customHeight="1">
      <c r="A253" s="243"/>
      <c r="B253" s="243"/>
      <c r="C253" s="243"/>
      <c r="D253" s="244"/>
      <c r="E253" s="243"/>
      <c r="F253" s="244"/>
      <c r="G253" s="243"/>
      <c r="H253" s="243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</row>
    <row r="254" ht="14.25" customHeight="1">
      <c r="A254" s="243"/>
      <c r="B254" s="243"/>
      <c r="C254" s="243"/>
      <c r="D254" s="244"/>
      <c r="E254" s="243"/>
      <c r="F254" s="244"/>
      <c r="G254" s="243"/>
      <c r="H254" s="243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</row>
    <row r="255" ht="14.25" customHeight="1">
      <c r="A255" s="243"/>
      <c r="B255" s="243"/>
      <c r="C255" s="243"/>
      <c r="D255" s="244"/>
      <c r="E255" s="243"/>
      <c r="F255" s="244"/>
      <c r="G255" s="243"/>
      <c r="H255" s="243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</row>
    <row r="256" ht="14.25" customHeight="1">
      <c r="A256" s="243"/>
      <c r="B256" s="243"/>
      <c r="C256" s="243"/>
      <c r="D256" s="244"/>
      <c r="E256" s="243"/>
      <c r="F256" s="244"/>
      <c r="G256" s="243"/>
      <c r="H256" s="243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</row>
    <row r="257" ht="14.25" customHeight="1">
      <c r="A257" s="243"/>
      <c r="B257" s="243"/>
      <c r="C257" s="243"/>
      <c r="D257" s="244"/>
      <c r="E257" s="243"/>
      <c r="F257" s="244"/>
      <c r="G257" s="243"/>
      <c r="H257" s="243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</row>
    <row r="258" ht="14.25" customHeight="1">
      <c r="A258" s="243"/>
      <c r="B258" s="243"/>
      <c r="C258" s="243"/>
      <c r="D258" s="244"/>
      <c r="E258" s="243"/>
      <c r="F258" s="244"/>
      <c r="G258" s="243"/>
      <c r="H258" s="243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</row>
    <row r="259" ht="14.25" customHeight="1">
      <c r="A259" s="243"/>
      <c r="B259" s="243"/>
      <c r="C259" s="243"/>
      <c r="D259" s="244"/>
      <c r="E259" s="243"/>
      <c r="F259" s="244"/>
      <c r="G259" s="243"/>
      <c r="H259" s="243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</row>
    <row r="260" ht="14.25" customHeight="1">
      <c r="A260" s="243"/>
      <c r="B260" s="243"/>
      <c r="C260" s="243"/>
      <c r="D260" s="244"/>
      <c r="E260" s="243"/>
      <c r="F260" s="244"/>
      <c r="G260" s="243"/>
      <c r="H260" s="243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</row>
    <row r="261" ht="14.25" customHeight="1">
      <c r="A261" s="243"/>
      <c r="B261" s="243"/>
      <c r="C261" s="243"/>
      <c r="D261" s="244"/>
      <c r="E261" s="243"/>
      <c r="F261" s="244"/>
      <c r="G261" s="243"/>
      <c r="H261" s="243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</row>
    <row r="262" ht="14.25" customHeight="1">
      <c r="A262" s="243"/>
      <c r="B262" s="243"/>
      <c r="C262" s="243"/>
      <c r="D262" s="244"/>
      <c r="E262" s="243"/>
      <c r="F262" s="244"/>
      <c r="G262" s="243"/>
      <c r="H262" s="243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</row>
    <row r="263" ht="14.25" customHeight="1">
      <c r="A263" s="243"/>
      <c r="B263" s="243"/>
      <c r="C263" s="243"/>
      <c r="D263" s="244"/>
      <c r="E263" s="243"/>
      <c r="F263" s="244"/>
      <c r="G263" s="243"/>
      <c r="H263" s="243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</row>
    <row r="264" ht="14.25" customHeight="1">
      <c r="A264" s="243"/>
      <c r="B264" s="243"/>
      <c r="C264" s="243"/>
      <c r="D264" s="244"/>
      <c r="E264" s="243"/>
      <c r="F264" s="244"/>
      <c r="G264" s="243"/>
      <c r="H264" s="243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</row>
    <row r="265" ht="14.25" customHeight="1">
      <c r="A265" s="243"/>
      <c r="B265" s="243"/>
      <c r="C265" s="243"/>
      <c r="D265" s="244"/>
      <c r="E265" s="243"/>
      <c r="F265" s="244"/>
      <c r="G265" s="243"/>
      <c r="H265" s="243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</row>
    <row r="266" ht="14.25" customHeight="1">
      <c r="A266" s="243"/>
      <c r="B266" s="243"/>
      <c r="C266" s="243"/>
      <c r="D266" s="244"/>
      <c r="E266" s="243"/>
      <c r="F266" s="244"/>
      <c r="G266" s="243"/>
      <c r="H266" s="243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</row>
    <row r="267" ht="15.75" customHeight="1">
      <c r="B267" s="243"/>
      <c r="C267" s="243"/>
      <c r="D267" s="244"/>
      <c r="E267" s="243"/>
      <c r="F267" s="244"/>
      <c r="G267" s="243"/>
      <c r="H267" s="243"/>
      <c r="I267" s="245"/>
      <c r="J267" s="245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</sheetData>
  <mergeCells count="12">
    <mergeCell ref="B10:D10"/>
    <mergeCell ref="B18:C18"/>
    <mergeCell ref="B21:D21"/>
    <mergeCell ref="E21:J21"/>
    <mergeCell ref="B65:C65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fitToHeight="0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2021-01-02T14:11:16Z</dcterms:created>
  <dc:creator>IM</dc:creator>
</cp:coreProperties>
</file>