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/Desktop/УКФ_звіт/"/>
    </mc:Choice>
  </mc:AlternateContent>
  <xr:revisionPtr revIDLastSave="0" documentId="8_{D4A355F1-D52B-EF48-B02E-9FA02E5BD475}" xr6:coauthVersionLast="46" xr6:coauthVersionMax="46" xr10:uidLastSave="{00000000-0000-0000-0000-000000000000}"/>
  <bookViews>
    <workbookView xWindow="0" yWindow="500" windowWidth="28800" windowHeight="1608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29" i="2" l="1"/>
  <c r="F29" i="2"/>
  <c r="D29" i="2"/>
  <c r="I18" i="2"/>
  <c r="F18" i="2"/>
  <c r="D18" i="2"/>
  <c r="J80" i="1"/>
  <c r="G80" i="1"/>
  <c r="R79" i="1"/>
  <c r="R80" i="1" s="1"/>
  <c r="M80" i="1"/>
  <c r="J77" i="1"/>
  <c r="G77" i="1"/>
  <c r="P76" i="1"/>
  <c r="R76" i="1" s="1"/>
  <c r="M76" i="1"/>
  <c r="Q76" i="1" s="1"/>
  <c r="S76" i="1" s="1"/>
  <c r="Q75" i="1"/>
  <c r="P75" i="1"/>
  <c r="R75" i="1" s="1"/>
  <c r="R77" i="1" s="1"/>
  <c r="M75" i="1"/>
  <c r="M77" i="1" s="1"/>
  <c r="J73" i="1"/>
  <c r="P72" i="1"/>
  <c r="M72" i="1"/>
  <c r="J72" i="1"/>
  <c r="R72" i="1" s="1"/>
  <c r="G72" i="1"/>
  <c r="Q72" i="1" s="1"/>
  <c r="S72" i="1" s="1"/>
  <c r="P73" i="1"/>
  <c r="J71" i="1"/>
  <c r="R71" i="1" s="1"/>
  <c r="G71" i="1"/>
  <c r="Q71" i="1" s="1"/>
  <c r="S71" i="1" s="1"/>
  <c r="P70" i="1"/>
  <c r="M70" i="1"/>
  <c r="M73" i="1" s="1"/>
  <c r="J70" i="1"/>
  <c r="R70" i="1" s="1"/>
  <c r="R73" i="1" s="1"/>
  <c r="G70" i="1"/>
  <c r="Q70" i="1" s="1"/>
  <c r="J68" i="1"/>
  <c r="P67" i="1"/>
  <c r="M67" i="1"/>
  <c r="J67" i="1"/>
  <c r="R67" i="1" s="1"/>
  <c r="G67" i="1"/>
  <c r="Q67" i="1" s="1"/>
  <c r="S67" i="1" s="1"/>
  <c r="P66" i="1"/>
  <c r="P68" i="1" s="1"/>
  <c r="M66" i="1"/>
  <c r="J66" i="1"/>
  <c r="R66" i="1" s="1"/>
  <c r="G66" i="1"/>
  <c r="Q66" i="1" s="1"/>
  <c r="S66" i="1" s="1"/>
  <c r="P65" i="1"/>
  <c r="M65" i="1"/>
  <c r="M68" i="1" s="1"/>
  <c r="J65" i="1"/>
  <c r="R65" i="1" s="1"/>
  <c r="R68" i="1" s="1"/>
  <c r="G65" i="1"/>
  <c r="Q65" i="1" s="1"/>
  <c r="J63" i="1"/>
  <c r="P62" i="1"/>
  <c r="M62" i="1"/>
  <c r="J62" i="1"/>
  <c r="R62" i="1" s="1"/>
  <c r="G62" i="1"/>
  <c r="Q62" i="1" s="1"/>
  <c r="S62" i="1" s="1"/>
  <c r="P61" i="1"/>
  <c r="P63" i="1" s="1"/>
  <c r="M61" i="1"/>
  <c r="J61" i="1"/>
  <c r="R61" i="1" s="1"/>
  <c r="G61" i="1"/>
  <c r="Q61" i="1" s="1"/>
  <c r="S61" i="1" s="1"/>
  <c r="P60" i="1"/>
  <c r="M60" i="1"/>
  <c r="M63" i="1" s="1"/>
  <c r="J60" i="1"/>
  <c r="R60" i="1" s="1"/>
  <c r="R63" i="1" s="1"/>
  <c r="G60" i="1"/>
  <c r="Q60" i="1" s="1"/>
  <c r="J58" i="1"/>
  <c r="P57" i="1"/>
  <c r="M57" i="1"/>
  <c r="J57" i="1"/>
  <c r="R57" i="1" s="1"/>
  <c r="G57" i="1"/>
  <c r="Q57" i="1" s="1"/>
  <c r="P56" i="1"/>
  <c r="P58" i="1" s="1"/>
  <c r="M56" i="1"/>
  <c r="J56" i="1"/>
  <c r="R56" i="1" s="1"/>
  <c r="G56" i="1"/>
  <c r="Q56" i="1" s="1"/>
  <c r="P55" i="1"/>
  <c r="M55" i="1"/>
  <c r="M58" i="1" s="1"/>
  <c r="J55" i="1"/>
  <c r="R55" i="1" s="1"/>
  <c r="R58" i="1" s="1"/>
  <c r="G55" i="1"/>
  <c r="Q55" i="1" s="1"/>
  <c r="P52" i="1"/>
  <c r="M52" i="1"/>
  <c r="J52" i="1"/>
  <c r="R52" i="1" s="1"/>
  <c r="G52" i="1"/>
  <c r="Q52" i="1" s="1"/>
  <c r="P51" i="1"/>
  <c r="M51" i="1"/>
  <c r="J51" i="1"/>
  <c r="R51" i="1" s="1"/>
  <c r="G51" i="1"/>
  <c r="Q51" i="1" s="1"/>
  <c r="P50" i="1"/>
  <c r="M50" i="1"/>
  <c r="J50" i="1"/>
  <c r="R50" i="1" s="1"/>
  <c r="G50" i="1"/>
  <c r="Q50" i="1" s="1"/>
  <c r="P49" i="1"/>
  <c r="P53" i="1" s="1"/>
  <c r="M49" i="1"/>
  <c r="M53" i="1" s="1"/>
  <c r="J49" i="1"/>
  <c r="J53" i="1" s="1"/>
  <c r="G49" i="1"/>
  <c r="G53" i="1" s="1"/>
  <c r="P46" i="1"/>
  <c r="M46" i="1"/>
  <c r="J46" i="1"/>
  <c r="R46" i="1" s="1"/>
  <c r="G46" i="1"/>
  <c r="Q46" i="1" s="1"/>
  <c r="P45" i="1"/>
  <c r="M45" i="1"/>
  <c r="J45" i="1"/>
  <c r="G45" i="1"/>
  <c r="P44" i="1"/>
  <c r="M44" i="1"/>
  <c r="G42" i="1"/>
  <c r="P41" i="1"/>
  <c r="P42" i="1" s="1"/>
  <c r="M41" i="1"/>
  <c r="J41" i="1"/>
  <c r="R41" i="1" s="1"/>
  <c r="G41" i="1"/>
  <c r="Q41" i="1" s="1"/>
  <c r="S41" i="1" s="1"/>
  <c r="P40" i="1"/>
  <c r="M40" i="1"/>
  <c r="M42" i="1" s="1"/>
  <c r="J40" i="1"/>
  <c r="J42" i="1" s="1"/>
  <c r="G40" i="1"/>
  <c r="Q40" i="1" s="1"/>
  <c r="Q37" i="1"/>
  <c r="S37" i="1" s="1"/>
  <c r="P37" i="1"/>
  <c r="R37" i="1" s="1"/>
  <c r="M37" i="1"/>
  <c r="R36" i="1"/>
  <c r="Q36" i="1"/>
  <c r="S36" i="1" s="1"/>
  <c r="P36" i="1"/>
  <c r="M36" i="1"/>
  <c r="P35" i="1"/>
  <c r="R35" i="1" s="1"/>
  <c r="Q35" i="1"/>
  <c r="Q33" i="1"/>
  <c r="P33" i="1"/>
  <c r="R33" i="1" s="1"/>
  <c r="M33" i="1"/>
  <c r="P32" i="1"/>
  <c r="P30" i="1" s="1"/>
  <c r="M32" i="1"/>
  <c r="Q32" i="1" s="1"/>
  <c r="P31" i="1"/>
  <c r="R31" i="1" s="1"/>
  <c r="M31" i="1"/>
  <c r="M30" i="1" s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M27" i="1"/>
  <c r="M26" i="1" s="1"/>
  <c r="J27" i="1"/>
  <c r="R27" i="1" s="1"/>
  <c r="R26" i="1" s="1"/>
  <c r="G27" i="1"/>
  <c r="G26" i="1" s="1"/>
  <c r="G38" i="1" s="1"/>
  <c r="P26" i="1"/>
  <c r="J26" i="1"/>
  <c r="J38" i="1" s="1"/>
  <c r="Q22" i="1"/>
  <c r="P22" i="1"/>
  <c r="M22" i="1"/>
  <c r="J22" i="1"/>
  <c r="G22" i="1"/>
  <c r="Q21" i="1"/>
  <c r="P47" i="1" l="1"/>
  <c r="R45" i="1"/>
  <c r="J47" i="1"/>
  <c r="J81" i="1" s="1"/>
  <c r="J83" i="1" s="1"/>
  <c r="Q45" i="1"/>
  <c r="M47" i="1"/>
  <c r="Q44" i="1"/>
  <c r="G47" i="1"/>
  <c r="P34" i="1"/>
  <c r="P38" i="1" s="1"/>
  <c r="S33" i="1"/>
  <c r="R34" i="1"/>
  <c r="Q42" i="1"/>
  <c r="S65" i="1"/>
  <c r="S68" i="1" s="1"/>
  <c r="Q68" i="1"/>
  <c r="S75" i="1"/>
  <c r="S77" i="1" s="1"/>
  <c r="S60" i="1"/>
  <c r="S63" i="1" s="1"/>
  <c r="Q63" i="1"/>
  <c r="Q47" i="1"/>
  <c r="S45" i="1"/>
  <c r="S46" i="1"/>
  <c r="S70" i="1"/>
  <c r="S73" i="1" s="1"/>
  <c r="Q73" i="1"/>
  <c r="R30" i="1"/>
  <c r="S28" i="1"/>
  <c r="S29" i="1"/>
  <c r="Q34" i="1"/>
  <c r="S35" i="1"/>
  <c r="S34" i="1" s="1"/>
  <c r="S50" i="1"/>
  <c r="S51" i="1"/>
  <c r="S52" i="1"/>
  <c r="S55" i="1"/>
  <c r="S58" i="1" s="1"/>
  <c r="Q58" i="1"/>
  <c r="S56" i="1"/>
  <c r="S57" i="1"/>
  <c r="Q27" i="1"/>
  <c r="Q31" i="1"/>
  <c r="M34" i="1"/>
  <c r="M38" i="1" s="1"/>
  <c r="R40" i="1"/>
  <c r="R42" i="1" s="1"/>
  <c r="Q49" i="1"/>
  <c r="G58" i="1"/>
  <c r="G63" i="1"/>
  <c r="G68" i="1"/>
  <c r="G73" i="1"/>
  <c r="P77" i="1"/>
  <c r="P80" i="1"/>
  <c r="R32" i="1"/>
  <c r="S32" i="1" s="1"/>
  <c r="R44" i="1"/>
  <c r="R47" i="1" s="1"/>
  <c r="R49" i="1"/>
  <c r="R53" i="1" s="1"/>
  <c r="Q77" i="1"/>
  <c r="Q79" i="1"/>
  <c r="R38" i="1" l="1"/>
  <c r="R81" i="1" s="1"/>
  <c r="R83" i="1" s="1"/>
  <c r="M81" i="1"/>
  <c r="M83" i="1" s="1"/>
  <c r="G81" i="1"/>
  <c r="G83" i="1" s="1"/>
  <c r="P81" i="1"/>
  <c r="P83" i="1" s="1"/>
  <c r="Q30" i="1"/>
  <c r="S31" i="1"/>
  <c r="S30" i="1" s="1"/>
  <c r="S27" i="1"/>
  <c r="S26" i="1" s="1"/>
  <c r="Q26" i="1"/>
  <c r="S49" i="1"/>
  <c r="S53" i="1" s="1"/>
  <c r="Q53" i="1"/>
  <c r="Q80" i="1"/>
  <c r="S79" i="1"/>
  <c r="S80" i="1" s="1"/>
  <c r="S44" i="1"/>
  <c r="S47" i="1" s="1"/>
  <c r="S40" i="1"/>
  <c r="S42" i="1" s="1"/>
  <c r="Q38" i="1" l="1"/>
  <c r="Q81" i="1" s="1"/>
  <c r="Q83" i="1" s="1"/>
  <c r="S38" i="1"/>
  <c r="S81" i="1" s="1"/>
  <c r="S83" i="1" s="1"/>
</calcChain>
</file>

<file path=xl/sharedStrings.xml><?xml version="1.0" encoding="utf-8"?>
<sst xmlns="http://schemas.openxmlformats.org/spreadsheetml/2006/main" count="270" uniqueCount="157">
  <si>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</si>
  <si>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</si>
  <si>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</si>
  <si>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</si>
  <si>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</si>
  <si>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</si>
  <si>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</si>
  <si>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</si>
  <si>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</si>
  <si>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</si>
  <si>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</si>
  <si>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</si>
  <si>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</si>
  <si>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</si>
  <si>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</si>
  <si>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</si>
  <si>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</si>
  <si>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</si>
  <si>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</si>
  <si>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</si>
  <si>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</si>
  <si>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</si>
  <si>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</si>
  <si>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</si>
  <si>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</si>
  <si>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</si>
  <si>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</si>
  <si>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</si>
  <si>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</si>
  <si>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</si>
  <si>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</si>
  <si>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</si>
  <si>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</si>
  <si>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</si>
  <si>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</si>
  <si>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</si>
  <si>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</si>
  <si>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</si>
  <si>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</si>
  <si>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</si>
  <si>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</si>
  <si>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</si>
  <si>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</si>
  <si>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</si>
  <si>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</si>
  <si>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</si>
  <si>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</si>
  <si>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</si>
  <si>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</si>
  <si>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</si>
  <si>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</si>
  <si>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</si>
  <si>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</si>
  <si>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</si>
  <si>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</si>
  <si>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</si>
  <si>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</si>
  <si>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</si>
  <si>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</si>
  <si>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</si>
  <si>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</si>
  <si>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</si>
  <si>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</si>
  <si>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</si>
  <si>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</si>
  <si>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</si>
  <si>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</si>
  <si>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</si>
  <si>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</si>
  <si>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</si>
  <si>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</si>
  <si>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</si>
  <si>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</si>
  <si>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</si>
  <si>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</si>
  <si>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</si>
  <si>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</si>
  <si>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</si>
  <si>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</si>
  <si>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</si>
  <si>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</si>
  <si>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</si>
  <si>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</si>
  <si>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</si>
  <si>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</si>
  <si>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</si>
  <si>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</si>
  <si>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</si>
  <si>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</si>
  <si>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</si>
  <si>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</si>
  <si>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</si>
  <si>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</si>
  <si>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</si>
  <si>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</si>
  <si>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</si>
  <si>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</si>
  <si>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</si>
  <si>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</si>
  <si>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</si>
  <si>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</si>
  <si>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</si>
  <si>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</si>
  <si>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</si>
  <si>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</si>
  <si>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</si>
  <si>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</si>
  <si>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</si>
  <si>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</si>
  <si>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</si>
  <si>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</si>
  <si>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</si>
  <si>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</si>
  <si>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</si>
  <si>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</si>
  <si>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</si>
  <si>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</si>
  <si>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</si>
  <si>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</si>
  <si>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</si>
  <si>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</si>
  <si>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</si>
  <si>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</si>
  <si>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</si>
  <si>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</si>
  <si>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</si>
  <si>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</si>
  <si>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</si>
  <si>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</si>
  <si>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</si>
  <si>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</si>
  <si>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</si>
  <si>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</si>
  <si>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</si>
  <si>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</si>
  <si>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</si>
  <si>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</si>
  <si>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</si>
  <si>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</si>
  <si>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</si>
  <si>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</si>
  <si>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</si>
  <si>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</si>
  <si>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</si>
  <si>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</si>
  <si>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</si>
  <si>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</si>
  <si>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</si>
  <si>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</si>
  <si>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</si>
  <si>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</si>
  <si>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вистав, шоу</t>
  </si>
  <si>
    <t xml:space="preserve"> Одесса, вул. Ольгіївська 23, Будінок клоунів</t>
  </si>
  <si>
    <t xml:space="preserve"> Одесса, вул. Ольгіївська 23, </t>
  </si>
  <si>
    <t>Повна назва організації Грантоотримувача:  ФОП Рутковська Оксана Леонідівна</t>
  </si>
  <si>
    <t>№ 3ОRG51-26810 від "18" грудня 2020 року</t>
  </si>
  <si>
    <t>Кібальчіч Олена Яківна,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</si>
</sst>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0"/>
  <sheetViews>
    <sheetView tabSelected="1" topLeftCell="A46" zoomScale="75" workbookViewId="0">
      <selection activeCell="P35" sqref="P35"/>
    </sheetView>
  </sheetViews>
  <sheetFormatPr baseColWidth="10" defaultColWidth="12.6640625" defaultRowHeight="15" customHeight="1" x14ac:dyDescent="0.15"/>
  <cols>
    <col min="1" max="1" width="9.6640625" customWidth="1"/>
    <col min="2" max="2" width="6.5" customWidth="1"/>
    <col min="3" max="3" width="29.5" customWidth="1"/>
    <col min="4" max="4" width="9.33203125" customWidth="1"/>
    <col min="5" max="5" width="10.6640625" customWidth="1"/>
    <col min="6" max="6" width="14.1640625" customWidth="1"/>
    <col min="7" max="7" width="13.5" customWidth="1"/>
    <col min="8" max="8" width="10.6640625" customWidth="1"/>
    <col min="9" max="9" width="14.1640625" customWidth="1"/>
    <col min="10" max="10" width="13.5" customWidth="1"/>
    <col min="11" max="11" width="10.6640625" customWidth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155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05" t="s">
        <v>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05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06" t="s">
        <v>154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07" t="s">
        <v>4</v>
      </c>
      <c r="B17" s="209" t="s">
        <v>5</v>
      </c>
      <c r="C17" s="209" t="s">
        <v>6</v>
      </c>
      <c r="D17" s="211" t="s">
        <v>7</v>
      </c>
      <c r="E17" s="183" t="s">
        <v>8</v>
      </c>
      <c r="F17" s="184"/>
      <c r="G17" s="185"/>
      <c r="H17" s="183" t="s">
        <v>9</v>
      </c>
      <c r="I17" s="184"/>
      <c r="J17" s="185"/>
      <c r="K17" s="183" t="s">
        <v>10</v>
      </c>
      <c r="L17" s="184"/>
      <c r="M17" s="185"/>
      <c r="N17" s="183" t="s">
        <v>11</v>
      </c>
      <c r="O17" s="184"/>
      <c r="P17" s="185"/>
      <c r="Q17" s="202" t="s">
        <v>12</v>
      </c>
      <c r="R17" s="184"/>
      <c r="S17" s="185"/>
      <c r="T17" s="203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08"/>
      <c r="B18" s="210"/>
      <c r="C18" s="210"/>
      <c r="D18" s="212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0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15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65286</v>
      </c>
      <c r="N21" s="38"/>
      <c r="O21" s="39"/>
      <c r="P21" s="40">
        <v>0</v>
      </c>
      <c r="Q21" s="40">
        <f>G21+M21</f>
        <v>65286</v>
      </c>
      <c r="R21" s="40">
        <v>64836</v>
      </c>
      <c r="S21" s="40">
        <v>450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15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65286</v>
      </c>
      <c r="N22" s="46"/>
      <c r="O22" s="47"/>
      <c r="P22" s="48">
        <f t="shared" ref="P22:Q22" si="0">SUM(P21)</f>
        <v>0</v>
      </c>
      <c r="Q22" s="48">
        <f t="shared" si="0"/>
        <v>65286</v>
      </c>
      <c r="R22" s="48">
        <v>64836</v>
      </c>
      <c r="S22" s="48">
        <v>450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186"/>
      <c r="B23" s="187"/>
      <c r="C23" s="18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15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15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15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15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15">
      <c r="A31" s="78" t="s">
        <v>38</v>
      </c>
      <c r="B31" s="79" t="s">
        <v>46</v>
      </c>
      <c r="C31" s="80" t="s">
        <v>40</v>
      </c>
      <c r="D31" s="81"/>
      <c r="E31" s="188" t="s">
        <v>47</v>
      </c>
      <c r="F31" s="187"/>
      <c r="G31" s="189"/>
      <c r="H31" s="188" t="s">
        <v>47</v>
      </c>
      <c r="I31" s="187"/>
      <c r="J31" s="189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15">
      <c r="A32" s="86" t="s">
        <v>38</v>
      </c>
      <c r="B32" s="87" t="s">
        <v>48</v>
      </c>
      <c r="C32" s="80" t="s">
        <v>40</v>
      </c>
      <c r="D32" s="81"/>
      <c r="E32" s="190"/>
      <c r="F32" s="187"/>
      <c r="G32" s="189"/>
      <c r="H32" s="190"/>
      <c r="I32" s="187"/>
      <c r="J32" s="189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15">
      <c r="A33" s="88" t="s">
        <v>38</v>
      </c>
      <c r="B33" s="89" t="s">
        <v>49</v>
      </c>
      <c r="C33" s="90" t="s">
        <v>40</v>
      </c>
      <c r="D33" s="91"/>
      <c r="E33" s="190"/>
      <c r="F33" s="187"/>
      <c r="G33" s="189"/>
      <c r="H33" s="190"/>
      <c r="I33" s="187"/>
      <c r="J33" s="189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15">
      <c r="A34" s="71" t="s">
        <v>35</v>
      </c>
      <c r="B34" s="72" t="s">
        <v>50</v>
      </c>
      <c r="C34" s="71" t="s">
        <v>51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18300</v>
      </c>
      <c r="N34" s="74"/>
      <c r="O34" s="75"/>
      <c r="P34" s="76">
        <f t="shared" ref="P34:S34" si="15">SUM(P35:P37)</f>
        <v>18300</v>
      </c>
      <c r="Q34" s="76">
        <f t="shared" si="15"/>
        <v>18300</v>
      </c>
      <c r="R34" s="76">
        <f t="shared" si="15"/>
        <v>18300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15">
      <c r="A35" s="78" t="s">
        <v>38</v>
      </c>
      <c r="B35" s="79" t="s">
        <v>52</v>
      </c>
      <c r="C35" s="80" t="s">
        <v>156</v>
      </c>
      <c r="D35" s="81" t="s">
        <v>123</v>
      </c>
      <c r="E35" s="188" t="s">
        <v>47</v>
      </c>
      <c r="F35" s="187"/>
      <c r="G35" s="189"/>
      <c r="H35" s="188" t="s">
        <v>47</v>
      </c>
      <c r="I35" s="187"/>
      <c r="J35" s="189"/>
      <c r="K35" s="82">
        <v>3</v>
      </c>
      <c r="L35" s="83">
        <v>6100</v>
      </c>
      <c r="M35" s="84">
        <v>18300</v>
      </c>
      <c r="N35" s="82">
        <v>1</v>
      </c>
      <c r="O35" s="83">
        <v>18300</v>
      </c>
      <c r="P35" s="84">
        <f t="shared" ref="P35:P37" si="16">N35*O35</f>
        <v>18300</v>
      </c>
      <c r="Q35" s="84">
        <f t="shared" ref="Q35:Q37" si="17">G35+M35</f>
        <v>18300</v>
      </c>
      <c r="R35" s="84">
        <f t="shared" ref="R35:R37" si="18">J35+P35</f>
        <v>18300</v>
      </c>
      <c r="S35" s="84">
        <f t="shared" ref="S35:S37" si="19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15">
      <c r="A36" s="86" t="s">
        <v>38</v>
      </c>
      <c r="B36" s="87" t="s">
        <v>53</v>
      </c>
      <c r="C36" s="80" t="s">
        <v>40</v>
      </c>
      <c r="D36" s="81"/>
      <c r="E36" s="190"/>
      <c r="F36" s="187"/>
      <c r="G36" s="189"/>
      <c r="H36" s="190"/>
      <c r="I36" s="187"/>
      <c r="J36" s="189"/>
      <c r="K36" s="82"/>
      <c r="L36" s="83"/>
      <c r="M36" s="84">
        <f t="shared" ref="M36:M37" si="20">K36*L36</f>
        <v>0</v>
      </c>
      <c r="N36" s="82"/>
      <c r="O36" s="83"/>
      <c r="P36" s="84">
        <f t="shared" si="16"/>
        <v>0</v>
      </c>
      <c r="Q36" s="84">
        <f t="shared" si="17"/>
        <v>0</v>
      </c>
      <c r="R36" s="84">
        <f t="shared" si="18"/>
        <v>0</v>
      </c>
      <c r="S36" s="84">
        <f t="shared" si="19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88" t="s">
        <v>38</v>
      </c>
      <c r="B37" s="89" t="s">
        <v>54</v>
      </c>
      <c r="C37" s="90" t="s">
        <v>40</v>
      </c>
      <c r="D37" s="91"/>
      <c r="E37" s="191"/>
      <c r="F37" s="192"/>
      <c r="G37" s="193"/>
      <c r="H37" s="191"/>
      <c r="I37" s="192"/>
      <c r="J37" s="193"/>
      <c r="K37" s="92"/>
      <c r="L37" s="93"/>
      <c r="M37" s="94">
        <f t="shared" si="20"/>
        <v>0</v>
      </c>
      <c r="N37" s="92"/>
      <c r="O37" s="93"/>
      <c r="P37" s="94">
        <f t="shared" si="16"/>
        <v>0</v>
      </c>
      <c r="Q37" s="84">
        <f t="shared" si="17"/>
        <v>0</v>
      </c>
      <c r="R37" s="84">
        <f t="shared" si="18"/>
        <v>0</v>
      </c>
      <c r="S37" s="84">
        <f t="shared" si="19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15">
      <c r="A38" s="96" t="s">
        <v>55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18300</v>
      </c>
      <c r="N38" s="100"/>
      <c r="O38" s="101"/>
      <c r="P38" s="102">
        <f t="shared" ref="P38:S38" si="21">P26+P30+P34</f>
        <v>18300</v>
      </c>
      <c r="Q38" s="102">
        <f t="shared" si="21"/>
        <v>18300</v>
      </c>
      <c r="R38" s="102">
        <f t="shared" si="21"/>
        <v>18300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71" t="s">
        <v>27</v>
      </c>
      <c r="B39" s="72" t="s">
        <v>56</v>
      </c>
      <c r="C39" s="71" t="s">
        <v>57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15">
      <c r="A40" s="78" t="s">
        <v>38</v>
      </c>
      <c r="B40" s="105" t="s">
        <v>58</v>
      </c>
      <c r="C40" s="80" t="s">
        <v>59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15">
      <c r="A41" s="86" t="s">
        <v>38</v>
      </c>
      <c r="B41" s="87" t="s">
        <v>60</v>
      </c>
      <c r="C41" s="80" t="s">
        <v>45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15">
      <c r="A42" s="96" t="s">
        <v>61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15">
      <c r="A43" s="71" t="s">
        <v>27</v>
      </c>
      <c r="B43" s="72" t="s">
        <v>62</v>
      </c>
      <c r="C43" s="71" t="s">
        <v>63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15">
      <c r="A44" s="78" t="s">
        <v>38</v>
      </c>
      <c r="B44" s="105" t="s">
        <v>64</v>
      </c>
      <c r="C44" s="107" t="s">
        <v>152</v>
      </c>
      <c r="D44" s="81" t="s">
        <v>151</v>
      </c>
      <c r="E44" s="82"/>
      <c r="F44" s="83"/>
      <c r="G44" s="84"/>
      <c r="H44" s="82"/>
      <c r="I44" s="83"/>
      <c r="J44" s="84"/>
      <c r="K44" s="82">
        <v>5</v>
      </c>
      <c r="L44" s="83">
        <v>7300</v>
      </c>
      <c r="M44" s="84">
        <f t="shared" ref="M44:M46" si="30">K44*L44</f>
        <v>36500</v>
      </c>
      <c r="N44" s="82">
        <v>5</v>
      </c>
      <c r="O44" s="83">
        <v>7300</v>
      </c>
      <c r="P44" s="84">
        <f t="shared" ref="P44:P46" si="31">N44*O44</f>
        <v>36500</v>
      </c>
      <c r="Q44" s="84">
        <f t="shared" ref="Q44:Q46" si="32">G44+M44</f>
        <v>36500</v>
      </c>
      <c r="R44" s="84">
        <f t="shared" ref="R44:R46" si="33">J44+P44</f>
        <v>36500</v>
      </c>
      <c r="S44" s="84">
        <f t="shared" ref="S44:S46" si="34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15">
      <c r="A45" s="86" t="s">
        <v>38</v>
      </c>
      <c r="B45" s="87" t="s">
        <v>66</v>
      </c>
      <c r="C45" s="107" t="s">
        <v>153</v>
      </c>
      <c r="D45" s="81" t="s">
        <v>41</v>
      </c>
      <c r="E45" s="82"/>
      <c r="F45" s="83"/>
      <c r="G45" s="84">
        <f t="shared" ref="G45:G46" si="35">E45*F45</f>
        <v>0</v>
      </c>
      <c r="H45" s="82"/>
      <c r="I45" s="83"/>
      <c r="J45" s="84">
        <f t="shared" ref="J45:J46" si="36">H45*I45</f>
        <v>0</v>
      </c>
      <c r="K45" s="82">
        <v>3</v>
      </c>
      <c r="L45" s="83">
        <v>2400</v>
      </c>
      <c r="M45" s="84">
        <f t="shared" si="30"/>
        <v>7200</v>
      </c>
      <c r="N45" s="82">
        <v>3</v>
      </c>
      <c r="O45" s="83">
        <v>2400</v>
      </c>
      <c r="P45" s="84">
        <f t="shared" si="31"/>
        <v>7200</v>
      </c>
      <c r="Q45" s="84">
        <f t="shared" si="32"/>
        <v>7200</v>
      </c>
      <c r="R45" s="84">
        <f t="shared" si="33"/>
        <v>7200</v>
      </c>
      <c r="S45" s="84">
        <f t="shared" si="34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88" t="s">
        <v>38</v>
      </c>
      <c r="B46" s="89" t="s">
        <v>67</v>
      </c>
      <c r="C46" s="107" t="s">
        <v>65</v>
      </c>
      <c r="D46" s="91" t="s">
        <v>41</v>
      </c>
      <c r="E46" s="92"/>
      <c r="F46" s="93"/>
      <c r="G46" s="94">
        <f t="shared" si="35"/>
        <v>0</v>
      </c>
      <c r="H46" s="92"/>
      <c r="I46" s="93"/>
      <c r="J46" s="94">
        <f t="shared" si="36"/>
        <v>0</v>
      </c>
      <c r="K46" s="92"/>
      <c r="L46" s="93"/>
      <c r="M46" s="94">
        <f t="shared" si="30"/>
        <v>0</v>
      </c>
      <c r="N46" s="92"/>
      <c r="O46" s="93"/>
      <c r="P46" s="94">
        <f t="shared" si="31"/>
        <v>0</v>
      </c>
      <c r="Q46" s="84">
        <f t="shared" si="32"/>
        <v>0</v>
      </c>
      <c r="R46" s="84">
        <f t="shared" si="33"/>
        <v>0</v>
      </c>
      <c r="S46" s="84">
        <f t="shared" si="34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96" t="s">
        <v>68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43700</v>
      </c>
      <c r="N47" s="100"/>
      <c r="O47" s="101"/>
      <c r="P47" s="102">
        <f t="shared" ref="P47:S47" si="37">SUM(P44:P46)</f>
        <v>43700</v>
      </c>
      <c r="Q47" s="102">
        <f t="shared" si="37"/>
        <v>43700</v>
      </c>
      <c r="R47" s="102">
        <f t="shared" si="37"/>
        <v>43700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15">
      <c r="A48" s="71" t="s">
        <v>27</v>
      </c>
      <c r="B48" s="72" t="s">
        <v>69</v>
      </c>
      <c r="C48" s="108" t="s">
        <v>70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15">
      <c r="A49" s="78" t="s">
        <v>38</v>
      </c>
      <c r="B49" s="105" t="s">
        <v>71</v>
      </c>
      <c r="C49" s="107" t="s">
        <v>72</v>
      </c>
      <c r="D49" s="81" t="s">
        <v>41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15">
      <c r="A50" s="86" t="s">
        <v>38</v>
      </c>
      <c r="B50" s="89" t="s">
        <v>73</v>
      </c>
      <c r="C50" s="107" t="s">
        <v>74</v>
      </c>
      <c r="D50" s="81" t="s">
        <v>41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86" t="s">
        <v>38</v>
      </c>
      <c r="B51" s="87" t="s">
        <v>75</v>
      </c>
      <c r="C51" s="109" t="s">
        <v>76</v>
      </c>
      <c r="D51" s="81" t="s">
        <v>41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15">
      <c r="A52" s="88" t="s">
        <v>38</v>
      </c>
      <c r="B52" s="87" t="s">
        <v>77</v>
      </c>
      <c r="C52" s="110" t="s">
        <v>78</v>
      </c>
      <c r="D52" s="91" t="s">
        <v>41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15">
      <c r="A53" s="111" t="s">
        <v>79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15">
      <c r="A54" s="71" t="s">
        <v>27</v>
      </c>
      <c r="B54" s="72" t="s">
        <v>80</v>
      </c>
      <c r="C54" s="71" t="s">
        <v>81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15">
      <c r="A55" s="78" t="s">
        <v>38</v>
      </c>
      <c r="B55" s="105" t="s">
        <v>82</v>
      </c>
      <c r="C55" s="112" t="s">
        <v>83</v>
      </c>
      <c r="D55" s="81" t="s">
        <v>41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15">
      <c r="A56" s="86" t="s">
        <v>38</v>
      </c>
      <c r="B56" s="87" t="s">
        <v>84</v>
      </c>
      <c r="C56" s="112" t="s">
        <v>85</v>
      </c>
      <c r="D56" s="81" t="s">
        <v>41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15">
      <c r="A57" s="88" t="s">
        <v>38</v>
      </c>
      <c r="B57" s="89" t="s">
        <v>86</v>
      </c>
      <c r="C57" s="113" t="s">
        <v>87</v>
      </c>
      <c r="D57" s="91" t="s">
        <v>41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15">
      <c r="A58" s="96" t="s">
        <v>88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15">
      <c r="A59" s="71" t="s">
        <v>27</v>
      </c>
      <c r="B59" s="72" t="s">
        <v>89</v>
      </c>
      <c r="C59" s="71" t="s">
        <v>90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15">
      <c r="A60" s="78" t="s">
        <v>38</v>
      </c>
      <c r="B60" s="105" t="s">
        <v>91</v>
      </c>
      <c r="C60" s="112" t="s">
        <v>92</v>
      </c>
      <c r="D60" s="81" t="s">
        <v>93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82"/>
      <c r="L60" s="83"/>
      <c r="M60" s="84">
        <f t="shared" ref="M60:M62" si="56">K60*L60</f>
        <v>0</v>
      </c>
      <c r="N60" s="82"/>
      <c r="O60" s="83"/>
      <c r="P60" s="84">
        <f t="shared" ref="P60:P62" si="57">N60*O60</f>
        <v>0</v>
      </c>
      <c r="Q60" s="84">
        <f t="shared" ref="Q60:Q62" si="58">G60+M60</f>
        <v>0</v>
      </c>
      <c r="R60" s="84">
        <f t="shared" ref="R60:R62" si="59">J60+P60</f>
        <v>0</v>
      </c>
      <c r="S60" s="84">
        <f t="shared" ref="S60:S62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15">
      <c r="A61" s="86" t="s">
        <v>38</v>
      </c>
      <c r="B61" s="87" t="s">
        <v>94</v>
      </c>
      <c r="C61" s="112" t="s">
        <v>92</v>
      </c>
      <c r="D61" s="81" t="s">
        <v>93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/>
      <c r="L61" s="83"/>
      <c r="M61" s="84">
        <f t="shared" si="56"/>
        <v>0</v>
      </c>
      <c r="N61" s="82"/>
      <c r="O61" s="83"/>
      <c r="P61" s="84">
        <f t="shared" si="57"/>
        <v>0</v>
      </c>
      <c r="Q61" s="84">
        <f t="shared" si="58"/>
        <v>0</v>
      </c>
      <c r="R61" s="84">
        <f t="shared" si="59"/>
        <v>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15">
      <c r="A62" s="88" t="s">
        <v>38</v>
      </c>
      <c r="B62" s="89" t="s">
        <v>95</v>
      </c>
      <c r="C62" s="113" t="s">
        <v>92</v>
      </c>
      <c r="D62" s="91" t="s">
        <v>93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/>
      <c r="L62" s="93"/>
      <c r="M62" s="94">
        <f t="shared" si="56"/>
        <v>0</v>
      </c>
      <c r="N62" s="92"/>
      <c r="O62" s="93"/>
      <c r="P62" s="94">
        <f t="shared" si="57"/>
        <v>0</v>
      </c>
      <c r="Q62" s="84">
        <f t="shared" si="58"/>
        <v>0</v>
      </c>
      <c r="R62" s="84">
        <f t="shared" si="59"/>
        <v>0</v>
      </c>
      <c r="S62" s="84">
        <f t="shared" si="60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15">
      <c r="A63" s="96" t="s">
        <v>96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61">SUM(P60:P62)</f>
        <v>0</v>
      </c>
      <c r="Q63" s="102">
        <f t="shared" si="61"/>
        <v>0</v>
      </c>
      <c r="R63" s="102">
        <f t="shared" si="61"/>
        <v>0</v>
      </c>
      <c r="S63" s="102">
        <f t="shared" si="61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15">
      <c r="A64" s="71" t="s">
        <v>27</v>
      </c>
      <c r="B64" s="72" t="s">
        <v>97</v>
      </c>
      <c r="C64" s="108" t="s">
        <v>98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15">
      <c r="A65" s="78" t="s">
        <v>38</v>
      </c>
      <c r="B65" s="105" t="s">
        <v>99</v>
      </c>
      <c r="C65" s="112" t="s">
        <v>100</v>
      </c>
      <c r="D65" s="81" t="s">
        <v>41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/>
      <c r="L65" s="83"/>
      <c r="M65" s="84">
        <f t="shared" ref="M65:M67" si="64">K65*L65</f>
        <v>0</v>
      </c>
      <c r="N65" s="82"/>
      <c r="O65" s="83"/>
      <c r="P65" s="84">
        <f t="shared" ref="P65:P67" si="65">N65*O65</f>
        <v>0</v>
      </c>
      <c r="Q65" s="84">
        <f t="shared" ref="Q65:Q67" si="66">G65+M65</f>
        <v>0</v>
      </c>
      <c r="R65" s="84">
        <f t="shared" ref="R65:R67" si="67">J65+P65</f>
        <v>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15">
      <c r="A66" s="86" t="s">
        <v>38</v>
      </c>
      <c r="B66" s="87" t="s">
        <v>101</v>
      </c>
      <c r="C66" s="112" t="s">
        <v>102</v>
      </c>
      <c r="D66" s="81" t="s">
        <v>41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/>
      <c r="L66" s="83"/>
      <c r="M66" s="84">
        <f t="shared" si="64"/>
        <v>0</v>
      </c>
      <c r="N66" s="82"/>
      <c r="O66" s="83"/>
      <c r="P66" s="84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15">
      <c r="A67" s="88" t="s">
        <v>38</v>
      </c>
      <c r="B67" s="89" t="s">
        <v>103</v>
      </c>
      <c r="C67" s="113" t="s">
        <v>104</v>
      </c>
      <c r="D67" s="91" t="s">
        <v>41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15">
      <c r="A68" s="96" t="s">
        <v>105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9">SUM(P65:P67)</f>
        <v>0</v>
      </c>
      <c r="Q68" s="102">
        <f t="shared" si="69"/>
        <v>0</v>
      </c>
      <c r="R68" s="102">
        <f t="shared" si="69"/>
        <v>0</v>
      </c>
      <c r="S68" s="102">
        <f t="shared" si="69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15">
      <c r="A69" s="71" t="s">
        <v>27</v>
      </c>
      <c r="B69" s="72" t="s">
        <v>106</v>
      </c>
      <c r="C69" s="108" t="s">
        <v>107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15">
      <c r="A70" s="78" t="s">
        <v>38</v>
      </c>
      <c r="B70" s="105" t="s">
        <v>108</v>
      </c>
      <c r="C70" s="107" t="s">
        <v>109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/>
      <c r="L70" s="83"/>
      <c r="M70" s="84">
        <f t="shared" ref="M70:M72" si="72">K70*L70</f>
        <v>0</v>
      </c>
      <c r="N70" s="82"/>
      <c r="O70" s="83"/>
      <c r="P70" s="84">
        <f t="shared" ref="P70:P72" si="73">N70*O70</f>
        <v>0</v>
      </c>
      <c r="Q70" s="84">
        <f t="shared" ref="Q70:Q72" si="74">G70+M70</f>
        <v>0</v>
      </c>
      <c r="R70" s="84">
        <f t="shared" ref="R70:R72" si="75">J70+P70</f>
        <v>0</v>
      </c>
      <c r="S70" s="84">
        <f t="shared" ref="S70:S72" si="76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15">
      <c r="A71" s="78" t="s">
        <v>38</v>
      </c>
      <c r="B71" s="79" t="s">
        <v>110</v>
      </c>
      <c r="C71" s="107" t="s">
        <v>111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/>
      <c r="L71" s="83"/>
      <c r="M71" s="84">
        <v>450</v>
      </c>
      <c r="N71" s="82"/>
      <c r="O71" s="83"/>
      <c r="P71" s="84">
        <v>0</v>
      </c>
      <c r="Q71" s="84">
        <f t="shared" si="74"/>
        <v>450</v>
      </c>
      <c r="R71" s="84">
        <f t="shared" si="75"/>
        <v>0</v>
      </c>
      <c r="S71" s="84">
        <f t="shared" si="76"/>
        <v>450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86" t="s">
        <v>38</v>
      </c>
      <c r="B72" s="87" t="s">
        <v>112</v>
      </c>
      <c r="C72" s="107" t="s">
        <v>113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/>
      <c r="L72" s="83"/>
      <c r="M72" s="84">
        <f t="shared" si="72"/>
        <v>0</v>
      </c>
      <c r="N72" s="82"/>
      <c r="O72" s="83"/>
      <c r="P72" s="84">
        <f t="shared" si="73"/>
        <v>0</v>
      </c>
      <c r="Q72" s="84">
        <f t="shared" si="74"/>
        <v>0</v>
      </c>
      <c r="R72" s="84">
        <f t="shared" si="75"/>
        <v>0</v>
      </c>
      <c r="S72" s="84">
        <f t="shared" si="7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15">
      <c r="A73" s="111" t="s">
        <v>114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450</v>
      </c>
      <c r="N73" s="100"/>
      <c r="O73" s="101"/>
      <c r="P73" s="102">
        <f t="shared" ref="P73:S73" si="77">SUM(P70:P72)</f>
        <v>0</v>
      </c>
      <c r="Q73" s="102">
        <f t="shared" si="77"/>
        <v>450</v>
      </c>
      <c r="R73" s="102">
        <f t="shared" si="77"/>
        <v>0</v>
      </c>
      <c r="S73" s="102">
        <f t="shared" si="77"/>
        <v>450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15">
      <c r="A74" s="71" t="s">
        <v>27</v>
      </c>
      <c r="B74" s="115" t="s">
        <v>115</v>
      </c>
      <c r="C74" s="116" t="s">
        <v>116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15">
      <c r="A75" s="78" t="s">
        <v>38</v>
      </c>
      <c r="B75" s="117" t="s">
        <v>117</v>
      </c>
      <c r="C75" s="118" t="s">
        <v>116</v>
      </c>
      <c r="D75" s="119"/>
      <c r="E75" s="194" t="s">
        <v>47</v>
      </c>
      <c r="F75" s="195"/>
      <c r="G75" s="196"/>
      <c r="H75" s="194" t="s">
        <v>47</v>
      </c>
      <c r="I75" s="195"/>
      <c r="J75" s="196"/>
      <c r="K75" s="82"/>
      <c r="L75" s="83"/>
      <c r="M75" s="84">
        <f t="shared" ref="M75:M76" si="78">K75*L75</f>
        <v>0</v>
      </c>
      <c r="N75" s="82"/>
      <c r="O75" s="83"/>
      <c r="P75" s="84">
        <f t="shared" ref="P75:P76" si="79">N75*O75</f>
        <v>0</v>
      </c>
      <c r="Q75" s="84">
        <f t="shared" ref="Q75:Q76" si="80">G75+M75</f>
        <v>0</v>
      </c>
      <c r="R75" s="84">
        <f t="shared" ref="R75:R76" si="81">J75+P75</f>
        <v>0</v>
      </c>
      <c r="S75" s="84">
        <f t="shared" ref="S75:S76" si="82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15">
      <c r="A76" s="86" t="s">
        <v>38</v>
      </c>
      <c r="B76" s="120" t="s">
        <v>118</v>
      </c>
      <c r="C76" s="121" t="s">
        <v>116</v>
      </c>
      <c r="D76" s="119"/>
      <c r="E76" s="197"/>
      <c r="F76" s="198"/>
      <c r="G76" s="199"/>
      <c r="H76" s="197"/>
      <c r="I76" s="198"/>
      <c r="J76" s="199"/>
      <c r="K76" s="82"/>
      <c r="L76" s="83"/>
      <c r="M76" s="84">
        <f t="shared" si="78"/>
        <v>0</v>
      </c>
      <c r="N76" s="82"/>
      <c r="O76" s="83"/>
      <c r="P76" s="84">
        <f t="shared" si="79"/>
        <v>0</v>
      </c>
      <c r="Q76" s="84">
        <f t="shared" si="80"/>
        <v>0</v>
      </c>
      <c r="R76" s="84">
        <f t="shared" si="81"/>
        <v>0</v>
      </c>
      <c r="S76" s="84">
        <f t="shared" si="82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15">
      <c r="A77" s="111" t="s">
        <v>119</v>
      </c>
      <c r="B77" s="122"/>
      <c r="C77" s="123"/>
      <c r="D77" s="99"/>
      <c r="E77" s="100"/>
      <c r="F77" s="101"/>
      <c r="G77" s="102">
        <f>SUM(G75:G76)</f>
        <v>0</v>
      </c>
      <c r="H77" s="100"/>
      <c r="I77" s="101"/>
      <c r="J77" s="102">
        <f>SUM(J75:J76)</f>
        <v>0</v>
      </c>
      <c r="K77" s="100"/>
      <c r="L77" s="101"/>
      <c r="M77" s="102">
        <f>SUM(M75:M76)</f>
        <v>0</v>
      </c>
      <c r="N77" s="100"/>
      <c r="O77" s="101"/>
      <c r="P77" s="102">
        <f t="shared" ref="P77:S77" si="83">SUM(P75:P76)</f>
        <v>0</v>
      </c>
      <c r="Q77" s="102">
        <f t="shared" si="83"/>
        <v>0</v>
      </c>
      <c r="R77" s="102">
        <f t="shared" si="83"/>
        <v>0</v>
      </c>
      <c r="S77" s="102">
        <f t="shared" si="83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15">
      <c r="A78" s="71" t="s">
        <v>27</v>
      </c>
      <c r="B78" s="124" t="s">
        <v>120</v>
      </c>
      <c r="C78" s="116" t="s">
        <v>121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1.25" customHeight="1" x14ac:dyDescent="0.15">
      <c r="A79" s="86" t="s">
        <v>38</v>
      </c>
      <c r="B79" s="125" t="s">
        <v>122</v>
      </c>
      <c r="C79" s="126" t="s">
        <v>121</v>
      </c>
      <c r="D79" s="119" t="s">
        <v>123</v>
      </c>
      <c r="E79" s="200" t="s">
        <v>47</v>
      </c>
      <c r="F79" s="198"/>
      <c r="G79" s="199"/>
      <c r="H79" s="200" t="s">
        <v>47</v>
      </c>
      <c r="I79" s="198"/>
      <c r="J79" s="199"/>
      <c r="K79" s="82"/>
      <c r="L79" s="83"/>
      <c r="M79" s="84">
        <v>2836</v>
      </c>
      <c r="N79" s="82"/>
      <c r="O79" s="83"/>
      <c r="P79" s="84">
        <v>2836</v>
      </c>
      <c r="Q79" s="84">
        <f>G79+M79</f>
        <v>2836</v>
      </c>
      <c r="R79" s="84">
        <f>J79+P79</f>
        <v>2836</v>
      </c>
      <c r="S79" s="84">
        <f>Q79-R79</f>
        <v>0</v>
      </c>
      <c r="T79" s="8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15">
      <c r="A80" s="111" t="s">
        <v>124</v>
      </c>
      <c r="B80" s="127"/>
      <c r="C80" s="123"/>
      <c r="D80" s="99"/>
      <c r="E80" s="100"/>
      <c r="F80" s="101"/>
      <c r="G80" s="102">
        <f>SUM(G79)</f>
        <v>0</v>
      </c>
      <c r="H80" s="100"/>
      <c r="I80" s="101"/>
      <c r="J80" s="102">
        <f>SUM(J79)</f>
        <v>0</v>
      </c>
      <c r="K80" s="100"/>
      <c r="L80" s="101"/>
      <c r="M80" s="102">
        <f>SUM(M79)</f>
        <v>2836</v>
      </c>
      <c r="N80" s="100"/>
      <c r="O80" s="101"/>
      <c r="P80" s="102">
        <f t="shared" ref="P80:S80" si="84">SUM(P79)</f>
        <v>2836</v>
      </c>
      <c r="Q80" s="102">
        <f t="shared" si="84"/>
        <v>2836</v>
      </c>
      <c r="R80" s="102">
        <f t="shared" si="84"/>
        <v>2836</v>
      </c>
      <c r="S80" s="102">
        <f t="shared" si="84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15">
      <c r="A81" s="128" t="s">
        <v>125</v>
      </c>
      <c r="B81" s="129"/>
      <c r="C81" s="130"/>
      <c r="D81" s="131"/>
      <c r="E81" s="132"/>
      <c r="F81" s="133"/>
      <c r="G81" s="134">
        <f>G38+G42+G47+G53+G58+G63+G68+G73+G77+G80</f>
        <v>0</v>
      </c>
      <c r="H81" s="132"/>
      <c r="I81" s="133"/>
      <c r="J81" s="134">
        <f>J38+J42+J47+J53+J58+J63+J68+J73+J77+J80</f>
        <v>0</v>
      </c>
      <c r="K81" s="132"/>
      <c r="L81" s="133"/>
      <c r="M81" s="134">
        <f>M38+M42+M47+M53+M58+M63+M68+M73+M77+M80</f>
        <v>65286</v>
      </c>
      <c r="N81" s="132"/>
      <c r="O81" s="133"/>
      <c r="P81" s="134">
        <f t="shared" ref="P81:S81" si="85">P38+P42+P47+P53+P58+P63+P68+P73+P77+P80</f>
        <v>64836</v>
      </c>
      <c r="Q81" s="134">
        <f t="shared" si="85"/>
        <v>65286</v>
      </c>
      <c r="R81" s="134">
        <f t="shared" si="85"/>
        <v>64836</v>
      </c>
      <c r="S81" s="134">
        <f t="shared" si="85"/>
        <v>450</v>
      </c>
      <c r="T81" s="135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 ht="15.75" customHeight="1" x14ac:dyDescent="0.2">
      <c r="A82" s="201"/>
      <c r="B82" s="179"/>
      <c r="C82" s="179"/>
      <c r="D82" s="137"/>
      <c r="E82" s="138"/>
      <c r="F82" s="139"/>
      <c r="G82" s="140"/>
      <c r="H82" s="138"/>
      <c r="I82" s="139"/>
      <c r="J82" s="140"/>
      <c r="K82" s="138"/>
      <c r="L82" s="139"/>
      <c r="M82" s="140"/>
      <c r="N82" s="138"/>
      <c r="O82" s="139"/>
      <c r="P82" s="140"/>
      <c r="Q82" s="140"/>
      <c r="R82" s="140"/>
      <c r="S82" s="140"/>
      <c r="T82" s="14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">
      <c r="A83" s="178" t="s">
        <v>126</v>
      </c>
      <c r="B83" s="179"/>
      <c r="C83" s="180"/>
      <c r="D83" s="142"/>
      <c r="E83" s="143"/>
      <c r="F83" s="144"/>
      <c r="G83" s="145">
        <f>G22-G81</f>
        <v>0</v>
      </c>
      <c r="H83" s="143"/>
      <c r="I83" s="144"/>
      <c r="J83" s="145">
        <f>J22-J81</f>
        <v>0</v>
      </c>
      <c r="K83" s="146"/>
      <c r="L83" s="144"/>
      <c r="M83" s="147">
        <f>M22-M81</f>
        <v>0</v>
      </c>
      <c r="N83" s="146"/>
      <c r="O83" s="144"/>
      <c r="P83" s="147">
        <f t="shared" ref="P83:S83" si="86">P22-P81</f>
        <v>-64836</v>
      </c>
      <c r="Q83" s="148">
        <f t="shared" si="86"/>
        <v>0</v>
      </c>
      <c r="R83" s="148">
        <f t="shared" si="86"/>
        <v>0</v>
      </c>
      <c r="S83" s="148">
        <f t="shared" si="86"/>
        <v>0</v>
      </c>
      <c r="T83" s="14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">
      <c r="A84" s="150"/>
      <c r="B84" s="151"/>
      <c r="C84" s="150"/>
      <c r="D84" s="150"/>
      <c r="E84" s="51"/>
      <c r="F84" s="150"/>
      <c r="G84" s="150"/>
      <c r="H84" s="51"/>
      <c r="I84" s="150"/>
      <c r="J84" s="150"/>
      <c r="K84" s="51"/>
      <c r="L84" s="150"/>
      <c r="M84" s="150"/>
      <c r="N84" s="51"/>
      <c r="O84" s="150"/>
      <c r="P84" s="150"/>
      <c r="Q84" s="150"/>
      <c r="R84" s="150"/>
      <c r="S84" s="150"/>
      <c r="T84" s="15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">
      <c r="A86" s="150" t="s">
        <v>127</v>
      </c>
      <c r="B86" s="151"/>
      <c r="C86" s="152"/>
      <c r="D86" s="150"/>
      <c r="E86" s="153"/>
      <c r="F86" s="152"/>
      <c r="G86" s="150"/>
      <c r="H86" s="153"/>
      <c r="I86" s="152"/>
      <c r="J86" s="152"/>
      <c r="K86" s="153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">
      <c r="A87" s="1"/>
      <c r="B87" s="1"/>
      <c r="C87" s="154" t="s">
        <v>128</v>
      </c>
      <c r="D87" s="150"/>
      <c r="E87" s="181" t="s">
        <v>129</v>
      </c>
      <c r="F87" s="182"/>
      <c r="G87" s="150"/>
      <c r="H87" s="51"/>
      <c r="I87" s="155" t="s">
        <v>130</v>
      </c>
      <c r="J87" s="150"/>
      <c r="K87" s="51"/>
      <c r="L87" s="155"/>
      <c r="M87" s="150"/>
      <c r="N87" s="51"/>
      <c r="O87" s="155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1"/>
      <c r="C88" s="156"/>
      <c r="D88" s="157"/>
      <c r="E88" s="158"/>
      <c r="F88" s="159"/>
      <c r="G88" s="160"/>
      <c r="H88" s="158"/>
      <c r="I88" s="159"/>
      <c r="J88" s="160"/>
      <c r="K88" s="161"/>
      <c r="L88" s="159"/>
      <c r="M88" s="160"/>
      <c r="N88" s="161"/>
      <c r="O88" s="159"/>
      <c r="P88" s="160"/>
      <c r="Q88" s="160"/>
      <c r="R88" s="160"/>
      <c r="S88" s="16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B1" workbookViewId="0"/>
  </sheetViews>
  <sheetFormatPr baseColWidth="10" defaultColWidth="12.6640625" defaultRowHeight="15" customHeight="1" x14ac:dyDescent="0.15"/>
  <cols>
    <col min="1" max="1" width="12.83203125" hidden="1" customWidth="1"/>
    <col min="2" max="2" width="12.1640625" customWidth="1"/>
    <col min="3" max="3" width="33.5" customWidth="1"/>
    <col min="4" max="4" width="15.6640625" customWidth="1"/>
    <col min="5" max="5" width="19.6640625" customWidth="1"/>
    <col min="6" max="6" width="15.6640625" customWidth="1"/>
    <col min="7" max="7" width="18.5" customWidth="1"/>
    <col min="8" max="8" width="21.33203125" customWidth="1"/>
    <col min="9" max="9" width="15.6640625" customWidth="1"/>
    <col min="10" max="10" width="16.1640625" customWidth="1"/>
    <col min="11" max="26" width="6.6640625" customWidth="1"/>
  </cols>
  <sheetData>
    <row r="1" spans="1:26" ht="15" customHeight="1" x14ac:dyDescent="0.2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131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">
      <c r="A2" s="162"/>
      <c r="B2" s="162"/>
      <c r="C2" s="162"/>
      <c r="D2" s="163"/>
      <c r="E2" s="162"/>
      <c r="F2" s="163"/>
      <c r="G2" s="162"/>
      <c r="H2" s="217" t="s">
        <v>132</v>
      </c>
      <c r="I2" s="187"/>
      <c r="J2" s="187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">
      <c r="A3" s="162"/>
      <c r="B3" s="162"/>
      <c r="C3" s="162"/>
      <c r="D3" s="163"/>
      <c r="E3" s="162"/>
      <c r="F3" s="163"/>
      <c r="G3" s="162"/>
      <c r="H3" s="217" t="s">
        <v>133</v>
      </c>
      <c r="I3" s="187"/>
      <c r="J3" s="187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15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25">
      <c r="A5" s="162"/>
      <c r="B5" s="213" t="s">
        <v>134</v>
      </c>
      <c r="C5" s="187"/>
      <c r="D5" s="187"/>
      <c r="E5" s="187"/>
      <c r="F5" s="187"/>
      <c r="G5" s="187"/>
      <c r="H5" s="187"/>
      <c r="I5" s="187"/>
      <c r="J5" s="187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25">
      <c r="A6" s="162"/>
      <c r="B6" s="213" t="s">
        <v>135</v>
      </c>
      <c r="C6" s="187"/>
      <c r="D6" s="187"/>
      <c r="E6" s="187"/>
      <c r="F6" s="187"/>
      <c r="G6" s="187"/>
      <c r="H6" s="187"/>
      <c r="I6" s="187"/>
      <c r="J6" s="187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25">
      <c r="A7" s="162"/>
      <c r="B7" s="218" t="s">
        <v>136</v>
      </c>
      <c r="C7" s="187"/>
      <c r="D7" s="187"/>
      <c r="E7" s="187"/>
      <c r="F7" s="187"/>
      <c r="G7" s="187"/>
      <c r="H7" s="187"/>
      <c r="I7" s="187"/>
      <c r="J7" s="18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25">
      <c r="A8" s="162"/>
      <c r="B8" s="213" t="s">
        <v>137</v>
      </c>
      <c r="C8" s="187"/>
      <c r="D8" s="187"/>
      <c r="E8" s="187"/>
      <c r="F8" s="187"/>
      <c r="G8" s="187"/>
      <c r="H8" s="187"/>
      <c r="I8" s="187"/>
      <c r="J8" s="187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15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15">
      <c r="A10" s="166"/>
      <c r="B10" s="219" t="s">
        <v>138</v>
      </c>
      <c r="C10" s="215"/>
      <c r="D10" s="216"/>
      <c r="E10" s="214" t="s">
        <v>139</v>
      </c>
      <c r="F10" s="215"/>
      <c r="G10" s="215"/>
      <c r="H10" s="215"/>
      <c r="I10" s="215"/>
      <c r="J10" s="21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15">
      <c r="A11" s="167" t="s">
        <v>140</v>
      </c>
      <c r="B11" s="167" t="s">
        <v>141</v>
      </c>
      <c r="C11" s="167" t="s">
        <v>6</v>
      </c>
      <c r="D11" s="168" t="s">
        <v>142</v>
      </c>
      <c r="E11" s="167" t="s">
        <v>143</v>
      </c>
      <c r="F11" s="168" t="s">
        <v>142</v>
      </c>
      <c r="G11" s="167" t="s">
        <v>144</v>
      </c>
      <c r="H11" s="167" t="s">
        <v>145</v>
      </c>
      <c r="I11" s="167" t="s">
        <v>146</v>
      </c>
      <c r="J11" s="167" t="s">
        <v>147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15">
      <c r="A12" s="169"/>
      <c r="B12" s="169" t="s">
        <v>36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15">
      <c r="A13" s="169"/>
      <c r="B13" s="169" t="s">
        <v>58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15">
      <c r="A14" s="169"/>
      <c r="B14" s="169" t="s">
        <v>60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15">
      <c r="A15" s="169"/>
      <c r="B15" s="169" t="s">
        <v>64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15">
      <c r="A16" s="169"/>
      <c r="B16" s="169" t="s">
        <v>71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15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">
      <c r="A18" s="172"/>
      <c r="B18" s="220" t="s">
        <v>148</v>
      </c>
      <c r="C18" s="215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15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15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15">
      <c r="A21" s="166"/>
      <c r="B21" s="219" t="s">
        <v>149</v>
      </c>
      <c r="C21" s="215"/>
      <c r="D21" s="216"/>
      <c r="E21" s="214" t="s">
        <v>139</v>
      </c>
      <c r="F21" s="215"/>
      <c r="G21" s="215"/>
      <c r="H21" s="215"/>
      <c r="I21" s="215"/>
      <c r="J21" s="21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15">
      <c r="A22" s="167" t="s">
        <v>140</v>
      </c>
      <c r="B22" s="167" t="s">
        <v>141</v>
      </c>
      <c r="C22" s="167" t="s">
        <v>6</v>
      </c>
      <c r="D22" s="168" t="s">
        <v>142</v>
      </c>
      <c r="E22" s="167" t="s">
        <v>143</v>
      </c>
      <c r="F22" s="168" t="s">
        <v>142</v>
      </c>
      <c r="G22" s="167" t="s">
        <v>144</v>
      </c>
      <c r="H22" s="167" t="s">
        <v>145</v>
      </c>
      <c r="I22" s="167" t="s">
        <v>146</v>
      </c>
      <c r="J22" s="167" t="s">
        <v>147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15">
      <c r="A23" s="169"/>
      <c r="B23" s="169" t="s">
        <v>36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15">
      <c r="A24" s="169"/>
      <c r="B24" s="169" t="s">
        <v>58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15">
      <c r="A25" s="169"/>
      <c r="B25" s="169" t="s">
        <v>60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15">
      <c r="A26" s="169"/>
      <c r="B26" s="169" t="s">
        <v>64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15">
      <c r="A27" s="169"/>
      <c r="B27" s="169" t="s">
        <v>71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15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2">
      <c r="A29" s="172"/>
      <c r="B29" s="220" t="s">
        <v>148</v>
      </c>
      <c r="C29" s="215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15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76"/>
      <c r="B31" s="176" t="s">
        <v>150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15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15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15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15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15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15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15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15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15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15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15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15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15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15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15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15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15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15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15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15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15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15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15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15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15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15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15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15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15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15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15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15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15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15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15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15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15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15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15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15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15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15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15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15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15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15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15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15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15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15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15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15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15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15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15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15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15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15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15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15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15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15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15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15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15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15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15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15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15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15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15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15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15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15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15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15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15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15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15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15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15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15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15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15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15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15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15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15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15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15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15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15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15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15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15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15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15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15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15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15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15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15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15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15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15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15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15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15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15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15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15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15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15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15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15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15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15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15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15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15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15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15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15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15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15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15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15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15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15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15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15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15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15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15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15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15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15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15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15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15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15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15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15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15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15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15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15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15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15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15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15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15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15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15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15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15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15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15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15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15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15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15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15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15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15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15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15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15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15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15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15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15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15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15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15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15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15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15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15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15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15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15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15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15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15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15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15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15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15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15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15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15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15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15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15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15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15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15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15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15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15"/>
    <row r="233" spans="1:26" ht="15.75" customHeight="1" x14ac:dyDescent="0.15"/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2">
    <mergeCell ref="B18:C18"/>
    <mergeCell ref="B21:D21"/>
    <mergeCell ref="E21:J21"/>
    <mergeCell ref="B29:C29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2021-01-13T14:49:51Z</dcterms:created>
  <dcterms:modified xsi:type="dcterms:W3CDTF">2021-01-19T06:48:53Z</dcterms:modified>
</cp:coreProperties>
</file>