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vorskaya\Desktop\"/>
    </mc:Choice>
  </mc:AlternateContent>
  <bookViews>
    <workbookView xWindow="0" yWindow="0" windowWidth="28800" windowHeight="11730" activeTab="1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I38" i="2" l="1"/>
  <c r="F38" i="2"/>
  <c r="D38" i="2"/>
  <c r="I18" i="2"/>
  <c r="F18" i="2"/>
  <c r="D18" i="2"/>
  <c r="J80" i="1"/>
  <c r="G80" i="1"/>
  <c r="P79" i="1"/>
  <c r="R79" i="1" s="1"/>
  <c r="R80" i="1" s="1"/>
  <c r="M79" i="1"/>
  <c r="M80" i="1" s="1"/>
  <c r="J77" i="1"/>
  <c r="G77" i="1"/>
  <c r="P76" i="1"/>
  <c r="R76" i="1" s="1"/>
  <c r="M76" i="1"/>
  <c r="Q76" i="1" s="1"/>
  <c r="Q75" i="1"/>
  <c r="S75" i="1" s="1"/>
  <c r="P75" i="1"/>
  <c r="R75" i="1" s="1"/>
  <c r="M75" i="1"/>
  <c r="M77" i="1" s="1"/>
  <c r="G73" i="1"/>
  <c r="P72" i="1"/>
  <c r="M72" i="1"/>
  <c r="J72" i="1"/>
  <c r="G72" i="1"/>
  <c r="P71" i="1"/>
  <c r="M71" i="1"/>
  <c r="M73" i="1" s="1"/>
  <c r="J71" i="1"/>
  <c r="G71" i="1"/>
  <c r="P70" i="1"/>
  <c r="M70" i="1"/>
  <c r="J70" i="1"/>
  <c r="J73" i="1" s="1"/>
  <c r="G70" i="1"/>
  <c r="Q70" i="1" s="1"/>
  <c r="G68" i="1"/>
  <c r="P67" i="1"/>
  <c r="M67" i="1"/>
  <c r="J67" i="1"/>
  <c r="R67" i="1" s="1"/>
  <c r="G67" i="1"/>
  <c r="Q67" i="1" s="1"/>
  <c r="S67" i="1" s="1"/>
  <c r="P66" i="1"/>
  <c r="M66" i="1"/>
  <c r="M68" i="1" s="1"/>
  <c r="J66" i="1"/>
  <c r="R66" i="1" s="1"/>
  <c r="G66" i="1"/>
  <c r="Q66" i="1" s="1"/>
  <c r="S66" i="1" s="1"/>
  <c r="P65" i="1"/>
  <c r="P68" i="1" s="1"/>
  <c r="M65" i="1"/>
  <c r="J65" i="1"/>
  <c r="R65" i="1" s="1"/>
  <c r="R68" i="1" s="1"/>
  <c r="G65" i="1"/>
  <c r="Q65" i="1" s="1"/>
  <c r="G63" i="1"/>
  <c r="P62" i="1"/>
  <c r="M62" i="1"/>
  <c r="J62" i="1"/>
  <c r="G62" i="1"/>
  <c r="P61" i="1"/>
  <c r="M61" i="1"/>
  <c r="J61" i="1"/>
  <c r="R61" i="1" s="1"/>
  <c r="G61" i="1"/>
  <c r="P60" i="1"/>
  <c r="M60" i="1"/>
  <c r="J60" i="1"/>
  <c r="R60" i="1" s="1"/>
  <c r="G60" i="1"/>
  <c r="G58" i="1"/>
  <c r="P57" i="1"/>
  <c r="M57" i="1"/>
  <c r="J57" i="1"/>
  <c r="R57" i="1" s="1"/>
  <c r="G57" i="1"/>
  <c r="Q57" i="1" s="1"/>
  <c r="S57" i="1" s="1"/>
  <c r="P56" i="1"/>
  <c r="M56" i="1"/>
  <c r="M58" i="1" s="1"/>
  <c r="J56" i="1"/>
  <c r="R56" i="1" s="1"/>
  <c r="G56" i="1"/>
  <c r="Q56" i="1" s="1"/>
  <c r="S56" i="1" s="1"/>
  <c r="P55" i="1"/>
  <c r="P58" i="1" s="1"/>
  <c r="M55" i="1"/>
  <c r="J55" i="1"/>
  <c r="R55" i="1" s="1"/>
  <c r="R58" i="1" s="1"/>
  <c r="G55" i="1"/>
  <c r="Q55" i="1" s="1"/>
  <c r="P52" i="1"/>
  <c r="M52" i="1"/>
  <c r="J52" i="1"/>
  <c r="R52" i="1" s="1"/>
  <c r="G52" i="1"/>
  <c r="Q52" i="1" s="1"/>
  <c r="S52" i="1" s="1"/>
  <c r="P51" i="1"/>
  <c r="M51" i="1"/>
  <c r="J51" i="1"/>
  <c r="R51" i="1" s="1"/>
  <c r="G51" i="1"/>
  <c r="Q51" i="1" s="1"/>
  <c r="S51" i="1" s="1"/>
  <c r="P50" i="1"/>
  <c r="M50" i="1"/>
  <c r="J50" i="1"/>
  <c r="R50" i="1" s="1"/>
  <c r="G50" i="1"/>
  <c r="Q50" i="1" s="1"/>
  <c r="S50" i="1" s="1"/>
  <c r="P49" i="1"/>
  <c r="P53" i="1" s="1"/>
  <c r="M49" i="1"/>
  <c r="M53" i="1" s="1"/>
  <c r="J49" i="1"/>
  <c r="J53" i="1" s="1"/>
  <c r="G49" i="1"/>
  <c r="G53" i="1" s="1"/>
  <c r="P47" i="1"/>
  <c r="P46" i="1"/>
  <c r="M46" i="1"/>
  <c r="J46" i="1"/>
  <c r="R46" i="1" s="1"/>
  <c r="G46" i="1"/>
  <c r="Q46" i="1" s="1"/>
  <c r="P45" i="1"/>
  <c r="M45" i="1"/>
  <c r="J45" i="1"/>
  <c r="R45" i="1" s="1"/>
  <c r="G45" i="1"/>
  <c r="Q45" i="1" s="1"/>
  <c r="P44" i="1"/>
  <c r="M44" i="1"/>
  <c r="M47" i="1" s="1"/>
  <c r="J44" i="1"/>
  <c r="R44" i="1" s="1"/>
  <c r="R47" i="1" s="1"/>
  <c r="G44" i="1"/>
  <c r="Q44" i="1" s="1"/>
  <c r="P41" i="1"/>
  <c r="P42" i="1" s="1"/>
  <c r="M41" i="1"/>
  <c r="J41" i="1"/>
  <c r="G41" i="1"/>
  <c r="P40" i="1"/>
  <c r="M40" i="1"/>
  <c r="M42" i="1" s="1"/>
  <c r="J40" i="1"/>
  <c r="J42" i="1" s="1"/>
  <c r="G40" i="1"/>
  <c r="Q40" i="1" s="1"/>
  <c r="Q37" i="1"/>
  <c r="P37" i="1"/>
  <c r="R37" i="1" s="1"/>
  <c r="M37" i="1"/>
  <c r="P36" i="1"/>
  <c r="R36" i="1" s="1"/>
  <c r="M36" i="1"/>
  <c r="Q36" i="1" s="1"/>
  <c r="P35" i="1"/>
  <c r="M35" i="1"/>
  <c r="Q35" i="1" s="1"/>
  <c r="P33" i="1"/>
  <c r="R33" i="1" s="1"/>
  <c r="M33" i="1"/>
  <c r="Q33" i="1" s="1"/>
  <c r="Q32" i="1"/>
  <c r="S32" i="1" s="1"/>
  <c r="P32" i="1"/>
  <c r="R32" i="1" s="1"/>
  <c r="M32" i="1"/>
  <c r="P31" i="1"/>
  <c r="R31" i="1" s="1"/>
  <c r="M31" i="1"/>
  <c r="Q31" i="1" s="1"/>
  <c r="Q30" i="1" s="1"/>
  <c r="P29" i="1"/>
  <c r="P26" i="1" s="1"/>
  <c r="M29" i="1"/>
  <c r="J29" i="1"/>
  <c r="R29" i="1" s="1"/>
  <c r="G29" i="1"/>
  <c r="Q29" i="1" s="1"/>
  <c r="P28" i="1"/>
  <c r="M28" i="1"/>
  <c r="M26" i="1" s="1"/>
  <c r="J28" i="1"/>
  <c r="R28" i="1" s="1"/>
  <c r="G28" i="1"/>
  <c r="Q28" i="1" s="1"/>
  <c r="P27" i="1"/>
  <c r="M27" i="1"/>
  <c r="J27" i="1"/>
  <c r="R27" i="1" s="1"/>
  <c r="R26" i="1" s="1"/>
  <c r="G27" i="1"/>
  <c r="Q27" i="1" s="1"/>
  <c r="G26" i="1"/>
  <c r="G38" i="1" s="1"/>
  <c r="P22" i="1"/>
  <c r="M22" i="1"/>
  <c r="J22" i="1"/>
  <c r="G22" i="1"/>
  <c r="R21" i="1"/>
  <c r="R22" i="1" s="1"/>
  <c r="Q21" i="1"/>
  <c r="Q22" i="1" s="1"/>
  <c r="P73" i="1" l="1"/>
  <c r="P80" i="1"/>
  <c r="R72" i="1"/>
  <c r="R71" i="1"/>
  <c r="Q72" i="1"/>
  <c r="Q71" i="1"/>
  <c r="P63" i="1"/>
  <c r="R62" i="1"/>
  <c r="R63" i="1" s="1"/>
  <c r="Q62" i="1"/>
  <c r="Q61" i="1"/>
  <c r="Q63" i="1" s="1"/>
  <c r="M63" i="1"/>
  <c r="Q60" i="1"/>
  <c r="S60" i="1" s="1"/>
  <c r="R41" i="1"/>
  <c r="Q41" i="1"/>
  <c r="S41" i="1" s="1"/>
  <c r="P34" i="1"/>
  <c r="S36" i="1"/>
  <c r="R35" i="1"/>
  <c r="R34" i="1" s="1"/>
  <c r="M34" i="1"/>
  <c r="M38" i="1" s="1"/>
  <c r="M30" i="1"/>
  <c r="S21" i="1"/>
  <c r="S22" i="1" s="1"/>
  <c r="Q68" i="1"/>
  <c r="S65" i="1"/>
  <c r="S68" i="1" s="1"/>
  <c r="S44" i="1"/>
  <c r="Q47" i="1"/>
  <c r="S45" i="1"/>
  <c r="S46" i="1"/>
  <c r="S76" i="1"/>
  <c r="S77" i="1" s="1"/>
  <c r="Q34" i="1"/>
  <c r="S55" i="1"/>
  <c r="S58" i="1" s="1"/>
  <c r="Q58" i="1"/>
  <c r="Q26" i="1"/>
  <c r="S27" i="1"/>
  <c r="S28" i="1"/>
  <c r="S29" i="1"/>
  <c r="R30" i="1"/>
  <c r="S33" i="1"/>
  <c r="S37" i="1"/>
  <c r="S61" i="1"/>
  <c r="R77" i="1"/>
  <c r="R40" i="1"/>
  <c r="R42" i="1" s="1"/>
  <c r="R70" i="1"/>
  <c r="P77" i="1"/>
  <c r="J26" i="1"/>
  <c r="J38" i="1" s="1"/>
  <c r="P30" i="1"/>
  <c r="S31" i="1"/>
  <c r="S30" i="1" s="1"/>
  <c r="G42" i="1"/>
  <c r="G81" i="1" s="1"/>
  <c r="G83" i="1" s="1"/>
  <c r="G47" i="1"/>
  <c r="R49" i="1"/>
  <c r="R53" i="1" s="1"/>
  <c r="J58" i="1"/>
  <c r="J63" i="1"/>
  <c r="J68" i="1"/>
  <c r="Q77" i="1"/>
  <c r="Q49" i="1"/>
  <c r="J47" i="1"/>
  <c r="Q79" i="1"/>
  <c r="R73" i="1" l="1"/>
  <c r="S72" i="1"/>
  <c r="S71" i="1"/>
  <c r="Q73" i="1"/>
  <c r="S62" i="1"/>
  <c r="S63" i="1"/>
  <c r="M81" i="1"/>
  <c r="M83" i="1" s="1"/>
  <c r="Q42" i="1"/>
  <c r="P38" i="1"/>
  <c r="P81" i="1" s="1"/>
  <c r="P83" i="1" s="1"/>
  <c r="Q38" i="1"/>
  <c r="S35" i="1"/>
  <c r="S34" i="1" s="1"/>
  <c r="R38" i="1"/>
  <c r="R81" i="1" s="1"/>
  <c r="R83" i="1" s="1"/>
  <c r="S79" i="1"/>
  <c r="S80" i="1" s="1"/>
  <c r="Q80" i="1"/>
  <c r="S70" i="1"/>
  <c r="S40" i="1"/>
  <c r="S42" i="1" s="1"/>
  <c r="J81" i="1"/>
  <c r="J83" i="1" s="1"/>
  <c r="S47" i="1"/>
  <c r="Q53" i="1"/>
  <c r="S49" i="1"/>
  <c r="S53" i="1" s="1"/>
  <c r="S26" i="1"/>
  <c r="S73" i="1" l="1"/>
  <c r="Q81" i="1"/>
  <c r="Q83" i="1" s="1"/>
  <c r="S38" i="1"/>
  <c r="S81" i="1" s="1"/>
  <c r="S83" i="1" s="1"/>
</calcChain>
</file>

<file path=xl/sharedStrings.xml><?xml version="1.0" encoding="utf-8"?>
<sst xmlns="http://schemas.openxmlformats.org/spreadsheetml/2006/main" count="349" uniqueCount="207">
  <si>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</si>
  <si>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</si>
  <si>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</si>
  <si>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</si>
  <si>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</si>
  <si>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</si>
  <si>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</si>
  <si>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</si>
  <si>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</si>
  <si>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</si>
  <si>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</si>
  <si>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</si>
  <si>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</si>
  <si>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</si>
  <si>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</si>
  <si>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</si>
  <si>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</si>
  <si>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</si>
  <si>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</si>
  <si>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</si>
  <si>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</si>
  <si>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</si>
  <si>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</si>
  <si>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</si>
  <si>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</si>
  <si>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</si>
  <si>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</si>
  <si>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</si>
  <si>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</si>
  <si>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</si>
  <si>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</si>
  <si>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</si>
  <si>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</si>
  <si>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</si>
  <si>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</si>
  <si>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</si>
  <si>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</si>
  <si>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</si>
  <si>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</si>
  <si>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</si>
  <si>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</si>
  <si>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</si>
  <si>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</si>
  <si>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</si>
  <si>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</si>
  <si>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</si>
  <si>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</si>
  <si>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</si>
  <si>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</si>
  <si>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</si>
  <si>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</si>
  <si>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</si>
  <si>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</si>
  <si>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</si>
  <si>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</si>
  <si>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</si>
  <si>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</si>
  <si>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</si>
  <si>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</si>
  <si>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</si>
  <si>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</si>
  <si>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</si>
  <si>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</si>
  <si>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</si>
  <si>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</si>
  <si>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</si>
  <si>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</si>
  <si>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</si>
  <si>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</si>
  <si>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</si>
  <si>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</si>
  <si>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</si>
  <si>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</si>
  <si>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</si>
  <si>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</si>
  <si>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</si>
  <si>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</si>
  <si>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</si>
  <si>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</si>
  <si>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</si>
  <si>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</si>
  <si>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</si>
  <si>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</si>
  <si>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</si>
  <si>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</si>
  <si>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</si>
  <si>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</si>
  <si>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</si>
  <si>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</si>
  <si>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</si>
  <si>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</si>
  <si>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</si>
  <si>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</si>
  <si>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</si>
  <si>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</si>
  <si>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</si>
  <si>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</si>
  <si>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</si>
  <si>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</si>
  <si>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</si>
  <si>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</si>
  <si>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</si>
  <si>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</si>
  <si>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</si>
  <si>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</si>
  <si>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</si>
  <si>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</si>
  <si>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</si>
  <si>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</si>
  <si>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</si>
  <si>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</si>
  <si>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</si>
  <si>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</si>
  <si>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</si>
  <si>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</si>
  <si>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</si>
  <si>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</si>
  <si>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</si>
  <si>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</si>
  <si>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</si>
  <si>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</si>
  <si>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</si>
  <si>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</si>
  <si>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</si>
  <si>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</si>
  <si>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</si>
  <si>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</si>
  <si>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</si>
  <si>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</si>
  <si>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</si>
  <si>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</si>
  <si>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</si>
  <si>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</si>
  <si>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</si>
  <si>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</si>
  <si>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</si>
  <si>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</si>
  <si>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</si>
  <si>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</si>
  <si>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</si>
  <si>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</si>
  <si>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</si>
  <si>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</si>
  <si>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</si>
  <si>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</si>
  <si>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</si>
  <si>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</si>
  <si>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</si>
  <si>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</si>
  <si>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Пл.дор№809 від 24.12.2020р</t>
  </si>
  <si>
    <t>Двояшкіна Світлана Миколаївна</t>
  </si>
  <si>
    <t>Акт прийому наданих послуг,виконаних робіт до Дог.ЦПХ№1 від 25.10.2020р</t>
  </si>
  <si>
    <t>ФОП Яворський А.Г.</t>
  </si>
  <si>
    <t>Акт прийому наданих послуг,виконаних робіт до Дог.№01/11/2020 від 01.11.2020р</t>
  </si>
  <si>
    <t>Авдєєв Олександр Васильович</t>
  </si>
  <si>
    <t>Пл.дор.№5 від 28.12.2020р</t>
  </si>
  <si>
    <t>Костюми</t>
  </si>
  <si>
    <t>Папір</t>
  </si>
  <si>
    <t>Сегрегатор</t>
  </si>
  <si>
    <t>Видаткова накладна№1 від 28.12.2020р до Дог.поставки№1 від 31.10.2020р</t>
  </si>
  <si>
    <t xml:space="preserve">Видаткова накладна№Еле-000252від 29.12.2020р </t>
  </si>
  <si>
    <t>Повернуто до УКФ 11.01.2021р Пл.дор.№15</t>
  </si>
  <si>
    <t>ФОП Авдєєв О.В</t>
  </si>
  <si>
    <t xml:space="preserve">Авдєєв </t>
  </si>
  <si>
    <t>Олександр</t>
  </si>
  <si>
    <t>Васильович</t>
  </si>
  <si>
    <t>ФОП АВДЄЄВ О.В.</t>
  </si>
  <si>
    <t>за проектом  інституційної підтримки по Договору № 3ОRG51-26751 від 30.11. 2020р</t>
  </si>
  <si>
    <t>у період з 01.12.2020 року по 31.12.2020 року</t>
  </si>
  <si>
    <t>Цивільно-правовий договір№1 від 25.10.2020р</t>
  </si>
  <si>
    <t>Двояшкіна С.М. (2877311107)</t>
  </si>
  <si>
    <t>Акт прийому наданих послуг,виконаних робіт до цивільно-правового договору№1 від 25.10.2020р</t>
  </si>
  <si>
    <t>№2 від 28.12.2020</t>
  </si>
  <si>
    <t>Яворський А.Г.(3357007350)</t>
  </si>
  <si>
    <t>Договір про надання бухгалтерських послуг №01/11/2020 від 01.11.2020р</t>
  </si>
  <si>
    <t xml:space="preserve">Акт прийому-передачі виконаних робіт (наданих послуг) </t>
  </si>
  <si>
    <t>№1 від 28.12.2020</t>
  </si>
  <si>
    <t>Авдєєв О.В.(3006120931)</t>
  </si>
  <si>
    <t>№8 від 28.12.2020</t>
  </si>
  <si>
    <t>поповнення власного рахунку</t>
  </si>
  <si>
    <t>Соціальні внески за договорами ЦПХ</t>
  </si>
  <si>
    <t>ОВВ,УДКСУ у Слобідському районі м.Харкова ОДВ ( 37999680)</t>
  </si>
  <si>
    <t>№5 від 28.12.2020</t>
  </si>
  <si>
    <t>Додаток 4.Звіт про суми нарахованої заробітної плати ( доходу,грошового забезпечення, допомоги,компенсації)застрахованих осіб та суми нарахованого єдиного внеску  на загальнообов'язкове державне соціальне страхування Форма№4 (Місячна)</t>
  </si>
  <si>
    <t>Матеріальни витрати на придбання костюмів</t>
  </si>
  <si>
    <t>ФОП Дудник К.О.(2705214421)</t>
  </si>
  <si>
    <t>Договір поставки №1 від 31.10.2020р</t>
  </si>
  <si>
    <t>Видаткова накладна №1 від 28.12.2020р</t>
  </si>
  <si>
    <t>№10 від 28.12.2020</t>
  </si>
  <si>
    <t>Матеріальни витрати на придбання папіру</t>
  </si>
  <si>
    <t>ФОП Євтушенко О.М.(2608618761)</t>
  </si>
  <si>
    <t>Рахунок -фактура№Еле-000247 від 29.12.2020</t>
  </si>
  <si>
    <t>Видаткова накладна №Еле-000252 від 29.12.2020р</t>
  </si>
  <si>
    <t>№13 від 29.12.2020</t>
  </si>
  <si>
    <t>Матеріальни витрати на придбання сегрегаторів</t>
  </si>
  <si>
    <t>АТ КБ "ПРИВАТБАНК" (14360570)</t>
  </si>
  <si>
    <t>Договір б/н від 17.02.2020р</t>
  </si>
  <si>
    <t>Платіжне доручення</t>
  </si>
  <si>
    <t>ARБ/Н від 06.01.2021</t>
  </si>
  <si>
    <t>№16 від 12.01.2021</t>
  </si>
  <si>
    <t>ТОВ "ЕПІА-Фонд" (23420242)</t>
  </si>
  <si>
    <t>Договір№29/12/2020 від 29.12.2020</t>
  </si>
  <si>
    <t>№11 від 29.12.2020</t>
  </si>
  <si>
    <t>№3 від 28.12.2020</t>
  </si>
  <si>
    <t>№4 від 28.12.2020</t>
  </si>
  <si>
    <t>1ДФ за IV кв.2020р</t>
  </si>
  <si>
    <t>ОВВ,ГУ ДПС у Харківській області (43143704)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</si>
</sst>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5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7" fillId="0" borderId="74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79" xfId="0" applyFont="1" applyBorder="1"/>
    <xf numFmtId="0" fontId="7" fillId="0" borderId="80" xfId="0" applyFont="1" applyBorder="1"/>
    <xf numFmtId="0" fontId="2" fillId="0" borderId="62" xfId="0" applyFont="1" applyBorder="1" applyAlignment="1">
      <alignment horizontal="right" wrapText="1"/>
    </xf>
    <xf numFmtId="4" fontId="2" fillId="5" borderId="6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vertical="center" wrapText="1"/>
    </xf>
    <xf numFmtId="0" fontId="0" fillId="0" borderId="25" xfId="0" applyFont="1" applyBorder="1" applyAlignment="1">
      <alignment vertical="center" wrapText="1"/>
    </xf>
    <xf numFmtId="4" fontId="0" fillId="0" borderId="25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0"/>
  <sheetViews>
    <sheetView topLeftCell="A64" zoomScale="80" zoomScaleNormal="80" workbookViewId="0">
      <selection activeCell="R72" sqref="R72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184" t="s">
        <v>3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184" t="s">
        <v>4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186" t="s">
        <v>166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187" t="s">
        <v>5</v>
      </c>
      <c r="B17" s="189" t="s">
        <v>6</v>
      </c>
      <c r="C17" s="189" t="s">
        <v>7</v>
      </c>
      <c r="D17" s="191" t="s">
        <v>8</v>
      </c>
      <c r="E17" s="178" t="s">
        <v>9</v>
      </c>
      <c r="F17" s="179"/>
      <c r="G17" s="180"/>
      <c r="H17" s="178" t="s">
        <v>10</v>
      </c>
      <c r="I17" s="179"/>
      <c r="J17" s="180"/>
      <c r="K17" s="178" t="s">
        <v>11</v>
      </c>
      <c r="L17" s="179"/>
      <c r="M17" s="180"/>
      <c r="N17" s="178" t="s">
        <v>12</v>
      </c>
      <c r="O17" s="179"/>
      <c r="P17" s="180"/>
      <c r="Q17" s="181" t="s">
        <v>13</v>
      </c>
      <c r="R17" s="179"/>
      <c r="S17" s="180"/>
      <c r="T17" s="182" t="s">
        <v>14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188"/>
      <c r="B18" s="190"/>
      <c r="C18" s="190"/>
      <c r="D18" s="192"/>
      <c r="E18" s="16" t="s">
        <v>15</v>
      </c>
      <c r="F18" s="17" t="s">
        <v>16</v>
      </c>
      <c r="G18" s="18" t="s">
        <v>17</v>
      </c>
      <c r="H18" s="16" t="s">
        <v>15</v>
      </c>
      <c r="I18" s="17" t="s">
        <v>16</v>
      </c>
      <c r="J18" s="18" t="s">
        <v>18</v>
      </c>
      <c r="K18" s="16" t="s">
        <v>15</v>
      </c>
      <c r="L18" s="17" t="s">
        <v>16</v>
      </c>
      <c r="M18" s="18" t="s">
        <v>19</v>
      </c>
      <c r="N18" s="16" t="s">
        <v>15</v>
      </c>
      <c r="O18" s="17" t="s">
        <v>16</v>
      </c>
      <c r="P18" s="18" t="s">
        <v>20</v>
      </c>
      <c r="Q18" s="18" t="s">
        <v>21</v>
      </c>
      <c r="R18" s="18" t="s">
        <v>22</v>
      </c>
      <c r="S18" s="18" t="s">
        <v>23</v>
      </c>
      <c r="T18" s="18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24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25</v>
      </c>
      <c r="B20" s="26" t="s">
        <v>26</v>
      </c>
      <c r="C20" s="27" t="s">
        <v>27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28</v>
      </c>
      <c r="B21" s="35" t="s">
        <v>29</v>
      </c>
      <c r="C21" s="36" t="s">
        <v>30</v>
      </c>
      <c r="D21" s="37" t="s">
        <v>31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402500</v>
      </c>
      <c r="N21" s="38"/>
      <c r="O21" s="39"/>
      <c r="P21" s="40">
        <v>402500</v>
      </c>
      <c r="Q21" s="40">
        <f>G21+M21</f>
        <v>402500</v>
      </c>
      <c r="R21" s="40">
        <f>J21+P21</f>
        <v>402500</v>
      </c>
      <c r="S21" s="40">
        <f>Q21-R21</f>
        <v>0</v>
      </c>
      <c r="T21" s="41" t="s">
        <v>149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32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402500</v>
      </c>
      <c r="N22" s="46"/>
      <c r="O22" s="47"/>
      <c r="P22" s="48">
        <f t="shared" ref="P22:S22" si="0">SUM(P21)</f>
        <v>402500</v>
      </c>
      <c r="Q22" s="48">
        <f t="shared" si="0"/>
        <v>402500</v>
      </c>
      <c r="R22" s="48">
        <f t="shared" si="0"/>
        <v>402500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06"/>
      <c r="B23" s="185"/>
      <c r="C23" s="185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25</v>
      </c>
      <c r="B24" s="56" t="s">
        <v>33</v>
      </c>
      <c r="C24" s="57" t="s">
        <v>34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28</v>
      </c>
      <c r="B25" s="64" t="s">
        <v>29</v>
      </c>
      <c r="C25" s="63" t="s">
        <v>35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71" t="s">
        <v>36</v>
      </c>
      <c r="B26" s="72" t="s">
        <v>37</v>
      </c>
      <c r="C26" s="71" t="s">
        <v>38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39</v>
      </c>
      <c r="B27" s="79" t="s">
        <v>40</v>
      </c>
      <c r="C27" s="80" t="s">
        <v>41</v>
      </c>
      <c r="D27" s="81" t="s">
        <v>42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39</v>
      </c>
      <c r="B28" s="87" t="s">
        <v>43</v>
      </c>
      <c r="C28" s="80" t="s">
        <v>41</v>
      </c>
      <c r="D28" s="81" t="s">
        <v>42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8" t="s">
        <v>39</v>
      </c>
      <c r="B29" s="89" t="s">
        <v>44</v>
      </c>
      <c r="C29" s="90" t="s">
        <v>41</v>
      </c>
      <c r="D29" s="91" t="s">
        <v>42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71" t="s">
        <v>36</v>
      </c>
      <c r="B30" s="72" t="s">
        <v>45</v>
      </c>
      <c r="C30" s="71" t="s">
        <v>46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28338</v>
      </c>
      <c r="N30" s="74"/>
      <c r="O30" s="75"/>
      <c r="P30" s="76">
        <f t="shared" ref="P30:S30" si="9">SUM(P31:P33)</f>
        <v>28338</v>
      </c>
      <c r="Q30" s="76">
        <f t="shared" si="9"/>
        <v>28338</v>
      </c>
      <c r="R30" s="76">
        <f t="shared" si="9"/>
        <v>28338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78" t="s">
        <v>39</v>
      </c>
      <c r="B31" s="79" t="s">
        <v>47</v>
      </c>
      <c r="C31" s="80" t="s">
        <v>150</v>
      </c>
      <c r="D31" s="81"/>
      <c r="E31" s="207" t="s">
        <v>48</v>
      </c>
      <c r="F31" s="185"/>
      <c r="G31" s="208"/>
      <c r="H31" s="207" t="s">
        <v>48</v>
      </c>
      <c r="I31" s="185"/>
      <c r="J31" s="208"/>
      <c r="K31" s="82">
        <v>2</v>
      </c>
      <c r="L31" s="83">
        <v>14169</v>
      </c>
      <c r="M31" s="84">
        <f t="shared" ref="M31:M33" si="10">K31*L31</f>
        <v>28338</v>
      </c>
      <c r="N31" s="82">
        <v>2</v>
      </c>
      <c r="O31" s="83">
        <v>14169</v>
      </c>
      <c r="P31" s="84">
        <f t="shared" ref="P31:P33" si="11">N31*O31</f>
        <v>28338</v>
      </c>
      <c r="Q31" s="84">
        <f t="shared" ref="Q31:Q33" si="12">G31+M31</f>
        <v>28338</v>
      </c>
      <c r="R31" s="84">
        <f t="shared" ref="R31:R33" si="13">J31+P31</f>
        <v>28338</v>
      </c>
      <c r="S31" s="84">
        <f t="shared" ref="S31:S33" si="14">Q31-R31</f>
        <v>0</v>
      </c>
      <c r="T31" s="85" t="s">
        <v>151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86" t="s">
        <v>39</v>
      </c>
      <c r="B32" s="87" t="s">
        <v>49</v>
      </c>
      <c r="C32" s="80" t="s">
        <v>41</v>
      </c>
      <c r="D32" s="81"/>
      <c r="E32" s="209"/>
      <c r="F32" s="185"/>
      <c r="G32" s="208"/>
      <c r="H32" s="209"/>
      <c r="I32" s="185"/>
      <c r="J32" s="208"/>
      <c r="K32" s="82"/>
      <c r="L32" s="83"/>
      <c r="M32" s="84">
        <f t="shared" si="10"/>
        <v>0</v>
      </c>
      <c r="N32" s="82"/>
      <c r="O32" s="83"/>
      <c r="P32" s="84">
        <f t="shared" si="11"/>
        <v>0</v>
      </c>
      <c r="Q32" s="84">
        <f t="shared" si="12"/>
        <v>0</v>
      </c>
      <c r="R32" s="84">
        <f t="shared" si="13"/>
        <v>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88" t="s">
        <v>39</v>
      </c>
      <c r="B33" s="89" t="s">
        <v>50</v>
      </c>
      <c r="C33" s="90" t="s">
        <v>41</v>
      </c>
      <c r="D33" s="91"/>
      <c r="E33" s="209"/>
      <c r="F33" s="185"/>
      <c r="G33" s="208"/>
      <c r="H33" s="209"/>
      <c r="I33" s="185"/>
      <c r="J33" s="208"/>
      <c r="K33" s="92"/>
      <c r="L33" s="93"/>
      <c r="M33" s="94">
        <f t="shared" si="10"/>
        <v>0</v>
      </c>
      <c r="N33" s="92"/>
      <c r="O33" s="93"/>
      <c r="P33" s="94">
        <f t="shared" si="11"/>
        <v>0</v>
      </c>
      <c r="Q33" s="94">
        <f t="shared" si="12"/>
        <v>0</v>
      </c>
      <c r="R33" s="94">
        <f t="shared" si="13"/>
        <v>0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">
      <c r="A34" s="71" t="s">
        <v>36</v>
      </c>
      <c r="B34" s="72" t="s">
        <v>51</v>
      </c>
      <c r="C34" s="71" t="s">
        <v>52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56676</v>
      </c>
      <c r="N34" s="74"/>
      <c r="O34" s="75"/>
      <c r="P34" s="76">
        <f t="shared" ref="P34:S34" si="15">SUM(P35:P37)</f>
        <v>56676</v>
      </c>
      <c r="Q34" s="76">
        <f t="shared" si="15"/>
        <v>56676</v>
      </c>
      <c r="R34" s="76">
        <f t="shared" si="15"/>
        <v>56676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78" t="s">
        <v>39</v>
      </c>
      <c r="B35" s="79" t="s">
        <v>53</v>
      </c>
      <c r="C35" s="80" t="s">
        <v>152</v>
      </c>
      <c r="D35" s="81"/>
      <c r="E35" s="207" t="s">
        <v>48</v>
      </c>
      <c r="F35" s="185"/>
      <c r="G35" s="208"/>
      <c r="H35" s="207" t="s">
        <v>48</v>
      </c>
      <c r="I35" s="185"/>
      <c r="J35" s="208"/>
      <c r="K35" s="82">
        <v>2</v>
      </c>
      <c r="L35" s="83">
        <v>14169</v>
      </c>
      <c r="M35" s="84">
        <f t="shared" ref="M35:M37" si="16">K35*L35</f>
        <v>28338</v>
      </c>
      <c r="N35" s="82">
        <v>2</v>
      </c>
      <c r="O35" s="83">
        <v>14169</v>
      </c>
      <c r="P35" s="84">
        <f t="shared" ref="P35:P37" si="17">N35*O35</f>
        <v>28338</v>
      </c>
      <c r="Q35" s="84">
        <f t="shared" ref="Q35:Q37" si="18">G35+M35</f>
        <v>28338</v>
      </c>
      <c r="R35" s="84">
        <f t="shared" ref="R35:R37" si="19">J35+P35</f>
        <v>28338</v>
      </c>
      <c r="S35" s="84">
        <f t="shared" ref="S35:S37" si="20">Q35-R35</f>
        <v>0</v>
      </c>
      <c r="T35" s="85" t="s">
        <v>153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86" t="s">
        <v>39</v>
      </c>
      <c r="B36" s="87" t="s">
        <v>54</v>
      </c>
      <c r="C36" s="80" t="s">
        <v>154</v>
      </c>
      <c r="D36" s="81"/>
      <c r="E36" s="209"/>
      <c r="F36" s="185"/>
      <c r="G36" s="208"/>
      <c r="H36" s="209"/>
      <c r="I36" s="185"/>
      <c r="J36" s="208"/>
      <c r="K36" s="82">
        <v>2</v>
      </c>
      <c r="L36" s="83">
        <v>14169</v>
      </c>
      <c r="M36" s="84">
        <f t="shared" si="16"/>
        <v>28338</v>
      </c>
      <c r="N36" s="82">
        <v>2</v>
      </c>
      <c r="O36" s="83">
        <v>14169</v>
      </c>
      <c r="P36" s="84">
        <f t="shared" si="17"/>
        <v>28338</v>
      </c>
      <c r="Q36" s="84">
        <f t="shared" si="18"/>
        <v>28338</v>
      </c>
      <c r="R36" s="84">
        <f t="shared" si="19"/>
        <v>28338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88" t="s">
        <v>39</v>
      </c>
      <c r="B37" s="89" t="s">
        <v>55</v>
      </c>
      <c r="C37" s="90" t="s">
        <v>41</v>
      </c>
      <c r="D37" s="91"/>
      <c r="E37" s="210"/>
      <c r="F37" s="211"/>
      <c r="G37" s="212"/>
      <c r="H37" s="210"/>
      <c r="I37" s="211"/>
      <c r="J37" s="212"/>
      <c r="K37" s="92"/>
      <c r="L37" s="93"/>
      <c r="M37" s="94">
        <f t="shared" si="16"/>
        <v>0</v>
      </c>
      <c r="N37" s="92"/>
      <c r="O37" s="93"/>
      <c r="P37" s="94">
        <f t="shared" si="17"/>
        <v>0</v>
      </c>
      <c r="Q37" s="84">
        <f t="shared" si="18"/>
        <v>0</v>
      </c>
      <c r="R37" s="84">
        <f t="shared" si="19"/>
        <v>0</v>
      </c>
      <c r="S37" s="84">
        <f t="shared" si="20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96" t="s">
        <v>56</v>
      </c>
      <c r="B38" s="97"/>
      <c r="C38" s="98"/>
      <c r="D38" s="99"/>
      <c r="E38" s="100"/>
      <c r="F38" s="101"/>
      <c r="G38" s="102">
        <f>G26+G30+G34</f>
        <v>0</v>
      </c>
      <c r="H38" s="100"/>
      <c r="I38" s="101"/>
      <c r="J38" s="102">
        <f>J26+J30+J34</f>
        <v>0</v>
      </c>
      <c r="K38" s="100"/>
      <c r="L38" s="101"/>
      <c r="M38" s="102">
        <f>M26+M30+M34</f>
        <v>85014</v>
      </c>
      <c r="N38" s="100"/>
      <c r="O38" s="101"/>
      <c r="P38" s="102">
        <f t="shared" ref="P38:S38" si="21">P26+P30+P34</f>
        <v>85014</v>
      </c>
      <c r="Q38" s="102">
        <f t="shared" si="21"/>
        <v>85014</v>
      </c>
      <c r="R38" s="102">
        <f t="shared" si="21"/>
        <v>85014</v>
      </c>
      <c r="S38" s="102">
        <f t="shared" si="21"/>
        <v>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71" t="s">
        <v>28</v>
      </c>
      <c r="B39" s="72" t="s">
        <v>57</v>
      </c>
      <c r="C39" s="71" t="s">
        <v>58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30" customHeight="1" x14ac:dyDescent="0.2">
      <c r="A40" s="78" t="s">
        <v>39</v>
      </c>
      <c r="B40" s="105" t="s">
        <v>59</v>
      </c>
      <c r="C40" s="80" t="s">
        <v>60</v>
      </c>
      <c r="D40" s="81"/>
      <c r="E40" s="82"/>
      <c r="F40" s="106">
        <v>0.22</v>
      </c>
      <c r="G40" s="84">
        <f t="shared" ref="G40:G41" si="22">E40*F40</f>
        <v>0</v>
      </c>
      <c r="H40" s="82"/>
      <c r="I40" s="106">
        <v>0.22</v>
      </c>
      <c r="J40" s="84">
        <f t="shared" ref="J40:J41" si="23">H40*I40</f>
        <v>0</v>
      </c>
      <c r="K40" s="82"/>
      <c r="L40" s="106">
        <v>0.22</v>
      </c>
      <c r="M40" s="84">
        <f t="shared" ref="M40:M41" si="24">K40*L40</f>
        <v>0</v>
      </c>
      <c r="N40" s="82"/>
      <c r="O40" s="106">
        <v>0.22</v>
      </c>
      <c r="P40" s="84">
        <f t="shared" ref="P40:P41" si="25">N40*O40</f>
        <v>0</v>
      </c>
      <c r="Q40" s="84">
        <f t="shared" ref="Q40:Q41" si="26">G40+M40</f>
        <v>0</v>
      </c>
      <c r="R40" s="84">
        <f t="shared" ref="R40:R41" si="27">J40+P40</f>
        <v>0</v>
      </c>
      <c r="S40" s="84">
        <f t="shared" ref="S40:S41" si="28">Q40-R40</f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">
      <c r="A41" s="86" t="s">
        <v>39</v>
      </c>
      <c r="B41" s="87" t="s">
        <v>61</v>
      </c>
      <c r="C41" s="80" t="s">
        <v>46</v>
      </c>
      <c r="D41" s="81"/>
      <c r="E41" s="82"/>
      <c r="F41" s="106">
        <v>0.22</v>
      </c>
      <c r="G41" s="84">
        <f t="shared" si="22"/>
        <v>0</v>
      </c>
      <c r="H41" s="82"/>
      <c r="I41" s="106">
        <v>0.22</v>
      </c>
      <c r="J41" s="84">
        <f t="shared" si="23"/>
        <v>0</v>
      </c>
      <c r="K41" s="82">
        <v>28338</v>
      </c>
      <c r="L41" s="106">
        <v>0.22</v>
      </c>
      <c r="M41" s="84">
        <f t="shared" si="24"/>
        <v>6234.36</v>
      </c>
      <c r="N41" s="82">
        <v>28338</v>
      </c>
      <c r="O41" s="106">
        <v>0.22</v>
      </c>
      <c r="P41" s="84">
        <f t="shared" si="25"/>
        <v>6234.36</v>
      </c>
      <c r="Q41" s="84">
        <f t="shared" si="26"/>
        <v>6234.36</v>
      </c>
      <c r="R41" s="84">
        <f t="shared" si="27"/>
        <v>6234.36</v>
      </c>
      <c r="S41" s="84">
        <f t="shared" si="28"/>
        <v>0</v>
      </c>
      <c r="T41" s="85" t="s">
        <v>155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96" t="s">
        <v>62</v>
      </c>
      <c r="B42" s="97"/>
      <c r="C42" s="98"/>
      <c r="D42" s="99"/>
      <c r="E42" s="100"/>
      <c r="F42" s="101"/>
      <c r="G42" s="102">
        <f>SUM(G40:G41)</f>
        <v>0</v>
      </c>
      <c r="H42" s="100"/>
      <c r="I42" s="101"/>
      <c r="J42" s="102">
        <f>SUM(J40:J41)</f>
        <v>0</v>
      </c>
      <c r="K42" s="100"/>
      <c r="L42" s="101"/>
      <c r="M42" s="102">
        <f>SUM(M40:M41)</f>
        <v>6234.36</v>
      </c>
      <c r="N42" s="100"/>
      <c r="O42" s="101"/>
      <c r="P42" s="102">
        <f t="shared" ref="P42:S42" si="29">SUM(P40:P41)</f>
        <v>6234.36</v>
      </c>
      <c r="Q42" s="102">
        <f t="shared" si="29"/>
        <v>6234.36</v>
      </c>
      <c r="R42" s="102">
        <f t="shared" si="29"/>
        <v>6234.36</v>
      </c>
      <c r="S42" s="102">
        <f t="shared" si="29"/>
        <v>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2">
      <c r="A43" s="71" t="s">
        <v>28</v>
      </c>
      <c r="B43" s="72" t="s">
        <v>63</v>
      </c>
      <c r="C43" s="71" t="s">
        <v>64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 x14ac:dyDescent="0.2">
      <c r="A44" s="78" t="s">
        <v>39</v>
      </c>
      <c r="B44" s="105" t="s">
        <v>65</v>
      </c>
      <c r="C44" s="107" t="s">
        <v>66</v>
      </c>
      <c r="D44" s="81" t="s">
        <v>42</v>
      </c>
      <c r="E44" s="82"/>
      <c r="F44" s="83"/>
      <c r="G44" s="84">
        <f t="shared" ref="G44:G46" si="30">E44*F44</f>
        <v>0</v>
      </c>
      <c r="H44" s="82"/>
      <c r="I44" s="83"/>
      <c r="J44" s="84">
        <f t="shared" ref="J44:J46" si="31">H44*I44</f>
        <v>0</v>
      </c>
      <c r="K44" s="82"/>
      <c r="L44" s="83"/>
      <c r="M44" s="84">
        <f t="shared" ref="M44:M46" si="32">K44*L44</f>
        <v>0</v>
      </c>
      <c r="N44" s="82"/>
      <c r="O44" s="83"/>
      <c r="P44" s="84">
        <f t="shared" ref="P44:P46" si="33">N44*O44</f>
        <v>0</v>
      </c>
      <c r="Q44" s="84">
        <f t="shared" ref="Q44:Q46" si="34">G44+M44</f>
        <v>0</v>
      </c>
      <c r="R44" s="84">
        <f t="shared" ref="R44:R46" si="35">J44+P44</f>
        <v>0</v>
      </c>
      <c r="S44" s="84">
        <f t="shared" ref="S44:S46" si="36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86" t="s">
        <v>39</v>
      </c>
      <c r="B45" s="87" t="s">
        <v>67</v>
      </c>
      <c r="C45" s="107" t="s">
        <v>66</v>
      </c>
      <c r="D45" s="81" t="s">
        <v>42</v>
      </c>
      <c r="E45" s="82"/>
      <c r="F45" s="83"/>
      <c r="G45" s="84">
        <f t="shared" si="30"/>
        <v>0</v>
      </c>
      <c r="H45" s="82"/>
      <c r="I45" s="83"/>
      <c r="J45" s="84">
        <f t="shared" si="31"/>
        <v>0</v>
      </c>
      <c r="K45" s="82"/>
      <c r="L45" s="83"/>
      <c r="M45" s="84">
        <f t="shared" si="32"/>
        <v>0</v>
      </c>
      <c r="N45" s="82"/>
      <c r="O45" s="83"/>
      <c r="P45" s="84">
        <f t="shared" si="33"/>
        <v>0</v>
      </c>
      <c r="Q45" s="84">
        <f t="shared" si="34"/>
        <v>0</v>
      </c>
      <c r="R45" s="84">
        <f t="shared" si="35"/>
        <v>0</v>
      </c>
      <c r="S45" s="84">
        <f t="shared" si="36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88" t="s">
        <v>39</v>
      </c>
      <c r="B46" s="89" t="s">
        <v>68</v>
      </c>
      <c r="C46" s="107" t="s">
        <v>66</v>
      </c>
      <c r="D46" s="91" t="s">
        <v>42</v>
      </c>
      <c r="E46" s="92"/>
      <c r="F46" s="93"/>
      <c r="G46" s="94">
        <f t="shared" si="30"/>
        <v>0</v>
      </c>
      <c r="H46" s="92"/>
      <c r="I46" s="93"/>
      <c r="J46" s="94">
        <f t="shared" si="31"/>
        <v>0</v>
      </c>
      <c r="K46" s="92"/>
      <c r="L46" s="93"/>
      <c r="M46" s="94">
        <f t="shared" si="32"/>
        <v>0</v>
      </c>
      <c r="N46" s="92"/>
      <c r="O46" s="93"/>
      <c r="P46" s="94">
        <f t="shared" si="33"/>
        <v>0</v>
      </c>
      <c r="Q46" s="84">
        <f t="shared" si="34"/>
        <v>0</v>
      </c>
      <c r="R46" s="84">
        <f t="shared" si="35"/>
        <v>0</v>
      </c>
      <c r="S46" s="84">
        <f t="shared" si="36"/>
        <v>0</v>
      </c>
      <c r="T46" s="9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96" t="s">
        <v>69</v>
      </c>
      <c r="B47" s="97"/>
      <c r="C47" s="98"/>
      <c r="D47" s="99"/>
      <c r="E47" s="100"/>
      <c r="F47" s="101"/>
      <c r="G47" s="102">
        <f>SUM(G44:G46)</f>
        <v>0</v>
      </c>
      <c r="H47" s="100"/>
      <c r="I47" s="101"/>
      <c r="J47" s="102">
        <f>SUM(J44:J46)</f>
        <v>0</v>
      </c>
      <c r="K47" s="100"/>
      <c r="L47" s="101"/>
      <c r="M47" s="102">
        <f>SUM(M44:M46)</f>
        <v>0</v>
      </c>
      <c r="N47" s="100"/>
      <c r="O47" s="101"/>
      <c r="P47" s="102">
        <f t="shared" ref="P47:S47" si="37">SUM(P44:P46)</f>
        <v>0</v>
      </c>
      <c r="Q47" s="102">
        <f t="shared" si="37"/>
        <v>0</v>
      </c>
      <c r="R47" s="102">
        <f t="shared" si="37"/>
        <v>0</v>
      </c>
      <c r="S47" s="102">
        <f t="shared" si="37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2">
      <c r="A48" s="71" t="s">
        <v>28</v>
      </c>
      <c r="B48" s="72" t="s">
        <v>70</v>
      </c>
      <c r="C48" s="108" t="s">
        <v>71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customHeight="1" x14ac:dyDescent="0.2">
      <c r="A49" s="78" t="s">
        <v>39</v>
      </c>
      <c r="B49" s="105" t="s">
        <v>72</v>
      </c>
      <c r="C49" s="107" t="s">
        <v>73</v>
      </c>
      <c r="D49" s="81" t="s">
        <v>42</v>
      </c>
      <c r="E49" s="82"/>
      <c r="F49" s="83"/>
      <c r="G49" s="84">
        <f t="shared" ref="G49:G52" si="38">E49*F49</f>
        <v>0</v>
      </c>
      <c r="H49" s="82"/>
      <c r="I49" s="83"/>
      <c r="J49" s="84">
        <f t="shared" ref="J49:J52" si="39">H49*I49</f>
        <v>0</v>
      </c>
      <c r="K49" s="82"/>
      <c r="L49" s="83"/>
      <c r="M49" s="84">
        <f t="shared" ref="M49:M52" si="40">K49*L49</f>
        <v>0</v>
      </c>
      <c r="N49" s="82"/>
      <c r="O49" s="83"/>
      <c r="P49" s="84">
        <f t="shared" ref="P49:P52" si="41">N49*O49</f>
        <v>0</v>
      </c>
      <c r="Q49" s="84">
        <f t="shared" ref="Q49:Q52" si="42">G49+M49</f>
        <v>0</v>
      </c>
      <c r="R49" s="84">
        <f t="shared" ref="R49:R52" si="43">J49+P49</f>
        <v>0</v>
      </c>
      <c r="S49" s="84">
        <f t="shared" ref="S49:S52" si="44"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86" t="s">
        <v>39</v>
      </c>
      <c r="B50" s="89" t="s">
        <v>74</v>
      </c>
      <c r="C50" s="107" t="s">
        <v>75</v>
      </c>
      <c r="D50" s="81" t="s">
        <v>42</v>
      </c>
      <c r="E50" s="82"/>
      <c r="F50" s="83"/>
      <c r="G50" s="84">
        <f t="shared" si="38"/>
        <v>0</v>
      </c>
      <c r="H50" s="82"/>
      <c r="I50" s="83"/>
      <c r="J50" s="84">
        <f t="shared" si="39"/>
        <v>0</v>
      </c>
      <c r="K50" s="82"/>
      <c r="L50" s="83"/>
      <c r="M50" s="84">
        <f t="shared" si="40"/>
        <v>0</v>
      </c>
      <c r="N50" s="82"/>
      <c r="O50" s="83"/>
      <c r="P50" s="84">
        <f t="shared" si="41"/>
        <v>0</v>
      </c>
      <c r="Q50" s="84">
        <f t="shared" si="42"/>
        <v>0</v>
      </c>
      <c r="R50" s="84">
        <f t="shared" si="43"/>
        <v>0</v>
      </c>
      <c r="S50" s="84">
        <f t="shared" si="44"/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86" t="s">
        <v>39</v>
      </c>
      <c r="B51" s="87" t="s">
        <v>76</v>
      </c>
      <c r="C51" s="109" t="s">
        <v>77</v>
      </c>
      <c r="D51" s="81" t="s">
        <v>42</v>
      </c>
      <c r="E51" s="82"/>
      <c r="F51" s="83"/>
      <c r="G51" s="84">
        <f t="shared" si="38"/>
        <v>0</v>
      </c>
      <c r="H51" s="82"/>
      <c r="I51" s="83"/>
      <c r="J51" s="84">
        <f t="shared" si="39"/>
        <v>0</v>
      </c>
      <c r="K51" s="82"/>
      <c r="L51" s="83"/>
      <c r="M51" s="84">
        <f t="shared" si="40"/>
        <v>0</v>
      </c>
      <c r="N51" s="82"/>
      <c r="O51" s="83"/>
      <c r="P51" s="84">
        <f t="shared" si="41"/>
        <v>0</v>
      </c>
      <c r="Q51" s="84">
        <f t="shared" si="42"/>
        <v>0</v>
      </c>
      <c r="R51" s="84">
        <f t="shared" si="43"/>
        <v>0</v>
      </c>
      <c r="S51" s="84">
        <f t="shared" si="44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x14ac:dyDescent="0.2">
      <c r="A52" s="88" t="s">
        <v>39</v>
      </c>
      <c r="B52" s="87" t="s">
        <v>78</v>
      </c>
      <c r="C52" s="110" t="s">
        <v>79</v>
      </c>
      <c r="D52" s="91" t="s">
        <v>42</v>
      </c>
      <c r="E52" s="92"/>
      <c r="F52" s="93"/>
      <c r="G52" s="94">
        <f t="shared" si="38"/>
        <v>0</v>
      </c>
      <c r="H52" s="92"/>
      <c r="I52" s="93"/>
      <c r="J52" s="94">
        <f t="shared" si="39"/>
        <v>0</v>
      </c>
      <c r="K52" s="92"/>
      <c r="L52" s="93"/>
      <c r="M52" s="94">
        <f t="shared" si="40"/>
        <v>0</v>
      </c>
      <c r="N52" s="92"/>
      <c r="O52" s="93"/>
      <c r="P52" s="9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111" t="s">
        <v>80</v>
      </c>
      <c r="B53" s="97"/>
      <c r="C53" s="98"/>
      <c r="D53" s="99"/>
      <c r="E53" s="100"/>
      <c r="F53" s="101"/>
      <c r="G53" s="102">
        <f>SUM(G49:G52)</f>
        <v>0</v>
      </c>
      <c r="H53" s="100"/>
      <c r="I53" s="101"/>
      <c r="J53" s="102">
        <f>SUM(J49:J52)</f>
        <v>0</v>
      </c>
      <c r="K53" s="100"/>
      <c r="L53" s="101"/>
      <c r="M53" s="102">
        <f>SUM(M49:M52)</f>
        <v>0</v>
      </c>
      <c r="N53" s="100"/>
      <c r="O53" s="101"/>
      <c r="P53" s="102">
        <f t="shared" ref="P53:S53" si="45">SUM(P49:P52)</f>
        <v>0</v>
      </c>
      <c r="Q53" s="102">
        <f t="shared" si="45"/>
        <v>0</v>
      </c>
      <c r="R53" s="102">
        <f t="shared" si="45"/>
        <v>0</v>
      </c>
      <c r="S53" s="102">
        <f t="shared" si="45"/>
        <v>0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2">
      <c r="A54" s="71" t="s">
        <v>28</v>
      </c>
      <c r="B54" s="72" t="s">
        <v>81</v>
      </c>
      <c r="C54" s="71" t="s">
        <v>82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0" customHeight="1" x14ac:dyDescent="0.2">
      <c r="A55" s="78" t="s">
        <v>39</v>
      </c>
      <c r="B55" s="105" t="s">
        <v>83</v>
      </c>
      <c r="C55" s="112" t="s">
        <v>84</v>
      </c>
      <c r="D55" s="81" t="s">
        <v>42</v>
      </c>
      <c r="E55" s="82"/>
      <c r="F55" s="83"/>
      <c r="G55" s="84">
        <f t="shared" ref="G55:G57" si="46">E55*F55</f>
        <v>0</v>
      </c>
      <c r="H55" s="82"/>
      <c r="I55" s="83"/>
      <c r="J55" s="84">
        <f t="shared" ref="J55:J57" si="47">H55*I55</f>
        <v>0</v>
      </c>
      <c r="K55" s="82"/>
      <c r="L55" s="83"/>
      <c r="M55" s="84">
        <f t="shared" ref="M55:M57" si="48">K55*L55</f>
        <v>0</v>
      </c>
      <c r="N55" s="82"/>
      <c r="O55" s="83"/>
      <c r="P55" s="84">
        <f t="shared" ref="P55:P57" si="49">N55*O55</f>
        <v>0</v>
      </c>
      <c r="Q55" s="84">
        <f t="shared" ref="Q55:Q57" si="50">G55+M55</f>
        <v>0</v>
      </c>
      <c r="R55" s="84">
        <f t="shared" ref="R55:R57" si="51">J55+P55</f>
        <v>0</v>
      </c>
      <c r="S55" s="84">
        <f t="shared" ref="S55:S57" si="52"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">
      <c r="A56" s="86" t="s">
        <v>39</v>
      </c>
      <c r="B56" s="87" t="s">
        <v>85</v>
      </c>
      <c r="C56" s="112" t="s">
        <v>86</v>
      </c>
      <c r="D56" s="81" t="s">
        <v>42</v>
      </c>
      <c r="E56" s="82"/>
      <c r="F56" s="83"/>
      <c r="G56" s="84">
        <f t="shared" si="46"/>
        <v>0</v>
      </c>
      <c r="H56" s="82"/>
      <c r="I56" s="83"/>
      <c r="J56" s="84">
        <f t="shared" si="47"/>
        <v>0</v>
      </c>
      <c r="K56" s="82"/>
      <c r="L56" s="83"/>
      <c r="M56" s="84">
        <f t="shared" si="48"/>
        <v>0</v>
      </c>
      <c r="N56" s="82"/>
      <c r="O56" s="83"/>
      <c r="P56" s="84">
        <f t="shared" si="49"/>
        <v>0</v>
      </c>
      <c r="Q56" s="84">
        <f t="shared" si="50"/>
        <v>0</v>
      </c>
      <c r="R56" s="84">
        <f t="shared" si="51"/>
        <v>0</v>
      </c>
      <c r="S56" s="84">
        <f t="shared" si="52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88" t="s">
        <v>39</v>
      </c>
      <c r="B57" s="89" t="s">
        <v>87</v>
      </c>
      <c r="C57" s="113" t="s">
        <v>88</v>
      </c>
      <c r="D57" s="91" t="s">
        <v>42</v>
      </c>
      <c r="E57" s="92"/>
      <c r="F57" s="93"/>
      <c r="G57" s="94">
        <f t="shared" si="46"/>
        <v>0</v>
      </c>
      <c r="H57" s="92"/>
      <c r="I57" s="93"/>
      <c r="J57" s="94">
        <f t="shared" si="47"/>
        <v>0</v>
      </c>
      <c r="K57" s="92"/>
      <c r="L57" s="93"/>
      <c r="M57" s="94">
        <f t="shared" si="48"/>
        <v>0</v>
      </c>
      <c r="N57" s="92"/>
      <c r="O57" s="93"/>
      <c r="P57" s="94">
        <f t="shared" si="49"/>
        <v>0</v>
      </c>
      <c r="Q57" s="84">
        <f t="shared" si="50"/>
        <v>0</v>
      </c>
      <c r="R57" s="84">
        <f t="shared" si="51"/>
        <v>0</v>
      </c>
      <c r="S57" s="84">
        <f t="shared" si="52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96" t="s">
        <v>89</v>
      </c>
      <c r="B58" s="97"/>
      <c r="C58" s="98"/>
      <c r="D58" s="99"/>
      <c r="E58" s="100"/>
      <c r="F58" s="101"/>
      <c r="G58" s="102">
        <f>SUM(G55:G57)</f>
        <v>0</v>
      </c>
      <c r="H58" s="100"/>
      <c r="I58" s="101"/>
      <c r="J58" s="102">
        <f>SUM(J55:J57)</f>
        <v>0</v>
      </c>
      <c r="K58" s="100"/>
      <c r="L58" s="101"/>
      <c r="M58" s="102">
        <f>SUM(M55:M57)</f>
        <v>0</v>
      </c>
      <c r="N58" s="100"/>
      <c r="O58" s="101"/>
      <c r="P58" s="102">
        <f t="shared" ref="P58:S58" si="53">SUM(P55:P57)</f>
        <v>0</v>
      </c>
      <c r="Q58" s="102">
        <f t="shared" si="53"/>
        <v>0</v>
      </c>
      <c r="R58" s="102">
        <f t="shared" si="53"/>
        <v>0</v>
      </c>
      <c r="S58" s="102">
        <f t="shared" si="53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2">
      <c r="A59" s="71" t="s">
        <v>28</v>
      </c>
      <c r="B59" s="72" t="s">
        <v>90</v>
      </c>
      <c r="C59" s="71" t="s">
        <v>91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30" customHeight="1" x14ac:dyDescent="0.2">
      <c r="A60" s="78" t="s">
        <v>39</v>
      </c>
      <c r="B60" s="105" t="s">
        <v>92</v>
      </c>
      <c r="C60" s="112" t="s">
        <v>156</v>
      </c>
      <c r="D60" s="81" t="s">
        <v>93</v>
      </c>
      <c r="E60" s="82"/>
      <c r="F60" s="83"/>
      <c r="G60" s="84">
        <f t="shared" ref="G60:G62" si="54">E60*F60</f>
        <v>0</v>
      </c>
      <c r="H60" s="82"/>
      <c r="I60" s="83"/>
      <c r="J60" s="84">
        <f t="shared" ref="J60:J62" si="55">H60*I60</f>
        <v>0</v>
      </c>
      <c r="K60" s="82">
        <v>100</v>
      </c>
      <c r="L60" s="83">
        <v>2843.62</v>
      </c>
      <c r="M60" s="84">
        <f t="shared" ref="M60:M62" si="56">K60*L60</f>
        <v>284362</v>
      </c>
      <c r="N60" s="82">
        <v>100</v>
      </c>
      <c r="O60" s="83">
        <v>2843.62</v>
      </c>
      <c r="P60" s="84">
        <f t="shared" ref="P60:P62" si="57">N60*O60</f>
        <v>284362</v>
      </c>
      <c r="Q60" s="84">
        <f t="shared" ref="Q60:Q62" si="58">G60+M60</f>
        <v>284362</v>
      </c>
      <c r="R60" s="84">
        <f t="shared" ref="R60:R62" si="59">J60+P60</f>
        <v>284362</v>
      </c>
      <c r="S60" s="84">
        <f t="shared" ref="S60:S62" si="60">Q60-R60</f>
        <v>0</v>
      </c>
      <c r="T60" s="85" t="s">
        <v>159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">
      <c r="A61" s="86" t="s">
        <v>39</v>
      </c>
      <c r="B61" s="87" t="s">
        <v>94</v>
      </c>
      <c r="C61" s="112" t="s">
        <v>157</v>
      </c>
      <c r="D61" s="81" t="s">
        <v>93</v>
      </c>
      <c r="E61" s="82"/>
      <c r="F61" s="83"/>
      <c r="G61" s="84">
        <f t="shared" si="54"/>
        <v>0</v>
      </c>
      <c r="H61" s="82"/>
      <c r="I61" s="83"/>
      <c r="J61" s="84">
        <f t="shared" si="55"/>
        <v>0</v>
      </c>
      <c r="K61" s="82">
        <v>2</v>
      </c>
      <c r="L61" s="83">
        <v>84</v>
      </c>
      <c r="M61" s="84">
        <f t="shared" si="56"/>
        <v>168</v>
      </c>
      <c r="N61" s="82">
        <v>2</v>
      </c>
      <c r="O61" s="83">
        <v>84</v>
      </c>
      <c r="P61" s="84">
        <f t="shared" si="57"/>
        <v>168</v>
      </c>
      <c r="Q61" s="84">
        <f t="shared" si="58"/>
        <v>168</v>
      </c>
      <c r="R61" s="84">
        <f t="shared" si="59"/>
        <v>168</v>
      </c>
      <c r="S61" s="84">
        <f t="shared" si="60"/>
        <v>0</v>
      </c>
      <c r="T61" s="85" t="s">
        <v>160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88" t="s">
        <v>39</v>
      </c>
      <c r="B62" s="89" t="s">
        <v>95</v>
      </c>
      <c r="C62" s="113" t="s">
        <v>158</v>
      </c>
      <c r="D62" s="91" t="s">
        <v>93</v>
      </c>
      <c r="E62" s="92"/>
      <c r="F62" s="93"/>
      <c r="G62" s="94">
        <f t="shared" si="54"/>
        <v>0</v>
      </c>
      <c r="H62" s="92"/>
      <c r="I62" s="93"/>
      <c r="J62" s="94">
        <f t="shared" si="55"/>
        <v>0</v>
      </c>
      <c r="K62" s="92">
        <v>2</v>
      </c>
      <c r="L62" s="93">
        <v>60.82</v>
      </c>
      <c r="M62" s="94">
        <f t="shared" si="56"/>
        <v>121.64</v>
      </c>
      <c r="N62" s="92">
        <v>2</v>
      </c>
      <c r="O62" s="93">
        <v>60.82</v>
      </c>
      <c r="P62" s="94">
        <f t="shared" si="57"/>
        <v>121.64</v>
      </c>
      <c r="Q62" s="84">
        <f t="shared" si="58"/>
        <v>121.64</v>
      </c>
      <c r="R62" s="84">
        <f t="shared" si="59"/>
        <v>121.64</v>
      </c>
      <c r="S62" s="84">
        <f t="shared" si="60"/>
        <v>0</v>
      </c>
      <c r="T62" s="95" t="s">
        <v>160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96" t="s">
        <v>96</v>
      </c>
      <c r="B63" s="97"/>
      <c r="C63" s="98"/>
      <c r="D63" s="99"/>
      <c r="E63" s="100"/>
      <c r="F63" s="101"/>
      <c r="G63" s="102">
        <f>SUM(G60:G62)</f>
        <v>0</v>
      </c>
      <c r="H63" s="100"/>
      <c r="I63" s="101"/>
      <c r="J63" s="102">
        <f>SUM(J60:J62)</f>
        <v>0</v>
      </c>
      <c r="K63" s="100"/>
      <c r="L63" s="101"/>
      <c r="M63" s="102">
        <f>SUM(M60:M62)</f>
        <v>284651.64</v>
      </c>
      <c r="N63" s="100"/>
      <c r="O63" s="101"/>
      <c r="P63" s="102">
        <f t="shared" ref="P63:S63" si="61">SUM(P60:P62)</f>
        <v>284651.64</v>
      </c>
      <c r="Q63" s="102">
        <f t="shared" si="61"/>
        <v>284651.64</v>
      </c>
      <c r="R63" s="102">
        <f t="shared" si="61"/>
        <v>284651.64</v>
      </c>
      <c r="S63" s="102">
        <f t="shared" si="61"/>
        <v>0</v>
      </c>
      <c r="T63" s="10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42" customHeight="1" x14ac:dyDescent="0.2">
      <c r="A64" s="71" t="s">
        <v>28</v>
      </c>
      <c r="B64" s="72" t="s">
        <v>97</v>
      </c>
      <c r="C64" s="108" t="s">
        <v>98</v>
      </c>
      <c r="D64" s="73"/>
      <c r="E64" s="74"/>
      <c r="F64" s="75"/>
      <c r="G64" s="104"/>
      <c r="H64" s="74"/>
      <c r="I64" s="75"/>
      <c r="J64" s="104"/>
      <c r="K64" s="74"/>
      <c r="L64" s="75"/>
      <c r="M64" s="104"/>
      <c r="N64" s="74"/>
      <c r="O64" s="75"/>
      <c r="P64" s="104"/>
      <c r="Q64" s="104"/>
      <c r="R64" s="104"/>
      <c r="S64" s="104"/>
      <c r="T64" s="7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ht="30" customHeight="1" x14ac:dyDescent="0.2">
      <c r="A65" s="78" t="s">
        <v>39</v>
      </c>
      <c r="B65" s="105" t="s">
        <v>99</v>
      </c>
      <c r="C65" s="112" t="s">
        <v>100</v>
      </c>
      <c r="D65" s="81" t="s">
        <v>42</v>
      </c>
      <c r="E65" s="82"/>
      <c r="F65" s="83"/>
      <c r="G65" s="84">
        <f t="shared" ref="G65:G67" si="62">E65*F65</f>
        <v>0</v>
      </c>
      <c r="H65" s="82"/>
      <c r="I65" s="83"/>
      <c r="J65" s="84">
        <f t="shared" ref="J65:J67" si="63">H65*I65</f>
        <v>0</v>
      </c>
      <c r="K65" s="82"/>
      <c r="L65" s="83"/>
      <c r="M65" s="84">
        <f t="shared" ref="M65:M67" si="64">K65*L65</f>
        <v>0</v>
      </c>
      <c r="N65" s="82"/>
      <c r="O65" s="83"/>
      <c r="P65" s="84">
        <f t="shared" ref="P65:P67" si="65">N65*O65</f>
        <v>0</v>
      </c>
      <c r="Q65" s="84">
        <f t="shared" ref="Q65:Q67" si="66">G65+M65</f>
        <v>0</v>
      </c>
      <c r="R65" s="84">
        <f t="shared" ref="R65:R67" si="67">J65+P65</f>
        <v>0</v>
      </c>
      <c r="S65" s="84">
        <f t="shared" ref="S65:S67" si="68">Q65-R65</f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">
      <c r="A66" s="86" t="s">
        <v>39</v>
      </c>
      <c r="B66" s="87" t="s">
        <v>101</v>
      </c>
      <c r="C66" s="112" t="s">
        <v>102</v>
      </c>
      <c r="D66" s="81" t="s">
        <v>42</v>
      </c>
      <c r="E66" s="82"/>
      <c r="F66" s="83"/>
      <c r="G66" s="84">
        <f t="shared" si="62"/>
        <v>0</v>
      </c>
      <c r="H66" s="82"/>
      <c r="I66" s="83"/>
      <c r="J66" s="84">
        <f t="shared" si="63"/>
        <v>0</v>
      </c>
      <c r="K66" s="82"/>
      <c r="L66" s="83"/>
      <c r="M66" s="84">
        <f t="shared" si="64"/>
        <v>0</v>
      </c>
      <c r="N66" s="82"/>
      <c r="O66" s="83"/>
      <c r="P66" s="84">
        <f t="shared" si="65"/>
        <v>0</v>
      </c>
      <c r="Q66" s="84">
        <f t="shared" si="66"/>
        <v>0</v>
      </c>
      <c r="R66" s="84">
        <f t="shared" si="67"/>
        <v>0</v>
      </c>
      <c r="S66" s="84">
        <f t="shared" si="68"/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88" t="s">
        <v>39</v>
      </c>
      <c r="B67" s="89" t="s">
        <v>103</v>
      </c>
      <c r="C67" s="113" t="s">
        <v>104</v>
      </c>
      <c r="D67" s="91" t="s">
        <v>42</v>
      </c>
      <c r="E67" s="92"/>
      <c r="F67" s="93"/>
      <c r="G67" s="94">
        <f t="shared" si="62"/>
        <v>0</v>
      </c>
      <c r="H67" s="92"/>
      <c r="I67" s="93"/>
      <c r="J67" s="94">
        <f t="shared" si="63"/>
        <v>0</v>
      </c>
      <c r="K67" s="92"/>
      <c r="L67" s="93"/>
      <c r="M67" s="94">
        <f t="shared" si="64"/>
        <v>0</v>
      </c>
      <c r="N67" s="92"/>
      <c r="O67" s="93"/>
      <c r="P67" s="94">
        <f t="shared" si="65"/>
        <v>0</v>
      </c>
      <c r="Q67" s="84">
        <f t="shared" si="66"/>
        <v>0</v>
      </c>
      <c r="R67" s="84">
        <f t="shared" si="67"/>
        <v>0</v>
      </c>
      <c r="S67" s="84">
        <f t="shared" si="68"/>
        <v>0</v>
      </c>
      <c r="T67" s="9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96" t="s">
        <v>105</v>
      </c>
      <c r="B68" s="97"/>
      <c r="C68" s="98"/>
      <c r="D68" s="99"/>
      <c r="E68" s="100"/>
      <c r="F68" s="101"/>
      <c r="G68" s="102">
        <f>SUM(G65:G67)</f>
        <v>0</v>
      </c>
      <c r="H68" s="100"/>
      <c r="I68" s="101"/>
      <c r="J68" s="102">
        <f>SUM(J65:J67)</f>
        <v>0</v>
      </c>
      <c r="K68" s="100"/>
      <c r="L68" s="101"/>
      <c r="M68" s="102">
        <f>SUM(M65:M67)</f>
        <v>0</v>
      </c>
      <c r="N68" s="100"/>
      <c r="O68" s="101"/>
      <c r="P68" s="102">
        <f t="shared" ref="P68:S68" si="69">SUM(P65:P67)</f>
        <v>0</v>
      </c>
      <c r="Q68" s="102">
        <f t="shared" si="69"/>
        <v>0</v>
      </c>
      <c r="R68" s="102">
        <f t="shared" si="69"/>
        <v>0</v>
      </c>
      <c r="S68" s="102">
        <f t="shared" si="69"/>
        <v>0</v>
      </c>
      <c r="T68" s="103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 x14ac:dyDescent="0.2">
      <c r="A69" s="71" t="s">
        <v>28</v>
      </c>
      <c r="B69" s="72" t="s">
        <v>106</v>
      </c>
      <c r="C69" s="108" t="s">
        <v>107</v>
      </c>
      <c r="D69" s="73"/>
      <c r="E69" s="74"/>
      <c r="F69" s="75"/>
      <c r="G69" s="104"/>
      <c r="H69" s="74"/>
      <c r="I69" s="75"/>
      <c r="J69" s="104"/>
      <c r="K69" s="74"/>
      <c r="L69" s="75"/>
      <c r="M69" s="104"/>
      <c r="N69" s="74"/>
      <c r="O69" s="75"/>
      <c r="P69" s="104"/>
      <c r="Q69" s="104"/>
      <c r="R69" s="104"/>
      <c r="S69" s="104"/>
      <c r="T69" s="77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ht="30" customHeight="1" x14ac:dyDescent="0.2">
      <c r="A70" s="78" t="s">
        <v>39</v>
      </c>
      <c r="B70" s="105" t="s">
        <v>108</v>
      </c>
      <c r="C70" s="107" t="s">
        <v>109</v>
      </c>
      <c r="D70" s="81"/>
      <c r="E70" s="82"/>
      <c r="F70" s="83"/>
      <c r="G70" s="84">
        <f t="shared" ref="G70:G72" si="70">E70*F70</f>
        <v>0</v>
      </c>
      <c r="H70" s="82"/>
      <c r="I70" s="83"/>
      <c r="J70" s="84">
        <f t="shared" ref="J70:J72" si="71">H70*I70</f>
        <v>0</v>
      </c>
      <c r="K70" s="82"/>
      <c r="L70" s="83"/>
      <c r="M70" s="84">
        <f t="shared" ref="M70:M72" si="72">K70*L70</f>
        <v>0</v>
      </c>
      <c r="N70" s="82"/>
      <c r="O70" s="83"/>
      <c r="P70" s="84">
        <f t="shared" ref="P70:P72" si="73">N70*O70</f>
        <v>0</v>
      </c>
      <c r="Q70" s="84">
        <f t="shared" ref="Q70:Q72" si="74">G70+M70</f>
        <v>0</v>
      </c>
      <c r="R70" s="84">
        <f t="shared" ref="R70:R72" si="75">J70+P70</f>
        <v>0</v>
      </c>
      <c r="S70" s="84">
        <f t="shared" ref="S70:S72" si="76">Q70-R70</f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78" t="s">
        <v>39</v>
      </c>
      <c r="B71" s="79" t="s">
        <v>110</v>
      </c>
      <c r="C71" s="107" t="s">
        <v>111</v>
      </c>
      <c r="D71" s="81"/>
      <c r="E71" s="82"/>
      <c r="F71" s="83"/>
      <c r="G71" s="84">
        <f t="shared" si="70"/>
        <v>0</v>
      </c>
      <c r="H71" s="82"/>
      <c r="I71" s="83"/>
      <c r="J71" s="84">
        <f t="shared" si="71"/>
        <v>0</v>
      </c>
      <c r="K71" s="82">
        <v>2</v>
      </c>
      <c r="L71" s="83">
        <v>150</v>
      </c>
      <c r="M71" s="84">
        <f t="shared" si="72"/>
        <v>300</v>
      </c>
      <c r="N71" s="82">
        <v>1</v>
      </c>
      <c r="O71" s="83">
        <v>17.23</v>
      </c>
      <c r="P71" s="84">
        <f t="shared" si="73"/>
        <v>17.23</v>
      </c>
      <c r="Q71" s="84">
        <f t="shared" si="74"/>
        <v>300</v>
      </c>
      <c r="R71" s="84">
        <f t="shared" si="75"/>
        <v>17.23</v>
      </c>
      <c r="S71" s="84">
        <f t="shared" si="76"/>
        <v>282.77</v>
      </c>
      <c r="T71" s="85" t="s">
        <v>161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86" t="s">
        <v>39</v>
      </c>
      <c r="B72" s="87" t="s">
        <v>112</v>
      </c>
      <c r="C72" s="107" t="s">
        <v>113</v>
      </c>
      <c r="D72" s="81"/>
      <c r="E72" s="82"/>
      <c r="F72" s="83"/>
      <c r="G72" s="84">
        <f t="shared" si="70"/>
        <v>0</v>
      </c>
      <c r="H72" s="82"/>
      <c r="I72" s="83"/>
      <c r="J72" s="84">
        <f t="shared" si="71"/>
        <v>0</v>
      </c>
      <c r="K72" s="82">
        <v>2</v>
      </c>
      <c r="L72" s="83">
        <v>150</v>
      </c>
      <c r="M72" s="84">
        <f t="shared" si="72"/>
        <v>300</v>
      </c>
      <c r="N72" s="82">
        <v>1</v>
      </c>
      <c r="O72" s="83">
        <v>208.83</v>
      </c>
      <c r="P72" s="84">
        <f t="shared" si="73"/>
        <v>208.83</v>
      </c>
      <c r="Q72" s="84">
        <f t="shared" si="74"/>
        <v>300</v>
      </c>
      <c r="R72" s="84">
        <f t="shared" si="75"/>
        <v>208.83</v>
      </c>
      <c r="S72" s="84">
        <f t="shared" si="76"/>
        <v>91.169999999999987</v>
      </c>
      <c r="T72" s="85" t="s">
        <v>161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111" t="s">
        <v>114</v>
      </c>
      <c r="B73" s="114"/>
      <c r="C73" s="98"/>
      <c r="D73" s="99"/>
      <c r="E73" s="100"/>
      <c r="F73" s="101"/>
      <c r="G73" s="102">
        <f>SUM(G70:G72)</f>
        <v>0</v>
      </c>
      <c r="H73" s="100"/>
      <c r="I73" s="101"/>
      <c r="J73" s="102">
        <f>SUM(J70:J72)</f>
        <v>0</v>
      </c>
      <c r="K73" s="100"/>
      <c r="L73" s="101"/>
      <c r="M73" s="102">
        <f>SUM(M70:M72)</f>
        <v>600</v>
      </c>
      <c r="N73" s="100"/>
      <c r="O73" s="101"/>
      <c r="P73" s="102">
        <f t="shared" ref="P73:S73" si="77">SUM(P70:P72)</f>
        <v>226.06</v>
      </c>
      <c r="Q73" s="102">
        <f t="shared" si="77"/>
        <v>600</v>
      </c>
      <c r="R73" s="102">
        <f t="shared" si="77"/>
        <v>226.06</v>
      </c>
      <c r="S73" s="102">
        <f t="shared" si="77"/>
        <v>373.93999999999994</v>
      </c>
      <c r="T73" s="10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 x14ac:dyDescent="0.25">
      <c r="A74" s="71" t="s">
        <v>28</v>
      </c>
      <c r="B74" s="115" t="s">
        <v>115</v>
      </c>
      <c r="C74" s="116" t="s">
        <v>116</v>
      </c>
      <c r="D74" s="73"/>
      <c r="E74" s="74"/>
      <c r="F74" s="75"/>
      <c r="G74" s="104"/>
      <c r="H74" s="74"/>
      <c r="I74" s="75"/>
      <c r="J74" s="104"/>
      <c r="K74" s="74"/>
      <c r="L74" s="75"/>
      <c r="M74" s="104"/>
      <c r="N74" s="74"/>
      <c r="O74" s="75"/>
      <c r="P74" s="104"/>
      <c r="Q74" s="104"/>
      <c r="R74" s="104"/>
      <c r="S74" s="104"/>
      <c r="T74" s="77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ht="30" customHeight="1" x14ac:dyDescent="0.2">
      <c r="A75" s="78" t="s">
        <v>39</v>
      </c>
      <c r="B75" s="117" t="s">
        <v>117</v>
      </c>
      <c r="C75" s="118" t="s">
        <v>116</v>
      </c>
      <c r="D75" s="119"/>
      <c r="E75" s="193" t="s">
        <v>48</v>
      </c>
      <c r="F75" s="194"/>
      <c r="G75" s="195"/>
      <c r="H75" s="193" t="s">
        <v>48</v>
      </c>
      <c r="I75" s="194"/>
      <c r="J75" s="195"/>
      <c r="K75" s="82"/>
      <c r="L75" s="83"/>
      <c r="M75" s="84">
        <f t="shared" ref="M75:M76" si="78">K75*L75</f>
        <v>0</v>
      </c>
      <c r="N75" s="82"/>
      <c r="O75" s="83"/>
      <c r="P75" s="84">
        <f t="shared" ref="P75:P76" si="79">N75*O75</f>
        <v>0</v>
      </c>
      <c r="Q75" s="84">
        <f t="shared" ref="Q75:Q76" si="80">G75+M75</f>
        <v>0</v>
      </c>
      <c r="R75" s="84">
        <f t="shared" ref="R75:R76" si="81">J75+P75</f>
        <v>0</v>
      </c>
      <c r="S75" s="84">
        <f t="shared" ref="S75:S76" si="82">Q75-R75</f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">
      <c r="A76" s="86" t="s">
        <v>39</v>
      </c>
      <c r="B76" s="120" t="s">
        <v>118</v>
      </c>
      <c r="C76" s="121" t="s">
        <v>116</v>
      </c>
      <c r="D76" s="119"/>
      <c r="E76" s="196"/>
      <c r="F76" s="197"/>
      <c r="G76" s="198"/>
      <c r="H76" s="196"/>
      <c r="I76" s="197"/>
      <c r="J76" s="198"/>
      <c r="K76" s="82"/>
      <c r="L76" s="83"/>
      <c r="M76" s="84">
        <f t="shared" si="78"/>
        <v>0</v>
      </c>
      <c r="N76" s="82"/>
      <c r="O76" s="83"/>
      <c r="P76" s="84">
        <f t="shared" si="79"/>
        <v>0</v>
      </c>
      <c r="Q76" s="84">
        <f t="shared" si="80"/>
        <v>0</v>
      </c>
      <c r="R76" s="84">
        <f t="shared" si="81"/>
        <v>0</v>
      </c>
      <c r="S76" s="84">
        <f t="shared" si="82"/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">
      <c r="A77" s="111" t="s">
        <v>119</v>
      </c>
      <c r="B77" s="122"/>
      <c r="C77" s="123"/>
      <c r="D77" s="99"/>
      <c r="E77" s="100"/>
      <c r="F77" s="101"/>
      <c r="G77" s="102">
        <f>SUM(G75:G76)</f>
        <v>0</v>
      </c>
      <c r="H77" s="100"/>
      <c r="I77" s="101"/>
      <c r="J77" s="102">
        <f>SUM(J75:J76)</f>
        <v>0</v>
      </c>
      <c r="K77" s="100"/>
      <c r="L77" s="101"/>
      <c r="M77" s="102">
        <f>SUM(M75:M76)</f>
        <v>0</v>
      </c>
      <c r="N77" s="100"/>
      <c r="O77" s="101"/>
      <c r="P77" s="102">
        <f t="shared" ref="P77:S77" si="83">SUM(P75:P76)</f>
        <v>0</v>
      </c>
      <c r="Q77" s="102">
        <f t="shared" si="83"/>
        <v>0</v>
      </c>
      <c r="R77" s="102">
        <f t="shared" si="83"/>
        <v>0</v>
      </c>
      <c r="S77" s="102">
        <f t="shared" si="83"/>
        <v>0</v>
      </c>
      <c r="T77" s="103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30" customHeight="1" x14ac:dyDescent="0.25">
      <c r="A78" s="71" t="s">
        <v>28</v>
      </c>
      <c r="B78" s="124" t="s">
        <v>120</v>
      </c>
      <c r="C78" s="116" t="s">
        <v>121</v>
      </c>
      <c r="D78" s="73"/>
      <c r="E78" s="74"/>
      <c r="F78" s="75"/>
      <c r="G78" s="104"/>
      <c r="H78" s="74"/>
      <c r="I78" s="75"/>
      <c r="J78" s="104"/>
      <c r="K78" s="74"/>
      <c r="L78" s="75"/>
      <c r="M78" s="104"/>
      <c r="N78" s="74"/>
      <c r="O78" s="75"/>
      <c r="P78" s="104"/>
      <c r="Q78" s="104"/>
      <c r="R78" s="104"/>
      <c r="S78" s="104"/>
      <c r="T78" s="77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ht="41.25" customHeight="1" x14ac:dyDescent="0.2">
      <c r="A79" s="86" t="s">
        <v>39</v>
      </c>
      <c r="B79" s="125" t="s">
        <v>122</v>
      </c>
      <c r="C79" s="126" t="s">
        <v>121</v>
      </c>
      <c r="D79" s="119" t="s">
        <v>123</v>
      </c>
      <c r="E79" s="199" t="s">
        <v>48</v>
      </c>
      <c r="F79" s="197"/>
      <c r="G79" s="198"/>
      <c r="H79" s="199" t="s">
        <v>48</v>
      </c>
      <c r="I79" s="197"/>
      <c r="J79" s="198"/>
      <c r="K79" s="82">
        <v>1</v>
      </c>
      <c r="L79" s="83">
        <v>26000</v>
      </c>
      <c r="M79" s="84">
        <f>K79*L79</f>
        <v>26000</v>
      </c>
      <c r="N79" s="82">
        <v>1</v>
      </c>
      <c r="O79" s="83">
        <v>26000</v>
      </c>
      <c r="P79" s="84">
        <f>N79*O79</f>
        <v>26000</v>
      </c>
      <c r="Q79" s="84">
        <f>G79+M79</f>
        <v>26000</v>
      </c>
      <c r="R79" s="84">
        <f>J79+P79</f>
        <v>26000</v>
      </c>
      <c r="S79" s="84">
        <f>Q79-R79</f>
        <v>0</v>
      </c>
      <c r="T79" s="85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x14ac:dyDescent="0.2">
      <c r="A80" s="111" t="s">
        <v>124</v>
      </c>
      <c r="B80" s="127"/>
      <c r="C80" s="123"/>
      <c r="D80" s="99"/>
      <c r="E80" s="100"/>
      <c r="F80" s="101"/>
      <c r="G80" s="102">
        <f>SUM(G79)</f>
        <v>0</v>
      </c>
      <c r="H80" s="100"/>
      <c r="I80" s="101"/>
      <c r="J80" s="102">
        <f>SUM(J79)</f>
        <v>0</v>
      </c>
      <c r="K80" s="100"/>
      <c r="L80" s="101"/>
      <c r="M80" s="102">
        <f>SUM(M79)</f>
        <v>26000</v>
      </c>
      <c r="N80" s="100"/>
      <c r="O80" s="101"/>
      <c r="P80" s="102">
        <f t="shared" ref="P80:S80" si="84">SUM(P79)</f>
        <v>26000</v>
      </c>
      <c r="Q80" s="102">
        <f t="shared" si="84"/>
        <v>26000</v>
      </c>
      <c r="R80" s="102">
        <f t="shared" si="84"/>
        <v>26000</v>
      </c>
      <c r="S80" s="102">
        <f t="shared" si="84"/>
        <v>0</v>
      </c>
      <c r="T80" s="103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9.5" customHeight="1" x14ac:dyDescent="0.2">
      <c r="A81" s="128" t="s">
        <v>125</v>
      </c>
      <c r="B81" s="129"/>
      <c r="C81" s="130"/>
      <c r="D81" s="131"/>
      <c r="E81" s="132"/>
      <c r="F81" s="133"/>
      <c r="G81" s="134">
        <f>G38+G42+G47+G53+G58+G63+G68+G73+G77+G80</f>
        <v>0</v>
      </c>
      <c r="H81" s="132"/>
      <c r="I81" s="133"/>
      <c r="J81" s="134">
        <f>J38+J42+J47+J53+J58+J63+J68+J73+J77+J80</f>
        <v>0</v>
      </c>
      <c r="K81" s="132"/>
      <c r="L81" s="133"/>
      <c r="M81" s="134">
        <f>M38+M42+M47+M53+M58+M63+M68+M73+M77+M80</f>
        <v>402500</v>
      </c>
      <c r="N81" s="132"/>
      <c r="O81" s="133"/>
      <c r="P81" s="134">
        <f t="shared" ref="P81:S81" si="85">P38+P42+P47+P53+P58+P63+P68+P73+P77+P80</f>
        <v>402126.06</v>
      </c>
      <c r="Q81" s="134">
        <f t="shared" si="85"/>
        <v>402500</v>
      </c>
      <c r="R81" s="134">
        <f t="shared" si="85"/>
        <v>402126.06</v>
      </c>
      <c r="S81" s="134">
        <f t="shared" si="85"/>
        <v>373.93999999999994</v>
      </c>
      <c r="T81" s="135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</row>
    <row r="82" spans="1:38" ht="15.75" customHeight="1" x14ac:dyDescent="0.25">
      <c r="A82" s="200"/>
      <c r="B82" s="201"/>
      <c r="C82" s="201"/>
      <c r="D82" s="137"/>
      <c r="E82" s="138"/>
      <c r="F82" s="139"/>
      <c r="G82" s="140"/>
      <c r="H82" s="138"/>
      <c r="I82" s="139"/>
      <c r="J82" s="140"/>
      <c r="K82" s="138"/>
      <c r="L82" s="139"/>
      <c r="M82" s="140"/>
      <c r="N82" s="138"/>
      <c r="O82" s="139"/>
      <c r="P82" s="140"/>
      <c r="Q82" s="140"/>
      <c r="R82" s="140"/>
      <c r="S82" s="140"/>
      <c r="T82" s="14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9.5" customHeight="1" x14ac:dyDescent="0.25">
      <c r="A83" s="202" t="s">
        <v>126</v>
      </c>
      <c r="B83" s="201"/>
      <c r="C83" s="203"/>
      <c r="D83" s="142"/>
      <c r="E83" s="143"/>
      <c r="F83" s="144"/>
      <c r="G83" s="145">
        <f>G22-G81</f>
        <v>0</v>
      </c>
      <c r="H83" s="143"/>
      <c r="I83" s="144"/>
      <c r="J83" s="145">
        <f>J22-J81</f>
        <v>0</v>
      </c>
      <c r="K83" s="146"/>
      <c r="L83" s="144"/>
      <c r="M83" s="147">
        <f>M22-M81</f>
        <v>0</v>
      </c>
      <c r="N83" s="146"/>
      <c r="O83" s="144"/>
      <c r="P83" s="147">
        <f t="shared" ref="P83:S83" si="86">P22-P81</f>
        <v>373.94000000000233</v>
      </c>
      <c r="Q83" s="148">
        <f t="shared" si="86"/>
        <v>0</v>
      </c>
      <c r="R83" s="148">
        <f t="shared" si="86"/>
        <v>373.94000000000233</v>
      </c>
      <c r="S83" s="148">
        <f t="shared" si="86"/>
        <v>-373.93999999999994</v>
      </c>
      <c r="T83" s="149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25">
      <c r="A84" s="150"/>
      <c r="B84" s="151"/>
      <c r="C84" s="150"/>
      <c r="D84" s="150"/>
      <c r="E84" s="51"/>
      <c r="F84" s="150"/>
      <c r="G84" s="150"/>
      <c r="H84" s="51"/>
      <c r="I84" s="150"/>
      <c r="J84" s="150"/>
      <c r="K84" s="51"/>
      <c r="L84" s="150"/>
      <c r="M84" s="150"/>
      <c r="N84" s="51"/>
      <c r="O84" s="150"/>
      <c r="P84" s="150"/>
      <c r="Q84" s="150"/>
      <c r="R84" s="150"/>
      <c r="S84" s="150"/>
      <c r="T84" s="150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25">
      <c r="A85" s="150"/>
      <c r="B85" s="151"/>
      <c r="C85" s="150"/>
      <c r="D85" s="150"/>
      <c r="E85" s="51"/>
      <c r="F85" s="150"/>
      <c r="G85" s="150"/>
      <c r="H85" s="51"/>
      <c r="I85" s="150"/>
      <c r="J85" s="150"/>
      <c r="K85" s="51"/>
      <c r="L85" s="150"/>
      <c r="M85" s="150"/>
      <c r="N85" s="51"/>
      <c r="O85" s="150"/>
      <c r="P85" s="150"/>
      <c r="Q85" s="150"/>
      <c r="R85" s="150"/>
      <c r="S85" s="150"/>
      <c r="T85" s="150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5">
      <c r="A86" s="150" t="s">
        <v>127</v>
      </c>
      <c r="B86" s="151"/>
      <c r="C86" s="152" t="s">
        <v>162</v>
      </c>
      <c r="D86" s="150"/>
      <c r="E86" s="153"/>
      <c r="F86" s="152"/>
      <c r="G86" s="150"/>
      <c r="H86" s="153" t="s">
        <v>163</v>
      </c>
      <c r="I86" s="152" t="s">
        <v>164</v>
      </c>
      <c r="J86" s="152" t="s">
        <v>165</v>
      </c>
      <c r="K86" s="153"/>
      <c r="L86" s="150"/>
      <c r="M86" s="150"/>
      <c r="N86" s="51"/>
      <c r="O86" s="150"/>
      <c r="P86" s="150"/>
      <c r="Q86" s="150"/>
      <c r="R86" s="150"/>
      <c r="S86" s="150"/>
      <c r="T86" s="150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1"/>
      <c r="B87" s="1"/>
      <c r="C87" s="154" t="s">
        <v>128</v>
      </c>
      <c r="D87" s="150"/>
      <c r="E87" s="204" t="s">
        <v>129</v>
      </c>
      <c r="F87" s="205"/>
      <c r="G87" s="150"/>
      <c r="H87" s="51"/>
      <c r="I87" s="155" t="s">
        <v>130</v>
      </c>
      <c r="J87" s="150"/>
      <c r="K87" s="51"/>
      <c r="L87" s="155"/>
      <c r="M87" s="150"/>
      <c r="N87" s="51"/>
      <c r="O87" s="155"/>
      <c r="P87" s="150"/>
      <c r="Q87" s="150"/>
      <c r="R87" s="150"/>
      <c r="S87" s="150"/>
      <c r="T87" s="150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35">
      <c r="A88" s="1"/>
      <c r="B88" s="1"/>
      <c r="C88" s="156"/>
      <c r="D88" s="157"/>
      <c r="E88" s="158"/>
      <c r="F88" s="159"/>
      <c r="G88" s="160"/>
      <c r="H88" s="158"/>
      <c r="I88" s="159"/>
      <c r="J88" s="160"/>
      <c r="K88" s="161"/>
      <c r="L88" s="159"/>
      <c r="M88" s="160"/>
      <c r="N88" s="161"/>
      <c r="O88" s="159"/>
      <c r="P88" s="160"/>
      <c r="Q88" s="160"/>
      <c r="R88" s="160"/>
      <c r="S88" s="160"/>
      <c r="T88" s="150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50"/>
      <c r="B89" s="151"/>
      <c r="C89" s="150"/>
      <c r="D89" s="150"/>
      <c r="E89" s="51"/>
      <c r="F89" s="150"/>
      <c r="G89" s="150"/>
      <c r="H89" s="51"/>
      <c r="I89" s="150"/>
      <c r="J89" s="150"/>
      <c r="K89" s="51"/>
      <c r="L89" s="150"/>
      <c r="M89" s="150"/>
      <c r="N89" s="51"/>
      <c r="O89" s="150"/>
      <c r="P89" s="150"/>
      <c r="Q89" s="150"/>
      <c r="R89" s="150"/>
      <c r="S89" s="150"/>
      <c r="T89" s="15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50"/>
      <c r="B90" s="151"/>
      <c r="C90" s="150"/>
      <c r="D90" s="150"/>
      <c r="E90" s="51"/>
      <c r="F90" s="150"/>
      <c r="G90" s="150"/>
      <c r="H90" s="51"/>
      <c r="I90" s="150"/>
      <c r="J90" s="150"/>
      <c r="K90" s="51"/>
      <c r="L90" s="150"/>
      <c r="M90" s="150"/>
      <c r="N90" s="51"/>
      <c r="O90" s="150"/>
      <c r="P90" s="150"/>
      <c r="Q90" s="150"/>
      <c r="R90" s="150"/>
      <c r="S90" s="150"/>
      <c r="T90" s="15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50"/>
      <c r="B91" s="151"/>
      <c r="C91" s="150"/>
      <c r="D91" s="150"/>
      <c r="E91" s="51"/>
      <c r="F91" s="150"/>
      <c r="G91" s="150"/>
      <c r="H91" s="51"/>
      <c r="I91" s="150"/>
      <c r="J91" s="150"/>
      <c r="K91" s="51"/>
      <c r="L91" s="150"/>
      <c r="M91" s="150"/>
      <c r="N91" s="51"/>
      <c r="O91" s="150"/>
      <c r="P91" s="150"/>
      <c r="Q91" s="150"/>
      <c r="R91" s="150"/>
      <c r="S91" s="150"/>
      <c r="T91" s="15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50"/>
      <c r="B92" s="151"/>
      <c r="C92" s="150"/>
      <c r="D92" s="150"/>
      <c r="E92" s="51"/>
      <c r="F92" s="150"/>
      <c r="G92" s="150"/>
      <c r="H92" s="51"/>
      <c r="I92" s="150"/>
      <c r="J92" s="150"/>
      <c r="K92" s="51"/>
      <c r="L92" s="150"/>
      <c r="M92" s="150"/>
      <c r="N92" s="51"/>
      <c r="O92" s="150"/>
      <c r="P92" s="150"/>
      <c r="Q92" s="150"/>
      <c r="R92" s="150"/>
      <c r="S92" s="150"/>
      <c r="T92" s="15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50"/>
      <c r="B93" s="151"/>
      <c r="C93" s="150"/>
      <c r="D93" s="150"/>
      <c r="E93" s="51"/>
      <c r="F93" s="150"/>
      <c r="G93" s="150"/>
      <c r="H93" s="51"/>
      <c r="I93" s="150"/>
      <c r="J93" s="150"/>
      <c r="K93" s="51"/>
      <c r="L93" s="150"/>
      <c r="M93" s="150"/>
      <c r="N93" s="51"/>
      <c r="O93" s="150"/>
      <c r="P93" s="150"/>
      <c r="Q93" s="150"/>
      <c r="R93" s="150"/>
      <c r="S93" s="150"/>
      <c r="T93" s="1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9:T19"/>
  <mergeCells count="25">
    <mergeCell ref="A83:C83"/>
    <mergeCell ref="E87:F87"/>
    <mergeCell ref="E17:G17"/>
    <mergeCell ref="H17:J17"/>
    <mergeCell ref="A23:C23"/>
    <mergeCell ref="E31:G33"/>
    <mergeCell ref="H31:J33"/>
    <mergeCell ref="E35:G37"/>
    <mergeCell ref="H35:J37"/>
    <mergeCell ref="E75:G76"/>
    <mergeCell ref="H75:J76"/>
    <mergeCell ref="E79:G79"/>
    <mergeCell ref="H79:J79"/>
    <mergeCell ref="A82:C82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9"/>
  <sheetViews>
    <sheetView tabSelected="1" topLeftCell="B4" workbookViewId="0">
      <selection activeCell="B8" sqref="B8:J8"/>
    </sheetView>
  </sheetViews>
  <sheetFormatPr defaultColWidth="12.625" defaultRowHeight="15" customHeight="1" x14ac:dyDescent="0.2"/>
  <cols>
    <col min="1" max="1" width="12.875" hidden="1" customWidth="1"/>
    <col min="2" max="2" width="7.375" customWidth="1"/>
    <col min="3" max="3" width="33.5" customWidth="1"/>
    <col min="4" max="4" width="15.625" customWidth="1"/>
    <col min="5" max="5" width="22.5" customWidth="1"/>
    <col min="6" max="6" width="15.625" customWidth="1"/>
    <col min="7" max="7" width="40.125" customWidth="1"/>
    <col min="8" max="8" width="36.625" customWidth="1"/>
    <col min="9" max="9" width="15.625" customWidth="1"/>
    <col min="10" max="10" width="22.875" customWidth="1"/>
    <col min="11" max="26" width="6.75" customWidth="1"/>
  </cols>
  <sheetData>
    <row r="1" spans="1:26" ht="15" customHeight="1" x14ac:dyDescent="0.25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131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x14ac:dyDescent="0.25">
      <c r="A2" s="162"/>
      <c r="B2" s="162"/>
      <c r="C2" s="162"/>
      <c r="D2" s="163"/>
      <c r="E2" s="162"/>
      <c r="F2" s="163"/>
      <c r="G2" s="162"/>
      <c r="H2" s="218" t="s">
        <v>132</v>
      </c>
      <c r="I2" s="185"/>
      <c r="J2" s="185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 x14ac:dyDescent="0.25">
      <c r="A3" s="162"/>
      <c r="B3" s="162"/>
      <c r="C3" s="162"/>
      <c r="D3" s="163"/>
      <c r="E3" s="162"/>
      <c r="F3" s="163"/>
      <c r="G3" s="162"/>
      <c r="H3" s="218" t="s">
        <v>133</v>
      </c>
      <c r="I3" s="185"/>
      <c r="J3" s="185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 x14ac:dyDescent="0.2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 x14ac:dyDescent="0.3">
      <c r="A5" s="162"/>
      <c r="B5" s="219" t="s">
        <v>134</v>
      </c>
      <c r="C5" s="185"/>
      <c r="D5" s="185"/>
      <c r="E5" s="185"/>
      <c r="F5" s="185"/>
      <c r="G5" s="185"/>
      <c r="H5" s="185"/>
      <c r="I5" s="185"/>
      <c r="J5" s="185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 x14ac:dyDescent="0.3">
      <c r="A6" s="162"/>
      <c r="B6" s="219" t="s">
        <v>167</v>
      </c>
      <c r="C6" s="185"/>
      <c r="D6" s="185"/>
      <c r="E6" s="185"/>
      <c r="F6" s="185"/>
      <c r="G6" s="185"/>
      <c r="H6" s="185"/>
      <c r="I6" s="185"/>
      <c r="J6" s="185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 x14ac:dyDescent="0.3">
      <c r="A7" s="162"/>
      <c r="B7" s="220" t="s">
        <v>135</v>
      </c>
      <c r="C7" s="185"/>
      <c r="D7" s="185"/>
      <c r="E7" s="185"/>
      <c r="F7" s="185"/>
      <c r="G7" s="185"/>
      <c r="H7" s="185"/>
      <c r="I7" s="185"/>
      <c r="J7" s="185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 x14ac:dyDescent="0.3">
      <c r="A8" s="162"/>
      <c r="B8" s="219" t="s">
        <v>168</v>
      </c>
      <c r="C8" s="185"/>
      <c r="D8" s="185"/>
      <c r="E8" s="185"/>
      <c r="F8" s="185"/>
      <c r="G8" s="185"/>
      <c r="H8" s="185"/>
      <c r="I8" s="185"/>
      <c r="J8" s="185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 x14ac:dyDescent="0.2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 x14ac:dyDescent="0.2">
      <c r="A10" s="166"/>
      <c r="B10" s="213" t="s">
        <v>136</v>
      </c>
      <c r="C10" s="214"/>
      <c r="D10" s="215"/>
      <c r="E10" s="217" t="s">
        <v>137</v>
      </c>
      <c r="F10" s="214"/>
      <c r="G10" s="214"/>
      <c r="H10" s="214"/>
      <c r="I10" s="214"/>
      <c r="J10" s="215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61.5" customHeight="1" x14ac:dyDescent="0.2">
      <c r="A11" s="167" t="s">
        <v>138</v>
      </c>
      <c r="B11" s="167" t="s">
        <v>139</v>
      </c>
      <c r="C11" s="167" t="s">
        <v>7</v>
      </c>
      <c r="D11" s="168" t="s">
        <v>140</v>
      </c>
      <c r="E11" s="167" t="s">
        <v>141</v>
      </c>
      <c r="F11" s="168" t="s">
        <v>140</v>
      </c>
      <c r="G11" s="167" t="s">
        <v>142</v>
      </c>
      <c r="H11" s="167" t="s">
        <v>143</v>
      </c>
      <c r="I11" s="167" t="s">
        <v>144</v>
      </c>
      <c r="J11" s="167" t="s">
        <v>145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5" customHeight="1" x14ac:dyDescent="0.2">
      <c r="A12" s="169"/>
      <c r="B12" s="169" t="s">
        <v>37</v>
      </c>
      <c r="C12" s="170"/>
      <c r="D12" s="171"/>
      <c r="E12" s="170"/>
      <c r="F12" s="171"/>
      <c r="G12" s="170"/>
      <c r="H12" s="170"/>
      <c r="I12" s="171"/>
      <c r="J12" s="170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5" customHeight="1" x14ac:dyDescent="0.2">
      <c r="A13" s="169"/>
      <c r="B13" s="169" t="s">
        <v>59</v>
      </c>
      <c r="C13" s="170"/>
      <c r="D13" s="171"/>
      <c r="E13" s="170"/>
      <c r="F13" s="171"/>
      <c r="G13" s="170"/>
      <c r="H13" s="170"/>
      <c r="I13" s="171"/>
      <c r="J13" s="170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5" customHeight="1" x14ac:dyDescent="0.2">
      <c r="A14" s="169"/>
      <c r="B14" s="169" t="s">
        <v>61</v>
      </c>
      <c r="C14" s="170"/>
      <c r="D14" s="171"/>
      <c r="E14" s="170"/>
      <c r="F14" s="171"/>
      <c r="G14" s="170"/>
      <c r="H14" s="170"/>
      <c r="I14" s="171"/>
      <c r="J14" s="170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5" customHeight="1" x14ac:dyDescent="0.2">
      <c r="A15" s="169"/>
      <c r="B15" s="169" t="s">
        <v>65</v>
      </c>
      <c r="C15" s="170"/>
      <c r="D15" s="171"/>
      <c r="E15" s="170"/>
      <c r="F15" s="171"/>
      <c r="G15" s="170"/>
      <c r="H15" s="170"/>
      <c r="I15" s="171"/>
      <c r="J15" s="170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5" customHeight="1" x14ac:dyDescent="0.2">
      <c r="A16" s="169"/>
      <c r="B16" s="169" t="s">
        <v>72</v>
      </c>
      <c r="C16" s="170"/>
      <c r="D16" s="171"/>
      <c r="E16" s="170"/>
      <c r="F16" s="171"/>
      <c r="G16" s="170"/>
      <c r="H16" s="170"/>
      <c r="I16" s="171"/>
      <c r="J16" s="17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5" customHeight="1" x14ac:dyDescent="0.2">
      <c r="A17" s="169"/>
      <c r="B17" s="169"/>
      <c r="C17" s="170"/>
      <c r="D17" s="171"/>
      <c r="E17" s="170"/>
      <c r="F17" s="171"/>
      <c r="G17" s="170"/>
      <c r="H17" s="170"/>
      <c r="I17" s="171"/>
      <c r="J17" s="170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5" customHeight="1" x14ac:dyDescent="0.25">
      <c r="A18" s="172"/>
      <c r="B18" s="216" t="s">
        <v>146</v>
      </c>
      <c r="C18" s="214"/>
      <c r="D18" s="173">
        <f>SUM(D12:D17)</f>
        <v>0</v>
      </c>
      <c r="E18" s="174"/>
      <c r="F18" s="173">
        <f>SUM(F12:F17)</f>
        <v>0</v>
      </c>
      <c r="G18" s="174"/>
      <c r="H18" s="174"/>
      <c r="I18" s="173">
        <f>SUM(I12:I17)</f>
        <v>0</v>
      </c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4.25" customHeight="1" x14ac:dyDescent="0.2">
      <c r="A19" s="162"/>
      <c r="B19" s="162"/>
      <c r="C19" s="162"/>
      <c r="D19" s="163"/>
      <c r="E19" s="162"/>
      <c r="F19" s="163"/>
      <c r="G19" s="162"/>
      <c r="H19" s="162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4.25" customHeight="1" x14ac:dyDescent="0.2">
      <c r="A20" s="162"/>
      <c r="B20" s="162"/>
      <c r="C20" s="162"/>
      <c r="D20" s="163"/>
      <c r="E20" s="162"/>
      <c r="F20" s="163"/>
      <c r="G20" s="162"/>
      <c r="H20" s="16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44.25" customHeight="1" x14ac:dyDescent="0.2">
      <c r="A21" s="166"/>
      <c r="B21" s="213" t="s">
        <v>147</v>
      </c>
      <c r="C21" s="214"/>
      <c r="D21" s="215"/>
      <c r="E21" s="217" t="s">
        <v>137</v>
      </c>
      <c r="F21" s="214"/>
      <c r="G21" s="214"/>
      <c r="H21" s="214"/>
      <c r="I21" s="214"/>
      <c r="J21" s="215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81" customHeight="1" x14ac:dyDescent="0.2">
      <c r="A22" s="167" t="s">
        <v>138</v>
      </c>
      <c r="B22" s="167" t="s">
        <v>139</v>
      </c>
      <c r="C22" s="167" t="s">
        <v>7</v>
      </c>
      <c r="D22" s="168" t="s">
        <v>140</v>
      </c>
      <c r="E22" s="167" t="s">
        <v>141</v>
      </c>
      <c r="F22" s="168" t="s">
        <v>140</v>
      </c>
      <c r="G22" s="167" t="s">
        <v>142</v>
      </c>
      <c r="H22" s="167" t="s">
        <v>143</v>
      </c>
      <c r="I22" s="167" t="s">
        <v>144</v>
      </c>
      <c r="J22" s="167" t="s">
        <v>145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51" customHeight="1" x14ac:dyDescent="0.2">
      <c r="A23" s="169"/>
      <c r="B23" s="222" t="s">
        <v>47</v>
      </c>
      <c r="C23" s="223" t="s">
        <v>46</v>
      </c>
      <c r="D23" s="224">
        <v>22812.09</v>
      </c>
      <c r="E23" s="223" t="s">
        <v>170</v>
      </c>
      <c r="F23" s="224">
        <v>22812.09</v>
      </c>
      <c r="G23" s="223" t="s">
        <v>169</v>
      </c>
      <c r="H23" s="223" t="s">
        <v>171</v>
      </c>
      <c r="I23" s="224">
        <v>22812.09</v>
      </c>
      <c r="J23" s="223" t="s">
        <v>172</v>
      </c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81" customHeight="1" x14ac:dyDescent="0.2">
      <c r="A24" s="169"/>
      <c r="B24" s="222" t="s">
        <v>47</v>
      </c>
      <c r="C24" s="223" t="s">
        <v>46</v>
      </c>
      <c r="D24" s="224">
        <v>5100.84</v>
      </c>
      <c r="E24" s="223" t="s">
        <v>181</v>
      </c>
      <c r="F24" s="224">
        <v>5100.84</v>
      </c>
      <c r="G24" s="223" t="s">
        <v>169</v>
      </c>
      <c r="H24" s="223" t="s">
        <v>205</v>
      </c>
      <c r="I24" s="224">
        <v>5100.84</v>
      </c>
      <c r="J24" s="223" t="s">
        <v>203</v>
      </c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ht="78" customHeight="1" x14ac:dyDescent="0.2">
      <c r="A25" s="169"/>
      <c r="B25" s="222" t="s">
        <v>47</v>
      </c>
      <c r="C25" s="223" t="s">
        <v>46</v>
      </c>
      <c r="D25" s="224">
        <v>425.07</v>
      </c>
      <c r="E25" s="223" t="s">
        <v>181</v>
      </c>
      <c r="F25" s="224">
        <v>425.07</v>
      </c>
      <c r="G25" s="223" t="s">
        <v>169</v>
      </c>
      <c r="H25" s="223" t="s">
        <v>205</v>
      </c>
      <c r="I25" s="224">
        <v>425.07</v>
      </c>
      <c r="J25" s="223" t="s">
        <v>204</v>
      </c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63" customHeight="1" x14ac:dyDescent="0.2">
      <c r="A26" s="169"/>
      <c r="B26" s="222" t="s">
        <v>53</v>
      </c>
      <c r="C26" s="223" t="s">
        <v>52</v>
      </c>
      <c r="D26" s="224">
        <v>28338</v>
      </c>
      <c r="E26" s="223" t="s">
        <v>173</v>
      </c>
      <c r="F26" s="224">
        <v>28338</v>
      </c>
      <c r="G26" s="223" t="s">
        <v>174</v>
      </c>
      <c r="H26" s="223" t="s">
        <v>175</v>
      </c>
      <c r="I26" s="224">
        <v>28338</v>
      </c>
      <c r="J26" s="223" t="s">
        <v>176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31.5" customHeight="1" x14ac:dyDescent="0.2">
      <c r="A27" s="169"/>
      <c r="B27" s="222" t="s">
        <v>54</v>
      </c>
      <c r="C27" s="223" t="s">
        <v>154</v>
      </c>
      <c r="D27" s="224">
        <v>28338</v>
      </c>
      <c r="E27" s="223" t="s">
        <v>177</v>
      </c>
      <c r="F27" s="224">
        <v>28338</v>
      </c>
      <c r="G27" s="223" t="s">
        <v>179</v>
      </c>
      <c r="H27" s="223" t="s">
        <v>179</v>
      </c>
      <c r="I27" s="224">
        <v>28338</v>
      </c>
      <c r="J27" s="223" t="s">
        <v>178</v>
      </c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117.75" customHeight="1" x14ac:dyDescent="0.2">
      <c r="A28" s="169"/>
      <c r="B28" s="222" t="s">
        <v>61</v>
      </c>
      <c r="C28" s="223" t="s">
        <v>180</v>
      </c>
      <c r="D28" s="224">
        <v>6234.36</v>
      </c>
      <c r="E28" s="223" t="s">
        <v>206</v>
      </c>
      <c r="F28" s="224">
        <v>6234.36</v>
      </c>
      <c r="G28" s="221" t="s">
        <v>169</v>
      </c>
      <c r="H28" s="223" t="s">
        <v>183</v>
      </c>
      <c r="I28" s="224">
        <v>6234.36</v>
      </c>
      <c r="J28" s="223" t="s">
        <v>182</v>
      </c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43.5" customHeight="1" x14ac:dyDescent="0.2">
      <c r="A29" s="169"/>
      <c r="B29" s="222" t="s">
        <v>92</v>
      </c>
      <c r="C29" s="223" t="s">
        <v>184</v>
      </c>
      <c r="D29" s="224">
        <v>284362</v>
      </c>
      <c r="E29" s="223" t="s">
        <v>185</v>
      </c>
      <c r="F29" s="224">
        <v>284362</v>
      </c>
      <c r="G29" s="223" t="s">
        <v>186</v>
      </c>
      <c r="H29" s="223" t="s">
        <v>187</v>
      </c>
      <c r="I29" s="224">
        <v>284362</v>
      </c>
      <c r="J29" s="223" t="s">
        <v>188</v>
      </c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</row>
    <row r="30" spans="1:26" ht="30.75" customHeight="1" x14ac:dyDescent="0.2">
      <c r="A30" s="169"/>
      <c r="B30" s="222" t="s">
        <v>94</v>
      </c>
      <c r="C30" s="223" t="s">
        <v>189</v>
      </c>
      <c r="D30" s="224">
        <v>168</v>
      </c>
      <c r="E30" s="223" t="s">
        <v>190</v>
      </c>
      <c r="F30" s="224">
        <v>168</v>
      </c>
      <c r="G30" s="223" t="s">
        <v>191</v>
      </c>
      <c r="H30" s="223" t="s">
        <v>192</v>
      </c>
      <c r="I30" s="224">
        <v>168</v>
      </c>
      <c r="J30" s="223" t="s">
        <v>193</v>
      </c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31.5" customHeight="1" x14ac:dyDescent="0.2">
      <c r="A31" s="169"/>
      <c r="B31" s="222" t="s">
        <v>95</v>
      </c>
      <c r="C31" s="223" t="s">
        <v>194</v>
      </c>
      <c r="D31" s="224">
        <v>121.64</v>
      </c>
      <c r="E31" s="223" t="s">
        <v>190</v>
      </c>
      <c r="F31" s="224">
        <v>121.64</v>
      </c>
      <c r="G31" s="223" t="s">
        <v>191</v>
      </c>
      <c r="H31" s="223" t="s">
        <v>192</v>
      </c>
      <c r="I31" s="224">
        <v>121.64</v>
      </c>
      <c r="J31" s="223" t="s">
        <v>193</v>
      </c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ht="31.5" customHeight="1" x14ac:dyDescent="0.2">
      <c r="A32" s="169"/>
      <c r="B32" s="222" t="s">
        <v>110</v>
      </c>
      <c r="C32" s="223" t="s">
        <v>111</v>
      </c>
      <c r="D32" s="224">
        <v>17.23</v>
      </c>
      <c r="E32" s="223" t="s">
        <v>195</v>
      </c>
      <c r="F32" s="224">
        <v>17.23</v>
      </c>
      <c r="G32" s="223" t="s">
        <v>196</v>
      </c>
      <c r="H32" s="223" t="s">
        <v>197</v>
      </c>
      <c r="I32" s="224">
        <v>17.23</v>
      </c>
      <c r="J32" s="223" t="s">
        <v>198</v>
      </c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30" customHeight="1" x14ac:dyDescent="0.2">
      <c r="A33" s="169"/>
      <c r="B33" s="222" t="s">
        <v>112</v>
      </c>
      <c r="C33" s="223" t="s">
        <v>113</v>
      </c>
      <c r="D33" s="224">
        <v>208.83</v>
      </c>
      <c r="E33" s="223" t="s">
        <v>195</v>
      </c>
      <c r="F33" s="224">
        <v>208.83</v>
      </c>
      <c r="G33" s="223" t="s">
        <v>196</v>
      </c>
      <c r="H33" s="223" t="s">
        <v>197</v>
      </c>
      <c r="I33" s="224">
        <v>208.83</v>
      </c>
      <c r="J33" s="223" t="s">
        <v>199</v>
      </c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30" customHeight="1" x14ac:dyDescent="0.2">
      <c r="A34" s="169"/>
      <c r="B34" s="222" t="s">
        <v>122</v>
      </c>
      <c r="C34" s="223" t="s">
        <v>121</v>
      </c>
      <c r="D34" s="224">
        <v>26000</v>
      </c>
      <c r="E34" s="223" t="s">
        <v>200</v>
      </c>
      <c r="F34" s="224">
        <v>26000</v>
      </c>
      <c r="G34" s="223" t="s">
        <v>201</v>
      </c>
      <c r="H34" s="223" t="s">
        <v>175</v>
      </c>
      <c r="I34" s="224">
        <v>26000</v>
      </c>
      <c r="J34" s="223" t="s">
        <v>202</v>
      </c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15" customHeight="1" x14ac:dyDescent="0.2">
      <c r="A35" s="169"/>
      <c r="B35" s="222"/>
      <c r="C35" s="223"/>
      <c r="D35" s="224"/>
      <c r="E35" s="223"/>
      <c r="F35" s="224"/>
      <c r="G35" s="223"/>
      <c r="H35" s="223"/>
      <c r="I35" s="224"/>
      <c r="J35" s="223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15" customHeight="1" x14ac:dyDescent="0.2">
      <c r="A36" s="169"/>
      <c r="B36" s="222"/>
      <c r="C36" s="223"/>
      <c r="D36" s="224"/>
      <c r="E36" s="223"/>
      <c r="F36" s="224"/>
      <c r="G36" s="223"/>
      <c r="H36" s="223"/>
      <c r="I36" s="224"/>
      <c r="J36" s="223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15" customHeight="1" x14ac:dyDescent="0.2">
      <c r="A37" s="169"/>
      <c r="B37" s="169"/>
      <c r="C37" s="170"/>
      <c r="D37" s="171"/>
      <c r="E37" s="170"/>
      <c r="F37" s="171"/>
      <c r="G37" s="170"/>
      <c r="H37" s="170"/>
      <c r="I37" s="171"/>
      <c r="J37" s="170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15" customHeight="1" x14ac:dyDescent="0.25">
      <c r="A38" s="172"/>
      <c r="B38" s="216" t="s">
        <v>146</v>
      </c>
      <c r="C38" s="214"/>
      <c r="D38" s="173">
        <f>SUM(D23:D37)</f>
        <v>402126.06</v>
      </c>
      <c r="E38" s="174"/>
      <c r="F38" s="173">
        <f>SUM(F23:F37)</f>
        <v>402126.06</v>
      </c>
      <c r="G38" s="174"/>
      <c r="H38" s="174"/>
      <c r="I38" s="173">
        <f>SUM(I23:I37)</f>
        <v>402126.06</v>
      </c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</row>
    <row r="39" spans="1:26" ht="14.25" customHeight="1" x14ac:dyDescent="0.2">
      <c r="A39" s="162"/>
      <c r="B39" s="162"/>
      <c r="C39" s="162"/>
      <c r="D39" s="163"/>
      <c r="E39" s="162"/>
      <c r="F39" s="163"/>
      <c r="G39" s="162"/>
      <c r="H39" s="162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14.25" customHeight="1" x14ac:dyDescent="0.2">
      <c r="A40" s="176"/>
      <c r="B40" s="176" t="s">
        <v>148</v>
      </c>
      <c r="C40" s="176"/>
      <c r="D40" s="177"/>
      <c r="E40" s="176"/>
      <c r="F40" s="177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</row>
    <row r="41" spans="1:26" ht="14.25" customHeight="1" x14ac:dyDescent="0.2">
      <c r="A41" s="162"/>
      <c r="B41" s="162"/>
      <c r="C41" s="162"/>
      <c r="D41" s="163"/>
      <c r="E41" s="162"/>
      <c r="F41" s="163"/>
      <c r="G41" s="162"/>
      <c r="H41" s="162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14.25" customHeight="1" x14ac:dyDescent="0.2">
      <c r="A42" s="162"/>
      <c r="B42" s="162"/>
      <c r="C42" s="162"/>
      <c r="D42" s="163"/>
      <c r="E42" s="162"/>
      <c r="F42" s="163"/>
      <c r="G42" s="162"/>
      <c r="H42" s="162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4.25" customHeight="1" x14ac:dyDescent="0.2">
      <c r="A43" s="162"/>
      <c r="B43" s="162"/>
      <c r="C43" s="162"/>
      <c r="D43" s="163"/>
      <c r="E43" s="162"/>
      <c r="F43" s="163"/>
      <c r="G43" s="162"/>
      <c r="H43" s="162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14.25" customHeight="1" x14ac:dyDescent="0.2">
      <c r="A44" s="162"/>
      <c r="B44" s="162"/>
      <c r="C44" s="162"/>
      <c r="D44" s="163"/>
      <c r="E44" s="162"/>
      <c r="F44" s="163"/>
      <c r="G44" s="162"/>
      <c r="H44" s="162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14.25" customHeight="1" x14ac:dyDescent="0.2">
      <c r="A45" s="162"/>
      <c r="B45" s="162"/>
      <c r="C45" s="162"/>
      <c r="D45" s="163"/>
      <c r="E45" s="162"/>
      <c r="F45" s="163"/>
      <c r="G45" s="162"/>
      <c r="H45" s="162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14.25" customHeight="1" x14ac:dyDescent="0.2">
      <c r="A46" s="162"/>
      <c r="B46" s="162"/>
      <c r="C46" s="162"/>
      <c r="D46" s="163"/>
      <c r="E46" s="162"/>
      <c r="F46" s="163"/>
      <c r="G46" s="162"/>
      <c r="H46" s="162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4.25" customHeight="1" x14ac:dyDescent="0.2">
      <c r="A47" s="162"/>
      <c r="B47" s="162"/>
      <c r="C47" s="162"/>
      <c r="D47" s="163"/>
      <c r="E47" s="162"/>
      <c r="F47" s="163"/>
      <c r="G47" s="162"/>
      <c r="H47" s="162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4.25" customHeight="1" x14ac:dyDescent="0.2">
      <c r="A48" s="162"/>
      <c r="B48" s="162"/>
      <c r="C48" s="162"/>
      <c r="D48" s="163"/>
      <c r="E48" s="162"/>
      <c r="F48" s="163"/>
      <c r="G48" s="162"/>
      <c r="H48" s="162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14.25" customHeight="1" x14ac:dyDescent="0.2">
      <c r="A49" s="162"/>
      <c r="B49" s="162"/>
      <c r="C49" s="162"/>
      <c r="D49" s="163"/>
      <c r="E49" s="162"/>
      <c r="F49" s="163"/>
      <c r="G49" s="162"/>
      <c r="H49" s="162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14.25" customHeight="1" x14ac:dyDescent="0.2">
      <c r="A50" s="162"/>
      <c r="B50" s="162"/>
      <c r="C50" s="162"/>
      <c r="D50" s="163"/>
      <c r="E50" s="162"/>
      <c r="F50" s="163"/>
      <c r="G50" s="162"/>
      <c r="H50" s="162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14.25" customHeight="1" x14ac:dyDescent="0.2">
      <c r="A51" s="162"/>
      <c r="B51" s="162"/>
      <c r="C51" s="162"/>
      <c r="D51" s="163"/>
      <c r="E51" s="162"/>
      <c r="F51" s="163"/>
      <c r="G51" s="162"/>
      <c r="H51" s="162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14.25" customHeight="1" x14ac:dyDescent="0.2">
      <c r="A52" s="162"/>
      <c r="B52" s="162"/>
      <c r="C52" s="162"/>
      <c r="D52" s="163"/>
      <c r="E52" s="162"/>
      <c r="F52" s="163"/>
      <c r="G52" s="162"/>
      <c r="H52" s="162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4.25" customHeight="1" x14ac:dyDescent="0.2">
      <c r="A53" s="162"/>
      <c r="B53" s="162"/>
      <c r="C53" s="162"/>
      <c r="D53" s="163"/>
      <c r="E53" s="162"/>
      <c r="F53" s="163"/>
      <c r="G53" s="162"/>
      <c r="H53" s="162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14.25" customHeight="1" x14ac:dyDescent="0.2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 x14ac:dyDescent="0.2">
      <c r="A55" s="162"/>
      <c r="B55" s="162"/>
      <c r="C55" s="162"/>
      <c r="D55" s="163"/>
      <c r="E55" s="162"/>
      <c r="F55" s="163"/>
      <c r="G55" s="162"/>
      <c r="H55" s="16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14.25" customHeight="1" x14ac:dyDescent="0.2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 x14ac:dyDescent="0.2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 x14ac:dyDescent="0.2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 x14ac:dyDescent="0.2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 x14ac:dyDescent="0.2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 x14ac:dyDescent="0.2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 x14ac:dyDescent="0.2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 x14ac:dyDescent="0.2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 x14ac:dyDescent="0.2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 x14ac:dyDescent="0.2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 x14ac:dyDescent="0.2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 x14ac:dyDescent="0.2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 x14ac:dyDescent="0.2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 x14ac:dyDescent="0.2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 x14ac:dyDescent="0.2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 x14ac:dyDescent="0.2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 x14ac:dyDescent="0.2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 x14ac:dyDescent="0.2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 x14ac:dyDescent="0.2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 x14ac:dyDescent="0.2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 x14ac:dyDescent="0.2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 x14ac:dyDescent="0.2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 x14ac:dyDescent="0.2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 x14ac:dyDescent="0.2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 x14ac:dyDescent="0.2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 x14ac:dyDescent="0.2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 x14ac:dyDescent="0.2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 x14ac:dyDescent="0.2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 x14ac:dyDescent="0.2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 x14ac:dyDescent="0.2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 x14ac:dyDescent="0.2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 x14ac:dyDescent="0.2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 x14ac:dyDescent="0.2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 x14ac:dyDescent="0.2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 x14ac:dyDescent="0.2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 x14ac:dyDescent="0.2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 x14ac:dyDescent="0.2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 x14ac:dyDescent="0.2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 x14ac:dyDescent="0.2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 x14ac:dyDescent="0.2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 x14ac:dyDescent="0.2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 x14ac:dyDescent="0.2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 x14ac:dyDescent="0.2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 x14ac:dyDescent="0.2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 x14ac:dyDescent="0.2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 x14ac:dyDescent="0.2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 x14ac:dyDescent="0.2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 x14ac:dyDescent="0.2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 x14ac:dyDescent="0.2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 x14ac:dyDescent="0.2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 x14ac:dyDescent="0.2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 x14ac:dyDescent="0.2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 x14ac:dyDescent="0.2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 x14ac:dyDescent="0.2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 x14ac:dyDescent="0.2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 x14ac:dyDescent="0.2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 x14ac:dyDescent="0.2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 x14ac:dyDescent="0.2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 x14ac:dyDescent="0.2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 x14ac:dyDescent="0.2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 x14ac:dyDescent="0.2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 x14ac:dyDescent="0.2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 x14ac:dyDescent="0.2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 x14ac:dyDescent="0.2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 x14ac:dyDescent="0.2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 x14ac:dyDescent="0.2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 x14ac:dyDescent="0.2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 x14ac:dyDescent="0.2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 x14ac:dyDescent="0.2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 x14ac:dyDescent="0.2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 x14ac:dyDescent="0.2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 x14ac:dyDescent="0.2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 x14ac:dyDescent="0.2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 x14ac:dyDescent="0.2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 x14ac:dyDescent="0.2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 x14ac:dyDescent="0.2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 x14ac:dyDescent="0.2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 x14ac:dyDescent="0.2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 x14ac:dyDescent="0.2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 x14ac:dyDescent="0.2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 x14ac:dyDescent="0.2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 x14ac:dyDescent="0.2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 x14ac:dyDescent="0.2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 x14ac:dyDescent="0.2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 x14ac:dyDescent="0.2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 x14ac:dyDescent="0.2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 x14ac:dyDescent="0.2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 x14ac:dyDescent="0.2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 x14ac:dyDescent="0.2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 x14ac:dyDescent="0.2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 x14ac:dyDescent="0.2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 x14ac:dyDescent="0.2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 x14ac:dyDescent="0.2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 x14ac:dyDescent="0.2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 x14ac:dyDescent="0.2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 x14ac:dyDescent="0.2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 x14ac:dyDescent="0.2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 x14ac:dyDescent="0.2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 x14ac:dyDescent="0.2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 x14ac:dyDescent="0.2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 x14ac:dyDescent="0.2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 x14ac:dyDescent="0.2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 x14ac:dyDescent="0.2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 x14ac:dyDescent="0.2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 x14ac:dyDescent="0.2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 x14ac:dyDescent="0.2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 x14ac:dyDescent="0.2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 x14ac:dyDescent="0.2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 x14ac:dyDescent="0.2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 x14ac:dyDescent="0.2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 x14ac:dyDescent="0.2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 x14ac:dyDescent="0.2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 x14ac:dyDescent="0.2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 x14ac:dyDescent="0.2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 x14ac:dyDescent="0.2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 x14ac:dyDescent="0.2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 x14ac:dyDescent="0.2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 x14ac:dyDescent="0.2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 x14ac:dyDescent="0.2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 x14ac:dyDescent="0.2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 x14ac:dyDescent="0.2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 x14ac:dyDescent="0.2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 x14ac:dyDescent="0.2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 x14ac:dyDescent="0.2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 x14ac:dyDescent="0.2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 x14ac:dyDescent="0.2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 x14ac:dyDescent="0.2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 x14ac:dyDescent="0.2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 x14ac:dyDescent="0.2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 x14ac:dyDescent="0.2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 x14ac:dyDescent="0.2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 x14ac:dyDescent="0.2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 x14ac:dyDescent="0.2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 x14ac:dyDescent="0.2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 x14ac:dyDescent="0.2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 x14ac:dyDescent="0.2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 x14ac:dyDescent="0.2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 x14ac:dyDescent="0.2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 x14ac:dyDescent="0.2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 x14ac:dyDescent="0.2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 x14ac:dyDescent="0.2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 x14ac:dyDescent="0.2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 x14ac:dyDescent="0.2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 x14ac:dyDescent="0.2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 x14ac:dyDescent="0.2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 x14ac:dyDescent="0.2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 x14ac:dyDescent="0.2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 x14ac:dyDescent="0.2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 x14ac:dyDescent="0.2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 x14ac:dyDescent="0.2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 x14ac:dyDescent="0.2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 x14ac:dyDescent="0.2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 x14ac:dyDescent="0.2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 x14ac:dyDescent="0.2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 x14ac:dyDescent="0.2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 x14ac:dyDescent="0.2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 x14ac:dyDescent="0.2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 x14ac:dyDescent="0.2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 x14ac:dyDescent="0.2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 x14ac:dyDescent="0.2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 x14ac:dyDescent="0.2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 x14ac:dyDescent="0.2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 x14ac:dyDescent="0.2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 x14ac:dyDescent="0.2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 x14ac:dyDescent="0.2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 x14ac:dyDescent="0.2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 x14ac:dyDescent="0.2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 x14ac:dyDescent="0.2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 x14ac:dyDescent="0.2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 x14ac:dyDescent="0.2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 x14ac:dyDescent="0.2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 x14ac:dyDescent="0.2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 x14ac:dyDescent="0.2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 x14ac:dyDescent="0.2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 x14ac:dyDescent="0.2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 x14ac:dyDescent="0.2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4.25" customHeight="1" x14ac:dyDescent="0.2">
      <c r="A232" s="162"/>
      <c r="B232" s="162"/>
      <c r="C232" s="162"/>
      <c r="D232" s="163"/>
      <c r="E232" s="162"/>
      <c r="F232" s="163"/>
      <c r="G232" s="162"/>
      <c r="H232" s="162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</row>
    <row r="233" spans="1:26" ht="14.25" customHeight="1" x14ac:dyDescent="0.2">
      <c r="A233" s="162"/>
      <c r="B233" s="162"/>
      <c r="C233" s="162"/>
      <c r="D233" s="163"/>
      <c r="E233" s="162"/>
      <c r="F233" s="163"/>
      <c r="G233" s="162"/>
      <c r="H233" s="162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</row>
    <row r="234" spans="1:26" ht="14.25" customHeight="1" x14ac:dyDescent="0.2">
      <c r="A234" s="162"/>
      <c r="B234" s="162"/>
      <c r="C234" s="162"/>
      <c r="D234" s="163"/>
      <c r="E234" s="162"/>
      <c r="F234" s="163"/>
      <c r="G234" s="162"/>
      <c r="H234" s="162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</row>
    <row r="235" spans="1:26" ht="14.25" customHeight="1" x14ac:dyDescent="0.2">
      <c r="A235" s="162"/>
      <c r="B235" s="162"/>
      <c r="C235" s="162"/>
      <c r="D235" s="163"/>
      <c r="E235" s="162"/>
      <c r="F235" s="163"/>
      <c r="G235" s="162"/>
      <c r="H235" s="162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</row>
    <row r="236" spans="1:26" ht="14.25" customHeight="1" x14ac:dyDescent="0.2">
      <c r="A236" s="162"/>
      <c r="B236" s="162"/>
      <c r="C236" s="162"/>
      <c r="D236" s="163"/>
      <c r="E236" s="162"/>
      <c r="F236" s="163"/>
      <c r="G236" s="162"/>
      <c r="H236" s="162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</row>
    <row r="237" spans="1:26" ht="14.25" customHeight="1" x14ac:dyDescent="0.2">
      <c r="A237" s="162"/>
      <c r="B237" s="162"/>
      <c r="C237" s="162"/>
      <c r="D237" s="163"/>
      <c r="E237" s="162"/>
      <c r="F237" s="163"/>
      <c r="G237" s="162"/>
      <c r="H237" s="162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</row>
    <row r="238" spans="1:26" ht="14.25" customHeight="1" x14ac:dyDescent="0.2">
      <c r="A238" s="162"/>
      <c r="B238" s="162"/>
      <c r="C238" s="162"/>
      <c r="D238" s="163"/>
      <c r="E238" s="162"/>
      <c r="F238" s="163"/>
      <c r="G238" s="162"/>
      <c r="H238" s="162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</row>
    <row r="239" spans="1:26" ht="14.25" customHeight="1" x14ac:dyDescent="0.2">
      <c r="A239" s="162"/>
      <c r="B239" s="162"/>
      <c r="C239" s="162"/>
      <c r="D239" s="163"/>
      <c r="E239" s="162"/>
      <c r="F239" s="163"/>
      <c r="G239" s="162"/>
      <c r="H239" s="162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</row>
    <row r="240" spans="1:26" ht="14.25" customHeight="1" x14ac:dyDescent="0.2">
      <c r="A240" s="162"/>
      <c r="B240" s="162"/>
      <c r="C240" s="162"/>
      <c r="D240" s="163"/>
      <c r="E240" s="162"/>
      <c r="F240" s="163"/>
      <c r="G240" s="162"/>
      <c r="H240" s="162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</sheetData>
  <mergeCells count="12">
    <mergeCell ref="B8:J8"/>
    <mergeCell ref="E10:J10"/>
    <mergeCell ref="H2:J2"/>
    <mergeCell ref="H3:J3"/>
    <mergeCell ref="B5:J5"/>
    <mergeCell ref="B6:J6"/>
    <mergeCell ref="B7:J7"/>
    <mergeCell ref="B10:D10"/>
    <mergeCell ref="B18:C18"/>
    <mergeCell ref="B21:D21"/>
    <mergeCell ref="E21:J21"/>
    <mergeCell ref="B38:C38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yavorskaya</cp:lastModifiedBy>
  <dcterms:modified xsi:type="dcterms:W3CDTF">2021-01-13T09:18:22Z</dcterms:modified>
</cp:coreProperties>
</file>