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S86" i="1"/>
  <c r="S87"/>
  <c r="R76" l="1"/>
  <c r="R77"/>
  <c r="R78"/>
  <c r="R79"/>
  <c r="S79" s="1"/>
  <c r="S78"/>
  <c r="P76"/>
  <c r="P77"/>
  <c r="P78"/>
  <c r="P79"/>
  <c r="P80"/>
  <c r="R80" s="1"/>
  <c r="S80" s="1"/>
  <c r="P81"/>
  <c r="R81" s="1"/>
  <c r="S81" s="1"/>
  <c r="Q45" l="1"/>
  <c r="S45" s="1"/>
  <c r="M42"/>
  <c r="M43"/>
  <c r="Q43" s="1"/>
  <c r="S43" s="1"/>
  <c r="M40"/>
  <c r="Q40" s="1"/>
  <c r="M41"/>
  <c r="Q41" s="1"/>
  <c r="S41" s="1"/>
  <c r="M38"/>
  <c r="Q38" s="1"/>
  <c r="M39"/>
  <c r="Q39" s="1"/>
  <c r="S39" s="1"/>
  <c r="Q36"/>
  <c r="Q37"/>
  <c r="R37"/>
  <c r="Q35"/>
  <c r="R35"/>
  <c r="P96"/>
  <c r="R96" s="1"/>
  <c r="S96" s="1"/>
  <c r="P97"/>
  <c r="R97" s="1"/>
  <c r="S97" s="1"/>
  <c r="P98"/>
  <c r="R98" s="1"/>
  <c r="S98" s="1"/>
  <c r="P99"/>
  <c r="R99" s="1"/>
  <c r="S99" s="1"/>
  <c r="P100"/>
  <c r="R100" s="1"/>
  <c r="S100" s="1"/>
  <c r="P101"/>
  <c r="R101" s="1"/>
  <c r="S101" s="1"/>
  <c r="P102"/>
  <c r="R102" s="1"/>
  <c r="S102" s="1"/>
  <c r="P103"/>
  <c r="R103" s="1"/>
  <c r="S103" s="1"/>
  <c r="P104"/>
  <c r="R104" s="1"/>
  <c r="S104" s="1"/>
  <c r="P105"/>
  <c r="R105" s="1"/>
  <c r="S105" s="1"/>
  <c r="P106"/>
  <c r="R106" s="1"/>
  <c r="S106" s="1"/>
  <c r="P107"/>
  <c r="R107" s="1"/>
  <c r="S107" s="1"/>
  <c r="P108"/>
  <c r="R108" s="1"/>
  <c r="S108" s="1"/>
  <c r="Q105"/>
  <c r="Q106"/>
  <c r="Q107"/>
  <c r="Q96"/>
  <c r="Q97"/>
  <c r="Q98"/>
  <c r="Q99"/>
  <c r="Q100"/>
  <c r="Q101"/>
  <c r="Q102"/>
  <c r="Q103"/>
  <c r="Q104"/>
  <c r="M96"/>
  <c r="M97"/>
  <c r="M98"/>
  <c r="M99"/>
  <c r="M100"/>
  <c r="M101"/>
  <c r="M102"/>
  <c r="M103"/>
  <c r="M104"/>
  <c r="P86"/>
  <c r="M86"/>
  <c r="M76"/>
  <c r="Q76" s="1"/>
  <c r="S76" s="1"/>
  <c r="M77"/>
  <c r="Q77" s="1"/>
  <c r="S77" s="1"/>
  <c r="M33"/>
  <c r="Q33" s="1"/>
  <c r="M34"/>
  <c r="Q34" s="1"/>
  <c r="M35"/>
  <c r="M37"/>
  <c r="Q42"/>
  <c r="M44"/>
  <c r="Q44" s="1"/>
  <c r="M46"/>
  <c r="Q46" s="1"/>
  <c r="M45"/>
  <c r="P33"/>
  <c r="R33" s="1"/>
  <c r="P34"/>
  <c r="R34" s="1"/>
  <c r="P36"/>
  <c r="R36" s="1"/>
  <c r="P38"/>
  <c r="R38" s="1"/>
  <c r="P40"/>
  <c r="R40" s="1"/>
  <c r="P42"/>
  <c r="R42" s="1"/>
  <c r="P44"/>
  <c r="R44" s="1"/>
  <c r="P46"/>
  <c r="R46" s="1"/>
  <c r="P47"/>
  <c r="R47" s="1"/>
  <c r="I29" i="2"/>
  <c r="F29"/>
  <c r="D29"/>
  <c r="I18"/>
  <c r="F18"/>
  <c r="D18"/>
  <c r="P112" i="1"/>
  <c r="J112"/>
  <c r="G112"/>
  <c r="P111"/>
  <c r="R111" s="1"/>
  <c r="R112" s="1"/>
  <c r="M111"/>
  <c r="M112" s="1"/>
  <c r="J109"/>
  <c r="G109"/>
  <c r="M108"/>
  <c r="Q108" s="1"/>
  <c r="P95"/>
  <c r="R95" s="1"/>
  <c r="M95"/>
  <c r="Q95" s="1"/>
  <c r="P92"/>
  <c r="M92"/>
  <c r="J92"/>
  <c r="G92"/>
  <c r="P91"/>
  <c r="M91"/>
  <c r="J91"/>
  <c r="G91"/>
  <c r="P90"/>
  <c r="M90"/>
  <c r="J90"/>
  <c r="J93" s="1"/>
  <c r="G90"/>
  <c r="P87"/>
  <c r="M87"/>
  <c r="J87"/>
  <c r="G87"/>
  <c r="P85"/>
  <c r="M85"/>
  <c r="J85"/>
  <c r="G85"/>
  <c r="P84"/>
  <c r="P88" s="1"/>
  <c r="M84"/>
  <c r="J84"/>
  <c r="G84"/>
  <c r="M81"/>
  <c r="J81"/>
  <c r="G81"/>
  <c r="P75"/>
  <c r="M75"/>
  <c r="J75"/>
  <c r="G75"/>
  <c r="P74"/>
  <c r="M74"/>
  <c r="J74"/>
  <c r="G74"/>
  <c r="P71"/>
  <c r="M71"/>
  <c r="J71"/>
  <c r="G71"/>
  <c r="P70"/>
  <c r="M70"/>
  <c r="J70"/>
  <c r="G70"/>
  <c r="P69"/>
  <c r="P72" s="1"/>
  <c r="M69"/>
  <c r="J69"/>
  <c r="G69"/>
  <c r="P66"/>
  <c r="M66"/>
  <c r="J66"/>
  <c r="G66"/>
  <c r="P65"/>
  <c r="M65"/>
  <c r="J65"/>
  <c r="G65"/>
  <c r="P64"/>
  <c r="M64"/>
  <c r="J64"/>
  <c r="G64"/>
  <c r="P63"/>
  <c r="P67" s="1"/>
  <c r="M63"/>
  <c r="J63"/>
  <c r="J67" s="1"/>
  <c r="G63"/>
  <c r="G67" s="1"/>
  <c r="P60"/>
  <c r="M60"/>
  <c r="J60"/>
  <c r="G60"/>
  <c r="P59"/>
  <c r="M59"/>
  <c r="J59"/>
  <c r="G59"/>
  <c r="P58"/>
  <c r="P61" s="1"/>
  <c r="M58"/>
  <c r="J58"/>
  <c r="G58"/>
  <c r="P55"/>
  <c r="M55"/>
  <c r="J55"/>
  <c r="G55"/>
  <c r="P54"/>
  <c r="M54"/>
  <c r="J54"/>
  <c r="J56" s="1"/>
  <c r="G54"/>
  <c r="P51"/>
  <c r="M51"/>
  <c r="Q51" s="1"/>
  <c r="P50"/>
  <c r="R50" s="1"/>
  <c r="M50"/>
  <c r="Q50" s="1"/>
  <c r="P49"/>
  <c r="R49" s="1"/>
  <c r="M49"/>
  <c r="Q49" s="1"/>
  <c r="P32"/>
  <c r="R32" s="1"/>
  <c r="M32"/>
  <c r="Q32" s="1"/>
  <c r="P31"/>
  <c r="R31" s="1"/>
  <c r="M31"/>
  <c r="Q31" s="1"/>
  <c r="P29"/>
  <c r="M29"/>
  <c r="J29"/>
  <c r="G29"/>
  <c r="P28"/>
  <c r="M28"/>
  <c r="J28"/>
  <c r="G28"/>
  <c r="P27"/>
  <c r="M27"/>
  <c r="M26" s="1"/>
  <c r="J27"/>
  <c r="J26" s="1"/>
  <c r="J52" s="1"/>
  <c r="G27"/>
  <c r="R22"/>
  <c r="P22"/>
  <c r="M22"/>
  <c r="J22"/>
  <c r="G22"/>
  <c r="R21"/>
  <c r="Q21"/>
  <c r="Q22" s="1"/>
  <c r="S38" l="1"/>
  <c r="S37"/>
  <c r="S35"/>
  <c r="R54"/>
  <c r="R64"/>
  <c r="R90"/>
  <c r="S90" s="1"/>
  <c r="J61"/>
  <c r="Q54"/>
  <c r="S54" s="1"/>
  <c r="Q90"/>
  <c r="Q92"/>
  <c r="S92" s="1"/>
  <c r="R74"/>
  <c r="R84"/>
  <c r="R85"/>
  <c r="Q55"/>
  <c r="S33"/>
  <c r="S44"/>
  <c r="R59"/>
  <c r="R60"/>
  <c r="Q64"/>
  <c r="Q74"/>
  <c r="S42"/>
  <c r="S34"/>
  <c r="S36"/>
  <c r="R69"/>
  <c r="R70"/>
  <c r="R71"/>
  <c r="J82"/>
  <c r="Q81"/>
  <c r="S47"/>
  <c r="S40"/>
  <c r="P56"/>
  <c r="S50"/>
  <c r="M48"/>
  <c r="S46"/>
  <c r="G82"/>
  <c r="R55"/>
  <c r="Q66"/>
  <c r="Q69"/>
  <c r="R75"/>
  <c r="Q84"/>
  <c r="R91"/>
  <c r="R92"/>
  <c r="M109"/>
  <c r="G56"/>
  <c r="G93"/>
  <c r="S21"/>
  <c r="S22" s="1"/>
  <c r="G61"/>
  <c r="Q59"/>
  <c r="R65"/>
  <c r="R66"/>
  <c r="J72"/>
  <c r="Q71"/>
  <c r="G72"/>
  <c r="P82"/>
  <c r="J88"/>
  <c r="G88"/>
  <c r="P93"/>
  <c r="Q91"/>
  <c r="Q28"/>
  <c r="Q29"/>
  <c r="S32"/>
  <c r="R28"/>
  <c r="M30"/>
  <c r="G26"/>
  <c r="G52" s="1"/>
  <c r="Q27"/>
  <c r="R27"/>
  <c r="R30"/>
  <c r="P30"/>
  <c r="S31"/>
  <c r="R51"/>
  <c r="S51" s="1"/>
  <c r="P48"/>
  <c r="Q58"/>
  <c r="Q63"/>
  <c r="M56"/>
  <c r="M61"/>
  <c r="Q60"/>
  <c r="M67"/>
  <c r="Q65"/>
  <c r="Q70"/>
  <c r="Q75"/>
  <c r="Q85"/>
  <c r="R109"/>
  <c r="Q48"/>
  <c r="S49"/>
  <c r="P26"/>
  <c r="R29"/>
  <c r="M72"/>
  <c r="M82"/>
  <c r="M88"/>
  <c r="M93"/>
  <c r="S95"/>
  <c r="S109" s="1"/>
  <c r="P109"/>
  <c r="R58"/>
  <c r="R63"/>
  <c r="Q109"/>
  <c r="Q111"/>
  <c r="R56" l="1"/>
  <c r="S71"/>
  <c r="Q56"/>
  <c r="S60"/>
  <c r="S64"/>
  <c r="R93"/>
  <c r="S66"/>
  <c r="S84"/>
  <c r="S65"/>
  <c r="S91"/>
  <c r="S93" s="1"/>
  <c r="R82"/>
  <c r="R88"/>
  <c r="S74"/>
  <c r="S69"/>
  <c r="M52"/>
  <c r="M113" s="1"/>
  <c r="M115" s="1"/>
  <c r="S59"/>
  <c r="R72"/>
  <c r="R61"/>
  <c r="J113"/>
  <c r="J115" s="1"/>
  <c r="G113"/>
  <c r="G115" s="1"/>
  <c r="R67"/>
  <c r="Q93"/>
  <c r="S55"/>
  <c r="S56" s="1"/>
  <c r="S29"/>
  <c r="R26"/>
  <c r="S28"/>
  <c r="Q30"/>
  <c r="P52"/>
  <c r="P113" s="1"/>
  <c r="P115" s="1"/>
  <c r="S30"/>
  <c r="S27"/>
  <c r="Q26"/>
  <c r="S63"/>
  <c r="Q67"/>
  <c r="Q112"/>
  <c r="S111"/>
  <c r="S112" s="1"/>
  <c r="S48"/>
  <c r="S85"/>
  <c r="Q88"/>
  <c r="R48"/>
  <c r="Q61"/>
  <c r="S58"/>
  <c r="S70"/>
  <c r="Q72"/>
  <c r="S75"/>
  <c r="Q82"/>
  <c r="S61" l="1"/>
  <c r="S67"/>
  <c r="S88"/>
  <c r="S72"/>
  <c r="Q52"/>
  <c r="Q113" s="1"/>
  <c r="Q115" s="1"/>
  <c r="S82"/>
  <c r="S26"/>
  <c r="S52" s="1"/>
  <c r="R52"/>
  <c r="R113" s="1"/>
  <c r="R115" s="1"/>
  <c r="S113" l="1"/>
  <c r="S115" s="1"/>
</calcChain>
</file>

<file path=xl/sharedStrings.xml><?xml version="1.0" encoding="utf-8"?>
<sst xmlns="http://schemas.openxmlformats.org/spreadsheetml/2006/main" count="369" uniqueCount="218">
  <si>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</si>
  <si>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</si>
  <si>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</si>
  <si>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</si>
  <si>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</si>
  <si>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</si>
  <si>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</si>
  <si>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</si>
  <si>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</si>
  <si>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</si>
  <si>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</si>
  <si>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</si>
  <si>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</si>
  <si>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</si>
  <si>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</si>
  <si>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</si>
  <si>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</si>
  <si>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</si>
  <si>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</si>
  <si>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</si>
  <si>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</si>
  <si>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</si>
  <si>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</si>
  <si>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</si>
  <si>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</si>
  <si>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</si>
  <si>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</si>
  <si>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</si>
  <si>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</si>
  <si>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</si>
  <si>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</si>
  <si>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</si>
  <si>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</si>
  <si>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</si>
  <si>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</si>
  <si>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</si>
  <si>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</si>
  <si>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</si>
  <si>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</si>
  <si>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</si>
  <si>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</si>
  <si>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</si>
  <si>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</si>
  <si>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</si>
  <si>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</si>
  <si>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</si>
  <si>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</si>
  <si>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</si>
  <si>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</si>
  <si>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</si>
  <si>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</si>
  <si>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</si>
  <si>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</si>
  <si>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</si>
  <si>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</si>
  <si>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</si>
  <si>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</si>
  <si>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</si>
  <si>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</si>
  <si>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</si>
  <si>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</si>
  <si>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</si>
  <si>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</si>
  <si>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</si>
  <si>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</si>
  <si>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</si>
  <si>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</si>
  <si>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</si>
  <si>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</si>
  <si>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</si>
  <si>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</si>
  <si>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</si>
  <si>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</si>
  <si>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</si>
  <si>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</si>
  <si>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</si>
  <si>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</si>
  <si>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</si>
  <si>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</si>
  <si>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</si>
  <si>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</si>
  <si>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</si>
  <si>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</si>
  <si>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</si>
  <si>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</si>
  <si>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</si>
  <si>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</si>
  <si>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</si>
  <si>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</si>
  <si>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</si>
  <si>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</si>
  <si>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</si>
  <si>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</si>
  <si>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</si>
  <si>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</si>
  <si>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</si>
  <si>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</si>
  <si>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</si>
  <si>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</si>
  <si>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</si>
  <si>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</si>
  <si>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</si>
  <si>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</si>
  <si>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</si>
  <si>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</si>
  <si>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</si>
  <si>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</si>
  <si>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</si>
  <si>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</si>
  <si>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</si>
  <si>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</si>
  <si>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</si>
  <si>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</si>
  <si>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</si>
  <si>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</si>
  <si>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</si>
  <si>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</si>
  <si>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</si>
  <si>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</si>
  <si>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</si>
  <si>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</si>
  <si>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</si>
  <si>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</si>
  <si>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</si>
  <si>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</si>
  <si>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</si>
  <si>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</si>
  <si>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</si>
  <si>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</si>
  <si>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</si>
  <si>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</si>
  <si>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</si>
  <si>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</si>
  <si>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</si>
  <si>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</si>
  <si>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</si>
  <si>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</si>
  <si>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</si>
  <si>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</si>
  <si>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</si>
  <si>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</si>
  <si>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</si>
  <si>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</si>
  <si>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</si>
  <si>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</si>
  <si>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</si>
  <si>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</si>
  <si>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ФОП ПЕРУЦЬКИЙ ОЛЕКСАНДР
ВОЛОДИМИРОВИЧ</t>
  </si>
  <si>
    <t>Коломійцев О. В., художній керівник проекту</t>
  </si>
  <si>
    <t>Єргієва М. П., координатор проекту</t>
  </si>
  <si>
    <t>Ігнатенко Т. С, солістка проекту</t>
  </si>
  <si>
    <t>1.2.4</t>
  </si>
  <si>
    <t>Котляревська О. В., солістка проекту</t>
  </si>
  <si>
    <t>1.2.5</t>
  </si>
  <si>
    <t>Уманенко В. Г., художник по костюмах</t>
  </si>
  <si>
    <t>1.2.6</t>
  </si>
  <si>
    <t>Суляєв С. В., художник-аніматор</t>
  </si>
  <si>
    <t>1.2.7</t>
  </si>
  <si>
    <t>Кутінова О. С., художник VFX</t>
  </si>
  <si>
    <t>1.2.8</t>
  </si>
  <si>
    <t>Севастєєва Т.О., бухгалтер проекту</t>
  </si>
  <si>
    <t>1.2.9</t>
  </si>
  <si>
    <t>Пушкарьова Д.С., відео-оператор, монтажер</t>
  </si>
  <si>
    <t>1.2.10</t>
  </si>
  <si>
    <t>Попова І.А., художник по костюмах</t>
  </si>
  <si>
    <t>Мамаєв Ю.В., художник-аніматор</t>
  </si>
  <si>
    <t>Пушкарьова Д. С., художник VFX</t>
  </si>
  <si>
    <t>Садовніков А.М., відео-оператор</t>
  </si>
  <si>
    <t>1.2.11</t>
  </si>
  <si>
    <t>Шуліка Я.Ш., артиска - інструменталістка</t>
  </si>
  <si>
    <t>Єфіменко Л.О., художник  - декоратор</t>
  </si>
  <si>
    <t>ФОП Рутковська О. Л., звукозапис</t>
  </si>
  <si>
    <t>ФОП Мелешко Р.В., звукозапис</t>
  </si>
  <si>
    <t>6.4</t>
  </si>
  <si>
    <t>6.5</t>
  </si>
  <si>
    <t>Жорсткий диск</t>
  </si>
  <si>
    <t xml:space="preserve">Аудіо-плата </t>
  </si>
  <si>
    <t xml:space="preserve">Звукознімач </t>
  </si>
  <si>
    <t>Ноутбук</t>
  </si>
  <si>
    <t xml:space="preserve"> Обслуговування сайту проекту </t>
  </si>
  <si>
    <t xml:space="preserve">Сайт проекту </t>
  </si>
  <si>
    <t>7.4</t>
  </si>
  <si>
    <t>Просування проекту</t>
  </si>
  <si>
    <t>Реклама на радіо</t>
  </si>
  <si>
    <t>вихід</t>
  </si>
  <si>
    <t>9.3</t>
  </si>
  <si>
    <t>9.4</t>
  </si>
  <si>
    <t>Друк флаєрів</t>
  </si>
  <si>
    <t>9.5</t>
  </si>
  <si>
    <t>Друк плакатів</t>
  </si>
  <si>
    <t>9.6</t>
  </si>
  <si>
    <t>Друк постерів</t>
  </si>
  <si>
    <t>9.7</t>
  </si>
  <si>
    <t>Друк буклетів</t>
  </si>
  <si>
    <t>9.8</t>
  </si>
  <si>
    <t>Макет (буклет)</t>
  </si>
  <si>
    <t>сторінка</t>
  </si>
  <si>
    <t>9.9</t>
  </si>
  <si>
    <t>Сітілайт</t>
  </si>
  <si>
    <t>9.10</t>
  </si>
  <si>
    <t>Розповсюдження флаєрів</t>
  </si>
  <si>
    <t>9.11</t>
  </si>
  <si>
    <t>9.12</t>
  </si>
  <si>
    <t>ФОП Ткаля О.В. (створення рекламної кампанії)</t>
  </si>
  <si>
    <t>ФОП Оржинська І.І. (дизайнер поліграфії)</t>
  </si>
  <si>
    <t>ФОП Рутковська О. Л., монтаж відео</t>
  </si>
  <si>
    <t>Ковальова Ж.М., бухгалтер проект</t>
  </si>
  <si>
    <t>Вуколов С.С. ,художник  - декоратор</t>
  </si>
  <si>
    <t>Epiphone EJ-200CE VS (гіт. корпус)</t>
  </si>
  <si>
    <t>Epiphone EJ-200CE VS/GH ел. (гіт. гриф)</t>
  </si>
  <si>
    <t>D'addario EJ44FF (комплект струн)</t>
  </si>
  <si>
    <t>Fishman Fluence Single Width PRF-STR-WH1 123754 (звукознімач)</t>
  </si>
  <si>
    <t>6.6</t>
  </si>
  <si>
    <t>6.7</t>
  </si>
  <si>
    <t>6.8</t>
  </si>
  <si>
    <t>Додаток № _4____</t>
  </si>
  <si>
    <t>№ 3ORG51-26481 від "19" листопада 2020 року</t>
  </si>
  <si>
    <t>з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</si>
</sst>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0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8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166" fontId="14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70" xfId="0" applyNumberFormat="1" applyFont="1" applyBorder="1" applyAlignment="1">
      <alignment horizontal="center" vertical="top" wrapText="1"/>
    </xf>
    <xf numFmtId="49" fontId="26" fillId="0" borderId="49" xfId="0" applyNumberFormat="1" applyFont="1" applyBorder="1" applyAlignment="1">
      <alignment horizontal="center" vertical="top" wrapText="1"/>
    </xf>
    <xf numFmtId="166" fontId="26" fillId="7" borderId="48" xfId="0" applyNumberFormat="1" applyFont="1" applyFill="1" applyBorder="1" applyAlignment="1">
      <alignment vertical="top" wrapText="1"/>
    </xf>
    <xf numFmtId="166" fontId="27" fillId="7" borderId="80" xfId="0" applyNumberFormat="1" applyFont="1" applyFill="1" applyBorder="1" applyAlignment="1">
      <alignment horizontal="center" vertical="top" wrapText="1"/>
    </xf>
    <xf numFmtId="3" fontId="4" fillId="5" borderId="57" xfId="0" applyNumberFormat="1" applyFont="1" applyFill="1" applyBorder="1" applyAlignment="1">
      <alignment horizontal="center" vertical="center" wrapText="1"/>
    </xf>
    <xf numFmtId="4" fontId="4" fillId="5" borderId="57" xfId="0" applyNumberFormat="1" applyFont="1" applyFill="1" applyBorder="1" applyAlignment="1">
      <alignment horizontal="center" vertical="center" wrapText="1"/>
    </xf>
    <xf numFmtId="4" fontId="4" fillId="5" borderId="33" xfId="0" applyNumberFormat="1" applyFont="1" applyFill="1" applyBorder="1" applyAlignment="1">
      <alignment horizontal="right" vertical="center" wrapText="1"/>
    </xf>
    <xf numFmtId="0" fontId="4" fillId="5" borderId="58" xfId="0" applyFont="1" applyFill="1" applyBorder="1" applyAlignment="1">
      <alignment vertical="center" wrapText="1"/>
    </xf>
    <xf numFmtId="4" fontId="5" fillId="0" borderId="81" xfId="0" applyNumberFormat="1" applyFont="1" applyBorder="1" applyAlignment="1">
      <alignment horizontal="center" vertical="top" wrapText="1"/>
    </xf>
    <xf numFmtId="4" fontId="5" fillId="0" borderId="81" xfId="0" applyNumberFormat="1" applyFont="1" applyBorder="1" applyAlignment="1">
      <alignment horizontal="right" vertical="top" wrapText="1"/>
    </xf>
    <xf numFmtId="4" fontId="5" fillId="0" borderId="83" xfId="0" applyNumberFormat="1" applyFont="1" applyBorder="1" applyAlignment="1">
      <alignment horizontal="center" vertical="top" wrapText="1"/>
    </xf>
    <xf numFmtId="4" fontId="5" fillId="0" borderId="84" xfId="0" applyNumberFormat="1" applyFont="1" applyBorder="1" applyAlignment="1">
      <alignment horizontal="center" vertical="top" wrapText="1"/>
    </xf>
    <xf numFmtId="166" fontId="27" fillId="7" borderId="36" xfId="0" applyNumberFormat="1" applyFont="1" applyFill="1" applyBorder="1" applyAlignment="1">
      <alignment horizontal="center" vertical="top" wrapText="1"/>
    </xf>
    <xf numFmtId="166" fontId="27" fillId="7" borderId="87" xfId="0" applyNumberFormat="1" applyFont="1" applyFill="1" applyBorder="1" applyAlignment="1">
      <alignment horizontal="center" vertical="top" wrapText="1"/>
    </xf>
    <xf numFmtId="166" fontId="27" fillId="7" borderId="86" xfId="0" applyNumberFormat="1" applyFont="1" applyFill="1" applyBorder="1" applyAlignment="1">
      <alignment horizontal="center" vertical="top" wrapText="1"/>
    </xf>
    <xf numFmtId="3" fontId="5" fillId="0" borderId="88" xfId="0" applyNumberFormat="1" applyFont="1" applyBorder="1" applyAlignment="1">
      <alignment horizontal="center" vertical="top" wrapText="1"/>
    </xf>
    <xf numFmtId="3" fontId="5" fillId="0" borderId="85" xfId="0" applyNumberFormat="1" applyFont="1" applyBorder="1" applyAlignment="1">
      <alignment horizontal="center" vertical="top" wrapText="1"/>
    </xf>
    <xf numFmtId="0" fontId="5" fillId="0" borderId="85" xfId="0" applyNumberFormat="1" applyFont="1" applyBorder="1" applyAlignment="1">
      <alignment horizontal="center" vertical="top" wrapText="1"/>
    </xf>
    <xf numFmtId="0" fontId="5" fillId="0" borderId="85" xfId="0" applyFont="1" applyBorder="1" applyAlignment="1">
      <alignment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5" fillId="0" borderId="94" xfId="0" applyNumberFormat="1" applyFont="1" applyBorder="1" applyAlignment="1">
      <alignment horizontal="center" vertical="top" wrapText="1"/>
    </xf>
    <xf numFmtId="4" fontId="5" fillId="0" borderId="95" xfId="0" applyNumberFormat="1" applyFont="1" applyBorder="1" applyAlignment="1">
      <alignment horizontal="center" vertical="top" wrapText="1"/>
    </xf>
    <xf numFmtId="4" fontId="5" fillId="0" borderId="96" xfId="0" applyNumberFormat="1" applyFont="1" applyBorder="1" applyAlignment="1">
      <alignment horizontal="right" vertical="top" wrapText="1"/>
    </xf>
    <xf numFmtId="3" fontId="5" fillId="0" borderId="97" xfId="0" applyNumberFormat="1" applyFont="1" applyBorder="1" applyAlignment="1">
      <alignment horizontal="center" vertical="top" wrapText="1"/>
    </xf>
    <xf numFmtId="4" fontId="5" fillId="0" borderId="98" xfId="0" applyNumberFormat="1" applyFont="1" applyBorder="1" applyAlignment="1">
      <alignment horizontal="right" vertical="top" wrapText="1"/>
    </xf>
    <xf numFmtId="3" fontId="5" fillId="0" borderId="99" xfId="0" applyNumberFormat="1" applyFont="1" applyBorder="1" applyAlignment="1">
      <alignment horizontal="center" vertical="top" wrapText="1"/>
    </xf>
    <xf numFmtId="0" fontId="5" fillId="0" borderId="99" xfId="0" applyNumberFormat="1" applyFont="1" applyBorder="1" applyAlignment="1">
      <alignment horizontal="center" vertical="top" wrapText="1"/>
    </xf>
    <xf numFmtId="4" fontId="5" fillId="0" borderId="101" xfId="0" applyNumberFormat="1" applyFont="1" applyBorder="1" applyAlignment="1">
      <alignment horizontal="center" vertical="top" wrapText="1"/>
    </xf>
    <xf numFmtId="4" fontId="5" fillId="0" borderId="102" xfId="0" applyNumberFormat="1" applyFont="1" applyBorder="1" applyAlignment="1">
      <alignment horizontal="right" vertical="top" wrapText="1"/>
    </xf>
    <xf numFmtId="4" fontId="5" fillId="0" borderId="103" xfId="0" applyNumberFormat="1" applyFont="1" applyBorder="1" applyAlignment="1">
      <alignment horizontal="right" vertical="top" wrapText="1"/>
    </xf>
    <xf numFmtId="3" fontId="5" fillId="0" borderId="100" xfId="0" applyNumberFormat="1" applyFont="1" applyBorder="1" applyAlignment="1">
      <alignment horizontal="center" vertical="top" wrapText="1"/>
    </xf>
    <xf numFmtId="4" fontId="5" fillId="0" borderId="104" xfId="0" applyNumberFormat="1" applyFont="1" applyBorder="1" applyAlignment="1">
      <alignment horizontal="right" vertical="top" wrapText="1"/>
    </xf>
    <xf numFmtId="166" fontId="27" fillId="0" borderId="43" xfId="0" applyNumberFormat="1" applyFont="1" applyBorder="1" applyAlignment="1">
      <alignment vertical="top" wrapText="1"/>
    </xf>
    <xf numFmtId="166" fontId="4" fillId="6" borderId="8" xfId="0" applyNumberFormat="1" applyFont="1" applyFill="1" applyBorder="1" applyAlignment="1">
      <alignment vertical="center"/>
    </xf>
    <xf numFmtId="0" fontId="0" fillId="0" borderId="81" xfId="0" applyFont="1" applyBorder="1" applyAlignment="1"/>
    <xf numFmtId="166" fontId="4" fillId="0" borderId="92" xfId="0" applyNumberFormat="1" applyFont="1" applyBorder="1" applyAlignment="1">
      <alignment vertical="top" wrapText="1"/>
    </xf>
    <xf numFmtId="166" fontId="4" fillId="5" borderId="66" xfId="0" applyNumberFormat="1" applyFont="1" applyFill="1" applyBorder="1" applyAlignment="1">
      <alignment vertical="center" wrapText="1"/>
    </xf>
    <xf numFmtId="166" fontId="4" fillId="0" borderId="109" xfId="0" applyNumberFormat="1" applyFont="1" applyBorder="1" applyAlignment="1">
      <alignment vertical="top" wrapText="1"/>
    </xf>
    <xf numFmtId="166" fontId="4" fillId="0" borderId="110" xfId="0" applyNumberFormat="1" applyFont="1" applyBorder="1" applyAlignment="1">
      <alignment vertical="top" wrapText="1"/>
    </xf>
    <xf numFmtId="166" fontId="4" fillId="0" borderId="111" xfId="0" applyNumberFormat="1" applyFont="1" applyBorder="1" applyAlignment="1">
      <alignment vertical="top" wrapText="1"/>
    </xf>
    <xf numFmtId="49" fontId="4" fillId="0" borderId="105" xfId="0" applyNumberFormat="1" applyFont="1" applyBorder="1" applyAlignment="1">
      <alignment horizontal="center" vertical="top" wrapText="1"/>
    </xf>
    <xf numFmtId="49" fontId="4" fillId="0" borderId="106" xfId="0" applyNumberFormat="1" applyFont="1" applyBorder="1" applyAlignment="1">
      <alignment horizontal="center" vertical="top" wrapText="1"/>
    </xf>
    <xf numFmtId="4" fontId="5" fillId="0" borderId="43" xfId="0" applyNumberFormat="1" applyFont="1" applyBorder="1" applyAlignment="1">
      <alignment horizontal="right" vertical="top" wrapText="1"/>
    </xf>
    <xf numFmtId="166" fontId="5" fillId="6" borderId="14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167" fontId="27" fillId="0" borderId="62" xfId="0" applyNumberFormat="1" applyFont="1" applyBorder="1" applyAlignment="1">
      <alignment horizontal="left" vertical="top" wrapText="1"/>
    </xf>
    <xf numFmtId="4" fontId="4" fillId="5" borderId="67" xfId="0" applyNumberFormat="1" applyFont="1" applyFill="1" applyBorder="1" applyAlignment="1">
      <alignment horizontal="right" vertical="center" wrapText="1"/>
    </xf>
    <xf numFmtId="4" fontId="5" fillId="0" borderId="112" xfId="0" applyNumberFormat="1" applyFont="1" applyBorder="1" applyAlignment="1">
      <alignment horizontal="right" vertical="top" wrapText="1"/>
    </xf>
    <xf numFmtId="4" fontId="5" fillId="0" borderId="113" xfId="0" applyNumberFormat="1" applyFont="1" applyBorder="1" applyAlignment="1">
      <alignment horizontal="right" vertical="top" wrapText="1"/>
    </xf>
    <xf numFmtId="4" fontId="5" fillId="0" borderId="104" xfId="0" applyNumberFormat="1" applyFont="1" applyBorder="1" applyAlignment="1">
      <alignment horizontal="center" vertical="top" wrapText="1"/>
    </xf>
    <xf numFmtId="3" fontId="27" fillId="0" borderId="44" xfId="0" applyNumberFormat="1" applyFont="1" applyBorder="1" applyAlignment="1">
      <alignment horizontal="center" vertical="top" wrapText="1"/>
    </xf>
    <xf numFmtId="4" fontId="27" fillId="0" borderId="45" xfId="0" applyNumberFormat="1" applyFont="1" applyBorder="1" applyAlignment="1">
      <alignment horizontal="center" vertical="top" wrapText="1"/>
    </xf>
    <xf numFmtId="4" fontId="5" fillId="0" borderId="83" xfId="0" applyNumberFormat="1" applyFont="1" applyBorder="1" applyAlignment="1">
      <alignment horizontal="right" vertical="top" wrapText="1"/>
    </xf>
    <xf numFmtId="4" fontId="5" fillId="0" borderId="84" xfId="0" applyNumberFormat="1" applyFont="1" applyBorder="1" applyAlignment="1">
      <alignment horizontal="right" vertical="top" wrapText="1"/>
    </xf>
    <xf numFmtId="3" fontId="27" fillId="0" borderId="114" xfId="0" applyNumberFormat="1" applyFont="1" applyBorder="1" applyAlignment="1">
      <alignment horizontal="center" vertical="top" wrapText="1"/>
    </xf>
    <xf numFmtId="4" fontId="27" fillId="0" borderId="115" xfId="0" applyNumberFormat="1" applyFont="1" applyBorder="1" applyAlignment="1">
      <alignment horizontal="center" vertical="top" wrapText="1"/>
    </xf>
    <xf numFmtId="4" fontId="27" fillId="0" borderId="81" xfId="0" applyNumberFormat="1" applyFont="1" applyBorder="1" applyAlignment="1">
      <alignment horizontal="center" vertical="top" wrapText="1"/>
    </xf>
    <xf numFmtId="166" fontId="4" fillId="5" borderId="67" xfId="0" applyNumberFormat="1" applyFont="1" applyFill="1" applyBorder="1" applyAlignment="1">
      <alignment horizontal="center" vertical="center" wrapText="1"/>
    </xf>
    <xf numFmtId="166" fontId="5" fillId="0" borderId="105" xfId="0" applyNumberFormat="1" applyFont="1" applyBorder="1" applyAlignment="1">
      <alignment horizontal="center" vertical="top" wrapText="1"/>
    </xf>
    <xf numFmtId="166" fontId="5" fillId="0" borderId="116" xfId="0" applyNumberFormat="1" applyFont="1" applyBorder="1" applyAlignment="1">
      <alignment horizontal="center" vertical="top" wrapText="1"/>
    </xf>
    <xf numFmtId="166" fontId="5" fillId="0" borderId="108" xfId="0" applyNumberFormat="1" applyFont="1" applyBorder="1" applyAlignment="1">
      <alignment horizontal="center" vertical="top" wrapText="1"/>
    </xf>
    <xf numFmtId="167" fontId="27" fillId="0" borderId="62" xfId="0" applyNumberFormat="1" applyFont="1" applyFill="1" applyBorder="1" applyAlignment="1">
      <alignment horizontal="left" vertical="top" wrapText="1"/>
    </xf>
    <xf numFmtId="167" fontId="27" fillId="0" borderId="64" xfId="0" applyNumberFormat="1" applyFont="1" applyFill="1" applyBorder="1" applyAlignment="1">
      <alignment horizontal="left" vertical="top" wrapText="1"/>
    </xf>
    <xf numFmtId="3" fontId="5" fillId="0" borderId="117" xfId="0" applyNumberFormat="1" applyFont="1" applyBorder="1" applyAlignment="1">
      <alignment horizontal="center" vertical="top" wrapText="1"/>
    </xf>
    <xf numFmtId="3" fontId="5" fillId="0" borderId="118" xfId="0" applyNumberFormat="1" applyFont="1" applyBorder="1" applyAlignment="1">
      <alignment horizontal="center" vertical="top" wrapText="1"/>
    </xf>
    <xf numFmtId="166" fontId="5" fillId="0" borderId="107" xfId="0" applyNumberFormat="1" applyFont="1" applyBorder="1" applyAlignment="1">
      <alignment horizontal="center" vertical="top" wrapText="1"/>
    </xf>
    <xf numFmtId="3" fontId="5" fillId="0" borderId="114" xfId="0" applyNumberFormat="1" applyFont="1" applyBorder="1" applyAlignment="1">
      <alignment horizontal="center" vertical="top" wrapText="1"/>
    </xf>
    <xf numFmtId="4" fontId="5" fillId="0" borderId="115" xfId="0" applyNumberFormat="1" applyFont="1" applyBorder="1" applyAlignment="1">
      <alignment horizontal="center" vertical="top" wrapText="1"/>
    </xf>
    <xf numFmtId="3" fontId="5" fillId="0" borderId="119" xfId="0" applyNumberFormat="1" applyFont="1" applyBorder="1" applyAlignment="1">
      <alignment horizontal="center" vertical="top" wrapText="1"/>
    </xf>
    <xf numFmtId="4" fontId="5" fillId="0" borderId="120" xfId="0" applyNumberFormat="1" applyFont="1" applyBorder="1" applyAlignment="1">
      <alignment horizontal="center" vertical="top" wrapText="1"/>
    </xf>
    <xf numFmtId="4" fontId="5" fillId="0" borderId="121" xfId="0" applyNumberFormat="1" applyFont="1" applyBorder="1" applyAlignment="1">
      <alignment horizontal="right" vertical="top" wrapText="1"/>
    </xf>
    <xf numFmtId="166" fontId="27" fillId="7" borderId="122" xfId="0" applyNumberFormat="1" applyFont="1" applyFill="1" applyBorder="1" applyAlignment="1">
      <alignment vertical="top" wrapText="1"/>
    </xf>
    <xf numFmtId="166" fontId="5" fillId="0" borderId="123" xfId="0" applyNumberFormat="1" applyFont="1" applyBorder="1" applyAlignment="1">
      <alignment horizontal="center" vertical="top" wrapText="1"/>
    </xf>
    <xf numFmtId="166" fontId="5" fillId="0" borderId="124" xfId="0" applyNumberFormat="1" applyFont="1" applyBorder="1" applyAlignment="1">
      <alignment horizontal="center" vertical="top" wrapText="1"/>
    </xf>
    <xf numFmtId="166" fontId="27" fillId="0" borderId="50" xfId="0" applyNumberFormat="1" applyFont="1" applyBorder="1" applyAlignment="1">
      <alignment vertical="top" wrapText="1"/>
    </xf>
    <xf numFmtId="166" fontId="26" fillId="7" borderId="55" xfId="0" applyNumberFormat="1" applyFont="1" applyFill="1" applyBorder="1" applyAlignment="1">
      <alignment vertical="top" wrapText="1"/>
    </xf>
    <xf numFmtId="49" fontId="26" fillId="7" borderId="108" xfId="0" applyNumberFormat="1" applyFont="1" applyFill="1" applyBorder="1" applyAlignment="1">
      <alignment horizontal="center" vertical="top" wrapText="1"/>
    </xf>
    <xf numFmtId="166" fontId="27" fillId="7" borderId="125" xfId="0" applyNumberFormat="1" applyFont="1" applyFill="1" applyBorder="1" applyAlignment="1">
      <alignment vertical="top" wrapText="1"/>
    </xf>
    <xf numFmtId="166" fontId="27" fillId="7" borderId="108" xfId="0" applyNumberFormat="1" applyFont="1" applyFill="1" applyBorder="1" applyAlignment="1">
      <alignment horizontal="center" vertical="top" wrapText="1"/>
    </xf>
    <xf numFmtId="0" fontId="5" fillId="0" borderId="126" xfId="0" applyNumberFormat="1" applyFont="1" applyBorder="1" applyAlignment="1">
      <alignment horizontal="center" vertical="top" wrapText="1"/>
    </xf>
    <xf numFmtId="4" fontId="5" fillId="0" borderId="127" xfId="0" applyNumberFormat="1" applyFont="1" applyBorder="1" applyAlignment="1">
      <alignment horizontal="center" vertical="top" wrapText="1"/>
    </xf>
    <xf numFmtId="4" fontId="5" fillId="0" borderId="128" xfId="0" applyNumberFormat="1" applyFont="1" applyBorder="1" applyAlignment="1">
      <alignment horizontal="right" vertical="top" wrapText="1"/>
    </xf>
    <xf numFmtId="166" fontId="27" fillId="0" borderId="0" xfId="0" applyNumberFormat="1" applyFont="1" applyBorder="1" applyAlignment="1">
      <alignment vertical="top" wrapText="1"/>
    </xf>
    <xf numFmtId="166" fontId="4" fillId="5" borderId="57" xfId="0" applyNumberFormat="1" applyFont="1" applyFill="1" applyBorder="1" applyAlignment="1">
      <alignment horizontal="center" vertical="center" wrapText="1"/>
    </xf>
    <xf numFmtId="166" fontId="27" fillId="7" borderId="129" xfId="0" applyNumberFormat="1" applyFont="1" applyFill="1" applyBorder="1" applyAlignment="1">
      <alignment horizontal="center" vertical="top" wrapText="1"/>
    </xf>
    <xf numFmtId="166" fontId="27" fillId="7" borderId="130" xfId="0" applyNumberFormat="1" applyFont="1" applyFill="1" applyBorder="1" applyAlignment="1">
      <alignment horizontal="center" vertical="top" wrapText="1"/>
    </xf>
    <xf numFmtId="166" fontId="27" fillId="7" borderId="131" xfId="0" applyNumberFormat="1" applyFont="1" applyFill="1" applyBorder="1" applyAlignment="1">
      <alignment horizontal="center" vertical="top" wrapText="1"/>
    </xf>
    <xf numFmtId="166" fontId="27" fillId="7" borderId="123" xfId="0" applyNumberFormat="1" applyFont="1" applyFill="1" applyBorder="1" applyAlignment="1">
      <alignment horizontal="center" vertical="top" wrapText="1"/>
    </xf>
    <xf numFmtId="166" fontId="27" fillId="7" borderId="124" xfId="0" applyNumberFormat="1" applyFont="1" applyFill="1" applyBorder="1" applyAlignment="1">
      <alignment horizontal="center" vertical="top" wrapText="1"/>
    </xf>
    <xf numFmtId="0" fontId="0" fillId="0" borderId="108" xfId="0" applyFont="1" applyBorder="1" applyAlignment="1"/>
    <xf numFmtId="166" fontId="26" fillId="7" borderId="84" xfId="0" applyNumberFormat="1" applyFont="1" applyFill="1" applyBorder="1" applyAlignment="1">
      <alignment vertical="top" wrapText="1"/>
    </xf>
    <xf numFmtId="166" fontId="27" fillId="7" borderId="82" xfId="0" applyNumberFormat="1" applyFont="1" applyFill="1" applyBorder="1" applyAlignment="1">
      <alignment vertical="top" wrapText="1"/>
    </xf>
    <xf numFmtId="166" fontId="27" fillId="7" borderId="132" xfId="0" applyNumberFormat="1" applyFont="1" applyFill="1" applyBorder="1" applyAlignment="1">
      <alignment vertical="top" wrapText="1"/>
    </xf>
    <xf numFmtId="166" fontId="28" fillId="7" borderId="122" xfId="0" applyNumberFormat="1" applyFont="1" applyFill="1" applyBorder="1" applyAlignment="1">
      <alignment vertical="top" wrapText="1"/>
    </xf>
    <xf numFmtId="166" fontId="28" fillId="7" borderId="133" xfId="0" applyNumberFormat="1" applyFont="1" applyFill="1" applyBorder="1" applyAlignment="1">
      <alignment vertical="top" wrapText="1"/>
    </xf>
    <xf numFmtId="49" fontId="4" fillId="5" borderId="14" xfId="0" applyNumberFormat="1" applyFont="1" applyFill="1" applyBorder="1" applyAlignment="1">
      <alignment horizontal="center" vertical="center" wrapText="1"/>
    </xf>
    <xf numFmtId="49" fontId="26" fillId="7" borderId="123" xfId="0" applyNumberFormat="1" applyFont="1" applyFill="1" applyBorder="1" applyAlignment="1">
      <alignment horizontal="center" vertical="top" wrapText="1"/>
    </xf>
    <xf numFmtId="49" fontId="26" fillId="7" borderId="106" xfId="0" applyNumberFormat="1" applyFont="1" applyFill="1" applyBorder="1" applyAlignment="1">
      <alignment horizontal="center" vertical="top" wrapText="1"/>
    </xf>
    <xf numFmtId="49" fontId="26" fillId="7" borderId="107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166" fontId="4" fillId="0" borderId="91" xfId="0" applyNumberFormat="1" applyFont="1" applyBorder="1" applyAlignment="1">
      <alignment vertical="top" wrapText="1"/>
    </xf>
    <xf numFmtId="3" fontId="5" fillId="0" borderId="134" xfId="0" applyNumberFormat="1" applyFont="1" applyBorder="1" applyAlignment="1">
      <alignment horizontal="center" vertical="top" wrapText="1"/>
    </xf>
    <xf numFmtId="4" fontId="5" fillId="0" borderId="135" xfId="0" applyNumberFormat="1" applyFont="1" applyBorder="1" applyAlignment="1">
      <alignment horizontal="center" vertical="top" wrapText="1"/>
    </xf>
    <xf numFmtId="3" fontId="5" fillId="0" borderId="126" xfId="0" applyNumberFormat="1" applyFont="1" applyBorder="1" applyAlignment="1">
      <alignment horizontal="center" vertical="top" wrapText="1"/>
    </xf>
    <xf numFmtId="4" fontId="5" fillId="0" borderId="127" xfId="0" applyNumberFormat="1" applyFont="1" applyBorder="1" applyAlignment="1">
      <alignment horizontal="right" vertical="top" wrapText="1"/>
    </xf>
    <xf numFmtId="4" fontId="27" fillId="0" borderId="135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0" fillId="0" borderId="0" xfId="0" applyFont="1" applyBorder="1" applyAlignment="1"/>
    <xf numFmtId="4" fontId="5" fillId="0" borderId="136" xfId="0" applyNumberFormat="1" applyFont="1" applyBorder="1" applyAlignment="1">
      <alignment horizontal="right" vertical="top" wrapText="1"/>
    </xf>
    <xf numFmtId="4" fontId="5" fillId="0" borderId="101" xfId="0" applyNumberFormat="1" applyFont="1" applyBorder="1" applyAlignment="1">
      <alignment horizontal="right" vertical="top" wrapText="1"/>
    </xf>
    <xf numFmtId="4" fontId="5" fillId="6" borderId="137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center" vertical="center" wrapText="1"/>
    </xf>
    <xf numFmtId="4" fontId="4" fillId="5" borderId="0" xfId="0" applyNumberFormat="1" applyFont="1" applyFill="1" applyBorder="1" applyAlignment="1">
      <alignment horizontal="right" vertical="center" wrapText="1"/>
    </xf>
    <xf numFmtId="3" fontId="27" fillId="0" borderId="99" xfId="0" applyNumberFormat="1" applyFont="1" applyBorder="1" applyAlignment="1">
      <alignment horizontal="center" vertical="top" wrapText="1"/>
    </xf>
    <xf numFmtId="3" fontId="27" fillId="0" borderId="126" xfId="0" applyNumberFormat="1" applyFont="1" applyBorder="1" applyAlignment="1">
      <alignment horizontal="center" vertical="top" wrapText="1"/>
    </xf>
    <xf numFmtId="3" fontId="5" fillId="6" borderId="119" xfId="0" applyNumberFormat="1" applyFont="1" applyFill="1" applyBorder="1" applyAlignment="1">
      <alignment horizontal="center" vertical="center" wrapText="1"/>
    </xf>
    <xf numFmtId="4" fontId="5" fillId="6" borderId="120" xfId="0" applyNumberFormat="1" applyFont="1" applyFill="1" applyBorder="1" applyAlignment="1">
      <alignment horizontal="center" vertical="center" wrapText="1"/>
    </xf>
    <xf numFmtId="4" fontId="5" fillId="6" borderId="121" xfId="0" applyNumberFormat="1" applyFont="1" applyFill="1" applyBorder="1" applyAlignment="1">
      <alignment horizontal="right" vertical="center" wrapText="1"/>
    </xf>
    <xf numFmtId="4" fontId="5" fillId="6" borderId="71" xfId="0" applyNumberFormat="1" applyFont="1" applyFill="1" applyBorder="1" applyAlignment="1">
      <alignment horizontal="right" vertical="center" wrapText="1"/>
    </xf>
    <xf numFmtId="3" fontId="5" fillId="6" borderId="138" xfId="0" applyNumberFormat="1" applyFont="1" applyFill="1" applyBorder="1" applyAlignment="1">
      <alignment horizontal="center" vertical="center" wrapText="1"/>
    </xf>
    <xf numFmtId="4" fontId="5" fillId="6" borderId="139" xfId="0" applyNumberFormat="1" applyFont="1" applyFill="1" applyBorder="1" applyAlignment="1">
      <alignment horizontal="center" vertical="center" wrapText="1"/>
    </xf>
    <xf numFmtId="4" fontId="5" fillId="6" borderId="140" xfId="0" applyNumberFormat="1" applyFont="1" applyFill="1" applyBorder="1" applyAlignment="1">
      <alignment horizontal="right" vertical="center" wrapText="1"/>
    </xf>
    <xf numFmtId="167" fontId="27" fillId="0" borderId="78" xfId="0" applyNumberFormat="1" applyFont="1" applyBorder="1" applyAlignment="1">
      <alignment horizontal="left" vertical="top" wrapText="1"/>
    </xf>
    <xf numFmtId="167" fontId="5" fillId="0" borderId="77" xfId="0" applyNumberFormat="1" applyFont="1" applyFill="1" applyBorder="1" applyAlignment="1">
      <alignment horizontal="left" vertical="top" wrapText="1"/>
    </xf>
    <xf numFmtId="167" fontId="5" fillId="0" borderId="77" xfId="0" applyNumberFormat="1" applyFont="1" applyBorder="1" applyAlignment="1">
      <alignment horizontal="left" vertical="top" wrapText="1"/>
    </xf>
    <xf numFmtId="167" fontId="5" fillId="0" borderId="0" xfId="0" applyNumberFormat="1" applyFont="1" applyFill="1" applyBorder="1" applyAlignment="1">
      <alignment horizontal="left" vertical="top" wrapText="1"/>
    </xf>
    <xf numFmtId="49" fontId="4" fillId="0" borderId="107" xfId="0" applyNumberFormat="1" applyFont="1" applyBorder="1" applyAlignment="1">
      <alignment horizontal="center" vertical="top" wrapText="1"/>
    </xf>
    <xf numFmtId="49" fontId="26" fillId="0" borderId="107" xfId="0" applyNumberFormat="1" applyFont="1" applyBorder="1" applyAlignment="1">
      <alignment horizontal="center" vertical="top" wrapText="1"/>
    </xf>
    <xf numFmtId="49" fontId="26" fillId="0" borderId="124" xfId="0" applyNumberFormat="1" applyFont="1" applyBorder="1" applyAlignment="1">
      <alignment horizontal="center" vertical="top" wrapText="1"/>
    </xf>
    <xf numFmtId="0" fontId="0" fillId="0" borderId="99" xfId="0" applyFont="1" applyBorder="1" applyAlignment="1"/>
    <xf numFmtId="0" fontId="0" fillId="0" borderId="98" xfId="0" applyFont="1" applyBorder="1" applyAlignment="1"/>
    <xf numFmtId="0" fontId="0" fillId="0" borderId="91" xfId="0" applyFont="1" applyBorder="1" applyAlignment="1"/>
    <xf numFmtId="0" fontId="0" fillId="0" borderId="100" xfId="0" applyFont="1" applyBorder="1" applyAlignment="1"/>
    <xf numFmtId="0" fontId="0" fillId="0" borderId="104" xfId="0" applyFont="1" applyBorder="1" applyAlignment="1"/>
    <xf numFmtId="0" fontId="0" fillId="0" borderId="102" xfId="0" applyFont="1" applyBorder="1" applyAlignment="1"/>
    <xf numFmtId="167" fontId="27" fillId="0" borderId="78" xfId="0" applyNumberFormat="1" applyFont="1" applyBorder="1" applyAlignment="1">
      <alignment vertical="top" wrapText="1"/>
    </xf>
    <xf numFmtId="167" fontId="27" fillId="0" borderId="77" xfId="0" applyNumberFormat="1" applyFont="1" applyBorder="1" applyAlignment="1">
      <alignment vertical="top" wrapText="1"/>
    </xf>
    <xf numFmtId="49" fontId="26" fillId="0" borderId="105" xfId="0" applyNumberFormat="1" applyFont="1" applyBorder="1" applyAlignment="1">
      <alignment horizontal="center" vertical="top" wrapText="1"/>
    </xf>
    <xf numFmtId="49" fontId="26" fillId="0" borderId="141" xfId="0" applyNumberFormat="1" applyFont="1" applyBorder="1" applyAlignment="1">
      <alignment horizontal="center" vertical="top" wrapText="1"/>
    </xf>
    <xf numFmtId="49" fontId="26" fillId="0" borderId="106" xfId="0" applyNumberFormat="1" applyFont="1" applyBorder="1" applyAlignment="1">
      <alignment horizontal="center" vertical="top" wrapText="1"/>
    </xf>
    <xf numFmtId="49" fontId="29" fillId="0" borderId="107" xfId="0" applyNumberFormat="1" applyFont="1" applyBorder="1" applyAlignment="1">
      <alignment horizontal="center" vertical="top" wrapText="1"/>
    </xf>
    <xf numFmtId="49" fontId="13" fillId="0" borderId="108" xfId="0" applyNumberFormat="1" applyFont="1" applyBorder="1" applyAlignment="1">
      <alignment horizontal="center" vertical="top" wrapText="1"/>
    </xf>
    <xf numFmtId="167" fontId="25" fillId="0" borderId="122" xfId="0" applyNumberFormat="1" applyFont="1" applyBorder="1" applyAlignment="1">
      <alignment vertical="top" wrapText="1"/>
    </xf>
    <xf numFmtId="167" fontId="25" fillId="0" borderId="0" xfId="0" applyNumberFormat="1" applyFont="1" applyBorder="1" applyAlignment="1">
      <alignment vertical="top" wrapText="1"/>
    </xf>
    <xf numFmtId="167" fontId="0" fillId="0" borderId="142" xfId="0" applyNumberFormat="1" applyFont="1" applyBorder="1" applyAlignment="1">
      <alignment vertical="top" wrapText="1"/>
    </xf>
    <xf numFmtId="166" fontId="27" fillId="0" borderId="105" xfId="0" applyNumberFormat="1" applyFont="1" applyBorder="1" applyAlignment="1">
      <alignment horizontal="center" vertical="top" wrapText="1"/>
    </xf>
    <xf numFmtId="166" fontId="27" fillId="0" borderId="143" xfId="0" applyNumberFormat="1" applyFont="1" applyBorder="1" applyAlignment="1">
      <alignment horizontal="center" vertical="top" wrapText="1"/>
    </xf>
    <xf numFmtId="166" fontId="5" fillId="0" borderId="143" xfId="0" applyNumberFormat="1" applyFont="1" applyBorder="1" applyAlignment="1">
      <alignment horizontal="center" vertical="top" wrapText="1"/>
    </xf>
    <xf numFmtId="49" fontId="13" fillId="5" borderId="66" xfId="0" applyNumberFormat="1" applyFont="1" applyFill="1" applyBorder="1" applyAlignment="1">
      <alignment horizontal="center" wrapText="1"/>
    </xf>
    <xf numFmtId="166" fontId="5" fillId="6" borderId="17" xfId="0" applyNumberFormat="1" applyFont="1" applyFill="1" applyBorder="1" applyAlignment="1">
      <alignment vertical="center"/>
    </xf>
    <xf numFmtId="167" fontId="27" fillId="0" borderId="69" xfId="0" applyNumberFormat="1" applyFont="1" applyBorder="1" applyAlignment="1">
      <alignment vertical="top" wrapText="1"/>
    </xf>
    <xf numFmtId="166" fontId="14" fillId="5" borderId="86" xfId="0" applyNumberFormat="1" applyFont="1" applyFill="1" applyBorder="1" applyAlignment="1">
      <alignment wrapText="1"/>
    </xf>
    <xf numFmtId="166" fontId="5" fillId="6" borderId="36" xfId="0" applyNumberFormat="1" applyFont="1" applyFill="1" applyBorder="1" applyAlignment="1">
      <alignment horizontal="center" vertical="center" wrapText="1"/>
    </xf>
    <xf numFmtId="166" fontId="4" fillId="5" borderId="86" xfId="0" applyNumberFormat="1" applyFont="1" applyFill="1" applyBorder="1" applyAlignment="1">
      <alignment horizontal="center" vertical="center" wrapText="1"/>
    </xf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55" xfId="0" applyFont="1" applyBorder="1"/>
    <xf numFmtId="3" fontId="5" fillId="0" borderId="89" xfId="0" applyNumberFormat="1" applyFont="1" applyBorder="1" applyAlignment="1">
      <alignment horizontal="center" vertical="center" wrapText="1"/>
    </xf>
    <xf numFmtId="0" fontId="0" fillId="0" borderId="90" xfId="0" applyFont="1" applyBorder="1" applyAlignment="1"/>
    <xf numFmtId="0" fontId="7" fillId="0" borderId="90" xfId="0" applyFont="1" applyBorder="1"/>
    <xf numFmtId="0" fontId="7" fillId="0" borderId="91" xfId="0" applyFont="1" applyBorder="1"/>
    <xf numFmtId="0" fontId="0" fillId="0" borderId="0" xfId="0" applyFont="1" applyBorder="1" applyAlignment="1"/>
    <xf numFmtId="0" fontId="7" fillId="0" borderId="92" xfId="0" applyFont="1" applyBorder="1"/>
    <xf numFmtId="0" fontId="0" fillId="0" borderId="93" xfId="0" applyFont="1" applyBorder="1" applyAlignment="1"/>
    <xf numFmtId="0" fontId="7" fillId="0" borderId="93" xfId="0" applyFont="1" applyBorder="1"/>
    <xf numFmtId="0" fontId="7" fillId="0" borderId="50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7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3" fontId="5" fillId="0" borderId="0" xfId="0" applyNumberFormat="1" applyFont="1" applyBorder="1" applyAlignment="1">
      <alignment horizontal="center" vertical="center" wrapText="1"/>
    </xf>
    <xf numFmtId="0" fontId="7" fillId="0" borderId="69" xfId="0" applyFont="1" applyBorder="1"/>
    <xf numFmtId="0" fontId="7" fillId="0" borderId="43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41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8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32"/>
  <sheetViews>
    <sheetView tabSelected="1" zoomScale="60" zoomScaleNormal="60" workbookViewId="0">
      <selection activeCell="N122" sqref="N122"/>
    </sheetView>
  </sheetViews>
  <sheetFormatPr defaultColWidth="12.625" defaultRowHeight="15" customHeight="1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215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216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370" t="s">
        <v>1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370" t="s">
        <v>2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1" customHeight="1">
      <c r="A15" s="371" t="s">
        <v>147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372" t="s">
        <v>3</v>
      </c>
      <c r="B17" s="374" t="s">
        <v>4</v>
      </c>
      <c r="C17" s="374" t="s">
        <v>5</v>
      </c>
      <c r="D17" s="376" t="s">
        <v>6</v>
      </c>
      <c r="E17" s="337" t="s">
        <v>7</v>
      </c>
      <c r="F17" s="338"/>
      <c r="G17" s="339"/>
      <c r="H17" s="337" t="s">
        <v>8</v>
      </c>
      <c r="I17" s="338"/>
      <c r="J17" s="339"/>
      <c r="K17" s="337" t="s">
        <v>9</v>
      </c>
      <c r="L17" s="338"/>
      <c r="M17" s="339"/>
      <c r="N17" s="337" t="s">
        <v>10</v>
      </c>
      <c r="O17" s="338"/>
      <c r="P17" s="339"/>
      <c r="Q17" s="367" t="s">
        <v>11</v>
      </c>
      <c r="R17" s="338"/>
      <c r="S17" s="339"/>
      <c r="T17" s="368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373"/>
      <c r="B18" s="375"/>
      <c r="C18" s="375"/>
      <c r="D18" s="377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36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0</v>
      </c>
      <c r="N21" s="38"/>
      <c r="O21" s="39"/>
      <c r="P21" s="40">
        <v>0</v>
      </c>
      <c r="Q21" s="40">
        <f>G21+M21</f>
        <v>0</v>
      </c>
      <c r="R21" s="40">
        <f>J21+P21</f>
        <v>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0</v>
      </c>
      <c r="N22" s="46"/>
      <c r="O22" s="47"/>
      <c r="P22" s="48">
        <f t="shared" ref="P22:S22" si="0">SUM(P21)</f>
        <v>0</v>
      </c>
      <c r="Q22" s="48">
        <f t="shared" si="0"/>
        <v>0</v>
      </c>
      <c r="R22" s="48">
        <f t="shared" si="0"/>
        <v>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340"/>
      <c r="B23" s="341"/>
      <c r="C23" s="34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71" t="s">
        <v>34</v>
      </c>
      <c r="B30" s="64" t="s">
        <v>43</v>
      </c>
      <c r="C30" s="71" t="s">
        <v>44</v>
      </c>
      <c r="D30" s="73"/>
      <c r="E30" s="74"/>
      <c r="F30" s="75"/>
      <c r="G30" s="76"/>
      <c r="H30" s="192"/>
      <c r="I30" s="193"/>
      <c r="J30" s="194"/>
      <c r="K30" s="192"/>
      <c r="L30" s="193"/>
      <c r="M30" s="194">
        <f>SUM(M31:M46)</f>
        <v>218250</v>
      </c>
      <c r="N30" s="192"/>
      <c r="O30" s="193"/>
      <c r="P30" s="194">
        <f>SUM(P31:P47)</f>
        <v>218250</v>
      </c>
      <c r="Q30" s="194">
        <f>SUM(Q31:Q47)</f>
        <v>218250</v>
      </c>
      <c r="R30" s="194">
        <f>SUM(R31:R47)</f>
        <v>218250</v>
      </c>
      <c r="S30" s="194">
        <f>SUM(S31:S47)</f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thickBot="1">
      <c r="A31" s="175" t="s">
        <v>37</v>
      </c>
      <c r="B31" s="273" t="s">
        <v>45</v>
      </c>
      <c r="C31" s="268" t="s">
        <v>148</v>
      </c>
      <c r="D31" s="176" t="s">
        <v>40</v>
      </c>
      <c r="E31" s="342" t="s">
        <v>46</v>
      </c>
      <c r="F31" s="341"/>
      <c r="G31" s="343"/>
      <c r="H31" s="345" t="s">
        <v>46</v>
      </c>
      <c r="I31" s="346"/>
      <c r="J31" s="347"/>
      <c r="K31" s="195">
        <v>2</v>
      </c>
      <c r="L31" s="196">
        <v>13900</v>
      </c>
      <c r="M31" s="197">
        <f t="shared" ref="M31:M46" si="9">K31*L31</f>
        <v>27800</v>
      </c>
      <c r="N31" s="240">
        <v>2</v>
      </c>
      <c r="O31" s="196">
        <v>13900</v>
      </c>
      <c r="P31" s="204">
        <f t="shared" ref="P31:P47" si="10">N31*O31</f>
        <v>27800</v>
      </c>
      <c r="Q31" s="204">
        <f t="shared" ref="Q31:Q46" si="11">G31+M31</f>
        <v>27800</v>
      </c>
      <c r="R31" s="204">
        <f t="shared" ref="R31:R47" si="12">J31+P31</f>
        <v>27800</v>
      </c>
      <c r="S31" s="197">
        <f t="shared" ref="S31:S47" si="13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thickBot="1">
      <c r="A32" s="175" t="s">
        <v>37</v>
      </c>
      <c r="B32" s="274" t="s">
        <v>47</v>
      </c>
      <c r="C32" s="269" t="s">
        <v>149</v>
      </c>
      <c r="D32" s="185" t="s">
        <v>40</v>
      </c>
      <c r="E32" s="344"/>
      <c r="F32" s="341"/>
      <c r="G32" s="343"/>
      <c r="H32" s="348"/>
      <c r="I32" s="349"/>
      <c r="J32" s="343"/>
      <c r="K32" s="198">
        <v>2</v>
      </c>
      <c r="L32" s="183">
        <v>8000</v>
      </c>
      <c r="M32" s="199">
        <f t="shared" si="9"/>
        <v>16000</v>
      </c>
      <c r="N32" s="188">
        <v>2</v>
      </c>
      <c r="O32" s="183">
        <v>8000</v>
      </c>
      <c r="P32" s="182">
        <f t="shared" si="10"/>
        <v>16000</v>
      </c>
      <c r="Q32" s="182">
        <f t="shared" si="11"/>
        <v>16000</v>
      </c>
      <c r="R32" s="182">
        <f t="shared" si="12"/>
        <v>16000</v>
      </c>
      <c r="S32" s="199">
        <f t="shared" si="13"/>
        <v>0</v>
      </c>
      <c r="T32" s="9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>
      <c r="A33" s="175" t="s">
        <v>37</v>
      </c>
      <c r="B33" s="274" t="s">
        <v>48</v>
      </c>
      <c r="C33" s="248" t="s">
        <v>150</v>
      </c>
      <c r="D33" s="261" t="s">
        <v>40</v>
      </c>
      <c r="E33" s="343"/>
      <c r="F33" s="341"/>
      <c r="G33" s="343"/>
      <c r="H33" s="348"/>
      <c r="I33" s="349"/>
      <c r="J33" s="343"/>
      <c r="K33" s="200">
        <v>2</v>
      </c>
      <c r="L33" s="184">
        <v>10100</v>
      </c>
      <c r="M33" s="199">
        <f t="shared" si="9"/>
        <v>20200</v>
      </c>
      <c r="N33" s="189">
        <v>1</v>
      </c>
      <c r="O33" s="184">
        <v>10100</v>
      </c>
      <c r="P33" s="182">
        <f t="shared" si="10"/>
        <v>10100</v>
      </c>
      <c r="Q33" s="182">
        <f t="shared" si="11"/>
        <v>20200</v>
      </c>
      <c r="R33" s="182">
        <f t="shared" si="12"/>
        <v>10100</v>
      </c>
      <c r="S33" s="199">
        <f t="shared" si="13"/>
        <v>10100</v>
      </c>
      <c r="T33" s="19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>
      <c r="A34" s="175" t="s">
        <v>37</v>
      </c>
      <c r="B34" s="274" t="s">
        <v>151</v>
      </c>
      <c r="C34" s="248" t="s">
        <v>152</v>
      </c>
      <c r="D34" s="262" t="s">
        <v>40</v>
      </c>
      <c r="E34" s="343"/>
      <c r="F34" s="341"/>
      <c r="G34" s="343"/>
      <c r="H34" s="348"/>
      <c r="I34" s="349"/>
      <c r="J34" s="343"/>
      <c r="K34" s="200">
        <v>2</v>
      </c>
      <c r="L34" s="184">
        <v>13900</v>
      </c>
      <c r="M34" s="199">
        <f t="shared" si="9"/>
        <v>27800</v>
      </c>
      <c r="N34" s="190">
        <v>2</v>
      </c>
      <c r="O34" s="184">
        <v>13900</v>
      </c>
      <c r="P34" s="182">
        <f t="shared" si="10"/>
        <v>27800</v>
      </c>
      <c r="Q34" s="182">
        <f t="shared" si="11"/>
        <v>27800</v>
      </c>
      <c r="R34" s="182">
        <f t="shared" si="12"/>
        <v>27800</v>
      </c>
      <c r="S34" s="199">
        <f t="shared" si="13"/>
        <v>0</v>
      </c>
      <c r="T34" s="19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>
      <c r="A35" s="175"/>
      <c r="B35" s="274"/>
      <c r="C35" s="248" t="s">
        <v>154</v>
      </c>
      <c r="D35" s="262" t="s">
        <v>40</v>
      </c>
      <c r="E35" s="343"/>
      <c r="F35" s="341"/>
      <c r="G35" s="343"/>
      <c r="H35" s="348"/>
      <c r="I35" s="349"/>
      <c r="J35" s="343"/>
      <c r="K35" s="201">
        <v>1.5</v>
      </c>
      <c r="L35" s="184">
        <v>10000</v>
      </c>
      <c r="M35" s="199">
        <f>K35*L35</f>
        <v>15000</v>
      </c>
      <c r="N35" s="190"/>
      <c r="O35" s="184"/>
      <c r="P35" s="182"/>
      <c r="Q35" s="182">
        <f t="shared" si="11"/>
        <v>15000</v>
      </c>
      <c r="R35" s="182">
        <f t="shared" si="12"/>
        <v>0</v>
      </c>
      <c r="S35" s="199">
        <f t="shared" si="13"/>
        <v>15000</v>
      </c>
      <c r="T35" s="191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>
      <c r="A36" s="175" t="s">
        <v>37</v>
      </c>
      <c r="B36" s="274" t="s">
        <v>153</v>
      </c>
      <c r="C36" s="248" t="s">
        <v>164</v>
      </c>
      <c r="D36" s="262" t="s">
        <v>40</v>
      </c>
      <c r="E36" s="343"/>
      <c r="F36" s="341"/>
      <c r="G36" s="343"/>
      <c r="H36" s="348"/>
      <c r="I36" s="349"/>
      <c r="J36" s="343"/>
      <c r="K36" s="307"/>
      <c r="L36" s="209"/>
      <c r="M36" s="308"/>
      <c r="N36" s="189">
        <v>2</v>
      </c>
      <c r="O36" s="184">
        <v>12550</v>
      </c>
      <c r="P36" s="182">
        <f t="shared" si="10"/>
        <v>25100</v>
      </c>
      <c r="Q36" s="182">
        <f t="shared" si="11"/>
        <v>0</v>
      </c>
      <c r="R36" s="182">
        <f t="shared" si="12"/>
        <v>25100</v>
      </c>
      <c r="S36" s="199">
        <f t="shared" si="13"/>
        <v>-25100</v>
      </c>
      <c r="T36" s="191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>
      <c r="A37" s="175"/>
      <c r="B37" s="274"/>
      <c r="C37" s="248" t="s">
        <v>156</v>
      </c>
      <c r="D37" s="262" t="s">
        <v>40</v>
      </c>
      <c r="E37" s="343"/>
      <c r="F37" s="341"/>
      <c r="G37" s="343"/>
      <c r="H37" s="348"/>
      <c r="I37" s="349"/>
      <c r="J37" s="343"/>
      <c r="K37" s="201">
        <v>1.5</v>
      </c>
      <c r="L37" s="184">
        <v>12000</v>
      </c>
      <c r="M37" s="199">
        <f>K37*L37</f>
        <v>18000</v>
      </c>
      <c r="N37" s="189"/>
      <c r="O37" s="184"/>
      <c r="P37" s="182"/>
      <c r="Q37" s="182">
        <f t="shared" si="11"/>
        <v>18000</v>
      </c>
      <c r="R37" s="182">
        <f t="shared" si="12"/>
        <v>0</v>
      </c>
      <c r="S37" s="199">
        <f t="shared" si="13"/>
        <v>18000</v>
      </c>
      <c r="T37" s="19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>
      <c r="A38" s="175" t="s">
        <v>37</v>
      </c>
      <c r="B38" s="274" t="s">
        <v>155</v>
      </c>
      <c r="C38" s="270" t="s">
        <v>165</v>
      </c>
      <c r="D38" s="262" t="s">
        <v>40</v>
      </c>
      <c r="E38" s="343"/>
      <c r="F38" s="341"/>
      <c r="G38" s="343"/>
      <c r="H38" s="348"/>
      <c r="I38" s="349"/>
      <c r="J38" s="343"/>
      <c r="K38" s="309"/>
      <c r="L38" s="284"/>
      <c r="M38" s="199">
        <f t="shared" ref="M38:M43" si="14">K38*L38</f>
        <v>0</v>
      </c>
      <c r="N38" s="189">
        <v>1.5</v>
      </c>
      <c r="O38" s="184">
        <v>12000</v>
      </c>
      <c r="P38" s="182">
        <f t="shared" si="10"/>
        <v>18000</v>
      </c>
      <c r="Q38" s="182">
        <f t="shared" si="11"/>
        <v>0</v>
      </c>
      <c r="R38" s="182">
        <f t="shared" si="12"/>
        <v>18000</v>
      </c>
      <c r="S38" s="199">
        <f t="shared" si="13"/>
        <v>-18000</v>
      </c>
      <c r="T38" s="19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>
      <c r="A39" s="175"/>
      <c r="B39" s="274"/>
      <c r="C39" s="270" t="s">
        <v>158</v>
      </c>
      <c r="D39" s="262" t="s">
        <v>40</v>
      </c>
      <c r="E39" s="343"/>
      <c r="F39" s="341"/>
      <c r="G39" s="343"/>
      <c r="H39" s="348"/>
      <c r="I39" s="349"/>
      <c r="J39" s="343"/>
      <c r="K39" s="201">
        <v>2</v>
      </c>
      <c r="L39" s="184">
        <v>13900</v>
      </c>
      <c r="M39" s="199">
        <f t="shared" si="14"/>
        <v>27800</v>
      </c>
      <c r="N39" s="189"/>
      <c r="O39" s="184"/>
      <c r="P39" s="182"/>
      <c r="Q39" s="182">
        <f t="shared" si="11"/>
        <v>27800</v>
      </c>
      <c r="R39" s="182"/>
      <c r="S39" s="199">
        <f t="shared" si="13"/>
        <v>27800</v>
      </c>
      <c r="T39" s="19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thickBot="1">
      <c r="A40" s="175" t="s">
        <v>37</v>
      </c>
      <c r="B40" s="274" t="s">
        <v>157</v>
      </c>
      <c r="C40" s="270" t="s">
        <v>166</v>
      </c>
      <c r="D40" s="262" t="s">
        <v>40</v>
      </c>
      <c r="E40" s="343"/>
      <c r="F40" s="341"/>
      <c r="G40" s="343"/>
      <c r="H40" s="348"/>
      <c r="I40" s="349"/>
      <c r="J40" s="343"/>
      <c r="K40" s="200"/>
      <c r="L40" s="184"/>
      <c r="M40" s="199">
        <f t="shared" si="14"/>
        <v>0</v>
      </c>
      <c r="N40" s="189">
        <v>2</v>
      </c>
      <c r="O40" s="184">
        <v>13700</v>
      </c>
      <c r="P40" s="182">
        <f t="shared" si="10"/>
        <v>27400</v>
      </c>
      <c r="Q40" s="182">
        <f t="shared" si="11"/>
        <v>0</v>
      </c>
      <c r="R40" s="182">
        <f t="shared" si="12"/>
        <v>27400</v>
      </c>
      <c r="S40" s="199">
        <f t="shared" si="13"/>
        <v>-27400</v>
      </c>
      <c r="T40" s="19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thickBot="1">
      <c r="A41" s="175"/>
      <c r="B41" s="274"/>
      <c r="C41" s="270" t="s">
        <v>206</v>
      </c>
      <c r="D41" s="263" t="s">
        <v>40</v>
      </c>
      <c r="E41" s="343"/>
      <c r="F41" s="341"/>
      <c r="G41" s="343"/>
      <c r="H41" s="348"/>
      <c r="I41" s="349"/>
      <c r="J41" s="343"/>
      <c r="K41" s="200">
        <v>2</v>
      </c>
      <c r="L41" s="184">
        <v>9000</v>
      </c>
      <c r="M41" s="199">
        <f t="shared" si="14"/>
        <v>18000</v>
      </c>
      <c r="N41" s="189"/>
      <c r="O41" s="184"/>
      <c r="P41" s="182"/>
      <c r="Q41" s="182">
        <f t="shared" si="11"/>
        <v>18000</v>
      </c>
      <c r="R41" s="182"/>
      <c r="S41" s="199">
        <f t="shared" si="13"/>
        <v>18000</v>
      </c>
      <c r="T41" s="191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thickBot="1">
      <c r="A42" s="175" t="s">
        <v>37</v>
      </c>
      <c r="B42" s="274" t="s">
        <v>159</v>
      </c>
      <c r="C42" s="270" t="s">
        <v>160</v>
      </c>
      <c r="D42" s="187" t="s">
        <v>40</v>
      </c>
      <c r="E42" s="343"/>
      <c r="F42" s="341"/>
      <c r="G42" s="343"/>
      <c r="H42" s="348"/>
      <c r="I42" s="349"/>
      <c r="J42" s="343"/>
      <c r="K42" s="200"/>
      <c r="L42" s="184"/>
      <c r="M42" s="199">
        <f t="shared" si="14"/>
        <v>0</v>
      </c>
      <c r="N42" s="189">
        <v>2</v>
      </c>
      <c r="O42" s="184">
        <v>9000</v>
      </c>
      <c r="P42" s="182">
        <f t="shared" si="10"/>
        <v>18000</v>
      </c>
      <c r="Q42" s="182">
        <f t="shared" si="11"/>
        <v>0</v>
      </c>
      <c r="R42" s="182">
        <f t="shared" si="12"/>
        <v>18000</v>
      </c>
      <c r="S42" s="199">
        <f t="shared" si="13"/>
        <v>-18000</v>
      </c>
      <c r="T42" s="19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>
      <c r="A43" s="175"/>
      <c r="B43" s="274"/>
      <c r="C43" s="271" t="s">
        <v>162</v>
      </c>
      <c r="D43" s="266"/>
      <c r="E43" s="343"/>
      <c r="F43" s="341"/>
      <c r="G43" s="343"/>
      <c r="H43" s="348"/>
      <c r="I43" s="349"/>
      <c r="J43" s="343"/>
      <c r="K43" s="200">
        <v>2</v>
      </c>
      <c r="L43" s="184">
        <v>13700</v>
      </c>
      <c r="M43" s="199">
        <f t="shared" si="14"/>
        <v>27400</v>
      </c>
      <c r="N43" s="189"/>
      <c r="O43" s="184"/>
      <c r="P43" s="182"/>
      <c r="Q43" s="182">
        <f t="shared" si="11"/>
        <v>27400</v>
      </c>
      <c r="R43" s="182"/>
      <c r="S43" s="199">
        <f t="shared" si="13"/>
        <v>27400</v>
      </c>
      <c r="T43" s="191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>
      <c r="A44" s="267" t="s">
        <v>37</v>
      </c>
      <c r="B44" s="275" t="s">
        <v>161</v>
      </c>
      <c r="C44" s="248" t="s">
        <v>167</v>
      </c>
      <c r="D44" s="264" t="s">
        <v>40</v>
      </c>
      <c r="E44" s="343"/>
      <c r="F44" s="341"/>
      <c r="G44" s="343"/>
      <c r="H44" s="348"/>
      <c r="I44" s="349"/>
      <c r="J44" s="343"/>
      <c r="K44" s="200"/>
      <c r="L44" s="184"/>
      <c r="M44" s="199">
        <f t="shared" si="9"/>
        <v>0</v>
      </c>
      <c r="N44" s="189">
        <v>2</v>
      </c>
      <c r="O44" s="184">
        <v>8100</v>
      </c>
      <c r="P44" s="182">
        <f t="shared" si="10"/>
        <v>16200</v>
      </c>
      <c r="Q44" s="182">
        <f t="shared" si="11"/>
        <v>0</v>
      </c>
      <c r="R44" s="182">
        <f t="shared" si="12"/>
        <v>16200</v>
      </c>
      <c r="S44" s="199">
        <f t="shared" si="13"/>
        <v>-16200</v>
      </c>
      <c r="T44" s="191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thickBot="1">
      <c r="A45" s="267"/>
      <c r="B45" s="275"/>
      <c r="C45" s="248" t="s">
        <v>207</v>
      </c>
      <c r="D45" s="265" t="s">
        <v>40</v>
      </c>
      <c r="E45" s="343"/>
      <c r="F45" s="341"/>
      <c r="G45" s="343"/>
      <c r="H45" s="348"/>
      <c r="I45" s="349"/>
      <c r="J45" s="343"/>
      <c r="K45" s="256">
        <v>1.5</v>
      </c>
      <c r="L45" s="257">
        <v>13500</v>
      </c>
      <c r="M45" s="258">
        <f>K45*L45</f>
        <v>20250</v>
      </c>
      <c r="N45" s="189"/>
      <c r="O45" s="184"/>
      <c r="P45" s="182"/>
      <c r="Q45" s="182">
        <f t="shared" si="11"/>
        <v>20250</v>
      </c>
      <c r="R45" s="182"/>
      <c r="S45" s="199">
        <f t="shared" si="13"/>
        <v>20250</v>
      </c>
      <c r="T45" s="191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 thickBot="1">
      <c r="A46" s="252" t="s">
        <v>37</v>
      </c>
      <c r="B46" s="253" t="s">
        <v>163</v>
      </c>
      <c r="C46" s="254" t="s">
        <v>169</v>
      </c>
      <c r="D46" s="255" t="s">
        <v>40</v>
      </c>
      <c r="E46" s="343"/>
      <c r="F46" s="341"/>
      <c r="G46" s="343"/>
      <c r="H46" s="348"/>
      <c r="I46" s="349"/>
      <c r="J46" s="343"/>
      <c r="K46" s="200"/>
      <c r="L46" s="181"/>
      <c r="M46" s="199">
        <f t="shared" si="9"/>
        <v>0</v>
      </c>
      <c r="N46" s="190">
        <v>1.5</v>
      </c>
      <c r="O46" s="184">
        <v>13500</v>
      </c>
      <c r="P46" s="182">
        <f t="shared" si="10"/>
        <v>20250</v>
      </c>
      <c r="Q46" s="182">
        <f t="shared" si="11"/>
        <v>0</v>
      </c>
      <c r="R46" s="182">
        <f t="shared" si="12"/>
        <v>20250</v>
      </c>
      <c r="S46" s="199">
        <f t="shared" si="13"/>
        <v>-20250</v>
      </c>
      <c r="T46" s="19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thickBot="1">
      <c r="A47" s="175" t="s">
        <v>37</v>
      </c>
      <c r="B47" s="253" t="s">
        <v>168</v>
      </c>
      <c r="C47" s="259" t="s">
        <v>170</v>
      </c>
      <c r="D47" s="255" t="s">
        <v>40</v>
      </c>
      <c r="E47" s="343"/>
      <c r="F47" s="341"/>
      <c r="G47" s="343"/>
      <c r="H47" s="350"/>
      <c r="I47" s="351"/>
      <c r="J47" s="352"/>
      <c r="K47" s="310"/>
      <c r="L47" s="311"/>
      <c r="M47" s="312"/>
      <c r="N47" s="241">
        <v>2</v>
      </c>
      <c r="O47" s="202">
        <v>5800</v>
      </c>
      <c r="P47" s="206">
        <f t="shared" si="10"/>
        <v>11600</v>
      </c>
      <c r="Q47" s="206"/>
      <c r="R47" s="206">
        <f t="shared" si="12"/>
        <v>11600</v>
      </c>
      <c r="S47" s="203">
        <f t="shared" si="13"/>
        <v>-11600</v>
      </c>
      <c r="T47" s="19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thickBot="1">
      <c r="A48" s="71" t="s">
        <v>34</v>
      </c>
      <c r="B48" s="272" t="s">
        <v>49</v>
      </c>
      <c r="C48" s="71" t="s">
        <v>50</v>
      </c>
      <c r="D48" s="260"/>
      <c r="E48" s="74"/>
      <c r="F48" s="75"/>
      <c r="G48" s="76"/>
      <c r="H48" s="177"/>
      <c r="I48" s="178"/>
      <c r="J48" s="179"/>
      <c r="K48" s="177"/>
      <c r="L48" s="178"/>
      <c r="M48" s="179">
        <f>SUM(M49:M51)</f>
        <v>28320</v>
      </c>
      <c r="N48" s="177"/>
      <c r="O48" s="178"/>
      <c r="P48" s="179">
        <f t="shared" ref="P48:S48" si="15">SUM(P49:P51)</f>
        <v>52420</v>
      </c>
      <c r="Q48" s="179">
        <f t="shared" si="15"/>
        <v>28320</v>
      </c>
      <c r="R48" s="179">
        <f t="shared" si="15"/>
        <v>52420</v>
      </c>
      <c r="S48" s="179">
        <f t="shared" si="15"/>
        <v>-24100</v>
      </c>
      <c r="T48" s="180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thickBot="1">
      <c r="A49" s="78" t="s">
        <v>37</v>
      </c>
      <c r="B49" s="79" t="s">
        <v>51</v>
      </c>
      <c r="C49" s="207" t="s">
        <v>171</v>
      </c>
      <c r="D49" s="187" t="s">
        <v>40</v>
      </c>
      <c r="E49" s="342" t="s">
        <v>46</v>
      </c>
      <c r="F49" s="341"/>
      <c r="G49" s="353"/>
      <c r="H49" s="342" t="s">
        <v>46</v>
      </c>
      <c r="I49" s="341"/>
      <c r="J49" s="353"/>
      <c r="K49" s="82">
        <v>2</v>
      </c>
      <c r="L49" s="83">
        <v>14160</v>
      </c>
      <c r="M49" s="84">
        <f t="shared" ref="M49:M51" si="16">K49*L49</f>
        <v>28320</v>
      </c>
      <c r="N49" s="82"/>
      <c r="O49" s="83"/>
      <c r="P49" s="84">
        <f t="shared" ref="P49:P51" si="17">N49*O49</f>
        <v>0</v>
      </c>
      <c r="Q49" s="84">
        <f t="shared" ref="Q49:Q51" si="18">G49+M49</f>
        <v>28320</v>
      </c>
      <c r="R49" s="84">
        <f t="shared" ref="R49:R51" si="19">J49+P49</f>
        <v>0</v>
      </c>
      <c r="S49" s="84">
        <f t="shared" ref="S49:S51" si="20">Q49-R49</f>
        <v>28320</v>
      </c>
      <c r="T49" s="8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>
      <c r="A50" s="86" t="s">
        <v>37</v>
      </c>
      <c r="B50" s="87" t="s">
        <v>52</v>
      </c>
      <c r="C50" s="207" t="s">
        <v>172</v>
      </c>
      <c r="D50" s="186" t="s">
        <v>40</v>
      </c>
      <c r="E50" s="344"/>
      <c r="F50" s="341"/>
      <c r="G50" s="353"/>
      <c r="H50" s="344"/>
      <c r="I50" s="341"/>
      <c r="J50" s="353"/>
      <c r="K50" s="82"/>
      <c r="L50" s="83"/>
      <c r="M50" s="84">
        <f t="shared" si="16"/>
        <v>0</v>
      </c>
      <c r="N50" s="82">
        <v>2</v>
      </c>
      <c r="O50" s="83">
        <v>14160</v>
      </c>
      <c r="P50" s="84">
        <f t="shared" si="17"/>
        <v>28320</v>
      </c>
      <c r="Q50" s="84">
        <f t="shared" si="18"/>
        <v>0</v>
      </c>
      <c r="R50" s="84">
        <f t="shared" si="19"/>
        <v>28320</v>
      </c>
      <c r="S50" s="84">
        <f t="shared" si="20"/>
        <v>-28320</v>
      </c>
      <c r="T50" s="8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thickBot="1">
      <c r="A51" s="88" t="s">
        <v>37</v>
      </c>
      <c r="B51" s="89" t="s">
        <v>53</v>
      </c>
      <c r="C51" s="251" t="s">
        <v>205</v>
      </c>
      <c r="D51" s="186" t="s">
        <v>40</v>
      </c>
      <c r="E51" s="354"/>
      <c r="F51" s="355"/>
      <c r="G51" s="356"/>
      <c r="H51" s="354"/>
      <c r="I51" s="355"/>
      <c r="J51" s="356"/>
      <c r="K51" s="92"/>
      <c r="L51" s="93"/>
      <c r="M51" s="94">
        <f t="shared" si="16"/>
        <v>0</v>
      </c>
      <c r="N51" s="92">
        <v>2</v>
      </c>
      <c r="O51" s="93">
        <v>12050</v>
      </c>
      <c r="P51" s="94">
        <f t="shared" si="17"/>
        <v>24100</v>
      </c>
      <c r="Q51" s="84">
        <f t="shared" si="18"/>
        <v>0</v>
      </c>
      <c r="R51" s="84">
        <f t="shared" si="19"/>
        <v>24100</v>
      </c>
      <c r="S51" s="84">
        <f t="shared" si="20"/>
        <v>-24100</v>
      </c>
      <c r="T51" s="9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>
      <c r="A52" s="96" t="s">
        <v>54</v>
      </c>
      <c r="B52" s="97"/>
      <c r="C52" s="98"/>
      <c r="D52" s="99"/>
      <c r="E52" s="100"/>
      <c r="F52" s="101"/>
      <c r="G52" s="102">
        <f>G26+G30+G48</f>
        <v>0</v>
      </c>
      <c r="H52" s="100"/>
      <c r="I52" s="101"/>
      <c r="J52" s="102">
        <f>J26+J30+J48</f>
        <v>0</v>
      </c>
      <c r="K52" s="100"/>
      <c r="L52" s="101"/>
      <c r="M52" s="102">
        <f>M26+M30+M48</f>
        <v>246570</v>
      </c>
      <c r="N52" s="100"/>
      <c r="O52" s="101"/>
      <c r="P52" s="102">
        <f>P26+P30+P48</f>
        <v>270670</v>
      </c>
      <c r="Q52" s="102">
        <f>Q26+Q30+Q48</f>
        <v>246570</v>
      </c>
      <c r="R52" s="102">
        <f>R26+R30+R48</f>
        <v>270670</v>
      </c>
      <c r="S52" s="102">
        <f>S26+S30+S48</f>
        <v>-24100</v>
      </c>
      <c r="T52" s="10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>
      <c r="A53" s="71" t="s">
        <v>26</v>
      </c>
      <c r="B53" s="72" t="s">
        <v>55</v>
      </c>
      <c r="C53" s="71" t="s">
        <v>56</v>
      </c>
      <c r="D53" s="73"/>
      <c r="E53" s="74"/>
      <c r="F53" s="75"/>
      <c r="G53" s="104"/>
      <c r="H53" s="74"/>
      <c r="I53" s="75"/>
      <c r="J53" s="104"/>
      <c r="K53" s="74"/>
      <c r="L53" s="75"/>
      <c r="M53" s="104"/>
      <c r="N53" s="74"/>
      <c r="O53" s="75"/>
      <c r="P53" s="104"/>
      <c r="Q53" s="104"/>
      <c r="R53" s="104"/>
      <c r="S53" s="104"/>
      <c r="T53" s="77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ht="30" customHeight="1">
      <c r="A54" s="78" t="s">
        <v>37</v>
      </c>
      <c r="B54" s="105" t="s">
        <v>57</v>
      </c>
      <c r="C54" s="80" t="s">
        <v>58</v>
      </c>
      <c r="D54" s="81"/>
      <c r="E54" s="82"/>
      <c r="F54" s="106">
        <v>0.22</v>
      </c>
      <c r="G54" s="84">
        <f t="shared" ref="G54:G55" si="21">E54*F54</f>
        <v>0</v>
      </c>
      <c r="H54" s="82"/>
      <c r="I54" s="106">
        <v>0.22</v>
      </c>
      <c r="J54" s="84">
        <f t="shared" ref="J54:J55" si="22">H54*I54</f>
        <v>0</v>
      </c>
      <c r="K54" s="82"/>
      <c r="L54" s="106">
        <v>0.22</v>
      </c>
      <c r="M54" s="84">
        <f t="shared" ref="M54:M55" si="23">K54*L54</f>
        <v>0</v>
      </c>
      <c r="N54" s="82"/>
      <c r="O54" s="106">
        <v>0.22</v>
      </c>
      <c r="P54" s="84">
        <f t="shared" ref="P54:P55" si="24">N54*O54</f>
        <v>0</v>
      </c>
      <c r="Q54" s="84">
        <f t="shared" ref="Q54:Q55" si="25">G54+M54</f>
        <v>0</v>
      </c>
      <c r="R54" s="84">
        <f t="shared" ref="R54:R55" si="26">J54+P54</f>
        <v>0</v>
      </c>
      <c r="S54" s="84">
        <f t="shared" ref="S54:S55" si="27">Q54-R54</f>
        <v>0</v>
      </c>
      <c r="T54" s="8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86" t="s">
        <v>37</v>
      </c>
      <c r="B55" s="87" t="s">
        <v>59</v>
      </c>
      <c r="C55" s="80" t="s">
        <v>44</v>
      </c>
      <c r="D55" s="81"/>
      <c r="E55" s="82"/>
      <c r="F55" s="106">
        <v>0.22</v>
      </c>
      <c r="G55" s="84">
        <f t="shared" si="21"/>
        <v>0</v>
      </c>
      <c r="H55" s="82"/>
      <c r="I55" s="106">
        <v>0.22</v>
      </c>
      <c r="J55" s="84">
        <f t="shared" si="22"/>
        <v>0</v>
      </c>
      <c r="K55" s="82">
        <v>218250</v>
      </c>
      <c r="L55" s="106">
        <v>0.22</v>
      </c>
      <c r="M55" s="84">
        <f t="shared" si="23"/>
        <v>48015</v>
      </c>
      <c r="N55" s="82">
        <v>218250</v>
      </c>
      <c r="O55" s="106">
        <v>0.22</v>
      </c>
      <c r="P55" s="84">
        <f t="shared" si="24"/>
        <v>48015</v>
      </c>
      <c r="Q55" s="84">
        <f t="shared" si="25"/>
        <v>48015</v>
      </c>
      <c r="R55" s="84">
        <f t="shared" si="26"/>
        <v>48015</v>
      </c>
      <c r="S55" s="84">
        <f t="shared" si="27"/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96" t="s">
        <v>60</v>
      </c>
      <c r="B56" s="97"/>
      <c r="C56" s="98"/>
      <c r="D56" s="99"/>
      <c r="E56" s="100"/>
      <c r="F56" s="101"/>
      <c r="G56" s="102">
        <f>SUM(G54:G55)</f>
        <v>0</v>
      </c>
      <c r="H56" s="100"/>
      <c r="I56" s="101"/>
      <c r="J56" s="102">
        <f>SUM(J54:J55)</f>
        <v>0</v>
      </c>
      <c r="K56" s="100"/>
      <c r="L56" s="101"/>
      <c r="M56" s="102">
        <f>SUM(M54:M55)</f>
        <v>48015</v>
      </c>
      <c r="N56" s="100"/>
      <c r="O56" s="101"/>
      <c r="P56" s="102">
        <f t="shared" ref="P56:S56" si="28">SUM(P54:P55)</f>
        <v>48015</v>
      </c>
      <c r="Q56" s="102">
        <f t="shared" si="28"/>
        <v>48015</v>
      </c>
      <c r="R56" s="102">
        <f t="shared" si="28"/>
        <v>48015</v>
      </c>
      <c r="S56" s="102">
        <f t="shared" si="28"/>
        <v>0</v>
      </c>
      <c r="T56" s="103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customHeight="1">
      <c r="A57" s="71" t="s">
        <v>26</v>
      </c>
      <c r="B57" s="72" t="s">
        <v>61</v>
      </c>
      <c r="C57" s="71" t="s">
        <v>62</v>
      </c>
      <c r="D57" s="73"/>
      <c r="E57" s="74"/>
      <c r="F57" s="75"/>
      <c r="G57" s="104"/>
      <c r="H57" s="74"/>
      <c r="I57" s="75"/>
      <c r="J57" s="104"/>
      <c r="K57" s="74"/>
      <c r="L57" s="75"/>
      <c r="M57" s="104"/>
      <c r="N57" s="74"/>
      <c r="O57" s="75"/>
      <c r="P57" s="104"/>
      <c r="Q57" s="104"/>
      <c r="R57" s="104"/>
      <c r="S57" s="104"/>
      <c r="T57" s="77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</row>
    <row r="58" spans="1:38" ht="30" customHeight="1">
      <c r="A58" s="78" t="s">
        <v>37</v>
      </c>
      <c r="B58" s="105" t="s">
        <v>63</v>
      </c>
      <c r="C58" s="107" t="s">
        <v>64</v>
      </c>
      <c r="D58" s="81" t="s">
        <v>40</v>
      </c>
      <c r="E58" s="82"/>
      <c r="F58" s="83"/>
      <c r="G58" s="84">
        <f t="shared" ref="G58:G60" si="29">E58*F58</f>
        <v>0</v>
      </c>
      <c r="H58" s="82"/>
      <c r="I58" s="83"/>
      <c r="J58" s="84">
        <f t="shared" ref="J58:J60" si="30">H58*I58</f>
        <v>0</v>
      </c>
      <c r="K58" s="82"/>
      <c r="L58" s="83"/>
      <c r="M58" s="84">
        <f t="shared" ref="M58:M60" si="31">K58*L58</f>
        <v>0</v>
      </c>
      <c r="N58" s="82"/>
      <c r="O58" s="83"/>
      <c r="P58" s="84">
        <f t="shared" ref="P58:P60" si="32">N58*O58</f>
        <v>0</v>
      </c>
      <c r="Q58" s="84">
        <f t="shared" ref="Q58:Q60" si="33">G58+M58</f>
        <v>0</v>
      </c>
      <c r="R58" s="84">
        <f t="shared" ref="R58:R60" si="34">J58+P58</f>
        <v>0</v>
      </c>
      <c r="S58" s="84">
        <f t="shared" ref="S58:S60" si="35"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>
      <c r="A59" s="86" t="s">
        <v>37</v>
      </c>
      <c r="B59" s="87" t="s">
        <v>65</v>
      </c>
      <c r="C59" s="107" t="s">
        <v>64</v>
      </c>
      <c r="D59" s="81" t="s">
        <v>40</v>
      </c>
      <c r="E59" s="82"/>
      <c r="F59" s="83"/>
      <c r="G59" s="84">
        <f t="shared" si="29"/>
        <v>0</v>
      </c>
      <c r="H59" s="82"/>
      <c r="I59" s="83"/>
      <c r="J59" s="84">
        <f t="shared" si="30"/>
        <v>0</v>
      </c>
      <c r="K59" s="82"/>
      <c r="L59" s="83"/>
      <c r="M59" s="84">
        <f t="shared" si="31"/>
        <v>0</v>
      </c>
      <c r="N59" s="82"/>
      <c r="O59" s="83"/>
      <c r="P59" s="84">
        <f t="shared" si="32"/>
        <v>0</v>
      </c>
      <c r="Q59" s="84">
        <f t="shared" si="33"/>
        <v>0</v>
      </c>
      <c r="R59" s="84">
        <f t="shared" si="34"/>
        <v>0</v>
      </c>
      <c r="S59" s="84">
        <f t="shared" si="35"/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>
      <c r="A60" s="88" t="s">
        <v>37</v>
      </c>
      <c r="B60" s="89" t="s">
        <v>66</v>
      </c>
      <c r="C60" s="107" t="s">
        <v>64</v>
      </c>
      <c r="D60" s="91" t="s">
        <v>40</v>
      </c>
      <c r="E60" s="92"/>
      <c r="F60" s="93"/>
      <c r="G60" s="94">
        <f t="shared" si="29"/>
        <v>0</v>
      </c>
      <c r="H60" s="92"/>
      <c r="I60" s="93"/>
      <c r="J60" s="94">
        <f t="shared" si="30"/>
        <v>0</v>
      </c>
      <c r="K60" s="92"/>
      <c r="L60" s="93"/>
      <c r="M60" s="94">
        <f t="shared" si="31"/>
        <v>0</v>
      </c>
      <c r="N60" s="92"/>
      <c r="O60" s="93"/>
      <c r="P60" s="94">
        <f t="shared" si="32"/>
        <v>0</v>
      </c>
      <c r="Q60" s="84">
        <f t="shared" si="33"/>
        <v>0</v>
      </c>
      <c r="R60" s="84">
        <f t="shared" si="34"/>
        <v>0</v>
      </c>
      <c r="S60" s="84">
        <f t="shared" si="35"/>
        <v>0</v>
      </c>
      <c r="T60" s="9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96" t="s">
        <v>67</v>
      </c>
      <c r="B61" s="97"/>
      <c r="C61" s="98"/>
      <c r="D61" s="99"/>
      <c r="E61" s="100"/>
      <c r="F61" s="101"/>
      <c r="G61" s="102">
        <f>SUM(G58:G60)</f>
        <v>0</v>
      </c>
      <c r="H61" s="100"/>
      <c r="I61" s="101"/>
      <c r="J61" s="102">
        <f>SUM(J58:J60)</f>
        <v>0</v>
      </c>
      <c r="K61" s="100"/>
      <c r="L61" s="101"/>
      <c r="M61" s="102">
        <f>SUM(M58:M60)</f>
        <v>0</v>
      </c>
      <c r="N61" s="100"/>
      <c r="O61" s="101"/>
      <c r="P61" s="102">
        <f t="shared" ref="P61:S61" si="36">SUM(P58:P60)</f>
        <v>0</v>
      </c>
      <c r="Q61" s="102">
        <f t="shared" si="36"/>
        <v>0</v>
      </c>
      <c r="R61" s="102">
        <f t="shared" si="36"/>
        <v>0</v>
      </c>
      <c r="S61" s="102">
        <f t="shared" si="36"/>
        <v>0</v>
      </c>
      <c r="T61" s="10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>
      <c r="A62" s="71" t="s">
        <v>26</v>
      </c>
      <c r="B62" s="72" t="s">
        <v>68</v>
      </c>
      <c r="C62" s="108" t="s">
        <v>69</v>
      </c>
      <c r="D62" s="73"/>
      <c r="E62" s="74"/>
      <c r="F62" s="75"/>
      <c r="G62" s="104"/>
      <c r="H62" s="74"/>
      <c r="I62" s="75"/>
      <c r="J62" s="104"/>
      <c r="K62" s="74"/>
      <c r="L62" s="75"/>
      <c r="M62" s="104"/>
      <c r="N62" s="74"/>
      <c r="O62" s="75"/>
      <c r="P62" s="104"/>
      <c r="Q62" s="104"/>
      <c r="R62" s="104"/>
      <c r="S62" s="104"/>
      <c r="T62" s="77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30" customHeight="1">
      <c r="A63" s="78" t="s">
        <v>37</v>
      </c>
      <c r="B63" s="105" t="s">
        <v>70</v>
      </c>
      <c r="C63" s="107" t="s">
        <v>71</v>
      </c>
      <c r="D63" s="81" t="s">
        <v>40</v>
      </c>
      <c r="E63" s="82"/>
      <c r="F63" s="83"/>
      <c r="G63" s="84">
        <f t="shared" ref="G63:G66" si="37">E63*F63</f>
        <v>0</v>
      </c>
      <c r="H63" s="82"/>
      <c r="I63" s="83"/>
      <c r="J63" s="84">
        <f t="shared" ref="J63:J66" si="38">H63*I63</f>
        <v>0</v>
      </c>
      <c r="K63" s="82"/>
      <c r="L63" s="83"/>
      <c r="M63" s="84">
        <f t="shared" ref="M63:M66" si="39">K63*L63</f>
        <v>0</v>
      </c>
      <c r="N63" s="82"/>
      <c r="O63" s="83"/>
      <c r="P63" s="84">
        <f t="shared" ref="P63:P66" si="40">N63*O63</f>
        <v>0</v>
      </c>
      <c r="Q63" s="84">
        <f t="shared" ref="Q63:Q66" si="41">G63+M63</f>
        <v>0</v>
      </c>
      <c r="R63" s="84">
        <f t="shared" ref="R63:R66" si="42">J63+P63</f>
        <v>0</v>
      </c>
      <c r="S63" s="84">
        <f t="shared" ref="S63:S66" si="43">Q63-R63</f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>
      <c r="A64" s="86" t="s">
        <v>37</v>
      </c>
      <c r="B64" s="89" t="s">
        <v>72</v>
      </c>
      <c r="C64" s="107" t="s">
        <v>73</v>
      </c>
      <c r="D64" s="81" t="s">
        <v>40</v>
      </c>
      <c r="E64" s="82"/>
      <c r="F64" s="83"/>
      <c r="G64" s="84">
        <f t="shared" si="37"/>
        <v>0</v>
      </c>
      <c r="H64" s="82"/>
      <c r="I64" s="83"/>
      <c r="J64" s="84">
        <f t="shared" si="38"/>
        <v>0</v>
      </c>
      <c r="K64" s="82"/>
      <c r="L64" s="83"/>
      <c r="M64" s="84">
        <f t="shared" si="39"/>
        <v>0</v>
      </c>
      <c r="N64" s="82"/>
      <c r="O64" s="83"/>
      <c r="P64" s="84">
        <f t="shared" si="40"/>
        <v>0</v>
      </c>
      <c r="Q64" s="84">
        <f t="shared" si="41"/>
        <v>0</v>
      </c>
      <c r="R64" s="84">
        <f t="shared" si="42"/>
        <v>0</v>
      </c>
      <c r="S64" s="84">
        <f t="shared" si="43"/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86" t="s">
        <v>37</v>
      </c>
      <c r="B65" s="87" t="s">
        <v>74</v>
      </c>
      <c r="C65" s="109" t="s">
        <v>75</v>
      </c>
      <c r="D65" s="81" t="s">
        <v>40</v>
      </c>
      <c r="E65" s="82"/>
      <c r="F65" s="83"/>
      <c r="G65" s="84">
        <f t="shared" si="37"/>
        <v>0</v>
      </c>
      <c r="H65" s="82"/>
      <c r="I65" s="83"/>
      <c r="J65" s="84">
        <f t="shared" si="38"/>
        <v>0</v>
      </c>
      <c r="K65" s="82"/>
      <c r="L65" s="83"/>
      <c r="M65" s="84">
        <f t="shared" si="39"/>
        <v>0</v>
      </c>
      <c r="N65" s="82"/>
      <c r="O65" s="83"/>
      <c r="P65" s="84">
        <f t="shared" si="40"/>
        <v>0</v>
      </c>
      <c r="Q65" s="84">
        <f t="shared" si="41"/>
        <v>0</v>
      </c>
      <c r="R65" s="84">
        <f t="shared" si="42"/>
        <v>0</v>
      </c>
      <c r="S65" s="84">
        <f t="shared" si="43"/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45.75" customHeight="1">
      <c r="A66" s="88" t="s">
        <v>37</v>
      </c>
      <c r="B66" s="87" t="s">
        <v>76</v>
      </c>
      <c r="C66" s="110" t="s">
        <v>77</v>
      </c>
      <c r="D66" s="91" t="s">
        <v>40</v>
      </c>
      <c r="E66" s="92"/>
      <c r="F66" s="93"/>
      <c r="G66" s="94">
        <f t="shared" si="37"/>
        <v>0</v>
      </c>
      <c r="H66" s="92"/>
      <c r="I66" s="93"/>
      <c r="J66" s="94">
        <f t="shared" si="38"/>
        <v>0</v>
      </c>
      <c r="K66" s="92"/>
      <c r="L66" s="93"/>
      <c r="M66" s="94">
        <f t="shared" si="39"/>
        <v>0</v>
      </c>
      <c r="N66" s="92"/>
      <c r="O66" s="93"/>
      <c r="P66" s="94">
        <f t="shared" si="40"/>
        <v>0</v>
      </c>
      <c r="Q66" s="84">
        <f t="shared" si="41"/>
        <v>0</v>
      </c>
      <c r="R66" s="84">
        <f t="shared" si="42"/>
        <v>0</v>
      </c>
      <c r="S66" s="84">
        <f t="shared" si="43"/>
        <v>0</v>
      </c>
      <c r="T66" s="9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>
      <c r="A67" s="111" t="s">
        <v>78</v>
      </c>
      <c r="B67" s="97"/>
      <c r="C67" s="98"/>
      <c r="D67" s="99"/>
      <c r="E67" s="100"/>
      <c r="F67" s="101"/>
      <c r="G67" s="102">
        <f>SUM(G63:G66)</f>
        <v>0</v>
      </c>
      <c r="H67" s="100"/>
      <c r="I67" s="101"/>
      <c r="J67" s="102">
        <f>SUM(J63:J66)</f>
        <v>0</v>
      </c>
      <c r="K67" s="100"/>
      <c r="L67" s="101"/>
      <c r="M67" s="102">
        <f>SUM(M63:M66)</f>
        <v>0</v>
      </c>
      <c r="N67" s="100"/>
      <c r="O67" s="101"/>
      <c r="P67" s="102">
        <f t="shared" ref="P67:S67" si="44">SUM(P63:P66)</f>
        <v>0</v>
      </c>
      <c r="Q67" s="102">
        <f t="shared" si="44"/>
        <v>0</v>
      </c>
      <c r="R67" s="102">
        <f t="shared" si="44"/>
        <v>0</v>
      </c>
      <c r="S67" s="102">
        <f t="shared" si="44"/>
        <v>0</v>
      </c>
      <c r="T67" s="103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30" customHeight="1">
      <c r="A68" s="71" t="s">
        <v>26</v>
      </c>
      <c r="B68" s="72" t="s">
        <v>79</v>
      </c>
      <c r="C68" s="71" t="s">
        <v>80</v>
      </c>
      <c r="D68" s="73"/>
      <c r="E68" s="74"/>
      <c r="F68" s="75"/>
      <c r="G68" s="104"/>
      <c r="H68" s="74"/>
      <c r="I68" s="75"/>
      <c r="J68" s="104"/>
      <c r="K68" s="74"/>
      <c r="L68" s="75"/>
      <c r="M68" s="104"/>
      <c r="N68" s="74"/>
      <c r="O68" s="75"/>
      <c r="P68" s="104"/>
      <c r="Q68" s="104"/>
      <c r="R68" s="104"/>
      <c r="S68" s="104"/>
      <c r="T68" s="77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30" customHeight="1">
      <c r="A69" s="78" t="s">
        <v>37</v>
      </c>
      <c r="B69" s="105" t="s">
        <v>81</v>
      </c>
      <c r="C69" s="112" t="s">
        <v>82</v>
      </c>
      <c r="D69" s="81" t="s">
        <v>40</v>
      </c>
      <c r="E69" s="82"/>
      <c r="F69" s="83"/>
      <c r="G69" s="84">
        <f t="shared" ref="G69:G71" si="45">E69*F69</f>
        <v>0</v>
      </c>
      <c r="H69" s="82"/>
      <c r="I69" s="83"/>
      <c r="J69" s="84">
        <f t="shared" ref="J69:J71" si="46">H69*I69</f>
        <v>0</v>
      </c>
      <c r="K69" s="82"/>
      <c r="L69" s="83"/>
      <c r="M69" s="84">
        <f t="shared" ref="M69:M71" si="47">K69*L69</f>
        <v>0</v>
      </c>
      <c r="N69" s="82"/>
      <c r="O69" s="83"/>
      <c r="P69" s="84">
        <f t="shared" ref="P69:P71" si="48">N69*O69</f>
        <v>0</v>
      </c>
      <c r="Q69" s="84">
        <f t="shared" ref="Q69:Q71" si="49">G69+M69</f>
        <v>0</v>
      </c>
      <c r="R69" s="84">
        <f t="shared" ref="R69:R71" si="50">J69+P69</f>
        <v>0</v>
      </c>
      <c r="S69" s="84">
        <f t="shared" ref="S69:S71" si="51">Q69-R69</f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>
      <c r="A70" s="86" t="s">
        <v>37</v>
      </c>
      <c r="B70" s="87" t="s">
        <v>83</v>
      </c>
      <c r="C70" s="112" t="s">
        <v>84</v>
      </c>
      <c r="D70" s="81" t="s">
        <v>40</v>
      </c>
      <c r="E70" s="82"/>
      <c r="F70" s="83"/>
      <c r="G70" s="84">
        <f t="shared" si="45"/>
        <v>0</v>
      </c>
      <c r="H70" s="82"/>
      <c r="I70" s="83"/>
      <c r="J70" s="84">
        <f t="shared" si="46"/>
        <v>0</v>
      </c>
      <c r="K70" s="82"/>
      <c r="L70" s="83"/>
      <c r="M70" s="84">
        <f t="shared" si="47"/>
        <v>0</v>
      </c>
      <c r="N70" s="82"/>
      <c r="O70" s="83"/>
      <c r="P70" s="84">
        <f t="shared" si="48"/>
        <v>0</v>
      </c>
      <c r="Q70" s="84">
        <f t="shared" si="49"/>
        <v>0</v>
      </c>
      <c r="R70" s="84">
        <f t="shared" si="50"/>
        <v>0</v>
      </c>
      <c r="S70" s="84">
        <f t="shared" si="51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88" t="s">
        <v>37</v>
      </c>
      <c r="B71" s="89" t="s">
        <v>85</v>
      </c>
      <c r="C71" s="113" t="s">
        <v>86</v>
      </c>
      <c r="D71" s="91" t="s">
        <v>40</v>
      </c>
      <c r="E71" s="92"/>
      <c r="F71" s="93"/>
      <c r="G71" s="94">
        <f t="shared" si="45"/>
        <v>0</v>
      </c>
      <c r="H71" s="92"/>
      <c r="I71" s="93"/>
      <c r="J71" s="94">
        <f t="shared" si="46"/>
        <v>0</v>
      </c>
      <c r="K71" s="92"/>
      <c r="L71" s="93"/>
      <c r="M71" s="94">
        <f t="shared" si="47"/>
        <v>0</v>
      </c>
      <c r="N71" s="92"/>
      <c r="O71" s="93"/>
      <c r="P71" s="94">
        <f t="shared" si="48"/>
        <v>0</v>
      </c>
      <c r="Q71" s="84">
        <f t="shared" si="49"/>
        <v>0</v>
      </c>
      <c r="R71" s="84">
        <f t="shared" si="50"/>
        <v>0</v>
      </c>
      <c r="S71" s="84">
        <f t="shared" si="51"/>
        <v>0</v>
      </c>
      <c r="T71" s="9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>
      <c r="A72" s="96" t="s">
        <v>87</v>
      </c>
      <c r="B72" s="97"/>
      <c r="C72" s="98"/>
      <c r="D72" s="99"/>
      <c r="E72" s="100"/>
      <c r="F72" s="101"/>
      <c r="G72" s="102">
        <f>SUM(G69:G71)</f>
        <v>0</v>
      </c>
      <c r="H72" s="100"/>
      <c r="I72" s="101"/>
      <c r="J72" s="102">
        <f>SUM(J69:J71)</f>
        <v>0</v>
      </c>
      <c r="K72" s="100"/>
      <c r="L72" s="101"/>
      <c r="M72" s="102">
        <f>SUM(M69:M71)</f>
        <v>0</v>
      </c>
      <c r="N72" s="100"/>
      <c r="O72" s="101"/>
      <c r="P72" s="102">
        <f t="shared" ref="P72:S72" si="52">SUM(P69:P71)</f>
        <v>0</v>
      </c>
      <c r="Q72" s="102">
        <f t="shared" si="52"/>
        <v>0</v>
      </c>
      <c r="R72" s="102">
        <f t="shared" si="52"/>
        <v>0</v>
      </c>
      <c r="S72" s="102">
        <f t="shared" si="52"/>
        <v>0</v>
      </c>
      <c r="T72" s="10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0" customHeight="1" thickBot="1">
      <c r="A73" s="211" t="s">
        <v>26</v>
      </c>
      <c r="B73" s="64" t="s">
        <v>88</v>
      </c>
      <c r="C73" s="71" t="s">
        <v>89</v>
      </c>
      <c r="D73" s="234"/>
      <c r="E73" s="192"/>
      <c r="F73" s="193"/>
      <c r="G73" s="223"/>
      <c r="H73" s="192"/>
      <c r="I73" s="193"/>
      <c r="J73" s="223"/>
      <c r="K73" s="192"/>
      <c r="L73" s="193"/>
      <c r="M73" s="223"/>
      <c r="N73" s="192"/>
      <c r="O73" s="193"/>
      <c r="P73" s="223"/>
      <c r="Q73" s="104"/>
      <c r="R73" s="104"/>
      <c r="S73" s="104"/>
      <c r="T73" s="77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30" customHeight="1">
      <c r="A74" s="213" t="s">
        <v>37</v>
      </c>
      <c r="B74" s="215" t="s">
        <v>90</v>
      </c>
      <c r="C74" s="300" t="s">
        <v>175</v>
      </c>
      <c r="D74" s="249" t="s">
        <v>91</v>
      </c>
      <c r="E74" s="240"/>
      <c r="F74" s="196"/>
      <c r="G74" s="224">
        <f t="shared" ref="G74:G81" si="53">E74*F74</f>
        <v>0</v>
      </c>
      <c r="H74" s="195"/>
      <c r="I74" s="196"/>
      <c r="J74" s="285">
        <f t="shared" ref="J74:J81" si="54">H74*I74</f>
        <v>0</v>
      </c>
      <c r="K74" s="231">
        <v>1</v>
      </c>
      <c r="L74" s="232">
        <v>3726</v>
      </c>
      <c r="M74" s="197">
        <f t="shared" ref="M74:M81" si="55">K74*L74</f>
        <v>3726</v>
      </c>
      <c r="N74" s="195"/>
      <c r="O74" s="196"/>
      <c r="P74" s="197">
        <f t="shared" ref="P74:P81" si="56">N74*O74</f>
        <v>0</v>
      </c>
      <c r="Q74" s="217">
        <f t="shared" ref="Q74:Q81" si="57">G74+M74</f>
        <v>3726</v>
      </c>
      <c r="R74" s="84">
        <f t="shared" ref="R74:R81" si="58">J74+P74</f>
        <v>0</v>
      </c>
      <c r="S74" s="84">
        <f t="shared" ref="S74:S81" si="59">Q74-R74</f>
        <v>3726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>
      <c r="A75" s="214" t="s">
        <v>37</v>
      </c>
      <c r="B75" s="216" t="s">
        <v>92</v>
      </c>
      <c r="C75" s="300" t="s">
        <v>176</v>
      </c>
      <c r="D75" s="242" t="s">
        <v>91</v>
      </c>
      <c r="E75" s="188"/>
      <c r="F75" s="173"/>
      <c r="G75" s="225">
        <f t="shared" si="53"/>
        <v>0</v>
      </c>
      <c r="H75" s="198"/>
      <c r="I75" s="173"/>
      <c r="J75" s="229">
        <f t="shared" si="54"/>
        <v>0</v>
      </c>
      <c r="K75" s="291">
        <v>1</v>
      </c>
      <c r="L75" s="233">
        <v>3807</v>
      </c>
      <c r="M75" s="199">
        <f t="shared" si="55"/>
        <v>3807</v>
      </c>
      <c r="N75" s="198"/>
      <c r="O75" s="183"/>
      <c r="P75" s="199">
        <f t="shared" si="56"/>
        <v>0</v>
      </c>
      <c r="Q75" s="217">
        <f t="shared" si="57"/>
        <v>3807</v>
      </c>
      <c r="R75" s="84">
        <f t="shared" si="58"/>
        <v>0</v>
      </c>
      <c r="S75" s="84">
        <f t="shared" si="59"/>
        <v>3807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>
      <c r="A76" s="212" t="s">
        <v>37</v>
      </c>
      <c r="B76" s="304" t="s">
        <v>93</v>
      </c>
      <c r="C76" s="300" t="s">
        <v>177</v>
      </c>
      <c r="D76" s="242" t="s">
        <v>91</v>
      </c>
      <c r="E76" s="189"/>
      <c r="F76" s="181"/>
      <c r="G76" s="199"/>
      <c r="H76" s="200"/>
      <c r="I76" s="181"/>
      <c r="J76" s="230"/>
      <c r="K76" s="291">
        <v>1</v>
      </c>
      <c r="L76" s="233">
        <v>3641</v>
      </c>
      <c r="M76" s="199">
        <f t="shared" si="55"/>
        <v>3641</v>
      </c>
      <c r="N76" s="200"/>
      <c r="O76" s="184"/>
      <c r="P76" s="199">
        <f t="shared" si="56"/>
        <v>0</v>
      </c>
      <c r="Q76" s="217">
        <f t="shared" si="57"/>
        <v>3641</v>
      </c>
      <c r="R76" s="84">
        <f t="shared" si="58"/>
        <v>0</v>
      </c>
      <c r="S76" s="84">
        <f t="shared" si="59"/>
        <v>3641</v>
      </c>
      <c r="T76" s="9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>
      <c r="A77" s="212" t="s">
        <v>37</v>
      </c>
      <c r="B77" s="305" t="s">
        <v>173</v>
      </c>
      <c r="C77" s="300" t="s">
        <v>178</v>
      </c>
      <c r="D77" s="249" t="s">
        <v>91</v>
      </c>
      <c r="E77" s="189"/>
      <c r="F77" s="181"/>
      <c r="G77" s="199"/>
      <c r="H77" s="200"/>
      <c r="I77" s="181"/>
      <c r="J77" s="230"/>
      <c r="K77" s="291">
        <v>1</v>
      </c>
      <c r="L77" s="233">
        <v>5799</v>
      </c>
      <c r="M77" s="199">
        <f t="shared" si="55"/>
        <v>5799</v>
      </c>
      <c r="N77" s="200"/>
      <c r="O77" s="184"/>
      <c r="P77" s="199">
        <f t="shared" si="56"/>
        <v>0</v>
      </c>
      <c r="Q77" s="217">
        <f t="shared" si="57"/>
        <v>5799</v>
      </c>
      <c r="R77" s="84">
        <f t="shared" si="58"/>
        <v>0</v>
      </c>
      <c r="S77" s="84">
        <f t="shared" si="59"/>
        <v>5799</v>
      </c>
      <c r="T77" s="9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276" customFormat="1" ht="30" customHeight="1">
      <c r="A78" s="277"/>
      <c r="B78" s="304" t="s">
        <v>174</v>
      </c>
      <c r="C78" s="301" t="s">
        <v>208</v>
      </c>
      <c r="D78" s="242" t="s">
        <v>91</v>
      </c>
      <c r="E78" s="278"/>
      <c r="F78" s="279"/>
      <c r="G78" s="258"/>
      <c r="H78" s="280"/>
      <c r="I78" s="279"/>
      <c r="J78" s="281"/>
      <c r="K78" s="292"/>
      <c r="L78" s="282"/>
      <c r="M78" s="258"/>
      <c r="N78" s="280">
        <v>1</v>
      </c>
      <c r="O78" s="257">
        <v>7193.64</v>
      </c>
      <c r="P78" s="199">
        <f t="shared" si="56"/>
        <v>7193.64</v>
      </c>
      <c r="Q78" s="217"/>
      <c r="R78" s="84">
        <f t="shared" si="58"/>
        <v>7193.64</v>
      </c>
      <c r="S78" s="84">
        <f t="shared" si="59"/>
        <v>-7193.64</v>
      </c>
      <c r="T78" s="9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276" customFormat="1" ht="30" customHeight="1">
      <c r="A79" s="277"/>
      <c r="B79" s="305" t="s">
        <v>212</v>
      </c>
      <c r="C79" s="302" t="s">
        <v>209</v>
      </c>
      <c r="D79" s="242" t="s">
        <v>91</v>
      </c>
      <c r="E79" s="278"/>
      <c r="F79" s="279"/>
      <c r="G79" s="258"/>
      <c r="H79" s="280"/>
      <c r="I79" s="279"/>
      <c r="J79" s="281"/>
      <c r="K79" s="292"/>
      <c r="L79" s="282"/>
      <c r="M79" s="258"/>
      <c r="N79" s="280">
        <v>1</v>
      </c>
      <c r="O79" s="257">
        <v>4485.6000000000004</v>
      </c>
      <c r="P79" s="199">
        <f t="shared" si="56"/>
        <v>4485.6000000000004</v>
      </c>
      <c r="Q79" s="217"/>
      <c r="R79" s="84">
        <f t="shared" si="58"/>
        <v>4485.6000000000004</v>
      </c>
      <c r="S79" s="84">
        <f t="shared" si="59"/>
        <v>-4485.6000000000004</v>
      </c>
      <c r="T79" s="9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276" customFormat="1" ht="30" customHeight="1">
      <c r="A80" s="277"/>
      <c r="B80" s="304" t="s">
        <v>213</v>
      </c>
      <c r="C80" s="302" t="s">
        <v>210</v>
      </c>
      <c r="D80" s="236" t="s">
        <v>91</v>
      </c>
      <c r="E80" s="278"/>
      <c r="F80" s="279"/>
      <c r="G80" s="258"/>
      <c r="H80" s="280"/>
      <c r="I80" s="279"/>
      <c r="J80" s="281"/>
      <c r="K80" s="292"/>
      <c r="L80" s="282"/>
      <c r="M80" s="258"/>
      <c r="N80" s="280">
        <v>1</v>
      </c>
      <c r="O80" s="257">
        <v>708.16</v>
      </c>
      <c r="P80" s="199">
        <f t="shared" si="56"/>
        <v>708.16</v>
      </c>
      <c r="Q80" s="217"/>
      <c r="R80" s="84">
        <f t="shared" si="58"/>
        <v>708.16</v>
      </c>
      <c r="S80" s="84">
        <f t="shared" si="59"/>
        <v>-708.16</v>
      </c>
      <c r="T80" s="9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>
      <c r="A81" s="210" t="s">
        <v>37</v>
      </c>
      <c r="B81" s="306" t="s">
        <v>214</v>
      </c>
      <c r="C81" s="303" t="s">
        <v>211</v>
      </c>
      <c r="D81" s="250" t="s">
        <v>91</v>
      </c>
      <c r="E81" s="241"/>
      <c r="F81" s="226"/>
      <c r="G81" s="203">
        <f t="shared" si="53"/>
        <v>0</v>
      </c>
      <c r="H81" s="205"/>
      <c r="I81" s="226"/>
      <c r="J81" s="286">
        <f t="shared" si="54"/>
        <v>0</v>
      </c>
      <c r="K81" s="205"/>
      <c r="L81" s="226"/>
      <c r="M81" s="203">
        <f t="shared" si="55"/>
        <v>0</v>
      </c>
      <c r="N81" s="280">
        <v>1</v>
      </c>
      <c r="O81" s="257">
        <v>4167.6000000000004</v>
      </c>
      <c r="P81" s="258">
        <f t="shared" si="56"/>
        <v>4167.6000000000004</v>
      </c>
      <c r="Q81" s="217">
        <f t="shared" si="57"/>
        <v>0</v>
      </c>
      <c r="R81" s="84">
        <f t="shared" si="58"/>
        <v>4167.6000000000004</v>
      </c>
      <c r="S81" s="84">
        <f t="shared" si="59"/>
        <v>-4167.6000000000004</v>
      </c>
      <c r="T81" s="9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>
      <c r="A82" s="208" t="s">
        <v>94</v>
      </c>
      <c r="B82" s="122"/>
      <c r="C82" s="118"/>
      <c r="D82" s="218"/>
      <c r="E82" s="219"/>
      <c r="F82" s="220"/>
      <c r="G82" s="221">
        <f>SUM(G74:G81)</f>
        <v>0</v>
      </c>
      <c r="H82" s="219"/>
      <c r="I82" s="220"/>
      <c r="J82" s="287">
        <f>SUM(J74:J81)</f>
        <v>0</v>
      </c>
      <c r="K82" s="293"/>
      <c r="L82" s="294"/>
      <c r="M82" s="295">
        <f>SUM(M74:M81)</f>
        <v>16973</v>
      </c>
      <c r="N82" s="297"/>
      <c r="O82" s="298"/>
      <c r="P82" s="299">
        <f t="shared" ref="P82:S82" si="60">SUM(P74:P81)</f>
        <v>16555</v>
      </c>
      <c r="Q82" s="296">
        <f t="shared" si="60"/>
        <v>16973</v>
      </c>
      <c r="R82" s="102">
        <f t="shared" si="60"/>
        <v>16555</v>
      </c>
      <c r="S82" s="102">
        <f t="shared" si="60"/>
        <v>418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42" customHeight="1" thickBot="1">
      <c r="A83" s="71" t="s">
        <v>26</v>
      </c>
      <c r="B83" s="72" t="s">
        <v>95</v>
      </c>
      <c r="C83" s="108" t="s">
        <v>96</v>
      </c>
      <c r="D83" s="234"/>
      <c r="E83" s="192"/>
      <c r="F83" s="193"/>
      <c r="G83" s="223"/>
      <c r="H83" s="192"/>
      <c r="I83" s="193"/>
      <c r="J83" s="223"/>
      <c r="K83" s="288"/>
      <c r="L83" s="289"/>
      <c r="M83" s="290"/>
      <c r="N83" s="288"/>
      <c r="O83" s="289"/>
      <c r="P83" s="290"/>
      <c r="Q83" s="104"/>
      <c r="R83" s="104"/>
      <c r="S83" s="104"/>
      <c r="T83" s="77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ht="30" customHeight="1">
      <c r="A84" s="78" t="s">
        <v>37</v>
      </c>
      <c r="B84" s="105" t="s">
        <v>97</v>
      </c>
      <c r="C84" s="112" t="s">
        <v>98</v>
      </c>
      <c r="D84" s="235" t="s">
        <v>40</v>
      </c>
      <c r="E84" s="240"/>
      <c r="F84" s="196"/>
      <c r="G84" s="224">
        <f t="shared" ref="G84:G87" si="61">E84*F84</f>
        <v>0</v>
      </c>
      <c r="H84" s="243"/>
      <c r="I84" s="244"/>
      <c r="J84" s="197">
        <f t="shared" ref="J84:J87" si="62">H84*I84</f>
        <v>0</v>
      </c>
      <c r="K84" s="243"/>
      <c r="L84" s="244"/>
      <c r="M84" s="197">
        <f t="shared" ref="M84:M87" si="63">K84*L84</f>
        <v>0</v>
      </c>
      <c r="N84" s="243"/>
      <c r="O84" s="244"/>
      <c r="P84" s="197">
        <f t="shared" ref="P84:P87" si="64">N84*O84</f>
        <v>0</v>
      </c>
      <c r="Q84" s="217">
        <f t="shared" ref="Q84:Q85" si="65">G84+M84</f>
        <v>0</v>
      </c>
      <c r="R84" s="84">
        <f t="shared" ref="R84:R85" si="66">J84+P84</f>
        <v>0</v>
      </c>
      <c r="S84" s="84">
        <f t="shared" ref="S84:S87" si="67">Q84-R84</f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>
      <c r="A85" s="86" t="s">
        <v>37</v>
      </c>
      <c r="B85" s="87" t="s">
        <v>99</v>
      </c>
      <c r="C85" s="222" t="s">
        <v>182</v>
      </c>
      <c r="D85" s="236" t="s">
        <v>40</v>
      </c>
      <c r="E85" s="188"/>
      <c r="F85" s="173"/>
      <c r="G85" s="225">
        <f t="shared" si="61"/>
        <v>0</v>
      </c>
      <c r="H85" s="200"/>
      <c r="I85" s="181"/>
      <c r="J85" s="199">
        <f t="shared" si="62"/>
        <v>0</v>
      </c>
      <c r="K85" s="200">
        <v>1</v>
      </c>
      <c r="L85" s="181">
        <v>28000</v>
      </c>
      <c r="M85" s="199">
        <f t="shared" si="63"/>
        <v>28000</v>
      </c>
      <c r="N85" s="200"/>
      <c r="O85" s="181"/>
      <c r="P85" s="199">
        <f t="shared" si="64"/>
        <v>0</v>
      </c>
      <c r="Q85" s="217">
        <f t="shared" si="65"/>
        <v>28000</v>
      </c>
      <c r="R85" s="84">
        <f t="shared" si="66"/>
        <v>0</v>
      </c>
      <c r="S85" s="84">
        <f t="shared" si="67"/>
        <v>28000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>
      <c r="A86" s="88"/>
      <c r="B86" s="174" t="s">
        <v>100</v>
      </c>
      <c r="C86" s="238" t="s">
        <v>179</v>
      </c>
      <c r="D86" s="242" t="s">
        <v>40</v>
      </c>
      <c r="E86" s="189"/>
      <c r="F86" s="181"/>
      <c r="G86" s="199"/>
      <c r="H86" s="200"/>
      <c r="I86" s="181"/>
      <c r="J86" s="199"/>
      <c r="K86" s="200">
        <v>1</v>
      </c>
      <c r="L86" s="181">
        <v>3000</v>
      </c>
      <c r="M86" s="199">
        <f t="shared" si="63"/>
        <v>3000</v>
      </c>
      <c r="N86" s="200">
        <v>1</v>
      </c>
      <c r="O86" s="181">
        <v>3000</v>
      </c>
      <c r="P86" s="199">
        <f t="shared" si="64"/>
        <v>3000</v>
      </c>
      <c r="Q86" s="217">
        <v>3000</v>
      </c>
      <c r="R86" s="84">
        <v>3000</v>
      </c>
      <c r="S86" s="84">
        <f t="shared" si="67"/>
        <v>0</v>
      </c>
      <c r="T86" s="9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thickBot="1">
      <c r="A87" s="88" t="s">
        <v>37</v>
      </c>
      <c r="B87" s="174" t="s">
        <v>181</v>
      </c>
      <c r="C87" s="239" t="s">
        <v>180</v>
      </c>
      <c r="D87" s="237" t="s">
        <v>40</v>
      </c>
      <c r="E87" s="241"/>
      <c r="F87" s="226"/>
      <c r="G87" s="203">
        <f t="shared" si="61"/>
        <v>0</v>
      </c>
      <c r="H87" s="245"/>
      <c r="I87" s="246"/>
      <c r="J87" s="247">
        <f t="shared" si="62"/>
        <v>0</v>
      </c>
      <c r="K87" s="245">
        <v>1</v>
      </c>
      <c r="L87" s="246">
        <v>14600</v>
      </c>
      <c r="M87" s="247">
        <f t="shared" si="63"/>
        <v>14600</v>
      </c>
      <c r="N87" s="245">
        <v>1</v>
      </c>
      <c r="O87" s="246">
        <v>14600</v>
      </c>
      <c r="P87" s="247">
        <f t="shared" si="64"/>
        <v>14600</v>
      </c>
      <c r="Q87" s="217">
        <v>14600</v>
      </c>
      <c r="R87" s="84">
        <v>14600</v>
      </c>
      <c r="S87" s="84">
        <f t="shared" si="67"/>
        <v>0</v>
      </c>
      <c r="T87" s="9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>
      <c r="A88" s="96" t="s">
        <v>101</v>
      </c>
      <c r="B88" s="97"/>
      <c r="C88" s="98"/>
      <c r="D88" s="218"/>
      <c r="E88" s="219"/>
      <c r="F88" s="220"/>
      <c r="G88" s="221">
        <f>SUM(G84:G87)</f>
        <v>0</v>
      </c>
      <c r="H88" s="219"/>
      <c r="I88" s="220"/>
      <c r="J88" s="221">
        <f>SUM(J84:J87)</f>
        <v>0</v>
      </c>
      <c r="K88" s="219"/>
      <c r="L88" s="220"/>
      <c r="M88" s="221">
        <f>SUM(M84:M87)</f>
        <v>45600</v>
      </c>
      <c r="N88" s="219"/>
      <c r="O88" s="220"/>
      <c r="P88" s="221">
        <f t="shared" ref="P88:S88" si="68">SUM(P84:P87)</f>
        <v>17600</v>
      </c>
      <c r="Q88" s="102">
        <f t="shared" si="68"/>
        <v>45600</v>
      </c>
      <c r="R88" s="102">
        <f t="shared" si="68"/>
        <v>17600</v>
      </c>
      <c r="S88" s="102">
        <f t="shared" si="68"/>
        <v>28000</v>
      </c>
      <c r="T88" s="103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30" customHeight="1" thickBot="1">
      <c r="A89" s="71" t="s">
        <v>26</v>
      </c>
      <c r="B89" s="72" t="s">
        <v>102</v>
      </c>
      <c r="C89" s="108" t="s">
        <v>103</v>
      </c>
      <c r="D89" s="73"/>
      <c r="E89" s="74"/>
      <c r="F89" s="75"/>
      <c r="G89" s="104"/>
      <c r="H89" s="74"/>
      <c r="I89" s="75"/>
      <c r="J89" s="104"/>
      <c r="K89" s="74"/>
      <c r="L89" s="75"/>
      <c r="M89" s="104"/>
      <c r="N89" s="74"/>
      <c r="O89" s="75"/>
      <c r="P89" s="104"/>
      <c r="Q89" s="104"/>
      <c r="R89" s="104"/>
      <c r="S89" s="104"/>
      <c r="T89" s="77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</row>
    <row r="90" spans="1:38" ht="30" customHeight="1">
      <c r="A90" s="78" t="s">
        <v>37</v>
      </c>
      <c r="B90" s="105" t="s">
        <v>104</v>
      </c>
      <c r="C90" s="107" t="s">
        <v>105</v>
      </c>
      <c r="D90" s="81"/>
      <c r="E90" s="82"/>
      <c r="F90" s="83"/>
      <c r="G90" s="84">
        <f t="shared" ref="G90:G92" si="69">E90*F90</f>
        <v>0</v>
      </c>
      <c r="H90" s="82"/>
      <c r="I90" s="83"/>
      <c r="J90" s="84">
        <f t="shared" ref="J90:J92" si="70">H90*I90</f>
        <v>0</v>
      </c>
      <c r="K90" s="82"/>
      <c r="L90" s="83"/>
      <c r="M90" s="84">
        <f t="shared" ref="M90:M92" si="71">K90*L90</f>
        <v>0</v>
      </c>
      <c r="N90" s="82"/>
      <c r="O90" s="83"/>
      <c r="P90" s="84">
        <f t="shared" ref="P90:P92" si="72">N90*O90</f>
        <v>0</v>
      </c>
      <c r="Q90" s="84">
        <f t="shared" ref="Q90:Q92" si="73">G90+M90</f>
        <v>0</v>
      </c>
      <c r="R90" s="84">
        <f t="shared" ref="R90:R92" si="74">J90+P90</f>
        <v>0</v>
      </c>
      <c r="S90" s="84">
        <f t="shared" ref="S90:S92" si="75">Q90-R90</f>
        <v>0</v>
      </c>
      <c r="T90" s="8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>
      <c r="A91" s="78" t="s">
        <v>37</v>
      </c>
      <c r="B91" s="79" t="s">
        <v>106</v>
      </c>
      <c r="C91" s="107" t="s">
        <v>107</v>
      </c>
      <c r="D91" s="81"/>
      <c r="E91" s="82"/>
      <c r="F91" s="83"/>
      <c r="G91" s="84">
        <f t="shared" si="69"/>
        <v>0</v>
      </c>
      <c r="H91" s="82"/>
      <c r="I91" s="83"/>
      <c r="J91" s="84">
        <f t="shared" si="70"/>
        <v>0</v>
      </c>
      <c r="K91" s="82"/>
      <c r="L91" s="83"/>
      <c r="M91" s="84">
        <f t="shared" si="71"/>
        <v>0</v>
      </c>
      <c r="N91" s="82"/>
      <c r="O91" s="83"/>
      <c r="P91" s="84">
        <f t="shared" si="72"/>
        <v>0</v>
      </c>
      <c r="Q91" s="84">
        <f t="shared" si="73"/>
        <v>0</v>
      </c>
      <c r="R91" s="84">
        <f t="shared" si="74"/>
        <v>0</v>
      </c>
      <c r="S91" s="84">
        <f t="shared" si="75"/>
        <v>0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thickBot="1">
      <c r="A92" s="86" t="s">
        <v>37</v>
      </c>
      <c r="B92" s="87" t="s">
        <v>108</v>
      </c>
      <c r="C92" s="107" t="s">
        <v>109</v>
      </c>
      <c r="D92" s="81"/>
      <c r="E92" s="82"/>
      <c r="F92" s="83"/>
      <c r="G92" s="84">
        <f t="shared" si="69"/>
        <v>0</v>
      </c>
      <c r="H92" s="82"/>
      <c r="I92" s="83"/>
      <c r="J92" s="84">
        <f t="shared" si="70"/>
        <v>0</v>
      </c>
      <c r="K92" s="82"/>
      <c r="L92" s="83"/>
      <c r="M92" s="84">
        <f t="shared" si="71"/>
        <v>0</v>
      </c>
      <c r="N92" s="82"/>
      <c r="O92" s="83"/>
      <c r="P92" s="84">
        <f t="shared" si="72"/>
        <v>0</v>
      </c>
      <c r="Q92" s="84">
        <f t="shared" si="73"/>
        <v>0</v>
      </c>
      <c r="R92" s="84">
        <f t="shared" si="74"/>
        <v>0</v>
      </c>
      <c r="S92" s="84">
        <f t="shared" si="75"/>
        <v>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>
      <c r="A93" s="111" t="s">
        <v>110</v>
      </c>
      <c r="B93" s="114"/>
      <c r="C93" s="327"/>
      <c r="D93" s="330"/>
      <c r="E93" s="100"/>
      <c r="F93" s="101"/>
      <c r="G93" s="102">
        <f>SUM(G90:G92)</f>
        <v>0</v>
      </c>
      <c r="H93" s="100"/>
      <c r="I93" s="101"/>
      <c r="J93" s="102">
        <f>SUM(J90:J92)</f>
        <v>0</v>
      </c>
      <c r="K93" s="100"/>
      <c r="L93" s="101"/>
      <c r="M93" s="102">
        <f>SUM(M90:M92)</f>
        <v>0</v>
      </c>
      <c r="N93" s="100"/>
      <c r="O93" s="101"/>
      <c r="P93" s="102">
        <f t="shared" ref="P93:S93" si="76">SUM(P90:P92)</f>
        <v>0</v>
      </c>
      <c r="Q93" s="102">
        <f t="shared" si="76"/>
        <v>0</v>
      </c>
      <c r="R93" s="102">
        <f t="shared" si="76"/>
        <v>0</v>
      </c>
      <c r="S93" s="102">
        <f t="shared" si="76"/>
        <v>0</v>
      </c>
      <c r="T93" s="103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30" customHeight="1" thickBot="1">
      <c r="A94" s="71" t="s">
        <v>26</v>
      </c>
      <c r="B94" s="326" t="s">
        <v>111</v>
      </c>
      <c r="C94" s="329" t="s">
        <v>112</v>
      </c>
      <c r="D94" s="331"/>
      <c r="E94" s="74"/>
      <c r="F94" s="75"/>
      <c r="G94" s="104"/>
      <c r="H94" s="74"/>
      <c r="I94" s="75"/>
      <c r="J94" s="104"/>
      <c r="K94" s="74"/>
      <c r="L94" s="75"/>
      <c r="M94" s="104"/>
      <c r="N94" s="74"/>
      <c r="O94" s="75"/>
      <c r="P94" s="104"/>
      <c r="Q94" s="104"/>
      <c r="R94" s="104"/>
      <c r="S94" s="104"/>
      <c r="T94" s="77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ht="30" customHeight="1">
      <c r="A95" s="78" t="s">
        <v>37</v>
      </c>
      <c r="B95" s="315" t="s">
        <v>113</v>
      </c>
      <c r="C95" s="328" t="s">
        <v>183</v>
      </c>
      <c r="D95" s="323" t="s">
        <v>184</v>
      </c>
      <c r="E95" s="357" t="s">
        <v>46</v>
      </c>
      <c r="F95" s="358"/>
      <c r="G95" s="359"/>
      <c r="H95" s="363" t="s">
        <v>46</v>
      </c>
      <c r="I95" s="358"/>
      <c r="J95" s="359"/>
      <c r="K95" s="227">
        <v>140</v>
      </c>
      <c r="L95" s="228">
        <v>38</v>
      </c>
      <c r="M95" s="84">
        <f t="shared" ref="M95:M108" si="77">K95*L95</f>
        <v>5320</v>
      </c>
      <c r="N95" s="82"/>
      <c r="O95" s="83"/>
      <c r="P95" s="84">
        <f t="shared" ref="P95:P108" si="78">N95*O95</f>
        <v>0</v>
      </c>
      <c r="Q95" s="84">
        <f t="shared" ref="Q95:Q108" si="79">G95+M95</f>
        <v>5320</v>
      </c>
      <c r="R95" s="84">
        <f t="shared" ref="R95:R108" si="80">J95+P95</f>
        <v>0</v>
      </c>
      <c r="S95" s="84">
        <f t="shared" ref="S95:S108" si="81">Q95-R95</f>
        <v>5320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>
      <c r="A96" s="78"/>
      <c r="B96" s="316" t="s">
        <v>114</v>
      </c>
      <c r="C96" s="313" t="s">
        <v>183</v>
      </c>
      <c r="D96" s="324" t="s">
        <v>184</v>
      </c>
      <c r="E96" s="360"/>
      <c r="F96" s="343"/>
      <c r="G96" s="353"/>
      <c r="H96" s="342"/>
      <c r="I96" s="343"/>
      <c r="J96" s="353"/>
      <c r="K96" s="227">
        <v>70</v>
      </c>
      <c r="L96" s="228">
        <v>112</v>
      </c>
      <c r="M96" s="84">
        <f t="shared" si="77"/>
        <v>7840</v>
      </c>
      <c r="N96" s="82"/>
      <c r="O96" s="83"/>
      <c r="P96" s="84">
        <f t="shared" si="78"/>
        <v>0</v>
      </c>
      <c r="Q96" s="84">
        <f t="shared" si="79"/>
        <v>7840</v>
      </c>
      <c r="R96" s="84">
        <f t="shared" si="80"/>
        <v>0</v>
      </c>
      <c r="S96" s="84">
        <f t="shared" si="81"/>
        <v>7840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>
      <c r="A97" s="78"/>
      <c r="B97" s="316" t="s">
        <v>185</v>
      </c>
      <c r="C97" s="313" t="s">
        <v>183</v>
      </c>
      <c r="D97" s="324" t="s">
        <v>184</v>
      </c>
      <c r="E97" s="360"/>
      <c r="F97" s="343"/>
      <c r="G97" s="353"/>
      <c r="H97" s="342"/>
      <c r="I97" s="343"/>
      <c r="J97" s="353"/>
      <c r="K97" s="227">
        <v>40</v>
      </c>
      <c r="L97" s="228">
        <v>200</v>
      </c>
      <c r="M97" s="84">
        <f t="shared" si="77"/>
        <v>8000</v>
      </c>
      <c r="N97" s="82"/>
      <c r="O97" s="83"/>
      <c r="P97" s="84">
        <f t="shared" si="78"/>
        <v>0</v>
      </c>
      <c r="Q97" s="84">
        <f t="shared" si="79"/>
        <v>8000</v>
      </c>
      <c r="R97" s="84">
        <f t="shared" si="80"/>
        <v>0</v>
      </c>
      <c r="S97" s="84">
        <f t="shared" si="81"/>
        <v>8000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>
      <c r="A98" s="78"/>
      <c r="B98" s="316" t="s">
        <v>186</v>
      </c>
      <c r="C98" s="313" t="s">
        <v>187</v>
      </c>
      <c r="D98" s="324" t="s">
        <v>91</v>
      </c>
      <c r="E98" s="360"/>
      <c r="F98" s="343"/>
      <c r="G98" s="353"/>
      <c r="H98" s="342"/>
      <c r="I98" s="343"/>
      <c r="J98" s="353"/>
      <c r="K98" s="227">
        <v>500</v>
      </c>
      <c r="L98" s="228">
        <v>0.67</v>
      </c>
      <c r="M98" s="84">
        <f t="shared" si="77"/>
        <v>335</v>
      </c>
      <c r="N98" s="82"/>
      <c r="O98" s="83"/>
      <c r="P98" s="84">
        <f t="shared" si="78"/>
        <v>0</v>
      </c>
      <c r="Q98" s="84">
        <f t="shared" si="79"/>
        <v>335</v>
      </c>
      <c r="R98" s="84">
        <f t="shared" si="80"/>
        <v>0</v>
      </c>
      <c r="S98" s="84">
        <f t="shared" si="81"/>
        <v>335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>
      <c r="A99" s="78"/>
      <c r="B99" s="316" t="s">
        <v>188</v>
      </c>
      <c r="C99" s="313" t="s">
        <v>189</v>
      </c>
      <c r="D99" s="324" t="s">
        <v>91</v>
      </c>
      <c r="E99" s="360"/>
      <c r="F99" s="343"/>
      <c r="G99" s="353"/>
      <c r="H99" s="342"/>
      <c r="I99" s="343"/>
      <c r="J99" s="353"/>
      <c r="K99" s="227">
        <v>4</v>
      </c>
      <c r="L99" s="228">
        <v>91.5</v>
      </c>
      <c r="M99" s="84">
        <f t="shared" si="77"/>
        <v>366</v>
      </c>
      <c r="N99" s="82"/>
      <c r="O99" s="83"/>
      <c r="P99" s="84">
        <f t="shared" si="78"/>
        <v>0</v>
      </c>
      <c r="Q99" s="84">
        <f t="shared" si="79"/>
        <v>366</v>
      </c>
      <c r="R99" s="84">
        <f t="shared" si="80"/>
        <v>0</v>
      </c>
      <c r="S99" s="84">
        <f t="shared" si="81"/>
        <v>366</v>
      </c>
      <c r="T99" s="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>
      <c r="A100" s="78"/>
      <c r="B100" s="316" t="s">
        <v>190</v>
      </c>
      <c r="C100" s="313" t="s">
        <v>191</v>
      </c>
      <c r="D100" s="324" t="s">
        <v>91</v>
      </c>
      <c r="E100" s="360"/>
      <c r="F100" s="343"/>
      <c r="G100" s="353"/>
      <c r="H100" s="342"/>
      <c r="I100" s="343"/>
      <c r="J100" s="353"/>
      <c r="K100" s="227">
        <v>50</v>
      </c>
      <c r="L100" s="228">
        <v>20.8</v>
      </c>
      <c r="M100" s="84">
        <f t="shared" si="77"/>
        <v>1040</v>
      </c>
      <c r="N100" s="82"/>
      <c r="O100" s="83"/>
      <c r="P100" s="84">
        <f t="shared" si="78"/>
        <v>0</v>
      </c>
      <c r="Q100" s="84">
        <f t="shared" si="79"/>
        <v>1040</v>
      </c>
      <c r="R100" s="84">
        <f t="shared" si="80"/>
        <v>0</v>
      </c>
      <c r="S100" s="84">
        <f t="shared" si="81"/>
        <v>1040</v>
      </c>
      <c r="T100" s="8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>
      <c r="A101" s="78"/>
      <c r="B101" s="316" t="s">
        <v>192</v>
      </c>
      <c r="C101" s="313" t="s">
        <v>193</v>
      </c>
      <c r="D101" s="324" t="s">
        <v>91</v>
      </c>
      <c r="E101" s="360"/>
      <c r="F101" s="343"/>
      <c r="G101" s="353"/>
      <c r="H101" s="342"/>
      <c r="I101" s="343"/>
      <c r="J101" s="353"/>
      <c r="K101" s="227">
        <v>100</v>
      </c>
      <c r="L101" s="228">
        <v>11.85</v>
      </c>
      <c r="M101" s="84">
        <f t="shared" si="77"/>
        <v>1185</v>
      </c>
      <c r="N101" s="82"/>
      <c r="O101" s="83"/>
      <c r="P101" s="84">
        <f t="shared" si="78"/>
        <v>0</v>
      </c>
      <c r="Q101" s="84">
        <f t="shared" si="79"/>
        <v>1185</v>
      </c>
      <c r="R101" s="84">
        <f t="shared" si="80"/>
        <v>0</v>
      </c>
      <c r="S101" s="84">
        <f t="shared" si="81"/>
        <v>1185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>
      <c r="A102" s="78"/>
      <c r="B102" s="316" t="s">
        <v>194</v>
      </c>
      <c r="C102" s="313" t="s">
        <v>195</v>
      </c>
      <c r="D102" s="324" t="s">
        <v>196</v>
      </c>
      <c r="E102" s="360"/>
      <c r="F102" s="343"/>
      <c r="G102" s="353"/>
      <c r="H102" s="342"/>
      <c r="I102" s="343"/>
      <c r="J102" s="353"/>
      <c r="K102" s="227">
        <v>12</v>
      </c>
      <c r="L102" s="228">
        <v>400</v>
      </c>
      <c r="M102" s="84">
        <f t="shared" si="77"/>
        <v>4800</v>
      </c>
      <c r="N102" s="82"/>
      <c r="O102" s="83"/>
      <c r="P102" s="84">
        <f t="shared" si="78"/>
        <v>0</v>
      </c>
      <c r="Q102" s="84">
        <f t="shared" si="79"/>
        <v>4800</v>
      </c>
      <c r="R102" s="84">
        <f t="shared" si="80"/>
        <v>0</v>
      </c>
      <c r="S102" s="84">
        <f t="shared" si="81"/>
        <v>4800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>
      <c r="A103" s="78"/>
      <c r="B103" s="316" t="s">
        <v>197</v>
      </c>
      <c r="C103" s="313" t="s">
        <v>198</v>
      </c>
      <c r="D103" s="324" t="s">
        <v>91</v>
      </c>
      <c r="E103" s="360"/>
      <c r="F103" s="343"/>
      <c r="G103" s="353"/>
      <c r="H103" s="342"/>
      <c r="I103" s="343"/>
      <c r="J103" s="353"/>
      <c r="K103" s="227">
        <v>2</v>
      </c>
      <c r="L103" s="228">
        <v>2457</v>
      </c>
      <c r="M103" s="84">
        <f t="shared" si="77"/>
        <v>4914</v>
      </c>
      <c r="N103" s="82"/>
      <c r="O103" s="83"/>
      <c r="P103" s="84">
        <f t="shared" si="78"/>
        <v>0</v>
      </c>
      <c r="Q103" s="84">
        <f t="shared" si="79"/>
        <v>4914</v>
      </c>
      <c r="R103" s="84">
        <f t="shared" si="80"/>
        <v>0</v>
      </c>
      <c r="S103" s="84">
        <f t="shared" si="81"/>
        <v>4914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>
      <c r="A104" s="78"/>
      <c r="B104" s="317" t="s">
        <v>199</v>
      </c>
      <c r="C104" s="314" t="s">
        <v>200</v>
      </c>
      <c r="D104" s="324" t="s">
        <v>119</v>
      </c>
      <c r="E104" s="360"/>
      <c r="F104" s="343"/>
      <c r="G104" s="353"/>
      <c r="H104" s="342"/>
      <c r="I104" s="343"/>
      <c r="J104" s="353"/>
      <c r="K104" s="227">
        <v>1</v>
      </c>
      <c r="L104" s="228">
        <v>200</v>
      </c>
      <c r="M104" s="84">
        <f t="shared" si="77"/>
        <v>200</v>
      </c>
      <c r="N104" s="82"/>
      <c r="O104" s="83"/>
      <c r="P104" s="84">
        <f t="shared" si="78"/>
        <v>0</v>
      </c>
      <c r="Q104" s="84">
        <f t="shared" si="79"/>
        <v>200</v>
      </c>
      <c r="R104" s="84">
        <f t="shared" si="80"/>
        <v>0</v>
      </c>
      <c r="S104" s="84">
        <f t="shared" si="81"/>
        <v>200</v>
      </c>
      <c r="T104" s="8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>
      <c r="A105" s="78"/>
      <c r="B105" s="318" t="s">
        <v>201</v>
      </c>
      <c r="C105" s="320" t="s">
        <v>203</v>
      </c>
      <c r="D105" s="324" t="s">
        <v>119</v>
      </c>
      <c r="E105" s="360"/>
      <c r="F105" s="343"/>
      <c r="G105" s="353"/>
      <c r="H105" s="342"/>
      <c r="I105" s="343"/>
      <c r="J105" s="353"/>
      <c r="K105" s="82"/>
      <c r="L105" s="83"/>
      <c r="M105" s="84"/>
      <c r="N105" s="82">
        <v>1</v>
      </c>
      <c r="O105" s="83">
        <v>20000</v>
      </c>
      <c r="P105" s="84">
        <f t="shared" si="78"/>
        <v>20000</v>
      </c>
      <c r="Q105" s="84">
        <f t="shared" si="79"/>
        <v>0</v>
      </c>
      <c r="R105" s="84">
        <f t="shared" si="80"/>
        <v>20000</v>
      </c>
      <c r="S105" s="84">
        <f t="shared" si="81"/>
        <v>-20000</v>
      </c>
      <c r="T105" s="8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30" customHeight="1">
      <c r="A106" s="78"/>
      <c r="B106" s="318" t="s">
        <v>202</v>
      </c>
      <c r="C106" s="320" t="s">
        <v>204</v>
      </c>
      <c r="D106" s="325"/>
      <c r="E106" s="360"/>
      <c r="F106" s="343"/>
      <c r="G106" s="353"/>
      <c r="H106" s="342"/>
      <c r="I106" s="343"/>
      <c r="J106" s="353"/>
      <c r="K106" s="82"/>
      <c r="L106" s="83"/>
      <c r="M106" s="84"/>
      <c r="N106" s="82">
        <v>1</v>
      </c>
      <c r="O106" s="83">
        <v>18000</v>
      </c>
      <c r="P106" s="84">
        <f t="shared" si="78"/>
        <v>18000</v>
      </c>
      <c r="Q106" s="84">
        <f t="shared" si="79"/>
        <v>0</v>
      </c>
      <c r="R106" s="84">
        <f t="shared" si="80"/>
        <v>18000</v>
      </c>
      <c r="S106" s="84">
        <f t="shared" si="81"/>
        <v>-18000</v>
      </c>
      <c r="T106" s="8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30" customHeight="1">
      <c r="A107" s="78"/>
      <c r="B107" s="318"/>
      <c r="C107" s="321"/>
      <c r="D107" s="325"/>
      <c r="E107" s="360"/>
      <c r="F107" s="343"/>
      <c r="G107" s="353"/>
      <c r="H107" s="342"/>
      <c r="I107" s="343"/>
      <c r="J107" s="353"/>
      <c r="K107" s="82"/>
      <c r="L107" s="83"/>
      <c r="M107" s="84"/>
      <c r="N107" s="82"/>
      <c r="O107" s="83"/>
      <c r="P107" s="84">
        <f t="shared" si="78"/>
        <v>0</v>
      </c>
      <c r="Q107" s="84">
        <f t="shared" si="79"/>
        <v>0</v>
      </c>
      <c r="R107" s="84">
        <f t="shared" si="80"/>
        <v>0</v>
      </c>
      <c r="S107" s="84">
        <f t="shared" si="81"/>
        <v>0</v>
      </c>
      <c r="T107" s="8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0" customHeight="1" thickBot="1">
      <c r="A108" s="86"/>
      <c r="B108" s="319"/>
      <c r="C108" s="322"/>
      <c r="D108" s="237"/>
      <c r="E108" s="361"/>
      <c r="F108" s="361"/>
      <c r="G108" s="362"/>
      <c r="H108" s="364"/>
      <c r="I108" s="361"/>
      <c r="J108" s="362"/>
      <c r="K108" s="82"/>
      <c r="L108" s="83"/>
      <c r="M108" s="84">
        <f t="shared" si="77"/>
        <v>0</v>
      </c>
      <c r="N108" s="82"/>
      <c r="O108" s="83"/>
      <c r="P108" s="84">
        <f t="shared" si="78"/>
        <v>0</v>
      </c>
      <c r="Q108" s="84">
        <f t="shared" si="79"/>
        <v>0</v>
      </c>
      <c r="R108" s="84">
        <f t="shared" si="80"/>
        <v>0</v>
      </c>
      <c r="S108" s="84">
        <f t="shared" si="81"/>
        <v>0</v>
      </c>
      <c r="T108" s="8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 thickBot="1">
      <c r="A109" s="111" t="s">
        <v>115</v>
      </c>
      <c r="B109" s="117"/>
      <c r="C109" s="118"/>
      <c r="D109" s="218"/>
      <c r="E109" s="100"/>
      <c r="F109" s="101"/>
      <c r="G109" s="102">
        <f>SUM(G95:G108)</f>
        <v>0</v>
      </c>
      <c r="H109" s="100"/>
      <c r="I109" s="101"/>
      <c r="J109" s="102">
        <f>SUM(J95:J108)</f>
        <v>0</v>
      </c>
      <c r="K109" s="100"/>
      <c r="L109" s="101"/>
      <c r="M109" s="102">
        <f>SUM(M95:M108)</f>
        <v>34000</v>
      </c>
      <c r="N109" s="100"/>
      <c r="O109" s="101"/>
      <c r="P109" s="102">
        <f t="shared" ref="P109:S109" si="82">SUM(P95:P108)</f>
        <v>38000</v>
      </c>
      <c r="Q109" s="102">
        <f t="shared" si="82"/>
        <v>34000</v>
      </c>
      <c r="R109" s="102">
        <f t="shared" si="82"/>
        <v>38000</v>
      </c>
      <c r="S109" s="102">
        <f t="shared" si="82"/>
        <v>-4000</v>
      </c>
      <c r="T109" s="103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30" customHeight="1" thickBot="1">
      <c r="A110" s="71" t="s">
        <v>26</v>
      </c>
      <c r="B110" s="119" t="s">
        <v>116</v>
      </c>
      <c r="C110" s="115" t="s">
        <v>117</v>
      </c>
      <c r="D110" s="73"/>
      <c r="E110" s="74"/>
      <c r="F110" s="75"/>
      <c r="G110" s="104"/>
      <c r="H110" s="74"/>
      <c r="I110" s="75"/>
      <c r="J110" s="104"/>
      <c r="K110" s="74"/>
      <c r="L110" s="75"/>
      <c r="M110" s="104"/>
      <c r="N110" s="74"/>
      <c r="O110" s="75"/>
      <c r="P110" s="104"/>
      <c r="Q110" s="104"/>
      <c r="R110" s="104"/>
      <c r="S110" s="104"/>
      <c r="T110" s="77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</row>
    <row r="111" spans="1:38" ht="41.25" customHeight="1">
      <c r="A111" s="86" t="s">
        <v>37</v>
      </c>
      <c r="B111" s="120" t="s">
        <v>118</v>
      </c>
      <c r="C111" s="121" t="s">
        <v>117</v>
      </c>
      <c r="D111" s="116" t="s">
        <v>119</v>
      </c>
      <c r="E111" s="365" t="s">
        <v>46</v>
      </c>
      <c r="F111" s="361"/>
      <c r="G111" s="362"/>
      <c r="H111" s="365" t="s">
        <v>46</v>
      </c>
      <c r="I111" s="361"/>
      <c r="J111" s="362"/>
      <c r="K111" s="82">
        <v>1</v>
      </c>
      <c r="L111" s="83">
        <v>8900</v>
      </c>
      <c r="M111" s="84">
        <f>K111*L111</f>
        <v>8900</v>
      </c>
      <c r="N111" s="82">
        <v>1</v>
      </c>
      <c r="O111" s="83">
        <v>8900</v>
      </c>
      <c r="P111" s="84">
        <f>N111*O111</f>
        <v>8900</v>
      </c>
      <c r="Q111" s="84">
        <f>G111+M111</f>
        <v>8900</v>
      </c>
      <c r="R111" s="84">
        <f>J111+P111</f>
        <v>8900</v>
      </c>
      <c r="S111" s="84">
        <f>Q111-R111</f>
        <v>0</v>
      </c>
      <c r="T111" s="8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30" customHeight="1">
      <c r="A112" s="111" t="s">
        <v>120</v>
      </c>
      <c r="B112" s="122"/>
      <c r="C112" s="118"/>
      <c r="D112" s="99"/>
      <c r="E112" s="100"/>
      <c r="F112" s="101"/>
      <c r="G112" s="102">
        <f>SUM(G111)</f>
        <v>0</v>
      </c>
      <c r="H112" s="100"/>
      <c r="I112" s="101"/>
      <c r="J112" s="102">
        <f>SUM(J111)</f>
        <v>0</v>
      </c>
      <c r="K112" s="100"/>
      <c r="L112" s="101"/>
      <c r="M112" s="102">
        <f>SUM(M111)</f>
        <v>8900</v>
      </c>
      <c r="N112" s="100"/>
      <c r="O112" s="101"/>
      <c r="P112" s="102">
        <f t="shared" ref="P112:S112" si="83">SUM(P111)</f>
        <v>8900</v>
      </c>
      <c r="Q112" s="102">
        <f t="shared" si="83"/>
        <v>8900</v>
      </c>
      <c r="R112" s="102">
        <f t="shared" si="83"/>
        <v>8900</v>
      </c>
      <c r="S112" s="102">
        <f t="shared" si="83"/>
        <v>0</v>
      </c>
      <c r="T112" s="103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19.5" customHeight="1">
      <c r="A113" s="123" t="s">
        <v>121</v>
      </c>
      <c r="B113" s="124"/>
      <c r="C113" s="125"/>
      <c r="D113" s="126"/>
      <c r="E113" s="127"/>
      <c r="F113" s="128"/>
      <c r="G113" s="129">
        <f>G52+G56+G61+G67+G72+G82+G88+G93+G109+G112</f>
        <v>0</v>
      </c>
      <c r="H113" s="127"/>
      <c r="I113" s="128"/>
      <c r="J113" s="129">
        <f>J52+J56+J61+J67+J72+J82+J88+J93+J109+J112</f>
        <v>0</v>
      </c>
      <c r="K113" s="127"/>
      <c r="L113" s="128"/>
      <c r="M113" s="129">
        <f>M52+M56+M61+M67+M72+M82+M88+M93+M109+M112</f>
        <v>400058</v>
      </c>
      <c r="N113" s="127"/>
      <c r="O113" s="128"/>
      <c r="P113" s="129">
        <f t="shared" ref="P113:S113" si="84">P52+P56+P61+P67+P72+P82+P88+P93+P109+P112</f>
        <v>399740</v>
      </c>
      <c r="Q113" s="129">
        <f t="shared" si="84"/>
        <v>400058</v>
      </c>
      <c r="R113" s="129">
        <f t="shared" si="84"/>
        <v>399740</v>
      </c>
      <c r="S113" s="129">
        <f t="shared" si="84"/>
        <v>318</v>
      </c>
      <c r="T113" s="130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</row>
    <row r="114" spans="1:38" ht="15.75" customHeight="1">
      <c r="A114" s="366"/>
      <c r="B114" s="333"/>
      <c r="C114" s="333"/>
      <c r="D114" s="132"/>
      <c r="E114" s="133"/>
      <c r="F114" s="134"/>
      <c r="G114" s="135"/>
      <c r="H114" s="133"/>
      <c r="I114" s="134"/>
      <c r="J114" s="135"/>
      <c r="K114" s="133"/>
      <c r="L114" s="134"/>
      <c r="M114" s="135"/>
      <c r="N114" s="133"/>
      <c r="O114" s="134"/>
      <c r="P114" s="135"/>
      <c r="Q114" s="135"/>
      <c r="R114" s="135"/>
      <c r="S114" s="135"/>
      <c r="T114" s="136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9.5" customHeight="1">
      <c r="A115" s="332" t="s">
        <v>122</v>
      </c>
      <c r="B115" s="333"/>
      <c r="C115" s="334"/>
      <c r="D115" s="137"/>
      <c r="E115" s="138"/>
      <c r="F115" s="139"/>
      <c r="G115" s="140">
        <f>G22-G113</f>
        <v>0</v>
      </c>
      <c r="H115" s="138"/>
      <c r="I115" s="139"/>
      <c r="J115" s="140">
        <f>J22-J113</f>
        <v>0</v>
      </c>
      <c r="K115" s="141"/>
      <c r="L115" s="139"/>
      <c r="M115" s="142">
        <f>M22-M113</f>
        <v>-400058</v>
      </c>
      <c r="N115" s="141"/>
      <c r="O115" s="139"/>
      <c r="P115" s="142">
        <f>P22-P113</f>
        <v>-399740</v>
      </c>
      <c r="Q115" s="143">
        <f>Q22-Q113</f>
        <v>-400058</v>
      </c>
      <c r="R115" s="143">
        <f>R22-R113</f>
        <v>-399740</v>
      </c>
      <c r="S115" s="143">
        <f>S22-S113</f>
        <v>-318</v>
      </c>
      <c r="T115" s="14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45"/>
      <c r="B116" s="146"/>
      <c r="C116" s="145"/>
      <c r="D116" s="145"/>
      <c r="E116" s="51"/>
      <c r="F116" s="145"/>
      <c r="G116" s="145"/>
      <c r="H116" s="51"/>
      <c r="I116" s="145"/>
      <c r="J116" s="145"/>
      <c r="K116" s="51"/>
      <c r="L116" s="145"/>
      <c r="M116" s="145"/>
      <c r="N116" s="51"/>
      <c r="O116" s="145"/>
      <c r="P116" s="145"/>
      <c r="Q116" s="145"/>
      <c r="R116" s="145"/>
      <c r="S116" s="145"/>
      <c r="T116" s="145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45"/>
      <c r="B117" s="146"/>
      <c r="C117" s="145"/>
      <c r="D117" s="145"/>
      <c r="E117" s="51"/>
      <c r="F117" s="145"/>
      <c r="G117" s="145"/>
      <c r="H117" s="51"/>
      <c r="I117" s="145"/>
      <c r="J117" s="145"/>
      <c r="K117" s="51"/>
      <c r="L117" s="145"/>
      <c r="M117" s="145"/>
      <c r="N117" s="51"/>
      <c r="O117" s="145"/>
      <c r="P117" s="145"/>
      <c r="Q117" s="145"/>
      <c r="R117" s="145"/>
      <c r="S117" s="145"/>
      <c r="T117" s="145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45" t="s">
        <v>123</v>
      </c>
      <c r="B118" s="146"/>
      <c r="C118" s="147"/>
      <c r="D118" s="145"/>
      <c r="E118" s="148"/>
      <c r="F118" s="147"/>
      <c r="G118" s="145"/>
      <c r="H118" s="148"/>
      <c r="I118" s="147"/>
      <c r="J118" s="147"/>
      <c r="K118" s="148"/>
      <c r="L118" s="145"/>
      <c r="M118" s="145"/>
      <c r="N118" s="51"/>
      <c r="O118" s="145"/>
      <c r="P118" s="145"/>
      <c r="Q118" s="145"/>
      <c r="R118" s="145"/>
      <c r="S118" s="145"/>
      <c r="T118" s="14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1"/>
      <c r="C119" s="149" t="s">
        <v>124</v>
      </c>
      <c r="D119" s="145"/>
      <c r="E119" s="335" t="s">
        <v>125</v>
      </c>
      <c r="F119" s="336"/>
      <c r="G119" s="145"/>
      <c r="H119" s="51"/>
      <c r="I119" s="150" t="s">
        <v>126</v>
      </c>
      <c r="J119" s="145"/>
      <c r="K119" s="51"/>
      <c r="L119" s="150"/>
      <c r="M119" s="145"/>
      <c r="N119" s="51"/>
      <c r="O119" s="150"/>
      <c r="P119" s="145"/>
      <c r="Q119" s="145"/>
      <c r="R119" s="145"/>
      <c r="S119" s="145"/>
      <c r="T119" s="145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1"/>
      <c r="C120" s="151"/>
      <c r="D120" s="152"/>
      <c r="E120" s="153"/>
      <c r="F120" s="154"/>
      <c r="G120" s="155"/>
      <c r="H120" s="153"/>
      <c r="I120" s="154"/>
      <c r="J120" s="155"/>
      <c r="K120" s="156"/>
      <c r="L120" s="154"/>
      <c r="M120" s="155"/>
      <c r="N120" s="156"/>
      <c r="O120" s="154"/>
      <c r="P120" s="155"/>
      <c r="Q120" s="283" t="s">
        <v>217</v>
      </c>
      <c r="R120" s="155"/>
      <c r="S120" s="155"/>
      <c r="T120" s="14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45"/>
      <c r="B121" s="146"/>
      <c r="C121" s="145"/>
      <c r="D121" s="145"/>
      <c r="E121" s="51"/>
      <c r="F121" s="145"/>
      <c r="G121" s="145"/>
      <c r="H121" s="51"/>
      <c r="I121" s="145"/>
      <c r="J121" s="145"/>
      <c r="K121" s="51"/>
      <c r="L121" s="145"/>
      <c r="M121" s="145"/>
      <c r="N121" s="51"/>
      <c r="O121" s="145"/>
      <c r="P121" s="145"/>
      <c r="Q121" s="145"/>
      <c r="R121" s="145"/>
      <c r="S121" s="145"/>
      <c r="T121" s="14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45"/>
      <c r="B122" s="146"/>
      <c r="C122" s="145"/>
      <c r="D122" s="145"/>
      <c r="E122" s="51"/>
      <c r="F122" s="145"/>
      <c r="G122" s="145"/>
      <c r="H122" s="51"/>
      <c r="I122" s="145"/>
      <c r="J122" s="145"/>
      <c r="K122" s="51"/>
      <c r="L122" s="145"/>
      <c r="M122" s="145"/>
      <c r="N122" s="51"/>
      <c r="O122" s="145"/>
      <c r="P122" s="145"/>
      <c r="Q122" s="145"/>
      <c r="R122" s="145"/>
      <c r="S122" s="145"/>
      <c r="T122" s="145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45"/>
      <c r="B123" s="146"/>
      <c r="C123" s="145"/>
      <c r="D123" s="145"/>
      <c r="E123" s="51"/>
      <c r="F123" s="145"/>
      <c r="G123" s="145"/>
      <c r="H123" s="51"/>
      <c r="I123" s="145"/>
      <c r="J123" s="145"/>
      <c r="K123" s="51"/>
      <c r="L123" s="145"/>
      <c r="M123" s="145"/>
      <c r="N123" s="51"/>
      <c r="O123" s="145"/>
      <c r="P123" s="145"/>
      <c r="Q123" s="145"/>
      <c r="R123" s="145"/>
      <c r="S123" s="145"/>
      <c r="T123" s="14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45"/>
      <c r="B124" s="146"/>
      <c r="C124" s="145"/>
      <c r="D124" s="145"/>
      <c r="E124" s="51"/>
      <c r="F124" s="145"/>
      <c r="G124" s="145"/>
      <c r="H124" s="51"/>
      <c r="I124" s="145"/>
      <c r="J124" s="145"/>
      <c r="K124" s="51"/>
      <c r="L124" s="145"/>
      <c r="M124" s="145"/>
      <c r="N124" s="51"/>
      <c r="O124" s="145"/>
      <c r="P124" s="145"/>
      <c r="Q124" s="145"/>
      <c r="R124" s="145"/>
      <c r="S124" s="145"/>
      <c r="T124" s="145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45"/>
      <c r="B125" s="146"/>
      <c r="C125" s="145"/>
      <c r="D125" s="145"/>
      <c r="E125" s="51"/>
      <c r="F125" s="145"/>
      <c r="G125" s="145"/>
      <c r="H125" s="51"/>
      <c r="I125" s="145"/>
      <c r="J125" s="145"/>
      <c r="K125" s="51"/>
      <c r="L125" s="145"/>
      <c r="M125" s="145"/>
      <c r="N125" s="51"/>
      <c r="O125" s="145"/>
      <c r="P125" s="145"/>
      <c r="Q125" s="145"/>
      <c r="R125" s="145"/>
      <c r="S125" s="145"/>
      <c r="T125" s="14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15:C115"/>
    <mergeCell ref="E119:F119"/>
    <mergeCell ref="E17:G17"/>
    <mergeCell ref="H17:J17"/>
    <mergeCell ref="A23:C23"/>
    <mergeCell ref="E31:G47"/>
    <mergeCell ref="H31:J47"/>
    <mergeCell ref="E49:G51"/>
    <mergeCell ref="H49:J51"/>
    <mergeCell ref="E95:G108"/>
    <mergeCell ref="H95:J108"/>
    <mergeCell ref="E111:G111"/>
    <mergeCell ref="H111:J111"/>
    <mergeCell ref="A114:C114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0"/>
  <sheetViews>
    <sheetView topLeftCell="B28" workbookViewId="0"/>
  </sheetViews>
  <sheetFormatPr defaultColWidth="12.625" defaultRowHeight="15" customHeight="1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>
      <c r="A1" s="157"/>
      <c r="B1" s="157"/>
      <c r="C1" s="157"/>
      <c r="D1" s="158"/>
      <c r="E1" s="157"/>
      <c r="F1" s="158"/>
      <c r="G1" s="157"/>
      <c r="H1" s="157"/>
      <c r="I1" s="159"/>
      <c r="J1" s="160" t="s">
        <v>127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5" customHeight="1">
      <c r="A2" s="157"/>
      <c r="B2" s="157"/>
      <c r="C2" s="157"/>
      <c r="D2" s="158"/>
      <c r="E2" s="157"/>
      <c r="F2" s="158"/>
      <c r="G2" s="157"/>
      <c r="H2" s="378" t="s">
        <v>128</v>
      </c>
      <c r="I2" s="341"/>
      <c r="J2" s="341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5" customHeight="1">
      <c r="A3" s="157"/>
      <c r="B3" s="157"/>
      <c r="C3" s="157"/>
      <c r="D3" s="158"/>
      <c r="E3" s="157"/>
      <c r="F3" s="158"/>
      <c r="G3" s="157"/>
      <c r="H3" s="378" t="s">
        <v>129</v>
      </c>
      <c r="I3" s="341"/>
      <c r="J3" s="341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14.25" customHeight="1">
      <c r="A4" s="157"/>
      <c r="B4" s="157"/>
      <c r="C4" s="157"/>
      <c r="D4" s="158"/>
      <c r="E4" s="157"/>
      <c r="F4" s="158"/>
      <c r="G4" s="157"/>
      <c r="H4" s="157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21" customHeight="1">
      <c r="A5" s="157"/>
      <c r="B5" s="379" t="s">
        <v>130</v>
      </c>
      <c r="C5" s="341"/>
      <c r="D5" s="341"/>
      <c r="E5" s="341"/>
      <c r="F5" s="341"/>
      <c r="G5" s="341"/>
      <c r="H5" s="341"/>
      <c r="I5" s="341"/>
      <c r="J5" s="341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21" customHeight="1">
      <c r="A6" s="157"/>
      <c r="B6" s="379" t="s">
        <v>131</v>
      </c>
      <c r="C6" s="341"/>
      <c r="D6" s="341"/>
      <c r="E6" s="341"/>
      <c r="F6" s="341"/>
      <c r="G6" s="341"/>
      <c r="H6" s="341"/>
      <c r="I6" s="341"/>
      <c r="J6" s="341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21" customHeight="1">
      <c r="A7" s="157"/>
      <c r="B7" s="380" t="s">
        <v>132</v>
      </c>
      <c r="C7" s="341"/>
      <c r="D7" s="341"/>
      <c r="E7" s="341"/>
      <c r="F7" s="341"/>
      <c r="G7" s="341"/>
      <c r="H7" s="341"/>
      <c r="I7" s="341"/>
      <c r="J7" s="341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21" customHeight="1">
      <c r="A8" s="157"/>
      <c r="B8" s="379" t="s">
        <v>133</v>
      </c>
      <c r="C8" s="341"/>
      <c r="D8" s="341"/>
      <c r="E8" s="341"/>
      <c r="F8" s="341"/>
      <c r="G8" s="341"/>
      <c r="H8" s="341"/>
      <c r="I8" s="341"/>
      <c r="J8" s="341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4.25" customHeight="1">
      <c r="A9" s="157"/>
      <c r="B9" s="157"/>
      <c r="C9" s="157"/>
      <c r="D9" s="158"/>
      <c r="E9" s="157"/>
      <c r="F9" s="158"/>
      <c r="G9" s="157"/>
      <c r="H9" s="157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ht="44.25" customHeight="1">
      <c r="A10" s="161"/>
      <c r="B10" s="383" t="s">
        <v>134</v>
      </c>
      <c r="C10" s="382"/>
      <c r="D10" s="384"/>
      <c r="E10" s="385" t="s">
        <v>135</v>
      </c>
      <c r="F10" s="382"/>
      <c r="G10" s="382"/>
      <c r="H10" s="382"/>
      <c r="I10" s="382"/>
      <c r="J10" s="384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61.5" customHeight="1">
      <c r="A11" s="162" t="s">
        <v>136</v>
      </c>
      <c r="B11" s="162" t="s">
        <v>137</v>
      </c>
      <c r="C11" s="162" t="s">
        <v>5</v>
      </c>
      <c r="D11" s="163" t="s">
        <v>138</v>
      </c>
      <c r="E11" s="162" t="s">
        <v>139</v>
      </c>
      <c r="F11" s="163" t="s">
        <v>138</v>
      </c>
      <c r="G11" s="162" t="s">
        <v>140</v>
      </c>
      <c r="H11" s="162" t="s">
        <v>141</v>
      </c>
      <c r="I11" s="162" t="s">
        <v>142</v>
      </c>
      <c r="J11" s="162" t="s">
        <v>143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5" customHeight="1">
      <c r="A12" s="164"/>
      <c r="B12" s="164" t="s">
        <v>35</v>
      </c>
      <c r="C12" s="165"/>
      <c r="D12" s="166"/>
      <c r="E12" s="165"/>
      <c r="F12" s="166"/>
      <c r="G12" s="165"/>
      <c r="H12" s="165"/>
      <c r="I12" s="166"/>
      <c r="J12" s="165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ht="15" customHeight="1">
      <c r="A13" s="164"/>
      <c r="B13" s="164" t="s">
        <v>57</v>
      </c>
      <c r="C13" s="165"/>
      <c r="D13" s="166"/>
      <c r="E13" s="165"/>
      <c r="F13" s="166"/>
      <c r="G13" s="165"/>
      <c r="H13" s="165"/>
      <c r="I13" s="166"/>
      <c r="J13" s="165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5" customHeight="1">
      <c r="A14" s="164"/>
      <c r="B14" s="164" t="s">
        <v>59</v>
      </c>
      <c r="C14" s="165"/>
      <c r="D14" s="166"/>
      <c r="E14" s="165"/>
      <c r="F14" s="166"/>
      <c r="G14" s="165"/>
      <c r="H14" s="165"/>
      <c r="I14" s="166"/>
      <c r="J14" s="165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5" customHeight="1">
      <c r="A15" s="164"/>
      <c r="B15" s="164" t="s">
        <v>63</v>
      </c>
      <c r="C15" s="165"/>
      <c r="D15" s="166"/>
      <c r="E15" s="165"/>
      <c r="F15" s="166"/>
      <c r="G15" s="165"/>
      <c r="H15" s="165"/>
      <c r="I15" s="166"/>
      <c r="J15" s="165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5" customHeight="1">
      <c r="A16" s="164"/>
      <c r="B16" s="164" t="s">
        <v>70</v>
      </c>
      <c r="C16" s="165"/>
      <c r="D16" s="166"/>
      <c r="E16" s="165"/>
      <c r="F16" s="166"/>
      <c r="G16" s="165"/>
      <c r="H16" s="165"/>
      <c r="I16" s="166"/>
      <c r="J16" s="165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15" customHeight="1">
      <c r="A17" s="164"/>
      <c r="B17" s="164"/>
      <c r="C17" s="165"/>
      <c r="D17" s="166"/>
      <c r="E17" s="165"/>
      <c r="F17" s="166"/>
      <c r="G17" s="165"/>
      <c r="H17" s="165"/>
      <c r="I17" s="166"/>
      <c r="J17" s="165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5" customHeight="1">
      <c r="A18" s="167"/>
      <c r="B18" s="381" t="s">
        <v>144</v>
      </c>
      <c r="C18" s="382"/>
      <c r="D18" s="168">
        <f>SUM(D12:D17)</f>
        <v>0</v>
      </c>
      <c r="E18" s="169"/>
      <c r="F18" s="168">
        <f>SUM(F12:F17)</f>
        <v>0</v>
      </c>
      <c r="G18" s="169"/>
      <c r="H18" s="169"/>
      <c r="I18" s="168">
        <f>SUM(I12:I17)</f>
        <v>0</v>
      </c>
      <c r="J18" s="16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ht="14.25" customHeight="1">
      <c r="A19" s="157"/>
      <c r="B19" s="157"/>
      <c r="C19" s="157"/>
      <c r="D19" s="158"/>
      <c r="E19" s="157"/>
      <c r="F19" s="158"/>
      <c r="G19" s="157"/>
      <c r="H19" s="157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ht="14.25" customHeight="1">
      <c r="A20" s="157"/>
      <c r="B20" s="157"/>
      <c r="C20" s="157"/>
      <c r="D20" s="158"/>
      <c r="E20" s="157"/>
      <c r="F20" s="158"/>
      <c r="G20" s="157"/>
      <c r="H20" s="157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ht="44.25" customHeight="1">
      <c r="A21" s="161"/>
      <c r="B21" s="383" t="s">
        <v>145</v>
      </c>
      <c r="C21" s="382"/>
      <c r="D21" s="384"/>
      <c r="E21" s="385" t="s">
        <v>135</v>
      </c>
      <c r="F21" s="382"/>
      <c r="G21" s="382"/>
      <c r="H21" s="382"/>
      <c r="I21" s="382"/>
      <c r="J21" s="384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ht="61.5" customHeight="1">
      <c r="A22" s="162" t="s">
        <v>136</v>
      </c>
      <c r="B22" s="162" t="s">
        <v>137</v>
      </c>
      <c r="C22" s="162" t="s">
        <v>5</v>
      </c>
      <c r="D22" s="163" t="s">
        <v>138</v>
      </c>
      <c r="E22" s="162" t="s">
        <v>139</v>
      </c>
      <c r="F22" s="163" t="s">
        <v>138</v>
      </c>
      <c r="G22" s="162" t="s">
        <v>140</v>
      </c>
      <c r="H22" s="162" t="s">
        <v>141</v>
      </c>
      <c r="I22" s="162" t="s">
        <v>142</v>
      </c>
      <c r="J22" s="162" t="s">
        <v>143</v>
      </c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ht="15" customHeight="1">
      <c r="A23" s="164"/>
      <c r="B23" s="164" t="s">
        <v>35</v>
      </c>
      <c r="C23" s="165"/>
      <c r="D23" s="166"/>
      <c r="E23" s="165"/>
      <c r="F23" s="166"/>
      <c r="G23" s="165"/>
      <c r="H23" s="165"/>
      <c r="I23" s="166"/>
      <c r="J23" s="165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5" customHeight="1">
      <c r="A24" s="164"/>
      <c r="B24" s="164" t="s">
        <v>57</v>
      </c>
      <c r="C24" s="165"/>
      <c r="D24" s="166"/>
      <c r="E24" s="165"/>
      <c r="F24" s="166"/>
      <c r="G24" s="165"/>
      <c r="H24" s="165"/>
      <c r="I24" s="166"/>
      <c r="J24" s="165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ht="15" customHeight="1">
      <c r="A25" s="164"/>
      <c r="B25" s="164" t="s">
        <v>59</v>
      </c>
      <c r="C25" s="165"/>
      <c r="D25" s="166"/>
      <c r="E25" s="165"/>
      <c r="F25" s="166"/>
      <c r="G25" s="165"/>
      <c r="H25" s="165"/>
      <c r="I25" s="166"/>
      <c r="J25" s="165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ht="15" customHeight="1">
      <c r="A26" s="164"/>
      <c r="B26" s="164" t="s">
        <v>63</v>
      </c>
      <c r="C26" s="165"/>
      <c r="D26" s="166"/>
      <c r="E26" s="165"/>
      <c r="F26" s="166"/>
      <c r="G26" s="165"/>
      <c r="H26" s="165"/>
      <c r="I26" s="166"/>
      <c r="J26" s="165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ht="15" customHeight="1">
      <c r="A27" s="164"/>
      <c r="B27" s="164" t="s">
        <v>70</v>
      </c>
      <c r="C27" s="165"/>
      <c r="D27" s="166"/>
      <c r="E27" s="165"/>
      <c r="F27" s="166"/>
      <c r="G27" s="165"/>
      <c r="H27" s="165"/>
      <c r="I27" s="166"/>
      <c r="J27" s="165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15" customHeight="1">
      <c r="A28" s="164"/>
      <c r="B28" s="164"/>
      <c r="C28" s="165"/>
      <c r="D28" s="166"/>
      <c r="E28" s="165"/>
      <c r="F28" s="166"/>
      <c r="G28" s="165"/>
      <c r="H28" s="165"/>
      <c r="I28" s="166"/>
      <c r="J28" s="165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ht="15" customHeight="1">
      <c r="A29" s="167"/>
      <c r="B29" s="381" t="s">
        <v>144</v>
      </c>
      <c r="C29" s="382"/>
      <c r="D29" s="168">
        <f>SUM(D23:D28)</f>
        <v>0</v>
      </c>
      <c r="E29" s="169"/>
      <c r="F29" s="168">
        <f>SUM(F23:F28)</f>
        <v>0</v>
      </c>
      <c r="G29" s="169"/>
      <c r="H29" s="169"/>
      <c r="I29" s="168">
        <f>SUM(I23:I28)</f>
        <v>0</v>
      </c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ht="14.25" customHeight="1">
      <c r="A30" s="157"/>
      <c r="B30" s="157"/>
      <c r="C30" s="157"/>
      <c r="D30" s="158"/>
      <c r="E30" s="157"/>
      <c r="F30" s="158"/>
      <c r="G30" s="157"/>
      <c r="H30" s="157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ht="14.25" customHeight="1">
      <c r="A31" s="171"/>
      <c r="B31" s="171" t="s">
        <v>146</v>
      </c>
      <c r="C31" s="171"/>
      <c r="D31" s="172"/>
      <c r="E31" s="171"/>
      <c r="F31" s="172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ht="14.25" customHeight="1">
      <c r="A32" s="157"/>
      <c r="B32" s="157"/>
      <c r="C32" s="157"/>
      <c r="D32" s="158"/>
      <c r="E32" s="157"/>
      <c r="F32" s="158"/>
      <c r="G32" s="157"/>
      <c r="H32" s="157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ht="14.25" customHeight="1">
      <c r="A33" s="157"/>
      <c r="B33" s="157"/>
      <c r="C33" s="157"/>
      <c r="D33" s="158"/>
      <c r="E33" s="157"/>
      <c r="F33" s="158"/>
      <c r="G33" s="157"/>
      <c r="H33" s="157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ht="14.25" customHeight="1">
      <c r="A34" s="157"/>
      <c r="B34" s="157"/>
      <c r="C34" s="157"/>
      <c r="D34" s="158"/>
      <c r="E34" s="157"/>
      <c r="F34" s="158"/>
      <c r="G34" s="157"/>
      <c r="H34" s="157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ht="14.25" customHeight="1">
      <c r="A35" s="157"/>
      <c r="B35" s="157"/>
      <c r="C35" s="157"/>
      <c r="D35" s="158"/>
      <c r="E35" s="157"/>
      <c r="F35" s="158"/>
      <c r="G35" s="157"/>
      <c r="H35" s="157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ht="14.25" customHeight="1">
      <c r="A36" s="157"/>
      <c r="B36" s="157"/>
      <c r="C36" s="157"/>
      <c r="D36" s="158"/>
      <c r="E36" s="157"/>
      <c r="F36" s="158"/>
      <c r="G36" s="157"/>
      <c r="H36" s="157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ht="14.25" customHeight="1">
      <c r="A37" s="157"/>
      <c r="B37" s="157"/>
      <c r="C37" s="157"/>
      <c r="D37" s="158"/>
      <c r="E37" s="157"/>
      <c r="F37" s="158"/>
      <c r="G37" s="157"/>
      <c r="H37" s="157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ht="14.25" customHeight="1">
      <c r="A38" s="157"/>
      <c r="B38" s="157"/>
      <c r="C38" s="157"/>
      <c r="D38" s="158"/>
      <c r="E38" s="157"/>
      <c r="F38" s="158"/>
      <c r="G38" s="157"/>
      <c r="H38" s="157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ht="14.25" customHeight="1">
      <c r="A39" s="157"/>
      <c r="B39" s="157"/>
      <c r="C39" s="157"/>
      <c r="D39" s="158"/>
      <c r="E39" s="157"/>
      <c r="F39" s="158"/>
      <c r="G39" s="157"/>
      <c r="H39" s="157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ht="14.25" customHeight="1">
      <c r="A40" s="157"/>
      <c r="B40" s="157"/>
      <c r="C40" s="157"/>
      <c r="D40" s="158"/>
      <c r="E40" s="157"/>
      <c r="F40" s="158"/>
      <c r="G40" s="157"/>
      <c r="H40" s="157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ht="14.25" customHeight="1">
      <c r="A41" s="157"/>
      <c r="B41" s="157"/>
      <c r="C41" s="157"/>
      <c r="D41" s="158"/>
      <c r="E41" s="157"/>
      <c r="F41" s="158"/>
      <c r="G41" s="157"/>
      <c r="H41" s="157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ht="14.25" customHeight="1">
      <c r="A42" s="157"/>
      <c r="B42" s="157"/>
      <c r="C42" s="157"/>
      <c r="D42" s="158"/>
      <c r="E42" s="157"/>
      <c r="F42" s="158"/>
      <c r="G42" s="157"/>
      <c r="H42" s="157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4.25" customHeight="1">
      <c r="A43" s="157"/>
      <c r="B43" s="157"/>
      <c r="C43" s="157"/>
      <c r="D43" s="158"/>
      <c r="E43" s="157"/>
      <c r="F43" s="158"/>
      <c r="G43" s="157"/>
      <c r="H43" s="157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ht="14.25" customHeight="1">
      <c r="A44" s="157"/>
      <c r="B44" s="157"/>
      <c r="C44" s="157"/>
      <c r="D44" s="158"/>
      <c r="E44" s="157"/>
      <c r="F44" s="158"/>
      <c r="G44" s="157"/>
      <c r="H44" s="157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ht="14.25" customHeight="1">
      <c r="A45" s="157"/>
      <c r="B45" s="157"/>
      <c r="C45" s="157"/>
      <c r="D45" s="158"/>
      <c r="E45" s="157"/>
      <c r="F45" s="158"/>
      <c r="G45" s="157"/>
      <c r="H45" s="157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14.25" customHeight="1">
      <c r="A46" s="157"/>
      <c r="B46" s="157"/>
      <c r="C46" s="157"/>
      <c r="D46" s="158"/>
      <c r="E46" s="157"/>
      <c r="F46" s="158"/>
      <c r="G46" s="157"/>
      <c r="H46" s="157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4.25" customHeight="1">
      <c r="A47" s="157"/>
      <c r="B47" s="157"/>
      <c r="C47" s="157"/>
      <c r="D47" s="158"/>
      <c r="E47" s="157"/>
      <c r="F47" s="158"/>
      <c r="G47" s="157"/>
      <c r="H47" s="157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ht="14.25" customHeight="1">
      <c r="A48" s="157"/>
      <c r="B48" s="157"/>
      <c r="C48" s="157"/>
      <c r="D48" s="158"/>
      <c r="E48" s="157"/>
      <c r="F48" s="158"/>
      <c r="G48" s="157"/>
      <c r="H48" s="157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ht="14.25" customHeight="1">
      <c r="A49" s="157"/>
      <c r="B49" s="157"/>
      <c r="C49" s="157"/>
      <c r="D49" s="158"/>
      <c r="E49" s="157"/>
      <c r="F49" s="158"/>
      <c r="G49" s="157"/>
      <c r="H49" s="157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  <row r="50" spans="1:26" ht="14.25" customHeight="1">
      <c r="A50" s="157"/>
      <c r="B50" s="157"/>
      <c r="C50" s="157"/>
      <c r="D50" s="158"/>
      <c r="E50" s="157"/>
      <c r="F50" s="158"/>
      <c r="G50" s="157"/>
      <c r="H50" s="157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spans="1:26" ht="14.25" customHeight="1">
      <c r="A51" s="157"/>
      <c r="B51" s="157"/>
      <c r="C51" s="157"/>
      <c r="D51" s="158"/>
      <c r="E51" s="157"/>
      <c r="F51" s="158"/>
      <c r="G51" s="157"/>
      <c r="H51" s="157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spans="1:26" ht="14.25" customHeight="1">
      <c r="A52" s="157"/>
      <c r="B52" s="157"/>
      <c r="C52" s="157"/>
      <c r="D52" s="158"/>
      <c r="E52" s="157"/>
      <c r="F52" s="158"/>
      <c r="G52" s="157"/>
      <c r="H52" s="157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 ht="14.25" customHeight="1">
      <c r="A53" s="157"/>
      <c r="B53" s="157"/>
      <c r="C53" s="157"/>
      <c r="D53" s="158"/>
      <c r="E53" s="157"/>
      <c r="F53" s="158"/>
      <c r="G53" s="157"/>
      <c r="H53" s="157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ht="14.25" customHeight="1">
      <c r="A54" s="157"/>
      <c r="B54" s="157"/>
      <c r="C54" s="157"/>
      <c r="D54" s="158"/>
      <c r="E54" s="157"/>
      <c r="F54" s="158"/>
      <c r="G54" s="157"/>
      <c r="H54" s="157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ht="14.25" customHeight="1">
      <c r="A55" s="157"/>
      <c r="B55" s="157"/>
      <c r="C55" s="157"/>
      <c r="D55" s="158"/>
      <c r="E55" s="157"/>
      <c r="F55" s="158"/>
      <c r="G55" s="157"/>
      <c r="H55" s="157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ht="14.25" customHeight="1">
      <c r="A56" s="157"/>
      <c r="B56" s="157"/>
      <c r="C56" s="157"/>
      <c r="D56" s="158"/>
      <c r="E56" s="157"/>
      <c r="F56" s="158"/>
      <c r="G56" s="157"/>
      <c r="H56" s="157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ht="14.25" customHeight="1">
      <c r="A57" s="157"/>
      <c r="B57" s="157"/>
      <c r="C57" s="157"/>
      <c r="D57" s="158"/>
      <c r="E57" s="157"/>
      <c r="F57" s="158"/>
      <c r="G57" s="157"/>
      <c r="H57" s="157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 ht="14.25" customHeight="1">
      <c r="A58" s="157"/>
      <c r="B58" s="157"/>
      <c r="C58" s="157"/>
      <c r="D58" s="158"/>
      <c r="E58" s="157"/>
      <c r="F58" s="158"/>
      <c r="G58" s="157"/>
      <c r="H58" s="157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ht="14.25" customHeight="1">
      <c r="A59" s="157"/>
      <c r="B59" s="157"/>
      <c r="C59" s="157"/>
      <c r="D59" s="158"/>
      <c r="E59" s="157"/>
      <c r="F59" s="158"/>
      <c r="G59" s="157"/>
      <c r="H59" s="157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spans="1:26" ht="14.25" customHeight="1">
      <c r="A60" s="157"/>
      <c r="B60" s="157"/>
      <c r="C60" s="157"/>
      <c r="D60" s="158"/>
      <c r="E60" s="157"/>
      <c r="F60" s="158"/>
      <c r="G60" s="157"/>
      <c r="H60" s="157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 ht="14.25" customHeight="1">
      <c r="A61" s="157"/>
      <c r="B61" s="157"/>
      <c r="C61" s="157"/>
      <c r="D61" s="158"/>
      <c r="E61" s="157"/>
      <c r="F61" s="158"/>
      <c r="G61" s="157"/>
      <c r="H61" s="157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spans="1:26" ht="14.25" customHeight="1">
      <c r="A62" s="157"/>
      <c r="B62" s="157"/>
      <c r="C62" s="157"/>
      <c r="D62" s="158"/>
      <c r="E62" s="157"/>
      <c r="F62" s="158"/>
      <c r="G62" s="157"/>
      <c r="H62" s="157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 ht="14.25" customHeight="1">
      <c r="A63" s="157"/>
      <c r="B63" s="157"/>
      <c r="C63" s="157"/>
      <c r="D63" s="158"/>
      <c r="E63" s="157"/>
      <c r="F63" s="158"/>
      <c r="G63" s="157"/>
      <c r="H63" s="157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4.25" customHeight="1">
      <c r="A64" s="157"/>
      <c r="B64" s="157"/>
      <c r="C64" s="157"/>
      <c r="D64" s="158"/>
      <c r="E64" s="157"/>
      <c r="F64" s="158"/>
      <c r="G64" s="157"/>
      <c r="H64" s="157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ht="14.25" customHeight="1">
      <c r="A65" s="157"/>
      <c r="B65" s="157"/>
      <c r="C65" s="157"/>
      <c r="D65" s="158"/>
      <c r="E65" s="157"/>
      <c r="F65" s="158"/>
      <c r="G65" s="157"/>
      <c r="H65" s="157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ht="14.25" customHeight="1">
      <c r="A66" s="157"/>
      <c r="B66" s="157"/>
      <c r="C66" s="157"/>
      <c r="D66" s="158"/>
      <c r="E66" s="157"/>
      <c r="F66" s="158"/>
      <c r="G66" s="157"/>
      <c r="H66" s="157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spans="1:26" ht="14.25" customHeight="1">
      <c r="A67" s="157"/>
      <c r="B67" s="157"/>
      <c r="C67" s="157"/>
      <c r="D67" s="158"/>
      <c r="E67" s="157"/>
      <c r="F67" s="158"/>
      <c r="G67" s="157"/>
      <c r="H67" s="157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  <row r="68" spans="1:26" ht="14.25" customHeight="1">
      <c r="A68" s="157"/>
      <c r="B68" s="157"/>
      <c r="C68" s="157"/>
      <c r="D68" s="158"/>
      <c r="E68" s="157"/>
      <c r="F68" s="158"/>
      <c r="G68" s="157"/>
      <c r="H68" s="157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ht="14.25" customHeight="1">
      <c r="A69" s="157"/>
      <c r="B69" s="157"/>
      <c r="C69" s="157"/>
      <c r="D69" s="158"/>
      <c r="E69" s="157"/>
      <c r="F69" s="158"/>
      <c r="G69" s="157"/>
      <c r="H69" s="157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</row>
    <row r="70" spans="1:26" ht="14.25" customHeight="1">
      <c r="A70" s="157"/>
      <c r="B70" s="157"/>
      <c r="C70" s="157"/>
      <c r="D70" s="158"/>
      <c r="E70" s="157"/>
      <c r="F70" s="158"/>
      <c r="G70" s="157"/>
      <c r="H70" s="157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6" ht="14.25" customHeight="1">
      <c r="A71" s="157"/>
      <c r="B71" s="157"/>
      <c r="C71" s="157"/>
      <c r="D71" s="158"/>
      <c r="E71" s="157"/>
      <c r="F71" s="158"/>
      <c r="G71" s="157"/>
      <c r="H71" s="157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ht="14.25" customHeight="1">
      <c r="A72" s="157"/>
      <c r="B72" s="157"/>
      <c r="C72" s="157"/>
      <c r="D72" s="158"/>
      <c r="E72" s="157"/>
      <c r="F72" s="158"/>
      <c r="G72" s="157"/>
      <c r="H72" s="157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ht="14.25" customHeight="1">
      <c r="A73" s="157"/>
      <c r="B73" s="157"/>
      <c r="C73" s="157"/>
      <c r="D73" s="158"/>
      <c r="E73" s="157"/>
      <c r="F73" s="158"/>
      <c r="G73" s="157"/>
      <c r="H73" s="157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ht="14.25" customHeight="1">
      <c r="A74" s="157"/>
      <c r="B74" s="157"/>
      <c r="C74" s="157"/>
      <c r="D74" s="158"/>
      <c r="E74" s="157"/>
      <c r="F74" s="158"/>
      <c r="G74" s="157"/>
      <c r="H74" s="157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spans="1:26" ht="14.25" customHeight="1">
      <c r="A75" s="157"/>
      <c r="B75" s="157"/>
      <c r="C75" s="157"/>
      <c r="D75" s="158"/>
      <c r="E75" s="157"/>
      <c r="F75" s="158"/>
      <c r="G75" s="157"/>
      <c r="H75" s="157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ht="14.25" customHeight="1">
      <c r="A76" s="157"/>
      <c r="B76" s="157"/>
      <c r="C76" s="157"/>
      <c r="D76" s="158"/>
      <c r="E76" s="157"/>
      <c r="F76" s="158"/>
      <c r="G76" s="157"/>
      <c r="H76" s="157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14.25" customHeight="1">
      <c r="A77" s="157"/>
      <c r="B77" s="157"/>
      <c r="C77" s="157"/>
      <c r="D77" s="158"/>
      <c r="E77" s="157"/>
      <c r="F77" s="158"/>
      <c r="G77" s="157"/>
      <c r="H77" s="157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ht="14.25" customHeight="1">
      <c r="A78" s="157"/>
      <c r="B78" s="157"/>
      <c r="C78" s="157"/>
      <c r="D78" s="158"/>
      <c r="E78" s="157"/>
      <c r="F78" s="158"/>
      <c r="G78" s="157"/>
      <c r="H78" s="157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ht="14.25" customHeight="1">
      <c r="A79" s="157"/>
      <c r="B79" s="157"/>
      <c r="C79" s="157"/>
      <c r="D79" s="158"/>
      <c r="E79" s="157"/>
      <c r="F79" s="158"/>
      <c r="G79" s="157"/>
      <c r="H79" s="157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ht="14.25" customHeight="1">
      <c r="A80" s="157"/>
      <c r="B80" s="157"/>
      <c r="C80" s="157"/>
      <c r="D80" s="158"/>
      <c r="E80" s="157"/>
      <c r="F80" s="158"/>
      <c r="G80" s="157"/>
      <c r="H80" s="157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:26" ht="14.25" customHeight="1">
      <c r="A81" s="157"/>
      <c r="B81" s="157"/>
      <c r="C81" s="157"/>
      <c r="D81" s="158"/>
      <c r="E81" s="157"/>
      <c r="F81" s="158"/>
      <c r="G81" s="157"/>
      <c r="H81" s="157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:26" ht="14.25" customHeight="1">
      <c r="A82" s="157"/>
      <c r="B82" s="157"/>
      <c r="C82" s="157"/>
      <c r="D82" s="158"/>
      <c r="E82" s="157"/>
      <c r="F82" s="158"/>
      <c r="G82" s="157"/>
      <c r="H82" s="157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:26" ht="14.25" customHeight="1">
      <c r="A83" s="157"/>
      <c r="B83" s="157"/>
      <c r="C83" s="157"/>
      <c r="D83" s="158"/>
      <c r="E83" s="157"/>
      <c r="F83" s="158"/>
      <c r="G83" s="157"/>
      <c r="H83" s="157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:26" ht="14.25" customHeight="1">
      <c r="A84" s="157"/>
      <c r="B84" s="157"/>
      <c r="C84" s="157"/>
      <c r="D84" s="158"/>
      <c r="E84" s="157"/>
      <c r="F84" s="158"/>
      <c r="G84" s="157"/>
      <c r="H84" s="157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:26" ht="14.25" customHeight="1">
      <c r="A85" s="157"/>
      <c r="B85" s="157"/>
      <c r="C85" s="157"/>
      <c r="D85" s="158"/>
      <c r="E85" s="157"/>
      <c r="F85" s="158"/>
      <c r="G85" s="157"/>
      <c r="H85" s="157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:26" ht="14.25" customHeight="1">
      <c r="A86" s="157"/>
      <c r="B86" s="157"/>
      <c r="C86" s="157"/>
      <c r="D86" s="158"/>
      <c r="E86" s="157"/>
      <c r="F86" s="158"/>
      <c r="G86" s="157"/>
      <c r="H86" s="157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ht="14.25" customHeight="1">
      <c r="A87" s="157"/>
      <c r="B87" s="157"/>
      <c r="C87" s="157"/>
      <c r="D87" s="158"/>
      <c r="E87" s="157"/>
      <c r="F87" s="158"/>
      <c r="G87" s="157"/>
      <c r="H87" s="157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ht="14.25" customHeight="1">
      <c r="A88" s="157"/>
      <c r="B88" s="157"/>
      <c r="C88" s="157"/>
      <c r="D88" s="158"/>
      <c r="E88" s="157"/>
      <c r="F88" s="158"/>
      <c r="G88" s="157"/>
      <c r="H88" s="157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ht="14.25" customHeight="1">
      <c r="A89" s="157"/>
      <c r="B89" s="157"/>
      <c r="C89" s="157"/>
      <c r="D89" s="158"/>
      <c r="E89" s="157"/>
      <c r="F89" s="158"/>
      <c r="G89" s="157"/>
      <c r="H89" s="157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ht="14.25" customHeight="1">
      <c r="A90" s="157"/>
      <c r="B90" s="157"/>
      <c r="C90" s="157"/>
      <c r="D90" s="158"/>
      <c r="E90" s="157"/>
      <c r="F90" s="158"/>
      <c r="G90" s="157"/>
      <c r="H90" s="157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ht="14.25" customHeight="1">
      <c r="A91" s="157"/>
      <c r="B91" s="157"/>
      <c r="C91" s="157"/>
      <c r="D91" s="158"/>
      <c r="E91" s="157"/>
      <c r="F91" s="158"/>
      <c r="G91" s="157"/>
      <c r="H91" s="157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ht="14.25" customHeight="1">
      <c r="A92" s="157"/>
      <c r="B92" s="157"/>
      <c r="C92" s="157"/>
      <c r="D92" s="158"/>
      <c r="E92" s="157"/>
      <c r="F92" s="158"/>
      <c r="G92" s="157"/>
      <c r="H92" s="157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ht="14.25" customHeight="1">
      <c r="A93" s="157"/>
      <c r="B93" s="157"/>
      <c r="C93" s="157"/>
      <c r="D93" s="158"/>
      <c r="E93" s="157"/>
      <c r="F93" s="158"/>
      <c r="G93" s="157"/>
      <c r="H93" s="157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ht="14.25" customHeight="1">
      <c r="A94" s="157"/>
      <c r="B94" s="157"/>
      <c r="C94" s="157"/>
      <c r="D94" s="158"/>
      <c r="E94" s="157"/>
      <c r="F94" s="158"/>
      <c r="G94" s="157"/>
      <c r="H94" s="157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4.25" customHeight="1">
      <c r="A95" s="157"/>
      <c r="B95" s="157"/>
      <c r="C95" s="157"/>
      <c r="D95" s="158"/>
      <c r="E95" s="157"/>
      <c r="F95" s="158"/>
      <c r="G95" s="157"/>
      <c r="H95" s="157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ht="14.25" customHeight="1">
      <c r="A96" s="157"/>
      <c r="B96" s="157"/>
      <c r="C96" s="157"/>
      <c r="D96" s="158"/>
      <c r="E96" s="157"/>
      <c r="F96" s="158"/>
      <c r="G96" s="157"/>
      <c r="H96" s="157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ht="14.25" customHeight="1">
      <c r="A97" s="157"/>
      <c r="B97" s="157"/>
      <c r="C97" s="157"/>
      <c r="D97" s="158"/>
      <c r="E97" s="157"/>
      <c r="F97" s="158"/>
      <c r="G97" s="157"/>
      <c r="H97" s="157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ht="14.25" customHeight="1">
      <c r="A98" s="157"/>
      <c r="B98" s="157"/>
      <c r="C98" s="157"/>
      <c r="D98" s="158"/>
      <c r="E98" s="157"/>
      <c r="F98" s="158"/>
      <c r="G98" s="157"/>
      <c r="H98" s="157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ht="14.25" customHeight="1">
      <c r="A99" s="157"/>
      <c r="B99" s="157"/>
      <c r="C99" s="157"/>
      <c r="D99" s="158"/>
      <c r="E99" s="157"/>
      <c r="F99" s="158"/>
      <c r="G99" s="157"/>
      <c r="H99" s="157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ht="14.25" customHeight="1">
      <c r="A100" s="157"/>
      <c r="B100" s="157"/>
      <c r="C100" s="157"/>
      <c r="D100" s="158"/>
      <c r="E100" s="157"/>
      <c r="F100" s="158"/>
      <c r="G100" s="157"/>
      <c r="H100" s="157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ht="14.25" customHeight="1">
      <c r="A101" s="157"/>
      <c r="B101" s="157"/>
      <c r="C101" s="157"/>
      <c r="D101" s="158"/>
      <c r="E101" s="157"/>
      <c r="F101" s="158"/>
      <c r="G101" s="157"/>
      <c r="H101" s="157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ht="14.25" customHeight="1">
      <c r="A102" s="157"/>
      <c r="B102" s="157"/>
      <c r="C102" s="157"/>
      <c r="D102" s="158"/>
      <c r="E102" s="157"/>
      <c r="F102" s="158"/>
      <c r="G102" s="157"/>
      <c r="H102" s="157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ht="14.25" customHeight="1">
      <c r="A103" s="157"/>
      <c r="B103" s="157"/>
      <c r="C103" s="157"/>
      <c r="D103" s="158"/>
      <c r="E103" s="157"/>
      <c r="F103" s="158"/>
      <c r="G103" s="157"/>
      <c r="H103" s="157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ht="14.25" customHeight="1">
      <c r="A104" s="157"/>
      <c r="B104" s="157"/>
      <c r="C104" s="157"/>
      <c r="D104" s="158"/>
      <c r="E104" s="157"/>
      <c r="F104" s="158"/>
      <c r="G104" s="157"/>
      <c r="H104" s="157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ht="14.25" customHeight="1">
      <c r="A105" s="157"/>
      <c r="B105" s="157"/>
      <c r="C105" s="157"/>
      <c r="D105" s="158"/>
      <c r="E105" s="157"/>
      <c r="F105" s="158"/>
      <c r="G105" s="157"/>
      <c r="H105" s="157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4.25" customHeight="1">
      <c r="A106" s="157"/>
      <c r="B106" s="157"/>
      <c r="C106" s="157"/>
      <c r="D106" s="158"/>
      <c r="E106" s="157"/>
      <c r="F106" s="158"/>
      <c r="G106" s="157"/>
      <c r="H106" s="157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ht="14.25" customHeight="1">
      <c r="A107" s="157"/>
      <c r="B107" s="157"/>
      <c r="C107" s="157"/>
      <c r="D107" s="158"/>
      <c r="E107" s="157"/>
      <c r="F107" s="158"/>
      <c r="G107" s="157"/>
      <c r="H107" s="157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ht="14.25" customHeight="1">
      <c r="A108" s="157"/>
      <c r="B108" s="157"/>
      <c r="C108" s="157"/>
      <c r="D108" s="158"/>
      <c r="E108" s="157"/>
      <c r="F108" s="158"/>
      <c r="G108" s="157"/>
      <c r="H108" s="157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ht="14.25" customHeight="1">
      <c r="A109" s="157"/>
      <c r="B109" s="157"/>
      <c r="C109" s="157"/>
      <c r="D109" s="158"/>
      <c r="E109" s="157"/>
      <c r="F109" s="158"/>
      <c r="G109" s="157"/>
      <c r="H109" s="157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ht="14.25" customHeight="1">
      <c r="A110" s="157"/>
      <c r="B110" s="157"/>
      <c r="C110" s="157"/>
      <c r="D110" s="158"/>
      <c r="E110" s="157"/>
      <c r="F110" s="158"/>
      <c r="G110" s="157"/>
      <c r="H110" s="157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ht="14.25" customHeight="1">
      <c r="A111" s="157"/>
      <c r="B111" s="157"/>
      <c r="C111" s="157"/>
      <c r="D111" s="158"/>
      <c r="E111" s="157"/>
      <c r="F111" s="158"/>
      <c r="G111" s="157"/>
      <c r="H111" s="157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ht="14.25" customHeight="1">
      <c r="A112" s="157"/>
      <c r="B112" s="157"/>
      <c r="C112" s="157"/>
      <c r="D112" s="158"/>
      <c r="E112" s="157"/>
      <c r="F112" s="158"/>
      <c r="G112" s="157"/>
      <c r="H112" s="157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ht="14.25" customHeight="1">
      <c r="A113" s="157"/>
      <c r="B113" s="157"/>
      <c r="C113" s="157"/>
      <c r="D113" s="158"/>
      <c r="E113" s="157"/>
      <c r="F113" s="158"/>
      <c r="G113" s="157"/>
      <c r="H113" s="157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ht="14.25" customHeight="1">
      <c r="A114" s="157"/>
      <c r="B114" s="157"/>
      <c r="C114" s="157"/>
      <c r="D114" s="158"/>
      <c r="E114" s="157"/>
      <c r="F114" s="158"/>
      <c r="G114" s="157"/>
      <c r="H114" s="157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spans="1:26" ht="14.25" customHeight="1">
      <c r="A115" s="157"/>
      <c r="B115" s="157"/>
      <c r="C115" s="157"/>
      <c r="D115" s="158"/>
      <c r="E115" s="157"/>
      <c r="F115" s="158"/>
      <c r="G115" s="157"/>
      <c r="H115" s="157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spans="1:26" ht="14.25" customHeight="1">
      <c r="A116" s="157"/>
      <c r="B116" s="157"/>
      <c r="C116" s="157"/>
      <c r="D116" s="158"/>
      <c r="E116" s="157"/>
      <c r="F116" s="158"/>
      <c r="G116" s="157"/>
      <c r="H116" s="157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spans="1:26" ht="14.25" customHeight="1">
      <c r="A117" s="157"/>
      <c r="B117" s="157"/>
      <c r="C117" s="157"/>
      <c r="D117" s="158"/>
      <c r="E117" s="157"/>
      <c r="F117" s="158"/>
      <c r="G117" s="157"/>
      <c r="H117" s="157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spans="1:26" ht="14.25" customHeight="1">
      <c r="A118" s="157"/>
      <c r="B118" s="157"/>
      <c r="C118" s="157"/>
      <c r="D118" s="158"/>
      <c r="E118" s="157"/>
      <c r="F118" s="158"/>
      <c r="G118" s="157"/>
      <c r="H118" s="157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spans="1:26" ht="14.25" customHeight="1">
      <c r="A119" s="157"/>
      <c r="B119" s="157"/>
      <c r="C119" s="157"/>
      <c r="D119" s="158"/>
      <c r="E119" s="157"/>
      <c r="F119" s="158"/>
      <c r="G119" s="157"/>
      <c r="H119" s="157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spans="1:26" ht="14.25" customHeight="1">
      <c r="A120" s="157"/>
      <c r="B120" s="157"/>
      <c r="C120" s="157"/>
      <c r="D120" s="158"/>
      <c r="E120" s="157"/>
      <c r="F120" s="158"/>
      <c r="G120" s="157"/>
      <c r="H120" s="157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ht="14.25" customHeight="1">
      <c r="A121" s="157"/>
      <c r="B121" s="157"/>
      <c r="C121" s="157"/>
      <c r="D121" s="158"/>
      <c r="E121" s="157"/>
      <c r="F121" s="158"/>
      <c r="G121" s="157"/>
      <c r="H121" s="157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ht="14.25" customHeight="1">
      <c r="A122" s="157"/>
      <c r="B122" s="157"/>
      <c r="C122" s="157"/>
      <c r="D122" s="158"/>
      <c r="E122" s="157"/>
      <c r="F122" s="158"/>
      <c r="G122" s="157"/>
      <c r="H122" s="157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ht="14.25" customHeight="1">
      <c r="A123" s="157"/>
      <c r="B123" s="157"/>
      <c r="C123" s="157"/>
      <c r="D123" s="158"/>
      <c r="E123" s="157"/>
      <c r="F123" s="158"/>
      <c r="G123" s="157"/>
      <c r="H123" s="157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ht="14.25" customHeight="1">
      <c r="A124" s="157"/>
      <c r="B124" s="157"/>
      <c r="C124" s="157"/>
      <c r="D124" s="158"/>
      <c r="E124" s="157"/>
      <c r="F124" s="158"/>
      <c r="G124" s="157"/>
      <c r="H124" s="157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ht="14.25" customHeight="1">
      <c r="A125" s="157"/>
      <c r="B125" s="157"/>
      <c r="C125" s="157"/>
      <c r="D125" s="158"/>
      <c r="E125" s="157"/>
      <c r="F125" s="158"/>
      <c r="G125" s="157"/>
      <c r="H125" s="157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ht="14.25" customHeight="1">
      <c r="A126" s="157"/>
      <c r="B126" s="157"/>
      <c r="C126" s="157"/>
      <c r="D126" s="158"/>
      <c r="E126" s="157"/>
      <c r="F126" s="158"/>
      <c r="G126" s="157"/>
      <c r="H126" s="157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ht="14.25" customHeight="1">
      <c r="A127" s="157"/>
      <c r="B127" s="157"/>
      <c r="C127" s="157"/>
      <c r="D127" s="158"/>
      <c r="E127" s="157"/>
      <c r="F127" s="158"/>
      <c r="G127" s="157"/>
      <c r="H127" s="157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ht="14.25" customHeight="1">
      <c r="A128" s="157"/>
      <c r="B128" s="157"/>
      <c r="C128" s="157"/>
      <c r="D128" s="158"/>
      <c r="E128" s="157"/>
      <c r="F128" s="158"/>
      <c r="G128" s="157"/>
      <c r="H128" s="157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ht="14.25" customHeight="1">
      <c r="A129" s="157"/>
      <c r="B129" s="157"/>
      <c r="C129" s="157"/>
      <c r="D129" s="158"/>
      <c r="E129" s="157"/>
      <c r="F129" s="158"/>
      <c r="G129" s="157"/>
      <c r="H129" s="157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ht="14.25" customHeight="1">
      <c r="A130" s="157"/>
      <c r="B130" s="157"/>
      <c r="C130" s="157"/>
      <c r="D130" s="158"/>
      <c r="E130" s="157"/>
      <c r="F130" s="158"/>
      <c r="G130" s="157"/>
      <c r="H130" s="157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ht="14.25" customHeight="1">
      <c r="A131" s="157"/>
      <c r="B131" s="157"/>
      <c r="C131" s="157"/>
      <c r="D131" s="158"/>
      <c r="E131" s="157"/>
      <c r="F131" s="158"/>
      <c r="G131" s="157"/>
      <c r="H131" s="157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ht="14.25" customHeight="1">
      <c r="A132" s="157"/>
      <c r="B132" s="157"/>
      <c r="C132" s="157"/>
      <c r="D132" s="158"/>
      <c r="E132" s="157"/>
      <c r="F132" s="158"/>
      <c r="G132" s="157"/>
      <c r="H132" s="157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ht="14.25" customHeight="1">
      <c r="A133" s="157"/>
      <c r="B133" s="157"/>
      <c r="C133" s="157"/>
      <c r="D133" s="158"/>
      <c r="E133" s="157"/>
      <c r="F133" s="158"/>
      <c r="G133" s="157"/>
      <c r="H133" s="157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ht="14.25" customHeight="1">
      <c r="A134" s="157"/>
      <c r="B134" s="157"/>
      <c r="C134" s="157"/>
      <c r="D134" s="158"/>
      <c r="E134" s="157"/>
      <c r="F134" s="158"/>
      <c r="G134" s="157"/>
      <c r="H134" s="157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ht="14.25" customHeight="1">
      <c r="A135" s="157"/>
      <c r="B135" s="157"/>
      <c r="C135" s="157"/>
      <c r="D135" s="158"/>
      <c r="E135" s="157"/>
      <c r="F135" s="158"/>
      <c r="G135" s="157"/>
      <c r="H135" s="157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ht="14.25" customHeight="1">
      <c r="A136" s="157"/>
      <c r="B136" s="157"/>
      <c r="C136" s="157"/>
      <c r="D136" s="158"/>
      <c r="E136" s="157"/>
      <c r="F136" s="158"/>
      <c r="G136" s="157"/>
      <c r="H136" s="157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ht="14.25" customHeight="1">
      <c r="A137" s="157"/>
      <c r="B137" s="157"/>
      <c r="C137" s="157"/>
      <c r="D137" s="158"/>
      <c r="E137" s="157"/>
      <c r="F137" s="158"/>
      <c r="G137" s="157"/>
      <c r="H137" s="157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ht="14.25" customHeight="1">
      <c r="A138" s="157"/>
      <c r="B138" s="157"/>
      <c r="C138" s="157"/>
      <c r="D138" s="158"/>
      <c r="E138" s="157"/>
      <c r="F138" s="158"/>
      <c r="G138" s="157"/>
      <c r="H138" s="157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ht="14.25" customHeight="1">
      <c r="A139" s="157"/>
      <c r="B139" s="157"/>
      <c r="C139" s="157"/>
      <c r="D139" s="158"/>
      <c r="E139" s="157"/>
      <c r="F139" s="158"/>
      <c r="G139" s="157"/>
      <c r="H139" s="157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ht="14.25" customHeight="1">
      <c r="A140" s="157"/>
      <c r="B140" s="157"/>
      <c r="C140" s="157"/>
      <c r="D140" s="158"/>
      <c r="E140" s="157"/>
      <c r="F140" s="158"/>
      <c r="G140" s="157"/>
      <c r="H140" s="157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ht="14.25" customHeight="1">
      <c r="A141" s="157"/>
      <c r="B141" s="157"/>
      <c r="C141" s="157"/>
      <c r="D141" s="158"/>
      <c r="E141" s="157"/>
      <c r="F141" s="158"/>
      <c r="G141" s="157"/>
      <c r="H141" s="157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ht="14.25" customHeight="1">
      <c r="A142" s="157"/>
      <c r="B142" s="157"/>
      <c r="C142" s="157"/>
      <c r="D142" s="158"/>
      <c r="E142" s="157"/>
      <c r="F142" s="158"/>
      <c r="G142" s="157"/>
      <c r="H142" s="157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ht="14.25" customHeight="1">
      <c r="A143" s="157"/>
      <c r="B143" s="157"/>
      <c r="C143" s="157"/>
      <c r="D143" s="158"/>
      <c r="E143" s="157"/>
      <c r="F143" s="158"/>
      <c r="G143" s="157"/>
      <c r="H143" s="157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ht="14.25" customHeight="1">
      <c r="A144" s="157"/>
      <c r="B144" s="157"/>
      <c r="C144" s="157"/>
      <c r="D144" s="158"/>
      <c r="E144" s="157"/>
      <c r="F144" s="158"/>
      <c r="G144" s="157"/>
      <c r="H144" s="157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ht="14.25" customHeight="1">
      <c r="A145" s="157"/>
      <c r="B145" s="157"/>
      <c r="C145" s="157"/>
      <c r="D145" s="158"/>
      <c r="E145" s="157"/>
      <c r="F145" s="158"/>
      <c r="G145" s="157"/>
      <c r="H145" s="157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spans="1:26" ht="14.25" customHeight="1">
      <c r="A146" s="157"/>
      <c r="B146" s="157"/>
      <c r="C146" s="157"/>
      <c r="D146" s="158"/>
      <c r="E146" s="157"/>
      <c r="F146" s="158"/>
      <c r="G146" s="157"/>
      <c r="H146" s="157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spans="1:26" ht="14.25" customHeight="1">
      <c r="A147" s="157"/>
      <c r="B147" s="157"/>
      <c r="C147" s="157"/>
      <c r="D147" s="158"/>
      <c r="E147" s="157"/>
      <c r="F147" s="158"/>
      <c r="G147" s="157"/>
      <c r="H147" s="157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spans="1:26" ht="14.25" customHeight="1">
      <c r="A148" s="157"/>
      <c r="B148" s="157"/>
      <c r="C148" s="157"/>
      <c r="D148" s="158"/>
      <c r="E148" s="157"/>
      <c r="F148" s="158"/>
      <c r="G148" s="157"/>
      <c r="H148" s="157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spans="1:26" ht="14.25" customHeight="1">
      <c r="A149" s="157"/>
      <c r="B149" s="157"/>
      <c r="C149" s="157"/>
      <c r="D149" s="158"/>
      <c r="E149" s="157"/>
      <c r="F149" s="158"/>
      <c r="G149" s="157"/>
      <c r="H149" s="157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spans="1:26" ht="14.25" customHeight="1">
      <c r="A150" s="157"/>
      <c r="B150" s="157"/>
      <c r="C150" s="157"/>
      <c r="D150" s="158"/>
      <c r="E150" s="157"/>
      <c r="F150" s="158"/>
      <c r="G150" s="157"/>
      <c r="H150" s="157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spans="1:26" ht="14.25" customHeight="1">
      <c r="A151" s="157"/>
      <c r="B151" s="157"/>
      <c r="C151" s="157"/>
      <c r="D151" s="158"/>
      <c r="E151" s="157"/>
      <c r="F151" s="158"/>
      <c r="G151" s="157"/>
      <c r="H151" s="157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</row>
    <row r="152" spans="1:26" ht="14.25" customHeight="1">
      <c r="A152" s="157"/>
      <c r="B152" s="157"/>
      <c r="C152" s="157"/>
      <c r="D152" s="158"/>
      <c r="E152" s="157"/>
      <c r="F152" s="158"/>
      <c r="G152" s="157"/>
      <c r="H152" s="157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</row>
    <row r="153" spans="1:26" ht="14.25" customHeight="1">
      <c r="A153" s="157"/>
      <c r="B153" s="157"/>
      <c r="C153" s="157"/>
      <c r="D153" s="158"/>
      <c r="E153" s="157"/>
      <c r="F153" s="158"/>
      <c r="G153" s="157"/>
      <c r="H153" s="157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</row>
    <row r="154" spans="1:26" ht="14.25" customHeight="1">
      <c r="A154" s="157"/>
      <c r="B154" s="157"/>
      <c r="C154" s="157"/>
      <c r="D154" s="158"/>
      <c r="E154" s="157"/>
      <c r="F154" s="158"/>
      <c r="G154" s="157"/>
      <c r="H154" s="157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</row>
    <row r="155" spans="1:26" ht="14.25" customHeight="1">
      <c r="A155" s="157"/>
      <c r="B155" s="157"/>
      <c r="C155" s="157"/>
      <c r="D155" s="158"/>
      <c r="E155" s="157"/>
      <c r="F155" s="158"/>
      <c r="G155" s="157"/>
      <c r="H155" s="157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spans="1:26" ht="14.25" customHeight="1">
      <c r="A156" s="157"/>
      <c r="B156" s="157"/>
      <c r="C156" s="157"/>
      <c r="D156" s="158"/>
      <c r="E156" s="157"/>
      <c r="F156" s="158"/>
      <c r="G156" s="157"/>
      <c r="H156" s="157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spans="1:26" ht="14.25" customHeight="1">
      <c r="A157" s="157"/>
      <c r="B157" s="157"/>
      <c r="C157" s="157"/>
      <c r="D157" s="158"/>
      <c r="E157" s="157"/>
      <c r="F157" s="158"/>
      <c r="G157" s="157"/>
      <c r="H157" s="157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spans="1:26" ht="14.25" customHeight="1">
      <c r="A158" s="157"/>
      <c r="B158" s="157"/>
      <c r="C158" s="157"/>
      <c r="D158" s="158"/>
      <c r="E158" s="157"/>
      <c r="F158" s="158"/>
      <c r="G158" s="157"/>
      <c r="H158" s="157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  <row r="159" spans="1:26" ht="14.25" customHeight="1">
      <c r="A159" s="157"/>
      <c r="B159" s="157"/>
      <c r="C159" s="157"/>
      <c r="D159" s="158"/>
      <c r="E159" s="157"/>
      <c r="F159" s="158"/>
      <c r="G159" s="157"/>
      <c r="H159" s="157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</row>
    <row r="160" spans="1:26" ht="14.25" customHeight="1">
      <c r="A160" s="157"/>
      <c r="B160" s="157"/>
      <c r="C160" s="157"/>
      <c r="D160" s="158"/>
      <c r="E160" s="157"/>
      <c r="F160" s="158"/>
      <c r="G160" s="157"/>
      <c r="H160" s="157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</row>
    <row r="161" spans="1:26" ht="14.25" customHeight="1">
      <c r="A161" s="157"/>
      <c r="B161" s="157"/>
      <c r="C161" s="157"/>
      <c r="D161" s="158"/>
      <c r="E161" s="157"/>
      <c r="F161" s="158"/>
      <c r="G161" s="157"/>
      <c r="H161" s="157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</row>
    <row r="162" spans="1:26" ht="14.25" customHeight="1">
      <c r="A162" s="157"/>
      <c r="B162" s="157"/>
      <c r="C162" s="157"/>
      <c r="D162" s="158"/>
      <c r="E162" s="157"/>
      <c r="F162" s="158"/>
      <c r="G162" s="157"/>
      <c r="H162" s="157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</row>
    <row r="163" spans="1:26" ht="14.25" customHeight="1">
      <c r="A163" s="157"/>
      <c r="B163" s="157"/>
      <c r="C163" s="157"/>
      <c r="D163" s="158"/>
      <c r="E163" s="157"/>
      <c r="F163" s="158"/>
      <c r="G163" s="157"/>
      <c r="H163" s="157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</row>
    <row r="164" spans="1:26" ht="14.25" customHeight="1">
      <c r="A164" s="157"/>
      <c r="B164" s="157"/>
      <c r="C164" s="157"/>
      <c r="D164" s="158"/>
      <c r="E164" s="157"/>
      <c r="F164" s="158"/>
      <c r="G164" s="157"/>
      <c r="H164" s="157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</row>
    <row r="165" spans="1:26" ht="14.25" customHeight="1">
      <c r="A165" s="157"/>
      <c r="B165" s="157"/>
      <c r="C165" s="157"/>
      <c r="D165" s="158"/>
      <c r="E165" s="157"/>
      <c r="F165" s="158"/>
      <c r="G165" s="157"/>
      <c r="H165" s="157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</row>
    <row r="166" spans="1:26" ht="14.25" customHeight="1">
      <c r="A166" s="157"/>
      <c r="B166" s="157"/>
      <c r="C166" s="157"/>
      <c r="D166" s="158"/>
      <c r="E166" s="157"/>
      <c r="F166" s="158"/>
      <c r="G166" s="157"/>
      <c r="H166" s="157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</row>
    <row r="167" spans="1:26" ht="14.25" customHeight="1">
      <c r="A167" s="157"/>
      <c r="B167" s="157"/>
      <c r="C167" s="157"/>
      <c r="D167" s="158"/>
      <c r="E167" s="157"/>
      <c r="F167" s="158"/>
      <c r="G167" s="157"/>
      <c r="H167" s="157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</row>
    <row r="168" spans="1:26" ht="14.25" customHeight="1">
      <c r="A168" s="157"/>
      <c r="B168" s="157"/>
      <c r="C168" s="157"/>
      <c r="D168" s="158"/>
      <c r="E168" s="157"/>
      <c r="F168" s="158"/>
      <c r="G168" s="157"/>
      <c r="H168" s="157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</row>
    <row r="169" spans="1:26" ht="14.25" customHeight="1">
      <c r="A169" s="157"/>
      <c r="B169" s="157"/>
      <c r="C169" s="157"/>
      <c r="D169" s="158"/>
      <c r="E169" s="157"/>
      <c r="F169" s="158"/>
      <c r="G169" s="157"/>
      <c r="H169" s="157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</row>
    <row r="170" spans="1:26" ht="14.25" customHeight="1">
      <c r="A170" s="157"/>
      <c r="B170" s="157"/>
      <c r="C170" s="157"/>
      <c r="D170" s="158"/>
      <c r="E170" s="157"/>
      <c r="F170" s="158"/>
      <c r="G170" s="157"/>
      <c r="H170" s="157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</row>
    <row r="171" spans="1:26" ht="14.25" customHeight="1">
      <c r="A171" s="157"/>
      <c r="B171" s="157"/>
      <c r="C171" s="157"/>
      <c r="D171" s="158"/>
      <c r="E171" s="157"/>
      <c r="F171" s="158"/>
      <c r="G171" s="157"/>
      <c r="H171" s="157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</row>
    <row r="172" spans="1:26" ht="14.25" customHeight="1">
      <c r="A172" s="157"/>
      <c r="B172" s="157"/>
      <c r="C172" s="157"/>
      <c r="D172" s="158"/>
      <c r="E172" s="157"/>
      <c r="F172" s="158"/>
      <c r="G172" s="157"/>
      <c r="H172" s="157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</row>
    <row r="173" spans="1:26" ht="14.25" customHeight="1">
      <c r="A173" s="157"/>
      <c r="B173" s="157"/>
      <c r="C173" s="157"/>
      <c r="D173" s="158"/>
      <c r="E173" s="157"/>
      <c r="F173" s="158"/>
      <c r="G173" s="157"/>
      <c r="H173" s="157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</row>
    <row r="174" spans="1:26" ht="14.25" customHeight="1">
      <c r="A174" s="157"/>
      <c r="B174" s="157"/>
      <c r="C174" s="157"/>
      <c r="D174" s="158"/>
      <c r="E174" s="157"/>
      <c r="F174" s="158"/>
      <c r="G174" s="157"/>
      <c r="H174" s="157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</row>
    <row r="175" spans="1:26" ht="14.25" customHeight="1">
      <c r="A175" s="157"/>
      <c r="B175" s="157"/>
      <c r="C175" s="157"/>
      <c r="D175" s="158"/>
      <c r="E175" s="157"/>
      <c r="F175" s="158"/>
      <c r="G175" s="157"/>
      <c r="H175" s="157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</row>
    <row r="176" spans="1:26" ht="14.25" customHeight="1">
      <c r="A176" s="157"/>
      <c r="B176" s="157"/>
      <c r="C176" s="157"/>
      <c r="D176" s="158"/>
      <c r="E176" s="157"/>
      <c r="F176" s="158"/>
      <c r="G176" s="157"/>
      <c r="H176" s="157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</row>
    <row r="177" spans="1:26" ht="14.25" customHeight="1">
      <c r="A177" s="157"/>
      <c r="B177" s="157"/>
      <c r="C177" s="157"/>
      <c r="D177" s="158"/>
      <c r="E177" s="157"/>
      <c r="F177" s="158"/>
      <c r="G177" s="157"/>
      <c r="H177" s="157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</row>
    <row r="178" spans="1:26" ht="14.25" customHeight="1">
      <c r="A178" s="157"/>
      <c r="B178" s="157"/>
      <c r="C178" s="157"/>
      <c r="D178" s="158"/>
      <c r="E178" s="157"/>
      <c r="F178" s="158"/>
      <c r="G178" s="157"/>
      <c r="H178" s="157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</row>
    <row r="179" spans="1:26" ht="14.25" customHeight="1">
      <c r="A179" s="157"/>
      <c r="B179" s="157"/>
      <c r="C179" s="157"/>
      <c r="D179" s="158"/>
      <c r="E179" s="157"/>
      <c r="F179" s="158"/>
      <c r="G179" s="157"/>
      <c r="H179" s="157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</row>
    <row r="180" spans="1:26" ht="14.25" customHeight="1">
      <c r="A180" s="157"/>
      <c r="B180" s="157"/>
      <c r="C180" s="157"/>
      <c r="D180" s="158"/>
      <c r="E180" s="157"/>
      <c r="F180" s="158"/>
      <c r="G180" s="157"/>
      <c r="H180" s="157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</row>
    <row r="181" spans="1:26" ht="14.25" customHeight="1">
      <c r="A181" s="157"/>
      <c r="B181" s="157"/>
      <c r="C181" s="157"/>
      <c r="D181" s="158"/>
      <c r="E181" s="157"/>
      <c r="F181" s="158"/>
      <c r="G181" s="157"/>
      <c r="H181" s="157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</row>
    <row r="182" spans="1:26" ht="14.25" customHeight="1">
      <c r="A182" s="157"/>
      <c r="B182" s="157"/>
      <c r="C182" s="157"/>
      <c r="D182" s="158"/>
      <c r="E182" s="157"/>
      <c r="F182" s="158"/>
      <c r="G182" s="157"/>
      <c r="H182" s="157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</row>
    <row r="183" spans="1:26" ht="14.25" customHeight="1">
      <c r="A183" s="157"/>
      <c r="B183" s="157"/>
      <c r="C183" s="157"/>
      <c r="D183" s="158"/>
      <c r="E183" s="157"/>
      <c r="F183" s="158"/>
      <c r="G183" s="157"/>
      <c r="H183" s="157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</row>
    <row r="184" spans="1:26" ht="14.25" customHeight="1">
      <c r="A184" s="157"/>
      <c r="B184" s="157"/>
      <c r="C184" s="157"/>
      <c r="D184" s="158"/>
      <c r="E184" s="157"/>
      <c r="F184" s="158"/>
      <c r="G184" s="157"/>
      <c r="H184" s="157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</row>
    <row r="185" spans="1:26" ht="14.25" customHeight="1">
      <c r="A185" s="157"/>
      <c r="B185" s="157"/>
      <c r="C185" s="157"/>
      <c r="D185" s="158"/>
      <c r="E185" s="157"/>
      <c r="F185" s="158"/>
      <c r="G185" s="157"/>
      <c r="H185" s="157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</row>
    <row r="186" spans="1:26" ht="14.25" customHeight="1">
      <c r="A186" s="157"/>
      <c r="B186" s="157"/>
      <c r="C186" s="157"/>
      <c r="D186" s="158"/>
      <c r="E186" s="157"/>
      <c r="F186" s="158"/>
      <c r="G186" s="157"/>
      <c r="H186" s="157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</row>
    <row r="187" spans="1:26" ht="14.25" customHeight="1">
      <c r="A187" s="157"/>
      <c r="B187" s="157"/>
      <c r="C187" s="157"/>
      <c r="D187" s="158"/>
      <c r="E187" s="157"/>
      <c r="F187" s="158"/>
      <c r="G187" s="157"/>
      <c r="H187" s="157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</row>
    <row r="188" spans="1:26" ht="14.25" customHeight="1">
      <c r="A188" s="157"/>
      <c r="B188" s="157"/>
      <c r="C188" s="157"/>
      <c r="D188" s="158"/>
      <c r="E188" s="157"/>
      <c r="F188" s="158"/>
      <c r="G188" s="157"/>
      <c r="H188" s="157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</row>
    <row r="189" spans="1:26" ht="14.25" customHeight="1">
      <c r="A189" s="157"/>
      <c r="B189" s="157"/>
      <c r="C189" s="157"/>
      <c r="D189" s="158"/>
      <c r="E189" s="157"/>
      <c r="F189" s="158"/>
      <c r="G189" s="157"/>
      <c r="H189" s="157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</row>
    <row r="190" spans="1:26" ht="14.25" customHeight="1">
      <c r="A190" s="157"/>
      <c r="B190" s="157"/>
      <c r="C190" s="157"/>
      <c r="D190" s="158"/>
      <c r="E190" s="157"/>
      <c r="F190" s="158"/>
      <c r="G190" s="157"/>
      <c r="H190" s="157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</row>
    <row r="191" spans="1:26" ht="14.25" customHeight="1">
      <c r="A191" s="157"/>
      <c r="B191" s="157"/>
      <c r="C191" s="157"/>
      <c r="D191" s="158"/>
      <c r="E191" s="157"/>
      <c r="F191" s="158"/>
      <c r="G191" s="157"/>
      <c r="H191" s="157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</row>
    <row r="192" spans="1:26" ht="14.25" customHeight="1">
      <c r="A192" s="157"/>
      <c r="B192" s="157"/>
      <c r="C192" s="157"/>
      <c r="D192" s="158"/>
      <c r="E192" s="157"/>
      <c r="F192" s="158"/>
      <c r="G192" s="157"/>
      <c r="H192" s="157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</row>
    <row r="193" spans="1:26" ht="14.25" customHeight="1">
      <c r="A193" s="157"/>
      <c r="B193" s="157"/>
      <c r="C193" s="157"/>
      <c r="D193" s="158"/>
      <c r="E193" s="157"/>
      <c r="F193" s="158"/>
      <c r="G193" s="157"/>
      <c r="H193" s="157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</row>
    <row r="194" spans="1:26" ht="14.25" customHeight="1">
      <c r="A194" s="157"/>
      <c r="B194" s="157"/>
      <c r="C194" s="157"/>
      <c r="D194" s="158"/>
      <c r="E194" s="157"/>
      <c r="F194" s="158"/>
      <c r="G194" s="157"/>
      <c r="H194" s="157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</row>
    <row r="195" spans="1:26" ht="14.25" customHeight="1">
      <c r="A195" s="157"/>
      <c r="B195" s="157"/>
      <c r="C195" s="157"/>
      <c r="D195" s="158"/>
      <c r="E195" s="157"/>
      <c r="F195" s="158"/>
      <c r="G195" s="157"/>
      <c r="H195" s="157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</row>
    <row r="196" spans="1:26" ht="14.25" customHeight="1">
      <c r="A196" s="157"/>
      <c r="B196" s="157"/>
      <c r="C196" s="157"/>
      <c r="D196" s="158"/>
      <c r="E196" s="157"/>
      <c r="F196" s="158"/>
      <c r="G196" s="157"/>
      <c r="H196" s="157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</row>
    <row r="197" spans="1:26" ht="14.25" customHeight="1">
      <c r="A197" s="157"/>
      <c r="B197" s="157"/>
      <c r="C197" s="157"/>
      <c r="D197" s="158"/>
      <c r="E197" s="157"/>
      <c r="F197" s="158"/>
      <c r="G197" s="157"/>
      <c r="H197" s="157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</row>
    <row r="198" spans="1:26" ht="14.25" customHeight="1">
      <c r="A198" s="157"/>
      <c r="B198" s="157"/>
      <c r="C198" s="157"/>
      <c r="D198" s="158"/>
      <c r="E198" s="157"/>
      <c r="F198" s="158"/>
      <c r="G198" s="157"/>
      <c r="H198" s="157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</row>
    <row r="199" spans="1:26" ht="14.25" customHeight="1">
      <c r="A199" s="157"/>
      <c r="B199" s="157"/>
      <c r="C199" s="157"/>
      <c r="D199" s="158"/>
      <c r="E199" s="157"/>
      <c r="F199" s="158"/>
      <c r="G199" s="157"/>
      <c r="H199" s="157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</row>
    <row r="200" spans="1:26" ht="14.25" customHeight="1">
      <c r="A200" s="157"/>
      <c r="B200" s="157"/>
      <c r="C200" s="157"/>
      <c r="D200" s="158"/>
      <c r="E200" s="157"/>
      <c r="F200" s="158"/>
      <c r="G200" s="157"/>
      <c r="H200" s="157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</row>
    <row r="201" spans="1:26" ht="14.25" customHeight="1">
      <c r="A201" s="157"/>
      <c r="B201" s="157"/>
      <c r="C201" s="157"/>
      <c r="D201" s="158"/>
      <c r="E201" s="157"/>
      <c r="F201" s="158"/>
      <c r="G201" s="157"/>
      <c r="H201" s="157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</row>
    <row r="202" spans="1:26" ht="14.25" customHeight="1">
      <c r="A202" s="157"/>
      <c r="B202" s="157"/>
      <c r="C202" s="157"/>
      <c r="D202" s="158"/>
      <c r="E202" s="157"/>
      <c r="F202" s="158"/>
      <c r="G202" s="157"/>
      <c r="H202" s="157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</row>
    <row r="203" spans="1:26" ht="14.25" customHeight="1">
      <c r="A203" s="157"/>
      <c r="B203" s="157"/>
      <c r="C203" s="157"/>
      <c r="D203" s="158"/>
      <c r="E203" s="157"/>
      <c r="F203" s="158"/>
      <c r="G203" s="157"/>
      <c r="H203" s="157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</row>
    <row r="204" spans="1:26" ht="14.25" customHeight="1">
      <c r="A204" s="157"/>
      <c r="B204" s="157"/>
      <c r="C204" s="157"/>
      <c r="D204" s="158"/>
      <c r="E204" s="157"/>
      <c r="F204" s="158"/>
      <c r="G204" s="157"/>
      <c r="H204" s="157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</row>
    <row r="205" spans="1:26" ht="14.25" customHeight="1">
      <c r="A205" s="157"/>
      <c r="B205" s="157"/>
      <c r="C205" s="157"/>
      <c r="D205" s="158"/>
      <c r="E205" s="157"/>
      <c r="F205" s="158"/>
      <c r="G205" s="157"/>
      <c r="H205" s="157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</row>
    <row r="206" spans="1:26" ht="14.25" customHeight="1">
      <c r="A206" s="157"/>
      <c r="B206" s="157"/>
      <c r="C206" s="157"/>
      <c r="D206" s="158"/>
      <c r="E206" s="157"/>
      <c r="F206" s="158"/>
      <c r="G206" s="157"/>
      <c r="H206" s="157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</row>
    <row r="207" spans="1:26" ht="14.25" customHeight="1">
      <c r="A207" s="157"/>
      <c r="B207" s="157"/>
      <c r="C207" s="157"/>
      <c r="D207" s="158"/>
      <c r="E207" s="157"/>
      <c r="F207" s="158"/>
      <c r="G207" s="157"/>
      <c r="H207" s="157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</row>
    <row r="208" spans="1:26" ht="14.25" customHeight="1">
      <c r="A208" s="157"/>
      <c r="B208" s="157"/>
      <c r="C208" s="157"/>
      <c r="D208" s="158"/>
      <c r="E208" s="157"/>
      <c r="F208" s="158"/>
      <c r="G208" s="157"/>
      <c r="H208" s="157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</row>
    <row r="209" spans="1:26" ht="14.25" customHeight="1">
      <c r="A209" s="157"/>
      <c r="B209" s="157"/>
      <c r="C209" s="157"/>
      <c r="D209" s="158"/>
      <c r="E209" s="157"/>
      <c r="F209" s="158"/>
      <c r="G209" s="157"/>
      <c r="H209" s="157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</row>
    <row r="210" spans="1:26" ht="14.25" customHeight="1">
      <c r="A210" s="157"/>
      <c r="B210" s="157"/>
      <c r="C210" s="157"/>
      <c r="D210" s="158"/>
      <c r="E210" s="157"/>
      <c r="F210" s="158"/>
      <c r="G210" s="157"/>
      <c r="H210" s="157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</row>
    <row r="211" spans="1:26" ht="14.25" customHeight="1">
      <c r="A211" s="157"/>
      <c r="B211" s="157"/>
      <c r="C211" s="157"/>
      <c r="D211" s="158"/>
      <c r="E211" s="157"/>
      <c r="F211" s="158"/>
      <c r="G211" s="157"/>
      <c r="H211" s="157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</row>
    <row r="212" spans="1:26" ht="14.25" customHeight="1">
      <c r="A212" s="157"/>
      <c r="B212" s="157"/>
      <c r="C212" s="157"/>
      <c r="D212" s="158"/>
      <c r="E212" s="157"/>
      <c r="F212" s="158"/>
      <c r="G212" s="157"/>
      <c r="H212" s="157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</row>
    <row r="213" spans="1:26" ht="14.25" customHeight="1">
      <c r="A213" s="157"/>
      <c r="B213" s="157"/>
      <c r="C213" s="157"/>
      <c r="D213" s="158"/>
      <c r="E213" s="157"/>
      <c r="F213" s="158"/>
      <c r="G213" s="157"/>
      <c r="H213" s="157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</row>
    <row r="214" spans="1:26" ht="14.25" customHeight="1">
      <c r="A214" s="157"/>
      <c r="B214" s="157"/>
      <c r="C214" s="157"/>
      <c r="D214" s="158"/>
      <c r="E214" s="157"/>
      <c r="F214" s="158"/>
      <c r="G214" s="157"/>
      <c r="H214" s="157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</row>
    <row r="215" spans="1:26" ht="14.25" customHeight="1">
      <c r="A215" s="157"/>
      <c r="B215" s="157"/>
      <c r="C215" s="157"/>
      <c r="D215" s="158"/>
      <c r="E215" s="157"/>
      <c r="F215" s="158"/>
      <c r="G215" s="157"/>
      <c r="H215" s="157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</row>
    <row r="216" spans="1:26" ht="14.25" customHeight="1">
      <c r="A216" s="157"/>
      <c r="B216" s="157"/>
      <c r="C216" s="157"/>
      <c r="D216" s="158"/>
      <c r="E216" s="157"/>
      <c r="F216" s="158"/>
      <c r="G216" s="157"/>
      <c r="H216" s="157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</row>
    <row r="217" spans="1:26" ht="14.25" customHeight="1">
      <c r="A217" s="157"/>
      <c r="B217" s="157"/>
      <c r="C217" s="157"/>
      <c r="D217" s="158"/>
      <c r="E217" s="157"/>
      <c r="F217" s="158"/>
      <c r="G217" s="157"/>
      <c r="H217" s="157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</row>
    <row r="218" spans="1:26" ht="14.25" customHeight="1">
      <c r="A218" s="157"/>
      <c r="B218" s="157"/>
      <c r="C218" s="157"/>
      <c r="D218" s="158"/>
      <c r="E218" s="157"/>
      <c r="F218" s="158"/>
      <c r="G218" s="157"/>
      <c r="H218" s="157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</row>
    <row r="219" spans="1:26" ht="14.25" customHeight="1">
      <c r="A219" s="157"/>
      <c r="B219" s="157"/>
      <c r="C219" s="157"/>
      <c r="D219" s="158"/>
      <c r="E219" s="157"/>
      <c r="F219" s="158"/>
      <c r="G219" s="157"/>
      <c r="H219" s="157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</row>
    <row r="220" spans="1:26" ht="14.25" customHeight="1">
      <c r="A220" s="157"/>
      <c r="B220" s="157"/>
      <c r="C220" s="157"/>
      <c r="D220" s="158"/>
      <c r="E220" s="157"/>
      <c r="F220" s="158"/>
      <c r="G220" s="157"/>
      <c r="H220" s="157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spans="1:26" ht="14.25" customHeight="1">
      <c r="A221" s="157"/>
      <c r="B221" s="157"/>
      <c r="C221" s="157"/>
      <c r="D221" s="158"/>
      <c r="E221" s="157"/>
      <c r="F221" s="158"/>
      <c r="G221" s="157"/>
      <c r="H221" s="157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</row>
    <row r="222" spans="1:26" ht="14.25" customHeight="1">
      <c r="A222" s="157"/>
      <c r="B222" s="157"/>
      <c r="C222" s="157"/>
      <c r="D222" s="158"/>
      <c r="E222" s="157"/>
      <c r="F222" s="158"/>
      <c r="G222" s="157"/>
      <c r="H222" s="157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</row>
    <row r="223" spans="1:26" ht="14.25" customHeight="1">
      <c r="A223" s="157"/>
      <c r="B223" s="157"/>
      <c r="C223" s="157"/>
      <c r="D223" s="158"/>
      <c r="E223" s="157"/>
      <c r="F223" s="158"/>
      <c r="G223" s="157"/>
      <c r="H223" s="157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</row>
    <row r="224" spans="1:26" ht="14.25" customHeight="1">
      <c r="A224" s="157"/>
      <c r="B224" s="157"/>
      <c r="C224" s="157"/>
      <c r="D224" s="158"/>
      <c r="E224" s="157"/>
      <c r="F224" s="158"/>
      <c r="G224" s="157"/>
      <c r="H224" s="157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</row>
    <row r="225" spans="1:26" ht="14.25" customHeight="1">
      <c r="A225" s="157"/>
      <c r="B225" s="157"/>
      <c r="C225" s="157"/>
      <c r="D225" s="158"/>
      <c r="E225" s="157"/>
      <c r="F225" s="158"/>
      <c r="G225" s="157"/>
      <c r="H225" s="157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</row>
    <row r="226" spans="1:26" ht="14.25" customHeight="1">
      <c r="A226" s="157"/>
      <c r="B226" s="157"/>
      <c r="C226" s="157"/>
      <c r="D226" s="158"/>
      <c r="E226" s="157"/>
      <c r="F226" s="158"/>
      <c r="G226" s="157"/>
      <c r="H226" s="157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</row>
    <row r="227" spans="1:26" ht="14.25" customHeight="1">
      <c r="A227" s="157"/>
      <c r="B227" s="157"/>
      <c r="C227" s="157"/>
      <c r="D227" s="158"/>
      <c r="E227" s="157"/>
      <c r="F227" s="158"/>
      <c r="G227" s="157"/>
      <c r="H227" s="157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</row>
    <row r="228" spans="1:26" ht="14.25" customHeight="1">
      <c r="A228" s="157"/>
      <c r="B228" s="157"/>
      <c r="C228" s="157"/>
      <c r="D228" s="158"/>
      <c r="E228" s="157"/>
      <c r="F228" s="158"/>
      <c r="G228" s="157"/>
      <c r="H228" s="157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</row>
    <row r="229" spans="1:26" ht="14.25" customHeight="1">
      <c r="A229" s="157"/>
      <c r="B229" s="157"/>
      <c r="C229" s="157"/>
      <c r="D229" s="158"/>
      <c r="E229" s="157"/>
      <c r="F229" s="158"/>
      <c r="G229" s="157"/>
      <c r="H229" s="157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</row>
    <row r="230" spans="1:26" ht="14.25" customHeight="1">
      <c r="A230" s="157"/>
      <c r="B230" s="157"/>
      <c r="C230" s="157"/>
      <c r="D230" s="158"/>
      <c r="E230" s="157"/>
      <c r="F230" s="158"/>
      <c r="G230" s="157"/>
      <c r="H230" s="157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</row>
    <row r="231" spans="1:26" ht="14.25" customHeight="1">
      <c r="A231" s="157"/>
      <c r="B231" s="157"/>
      <c r="C231" s="157"/>
      <c r="D231" s="158"/>
      <c r="E231" s="157"/>
      <c r="F231" s="158"/>
      <c r="G231" s="157"/>
      <c r="H231" s="157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</row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</cp:lastModifiedBy>
  <cp:lastPrinted>2021-01-26T14:07:02Z</cp:lastPrinted>
  <dcterms:modified xsi:type="dcterms:W3CDTF">2021-01-21T11:34:32Z</dcterms:modified>
</cp:coreProperties>
</file>