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dram\Desktop\19-10 документи на грант\ЗВІТ\"/>
    </mc:Choice>
  </mc:AlternateContent>
  <bookViews>
    <workbookView xWindow="0" yWindow="0" windowWidth="28800" windowHeight="1233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G73" i="1" l="1"/>
  <c r="G72" i="1"/>
  <c r="G71" i="1"/>
  <c r="G70" i="1"/>
  <c r="G69" i="1"/>
  <c r="G68" i="1"/>
  <c r="G6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Q76" i="1"/>
  <c r="Q75" i="1"/>
  <c r="Q74" i="1"/>
  <c r="Q73" i="1"/>
  <c r="Q72" i="1"/>
  <c r="Q71" i="1"/>
  <c r="Q70" i="1"/>
  <c r="Q69" i="1"/>
  <c r="Q68" i="1"/>
  <c r="Q67" i="1"/>
  <c r="Q66" i="1"/>
  <c r="Q65" i="1"/>
  <c r="S65" i="1" s="1"/>
  <c r="Q64" i="1"/>
  <c r="Q63" i="1"/>
  <c r="Q62" i="1"/>
  <c r="Q61" i="1"/>
  <c r="S61" i="1" s="1"/>
  <c r="Q60" i="1"/>
  <c r="Q59" i="1"/>
  <c r="Q58" i="1"/>
  <c r="Q57" i="1"/>
  <c r="S57" i="1" s="1"/>
  <c r="Q42" i="1"/>
  <c r="Q41" i="1"/>
  <c r="S41" i="1" s="1"/>
  <c r="R27" i="1"/>
  <c r="P42" i="1"/>
  <c r="R42" i="1" s="1"/>
  <c r="P41" i="1"/>
  <c r="R41" i="1" s="1"/>
  <c r="P73" i="1"/>
  <c r="R73" i="1" s="1"/>
  <c r="P72" i="1"/>
  <c r="R72" i="1" s="1"/>
  <c r="P71" i="1"/>
  <c r="R71" i="1" s="1"/>
  <c r="P70" i="1"/>
  <c r="R70" i="1" s="1"/>
  <c r="P69" i="1"/>
  <c r="R69" i="1" s="1"/>
  <c r="P68" i="1"/>
  <c r="R68" i="1" s="1"/>
  <c r="P67" i="1"/>
  <c r="R67" i="1" s="1"/>
  <c r="P76" i="1"/>
  <c r="R76" i="1" s="1"/>
  <c r="P75" i="1"/>
  <c r="R75" i="1" s="1"/>
  <c r="P74" i="1"/>
  <c r="R74" i="1" s="1"/>
  <c r="P66" i="1"/>
  <c r="R66" i="1" s="1"/>
  <c r="P65" i="1"/>
  <c r="R65" i="1" s="1"/>
  <c r="P64" i="1"/>
  <c r="R64" i="1" s="1"/>
  <c r="P63" i="1"/>
  <c r="R63" i="1" s="1"/>
  <c r="P62" i="1"/>
  <c r="R62" i="1" s="1"/>
  <c r="P61" i="1"/>
  <c r="R61" i="1" s="1"/>
  <c r="P60" i="1"/>
  <c r="R60" i="1" s="1"/>
  <c r="P59" i="1"/>
  <c r="R59" i="1" s="1"/>
  <c r="P58" i="1"/>
  <c r="R58" i="1" s="1"/>
  <c r="P57" i="1"/>
  <c r="R57" i="1" s="1"/>
  <c r="P56" i="1"/>
  <c r="R56" i="1" s="1"/>
  <c r="P55" i="1"/>
  <c r="R55" i="1" s="1"/>
  <c r="P54" i="1"/>
  <c r="R54" i="1" s="1"/>
  <c r="P53" i="1"/>
  <c r="R53" i="1" s="1"/>
  <c r="P52" i="1"/>
  <c r="R52" i="1" s="1"/>
  <c r="P51" i="1"/>
  <c r="R51" i="1" s="1"/>
  <c r="P50" i="1"/>
  <c r="R50" i="1" s="1"/>
  <c r="P49" i="1"/>
  <c r="R49" i="1" s="1"/>
  <c r="P48" i="1"/>
  <c r="R48" i="1" s="1"/>
  <c r="P47" i="1"/>
  <c r="R47" i="1" s="1"/>
  <c r="P46" i="1"/>
  <c r="R46" i="1" s="1"/>
  <c r="P45" i="1"/>
  <c r="R45" i="1" s="1"/>
  <c r="P44" i="1"/>
  <c r="R44" i="1" s="1"/>
  <c r="P43" i="1"/>
  <c r="R43" i="1" s="1"/>
  <c r="P40" i="1"/>
  <c r="R40" i="1" s="1"/>
  <c r="P39" i="1"/>
  <c r="R39" i="1" s="1"/>
  <c r="P38" i="1"/>
  <c r="R38" i="1" s="1"/>
  <c r="P37" i="1"/>
  <c r="R37" i="1" s="1"/>
  <c r="P36" i="1"/>
  <c r="R36" i="1" s="1"/>
  <c r="P35" i="1"/>
  <c r="R35" i="1" s="1"/>
  <c r="P34" i="1"/>
  <c r="R34" i="1" s="1"/>
  <c r="P33" i="1"/>
  <c r="R33" i="1" s="1"/>
  <c r="P32" i="1"/>
  <c r="R32" i="1" s="1"/>
  <c r="P31" i="1"/>
  <c r="R31" i="1" s="1"/>
  <c r="P30" i="1"/>
  <c r="R30" i="1" s="1"/>
  <c r="P29" i="1"/>
  <c r="R29" i="1" s="1"/>
  <c r="P28" i="1"/>
  <c r="P26" i="1" s="1"/>
  <c r="N87" i="1" s="1"/>
  <c r="P27" i="1"/>
  <c r="M28" i="1"/>
  <c r="Q28" i="1" s="1"/>
  <c r="M49" i="1"/>
  <c r="Q49" i="1" s="1"/>
  <c r="S49" i="1" s="1"/>
  <c r="M48" i="1"/>
  <c r="Q48" i="1" s="1"/>
  <c r="S48" i="1" s="1"/>
  <c r="S69" i="1" l="1"/>
  <c r="S73" i="1"/>
  <c r="S59" i="1"/>
  <c r="S63" i="1"/>
  <c r="S67" i="1"/>
  <c r="S71" i="1"/>
  <c r="S75" i="1"/>
  <c r="R28" i="1"/>
  <c r="S28" i="1" s="1"/>
  <c r="S58" i="1"/>
  <c r="S60" i="1"/>
  <c r="S62" i="1"/>
  <c r="S64" i="1"/>
  <c r="S66" i="1"/>
  <c r="S68" i="1"/>
  <c r="S70" i="1"/>
  <c r="S72" i="1"/>
  <c r="S74" i="1"/>
  <c r="S76" i="1"/>
  <c r="S42" i="1"/>
  <c r="R26" i="1" l="1"/>
  <c r="G76" i="1"/>
  <c r="G75" i="1"/>
  <c r="G74" i="1"/>
  <c r="G66" i="1"/>
  <c r="G65" i="1"/>
  <c r="G64" i="1"/>
  <c r="G63" i="1"/>
  <c r="G62" i="1"/>
  <c r="G61" i="1"/>
  <c r="G60" i="1"/>
  <c r="G59" i="1"/>
  <c r="G58" i="1"/>
  <c r="G57" i="1"/>
  <c r="M56" i="1"/>
  <c r="Q56" i="1" s="1"/>
  <c r="S56" i="1" s="1"/>
  <c r="M55" i="1"/>
  <c r="Q55" i="1" s="1"/>
  <c r="S55" i="1" s="1"/>
  <c r="M54" i="1"/>
  <c r="Q54" i="1" s="1"/>
  <c r="S54" i="1" s="1"/>
  <c r="M53" i="1"/>
  <c r="Q53" i="1" s="1"/>
  <c r="M52" i="1"/>
  <c r="Q52" i="1" s="1"/>
  <c r="S52" i="1" s="1"/>
  <c r="M51" i="1"/>
  <c r="Q51" i="1" s="1"/>
  <c r="S51" i="1" s="1"/>
  <c r="M50" i="1"/>
  <c r="Q50" i="1" s="1"/>
  <c r="S50" i="1" s="1"/>
  <c r="M47" i="1"/>
  <c r="Q47" i="1" s="1"/>
  <c r="S47" i="1" s="1"/>
  <c r="M46" i="1"/>
  <c r="Q46" i="1" s="1"/>
  <c r="S46" i="1" s="1"/>
  <c r="M45" i="1"/>
  <c r="Q45" i="1" s="1"/>
  <c r="S45" i="1" s="1"/>
  <c r="M44" i="1"/>
  <c r="Q44" i="1" s="1"/>
  <c r="S44" i="1" s="1"/>
  <c r="M43" i="1"/>
  <c r="Q43" i="1" s="1"/>
  <c r="S43" i="1" s="1"/>
  <c r="M40" i="1"/>
  <c r="Q40" i="1" s="1"/>
  <c r="S40" i="1" s="1"/>
  <c r="M39" i="1"/>
  <c r="Q39" i="1" s="1"/>
  <c r="S39" i="1" s="1"/>
  <c r="M38" i="1"/>
  <c r="Q38" i="1" s="1"/>
  <c r="S38" i="1" s="1"/>
  <c r="M37" i="1"/>
  <c r="Q37" i="1" s="1"/>
  <c r="S37" i="1" s="1"/>
  <c r="M36" i="1"/>
  <c r="Q36" i="1" s="1"/>
  <c r="S36" i="1" s="1"/>
  <c r="M35" i="1"/>
  <c r="Q35" i="1" s="1"/>
  <c r="S35" i="1" s="1"/>
  <c r="M34" i="1"/>
  <c r="Q34" i="1" s="1"/>
  <c r="S34" i="1" s="1"/>
  <c r="M33" i="1"/>
  <c r="Q33" i="1" s="1"/>
  <c r="S33" i="1" s="1"/>
  <c r="M32" i="1"/>
  <c r="Q32" i="1" s="1"/>
  <c r="S32" i="1" s="1"/>
  <c r="M31" i="1"/>
  <c r="Q31" i="1" s="1"/>
  <c r="S31" i="1" s="1"/>
  <c r="M30" i="1"/>
  <c r="Q30" i="1" s="1"/>
  <c r="S30" i="1" s="1"/>
  <c r="M29" i="1"/>
  <c r="Q29" i="1" s="1"/>
  <c r="S29" i="1" s="1"/>
  <c r="M27" i="1"/>
  <c r="Q27" i="1" l="1"/>
  <c r="M26" i="1"/>
  <c r="K87" i="1" s="1"/>
  <c r="I29" i="2"/>
  <c r="F29" i="2"/>
  <c r="D29" i="2"/>
  <c r="I18" i="2"/>
  <c r="F18" i="2"/>
  <c r="D18" i="2"/>
  <c r="J127" i="1"/>
  <c r="G127" i="1"/>
  <c r="P126" i="1"/>
  <c r="R126" i="1" s="1"/>
  <c r="R127" i="1" s="1"/>
  <c r="M126" i="1"/>
  <c r="M127" i="1" s="1"/>
  <c r="J124" i="1"/>
  <c r="G124" i="1"/>
  <c r="P123" i="1"/>
  <c r="R123" i="1" s="1"/>
  <c r="M123" i="1"/>
  <c r="Q123" i="1" s="1"/>
  <c r="P122" i="1"/>
  <c r="P124" i="1" s="1"/>
  <c r="M122" i="1"/>
  <c r="Q122" i="1" s="1"/>
  <c r="P119" i="1"/>
  <c r="M119" i="1"/>
  <c r="J119" i="1"/>
  <c r="G119" i="1"/>
  <c r="P118" i="1"/>
  <c r="M118" i="1"/>
  <c r="J118" i="1"/>
  <c r="G118" i="1"/>
  <c r="P117" i="1"/>
  <c r="M117" i="1"/>
  <c r="J117" i="1"/>
  <c r="G117" i="1"/>
  <c r="P114" i="1"/>
  <c r="M114" i="1"/>
  <c r="J114" i="1"/>
  <c r="R114" i="1" s="1"/>
  <c r="G114" i="1"/>
  <c r="P113" i="1"/>
  <c r="M113" i="1"/>
  <c r="J113" i="1"/>
  <c r="R113" i="1" s="1"/>
  <c r="G113" i="1"/>
  <c r="P112" i="1"/>
  <c r="P115" i="1" s="1"/>
  <c r="M112" i="1"/>
  <c r="M115" i="1" s="1"/>
  <c r="J112" i="1"/>
  <c r="R112" i="1" s="1"/>
  <c r="R115" i="1" s="1"/>
  <c r="G112" i="1"/>
  <c r="P109" i="1"/>
  <c r="M109" i="1"/>
  <c r="J109" i="1"/>
  <c r="R109" i="1" s="1"/>
  <c r="G109" i="1"/>
  <c r="P108" i="1"/>
  <c r="M108" i="1"/>
  <c r="J108" i="1"/>
  <c r="G108" i="1"/>
  <c r="P107" i="1"/>
  <c r="P110" i="1" s="1"/>
  <c r="M107" i="1"/>
  <c r="M110" i="1" s="1"/>
  <c r="J107" i="1"/>
  <c r="G107" i="1"/>
  <c r="P104" i="1"/>
  <c r="M104" i="1"/>
  <c r="J104" i="1"/>
  <c r="G104" i="1"/>
  <c r="P103" i="1"/>
  <c r="M103" i="1"/>
  <c r="J103" i="1"/>
  <c r="G103" i="1"/>
  <c r="P102" i="1"/>
  <c r="M102" i="1"/>
  <c r="M105" i="1" s="1"/>
  <c r="J102" i="1"/>
  <c r="J105" i="1" s="1"/>
  <c r="G102" i="1"/>
  <c r="P99" i="1"/>
  <c r="M99" i="1"/>
  <c r="J99" i="1"/>
  <c r="G99" i="1"/>
  <c r="P98" i="1"/>
  <c r="M98" i="1"/>
  <c r="J98" i="1"/>
  <c r="G98" i="1"/>
  <c r="P97" i="1"/>
  <c r="M97" i="1"/>
  <c r="J97" i="1"/>
  <c r="G97" i="1"/>
  <c r="P96" i="1"/>
  <c r="M96" i="1"/>
  <c r="M100" i="1" s="1"/>
  <c r="J96" i="1"/>
  <c r="G96" i="1"/>
  <c r="P93" i="1"/>
  <c r="M93" i="1"/>
  <c r="J93" i="1"/>
  <c r="G93" i="1"/>
  <c r="P92" i="1"/>
  <c r="M92" i="1"/>
  <c r="J92" i="1"/>
  <c r="G92" i="1"/>
  <c r="P91" i="1"/>
  <c r="P94" i="1" s="1"/>
  <c r="M91" i="1"/>
  <c r="M94" i="1" s="1"/>
  <c r="J91" i="1"/>
  <c r="G91" i="1"/>
  <c r="G94" i="1" s="1"/>
  <c r="P88" i="1"/>
  <c r="M88" i="1"/>
  <c r="J88" i="1"/>
  <c r="G88" i="1"/>
  <c r="P87" i="1"/>
  <c r="P89" i="1" s="1"/>
  <c r="M87" i="1"/>
  <c r="J87" i="1"/>
  <c r="G87" i="1"/>
  <c r="P84" i="1"/>
  <c r="M84" i="1"/>
  <c r="Q84" i="1" s="1"/>
  <c r="P83" i="1"/>
  <c r="R83" i="1" s="1"/>
  <c r="M83" i="1"/>
  <c r="Q83" i="1" s="1"/>
  <c r="P82" i="1"/>
  <c r="R82" i="1" s="1"/>
  <c r="M82" i="1"/>
  <c r="Q82" i="1" s="1"/>
  <c r="P80" i="1"/>
  <c r="M80" i="1"/>
  <c r="Q80" i="1" s="1"/>
  <c r="P79" i="1"/>
  <c r="R79" i="1" s="1"/>
  <c r="M79" i="1"/>
  <c r="Q79" i="1" s="1"/>
  <c r="P78" i="1"/>
  <c r="R78" i="1" s="1"/>
  <c r="M78" i="1"/>
  <c r="Q78" i="1" s="1"/>
  <c r="J53" i="1"/>
  <c r="J52" i="1"/>
  <c r="G85" i="1"/>
  <c r="P22" i="1"/>
  <c r="M22" i="1"/>
  <c r="J22" i="1"/>
  <c r="G22" i="1"/>
  <c r="R21" i="1"/>
  <c r="R22" i="1" s="1"/>
  <c r="Q21" i="1"/>
  <c r="Q22" i="1" s="1"/>
  <c r="P120" i="1" l="1"/>
  <c r="R108" i="1"/>
  <c r="S27" i="1"/>
  <c r="Q26" i="1"/>
  <c r="R107" i="1"/>
  <c r="M124" i="1"/>
  <c r="J89" i="1"/>
  <c r="J120" i="1"/>
  <c r="S83" i="1"/>
  <c r="M120" i="1"/>
  <c r="Q87" i="1"/>
  <c r="Q92" i="1"/>
  <c r="Q93" i="1"/>
  <c r="S123" i="1"/>
  <c r="R92" i="1"/>
  <c r="R93" i="1"/>
  <c r="Q96" i="1"/>
  <c r="Q97" i="1"/>
  <c r="S97" i="1" s="1"/>
  <c r="Q98" i="1"/>
  <c r="Q99" i="1"/>
  <c r="Q112" i="1"/>
  <c r="S112" i="1" s="1"/>
  <c r="Q113" i="1"/>
  <c r="S113" i="1" s="1"/>
  <c r="Q114" i="1"/>
  <c r="S114" i="1" s="1"/>
  <c r="Q117" i="1"/>
  <c r="Q118" i="1"/>
  <c r="Q119" i="1"/>
  <c r="S79" i="1"/>
  <c r="R87" i="1"/>
  <c r="G100" i="1"/>
  <c r="G120" i="1"/>
  <c r="P127" i="1"/>
  <c r="G115" i="1"/>
  <c r="S21" i="1"/>
  <c r="S22" i="1" s="1"/>
  <c r="M81" i="1"/>
  <c r="G89" i="1"/>
  <c r="R96" i="1"/>
  <c r="R97" i="1"/>
  <c r="R98" i="1"/>
  <c r="Q102" i="1"/>
  <c r="Q103" i="1"/>
  <c r="Q104" i="1"/>
  <c r="G105" i="1"/>
  <c r="R118" i="1"/>
  <c r="R119" i="1"/>
  <c r="M77" i="1"/>
  <c r="M89" i="1"/>
  <c r="R88" i="1"/>
  <c r="R103" i="1"/>
  <c r="Q107" i="1"/>
  <c r="Q108" i="1"/>
  <c r="S108" i="1" s="1"/>
  <c r="Q109" i="1"/>
  <c r="S109" i="1" s="1"/>
  <c r="G110" i="1"/>
  <c r="J26" i="1"/>
  <c r="J85" i="1" s="1"/>
  <c r="Q77" i="1"/>
  <c r="Q85" i="1" s="1"/>
  <c r="S78" i="1"/>
  <c r="R80" i="1"/>
  <c r="R77" i="1" s="1"/>
  <c r="P77" i="1"/>
  <c r="S82" i="1"/>
  <c r="Q81" i="1"/>
  <c r="P81" i="1"/>
  <c r="R84" i="1"/>
  <c r="R81" i="1" s="1"/>
  <c r="Q91" i="1"/>
  <c r="R99" i="1"/>
  <c r="P105" i="1"/>
  <c r="R104" i="1"/>
  <c r="P100" i="1"/>
  <c r="Q88" i="1"/>
  <c r="J94" i="1"/>
  <c r="R102" i="1"/>
  <c r="R91" i="1"/>
  <c r="J100" i="1"/>
  <c r="J110" i="1"/>
  <c r="J115" i="1"/>
  <c r="Q124" i="1"/>
  <c r="R122" i="1"/>
  <c r="R124" i="1" s="1"/>
  <c r="Q126" i="1"/>
  <c r="R117" i="1"/>
  <c r="R110" i="1" l="1"/>
  <c r="S87" i="1"/>
  <c r="S88" i="1"/>
  <c r="R89" i="1"/>
  <c r="S92" i="1"/>
  <c r="R85" i="1"/>
  <c r="Q105" i="1"/>
  <c r="Q120" i="1"/>
  <c r="M85" i="1"/>
  <c r="M128" i="1" s="1"/>
  <c r="M130" i="1" s="1"/>
  <c r="S119" i="1"/>
  <c r="R94" i="1"/>
  <c r="R105" i="1"/>
  <c r="Q110" i="1"/>
  <c r="S104" i="1"/>
  <c r="Q115" i="1"/>
  <c r="S96" i="1"/>
  <c r="S93" i="1"/>
  <c r="S99" i="1"/>
  <c r="P85" i="1"/>
  <c r="P128" i="1" s="1"/>
  <c r="P130" i="1" s="1"/>
  <c r="Q100" i="1"/>
  <c r="S118" i="1"/>
  <c r="R120" i="1"/>
  <c r="G128" i="1"/>
  <c r="G130" i="1" s="1"/>
  <c r="R100" i="1"/>
  <c r="S98" i="1"/>
  <c r="S107" i="1"/>
  <c r="S110" i="1" s="1"/>
  <c r="S103" i="1"/>
  <c r="S122" i="1"/>
  <c r="S124" i="1" s="1"/>
  <c r="J128" i="1"/>
  <c r="J130" i="1" s="1"/>
  <c r="Q94" i="1"/>
  <c r="S91" i="1"/>
  <c r="S126" i="1"/>
  <c r="S127" i="1" s="1"/>
  <c r="Q127" i="1"/>
  <c r="S84" i="1"/>
  <c r="S81" i="1" s="1"/>
  <c r="S102" i="1"/>
  <c r="S80" i="1"/>
  <c r="S77" i="1" s="1"/>
  <c r="S89" i="1"/>
  <c r="S115" i="1"/>
  <c r="S53" i="1"/>
  <c r="S26" i="1" s="1"/>
  <c r="S117" i="1"/>
  <c r="Q89" i="1"/>
  <c r="S100" i="1" l="1"/>
  <c r="S120" i="1"/>
  <c r="S94" i="1"/>
  <c r="S85" i="1"/>
  <c r="Q128" i="1"/>
  <c r="Q130" i="1" s="1"/>
  <c r="R128" i="1"/>
  <c r="R130" i="1" s="1"/>
  <c r="S105" i="1"/>
  <c r="S128" i="1" l="1"/>
  <c r="S130" i="1" s="1"/>
</calcChain>
</file>

<file path=xl/sharedStrings.xml><?xml version="1.0" encoding="utf-8"?>
<sst xmlns="http://schemas.openxmlformats.org/spreadsheetml/2006/main" count="436" uniqueCount="260">
  <si>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</si>
  <si>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</si>
  <si>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</si>
  <si>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</si>
  <si>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</si>
  <si>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</si>
  <si>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</si>
  <si>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</si>
  <si>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</si>
  <si>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</si>
  <si>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</si>
  <si>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</si>
  <si>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</si>
  <si>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</si>
  <si>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</si>
  <si>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</si>
  <si>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</si>
  <si>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</si>
  <si>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</si>
  <si>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</si>
  <si>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</si>
  <si>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</si>
  <si>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</si>
  <si>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</si>
  <si>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</si>
  <si>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</si>
  <si>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</si>
  <si>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</si>
  <si>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</si>
  <si>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</si>
  <si>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</si>
  <si>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</si>
  <si>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</si>
  <si>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</si>
  <si>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</si>
  <si>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</si>
  <si>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</si>
  <si>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</si>
  <si>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</si>
  <si>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</si>
  <si>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</si>
  <si>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</si>
  <si>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</si>
  <si>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</si>
  <si>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</si>
  <si>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</si>
  <si>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</si>
  <si>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</si>
  <si>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</si>
  <si>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</si>
  <si>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</si>
  <si>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</si>
  <si>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</si>
  <si>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</si>
  <si>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</si>
  <si>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</si>
  <si>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</si>
  <si>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</si>
  <si>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</si>
  <si>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</si>
  <si>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</si>
  <si>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</si>
  <si>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</si>
  <si>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</si>
  <si>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</si>
  <si>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</si>
  <si>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</si>
  <si>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</si>
  <si>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</si>
  <si>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</si>
  <si>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</si>
  <si>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</si>
  <si>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</si>
  <si>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</si>
  <si>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</si>
  <si>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</si>
  <si>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</si>
  <si>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</si>
  <si>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</si>
  <si>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</si>
  <si>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</si>
  <si>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</si>
  <si>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</si>
  <si>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</si>
  <si>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</si>
  <si>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</si>
  <si>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</si>
  <si>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</si>
  <si>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</si>
  <si>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</si>
  <si>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</si>
  <si>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</si>
  <si>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</si>
  <si>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</si>
  <si>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</si>
  <si>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</si>
  <si>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</si>
  <si>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</si>
  <si>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</si>
  <si>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</si>
  <si>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</si>
  <si>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</si>
  <si>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</si>
  <si>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</si>
  <si>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</si>
  <si>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</si>
  <si>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</si>
  <si>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</si>
  <si>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</si>
  <si>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</si>
  <si>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</si>
  <si>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</si>
  <si>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</si>
  <si>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</si>
  <si>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</si>
  <si>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</si>
  <si>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</si>
  <si>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</si>
  <si>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</si>
  <si>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</si>
  <si>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</si>
  <si>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</si>
  <si>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</si>
  <si>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</si>
  <si>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</si>
  <si>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</si>
  <si>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</si>
  <si>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</si>
  <si>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</si>
  <si>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</si>
  <si>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</si>
  <si>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</si>
  <si>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</si>
  <si>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</si>
  <si>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</si>
  <si>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</si>
  <si>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</si>
  <si>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</si>
  <si>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</si>
  <si>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</si>
  <si>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</si>
  <si>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</si>
  <si>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</si>
  <si>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</si>
  <si>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</si>
  <si>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</si>
  <si>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</si>
  <si>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</si>
  <si>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</si>
  <si>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</si>
  <si>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</si>
  <si>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</si>
  <si>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</si>
  <si>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</si>
  <si>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</si>
  <si>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</si>
  <si>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</si>
  <si>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</si>
  <si>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</si>
  <si>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</si>
  <si>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</si>
  <si>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</si>
  <si>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</si>
  <si>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</si>
  <si>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</si>
  <si>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</si>
  <si>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</si>
  <si>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</si>
  <si>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</si>
  <si>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</si>
  <si>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</si>
  <si>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</si>
  <si>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</si>
  <si>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</si>
  <si>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</si>
  <si>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</si>
  <si>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</si>
  <si>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</si>
  <si>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</si>
  <si>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</si>
  <si>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</si>
  <si>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</si>
  <si>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</si>
  <si>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</si>
  <si>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</si>
  <si>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</si>
  <si>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</si>
  <si>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арт.драми ,пров.майстер сцени Бойко Світлана Євгенівна</t>
  </si>
  <si>
    <t>арт.драми іі-ї категорії Лозовська Діана Андріївна</t>
  </si>
  <si>
    <t>пров.майстер сцени Оксана Гребенюк Степанівна</t>
  </si>
  <si>
    <t>арт.драми і-ї категорії  Лефор Сергій Ростиславович</t>
  </si>
  <si>
    <t>засл. арт.України,пров.майстер сцени Максименко Наталія Костянтинівна</t>
  </si>
  <si>
    <t>арт.драми1-ї категорії  Лозовська Ірина Володимирівна</t>
  </si>
  <si>
    <t>арт.драми вищої категорії  Пунтус Сергій Сергійович</t>
  </si>
  <si>
    <t>арт.драми іі-ї категорії  Трішкін Олексій Глібович</t>
  </si>
  <si>
    <t>арт.драми іі-ї категорії  Ткачук Катерина</t>
  </si>
  <si>
    <t>засл. арт. України, пров.майстер сцени Куковєров Олександр  Олександрович</t>
  </si>
  <si>
    <t xml:space="preserve">арт.драми вищ. категорії Бондар Євген Вікторович </t>
  </si>
  <si>
    <t>арт. вокаліст ІІ-ї категорії  Коновал Ольга Іванівна</t>
  </si>
  <si>
    <t>арт. вокаліст 1-ї категорії  Кравчук Лариса Володимірівна</t>
  </si>
  <si>
    <t>арт. вокаліст, пров.майстер сцени   Брагіда  Едуард Михайлович</t>
  </si>
  <si>
    <t>Сорока Віктор Петрович- заступник ген. директора по художньо-постановчій частині</t>
  </si>
  <si>
    <t>Прейс Павло Олегович-начальник монтувально-реквізиторського  цеху</t>
  </si>
  <si>
    <t>Самоненко Єгор Олександрович –машиніст сцени</t>
  </si>
  <si>
    <r>
      <t>Башлак Сергій Віталійович-</t>
    </r>
    <r>
      <rPr>
        <sz val="10"/>
        <color rgb="FF000000"/>
        <rFont val="Arial"/>
        <family val="2"/>
        <charset val="204"/>
      </rPr>
      <t xml:space="preserve"> машиніст сцени</t>
    </r>
  </si>
  <si>
    <t>Адєєнко Н.П</t>
  </si>
  <si>
    <t>Слоловей Тетяна Михайлівна</t>
  </si>
  <si>
    <t>Охріменко Оксана</t>
  </si>
  <si>
    <t>Шаркевич Ганна Миколаївна</t>
  </si>
  <si>
    <t>Мекшун Тамара</t>
  </si>
  <si>
    <t>Поплінська Світлана</t>
  </si>
  <si>
    <t>Меженіна Алія</t>
  </si>
  <si>
    <t>Тарунцова Ала Миколаївна</t>
  </si>
  <si>
    <t>Філін Свтлана Миколаївна</t>
  </si>
  <si>
    <t>Динник Ніна</t>
  </si>
  <si>
    <t>Кравченко Віктор звукорежисер</t>
  </si>
  <si>
    <t>Горбачева Олена Волод</t>
  </si>
  <si>
    <t>Власенко Сергій Володим</t>
  </si>
  <si>
    <t>Кучер Володимир Микол</t>
  </si>
  <si>
    <t>Корогод Надія Іванівна</t>
  </si>
  <si>
    <t>Тищенко Ганна Андріївна</t>
  </si>
  <si>
    <t>Мойсієнко Сергій Михайлович -керівник проекту</t>
  </si>
  <si>
    <t>Бакіров Андрій Рінатович -режисер-постановник</t>
  </si>
  <si>
    <t xml:space="preserve">Міненко Раїса Дмитрівна -підготовка текстових матеріалів </t>
  </si>
  <si>
    <t>Бруховецька Тетяна  Іллівна - бухгалтер</t>
  </si>
  <si>
    <t xml:space="preserve"> Майшев Олександр Олегович - координатор проекту</t>
  </si>
  <si>
    <t>Кужельна Олена Юрівна</t>
  </si>
  <si>
    <t>Дубровін Анатолій Анатолійович- звукорежисер</t>
  </si>
  <si>
    <t>Василенко В"ячеслав Миколайович- художник з освітлення</t>
  </si>
  <si>
    <t>Шестопалов Ігор Іванович</t>
  </si>
  <si>
    <t>Гавріков Ігор В"ячеславович</t>
  </si>
  <si>
    <t>арт.драми і-ї категорії  Владович Анна Ігорівна</t>
  </si>
  <si>
    <t>арт.драми іі-ї категорії  Колеснікова Ганна Валеріївна</t>
  </si>
  <si>
    <t xml:space="preserve">арт.драми1-ї категорії Великий Борис Михайлович       </t>
  </si>
  <si>
    <t>Точоний Володимир Олександрович –машиніст сцени</t>
  </si>
  <si>
    <t>Герасименко Уляна Олександрівна - Начальник костюмерно-гримернопастижерського цеху</t>
  </si>
  <si>
    <t>Невзорова Тетяна Миколаївна-заст. начальника костюмерно-гримернопастижерського цеху</t>
  </si>
  <si>
    <t>1.1.46</t>
  </si>
  <si>
    <t>1.1.47</t>
  </si>
  <si>
    <t>1.1.48</t>
  </si>
  <si>
    <t>1.1.49</t>
  </si>
  <si>
    <t>1.1.50</t>
  </si>
  <si>
    <t>звільнена</t>
  </si>
  <si>
    <t>звільнений</t>
  </si>
  <si>
    <t>Повна назва організації Грантоотримувача: Комунальне підприємство "Чернігівський обласний академічний український музично-драматичний театр ім. Т.Г.Шевченка"  Чернігівської обласної ради</t>
  </si>
  <si>
    <t xml:space="preserve"> Радіосистема Sennheiser EW 112 G3</t>
  </si>
  <si>
    <t>Оренда звукопідсилюючого обладнання</t>
  </si>
  <si>
    <t>Оренда світового обладнання</t>
  </si>
  <si>
    <t>Тканина Габардин</t>
  </si>
  <si>
    <t>Тканина Двунитка</t>
  </si>
  <si>
    <t>Подіум сценічний</t>
  </si>
  <si>
    <t>м</t>
  </si>
  <si>
    <t>м.кв</t>
  </si>
  <si>
    <t xml:space="preserve"> </t>
  </si>
  <si>
    <t>Виготовлення взуття</t>
  </si>
  <si>
    <t>пар</t>
  </si>
  <si>
    <t>Додаток № 4</t>
  </si>
  <si>
    <t>Головний бухгалтер</t>
  </si>
  <si>
    <t>Т.І.Бруховецька</t>
  </si>
  <si>
    <t>№ 3ORG51-06607 від 17 листопада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</si>
</sst>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"/>
  </numFmts>
  <fonts count="31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E2EFD9"/>
      </patternFill>
    </fill>
  </fills>
  <borders count="14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8" fillId="0" borderId="0"/>
  </cellStyleXfs>
  <cellXfs count="37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vertical="top" wrapText="1"/>
    </xf>
    <xf numFmtId="165" fontId="9" fillId="4" borderId="10" xfId="0" applyNumberFormat="1" applyFont="1" applyFill="1" applyBorder="1" applyAlignment="1">
      <alignment vertical="top" wrapText="1"/>
    </xf>
    <xf numFmtId="3" fontId="9" fillId="4" borderId="7" xfId="0" applyNumberFormat="1" applyFont="1" applyFill="1" applyBorder="1" applyAlignment="1">
      <alignment vertical="top" wrapText="1"/>
    </xf>
    <xf numFmtId="4" fontId="9" fillId="4" borderId="8" xfId="0" applyNumberFormat="1" applyFont="1" applyFill="1" applyBorder="1" applyAlignment="1">
      <alignment vertical="top" wrapText="1"/>
    </xf>
    <xf numFmtId="4" fontId="9" fillId="4" borderId="9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49" fontId="4" fillId="0" borderId="12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167" fontId="8" fillId="4" borderId="16" xfId="0" applyNumberFormat="1" applyFont="1" applyFill="1" applyBorder="1" applyAlignment="1">
      <alignment vertical="top"/>
    </xf>
    <xf numFmtId="3" fontId="8" fillId="4" borderId="17" xfId="0" applyNumberFormat="1" applyFont="1" applyFill="1" applyBorder="1" applyAlignment="1">
      <alignment vertical="top"/>
    </xf>
    <xf numFmtId="4" fontId="8" fillId="4" borderId="18" xfId="0" applyNumberFormat="1" applyFont="1" applyFill="1" applyBorder="1" applyAlignment="1">
      <alignment vertical="top"/>
    </xf>
    <xf numFmtId="4" fontId="8" fillId="4" borderId="19" xfId="0" applyNumberFormat="1" applyFont="1" applyFill="1" applyBorder="1" applyAlignment="1">
      <alignment horizontal="right" vertical="top"/>
    </xf>
    <xf numFmtId="3" fontId="5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49" fontId="4" fillId="5" borderId="16" xfId="0" applyNumberFormat="1" applyFont="1" applyFill="1" applyBorder="1" applyAlignment="1">
      <alignment horizontal="center" vertical="center" wrapText="1"/>
    </xf>
    <xf numFmtId="4" fontId="4" fillId="5" borderId="21" xfId="0" applyNumberFormat="1" applyFont="1" applyFill="1" applyBorder="1" applyAlignment="1">
      <alignment horizontal="right" vertical="center" wrapText="1"/>
    </xf>
    <xf numFmtId="49" fontId="4" fillId="0" borderId="23" xfId="0" applyNumberFormat="1" applyFont="1" applyBorder="1" applyAlignment="1">
      <alignment horizontal="center" vertical="top" wrapText="1"/>
    </xf>
    <xf numFmtId="166" fontId="5" fillId="0" borderId="24" xfId="0" applyNumberFormat="1" applyFont="1" applyBorder="1" applyAlignment="1">
      <alignment vertical="top" wrapText="1"/>
    </xf>
    <xf numFmtId="166" fontId="5" fillId="0" borderId="23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center" vertical="top" wrapText="1"/>
    </xf>
    <xf numFmtId="4" fontId="5" fillId="0" borderId="27" xfId="0" applyNumberFormat="1" applyFont="1" applyBorder="1" applyAlignment="1">
      <alignment horizontal="right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166" fontId="5" fillId="0" borderId="30" xfId="0" applyNumberFormat="1" applyFont="1" applyBorder="1" applyAlignment="1">
      <alignment vertical="top" wrapText="1"/>
    </xf>
    <xf numFmtId="166" fontId="5" fillId="0" borderId="31" xfId="0" applyNumberFormat="1" applyFont="1" applyBorder="1" applyAlignment="1">
      <alignment horizontal="center" vertical="top" wrapText="1"/>
    </xf>
    <xf numFmtId="3" fontId="5" fillId="0" borderId="32" xfId="0" applyNumberFormat="1" applyFont="1" applyBorder="1" applyAlignment="1">
      <alignment horizontal="center" vertical="top" wrapText="1"/>
    </xf>
    <xf numFmtId="4" fontId="5" fillId="0" borderId="33" xfId="0" applyNumberFormat="1" applyFont="1" applyBorder="1" applyAlignment="1">
      <alignment horizontal="right" vertical="top" wrapText="1"/>
    </xf>
    <xf numFmtId="49" fontId="4" fillId="6" borderId="21" xfId="0" applyNumberFormat="1" applyFont="1" applyFill="1" applyBorder="1" applyAlignment="1">
      <alignment horizontal="center" vertical="center"/>
    </xf>
    <xf numFmtId="166" fontId="5" fillId="6" borderId="39" xfId="0" applyNumberFormat="1" applyFont="1" applyFill="1" applyBorder="1" applyAlignment="1">
      <alignment vertical="center"/>
    </xf>
    <xf numFmtId="166" fontId="5" fillId="6" borderId="16" xfId="0" applyNumberFormat="1" applyFont="1" applyFill="1" applyBorder="1" applyAlignment="1">
      <alignment horizontal="center" vertical="center" wrapText="1"/>
    </xf>
    <xf numFmtId="3" fontId="5" fillId="6" borderId="38" xfId="0" applyNumberFormat="1" applyFont="1" applyFill="1" applyBorder="1" applyAlignment="1">
      <alignment horizontal="center" vertical="center" wrapText="1"/>
    </xf>
    <xf numFmtId="4" fontId="5" fillId="6" borderId="21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right" vertical="center" wrapText="1"/>
    </xf>
    <xf numFmtId="49" fontId="4" fillId="0" borderId="40" xfId="0" applyNumberFormat="1" applyFont="1" applyBorder="1" applyAlignment="1">
      <alignment horizontal="center" vertical="top" wrapText="1"/>
    </xf>
    <xf numFmtId="4" fontId="12" fillId="0" borderId="26" xfId="0" applyNumberFormat="1" applyFont="1" applyBorder="1" applyAlignment="1">
      <alignment horizontal="center" vertical="top" wrapText="1"/>
    </xf>
    <xf numFmtId="167" fontId="5" fillId="0" borderId="41" xfId="0" applyNumberFormat="1" applyFont="1" applyBorder="1" applyAlignment="1">
      <alignment vertical="top" wrapText="1"/>
    </xf>
    <xf numFmtId="167" fontId="5" fillId="0" borderId="12" xfId="0" applyNumberFormat="1" applyFont="1" applyBorder="1" applyAlignment="1">
      <alignment vertical="top" wrapText="1"/>
    </xf>
    <xf numFmtId="167" fontId="5" fillId="0" borderId="42" xfId="0" applyNumberFormat="1" applyFont="1" applyBorder="1" applyAlignment="1">
      <alignment vertical="top" wrapText="1"/>
    </xf>
    <xf numFmtId="167" fontId="5" fillId="0" borderId="41" xfId="0" applyNumberFormat="1" applyFont="1" applyBorder="1" applyAlignment="1">
      <alignment horizontal="left" vertical="top" wrapText="1"/>
    </xf>
    <xf numFmtId="167" fontId="5" fillId="0" borderId="43" xfId="0" applyNumberFormat="1" applyFont="1" applyBorder="1" applyAlignment="1">
      <alignment horizontal="left" vertical="top" wrapText="1"/>
    </xf>
    <xf numFmtId="49" fontId="4" fillId="6" borderId="5" xfId="0" applyNumberFormat="1" applyFont="1" applyFill="1" applyBorder="1" applyAlignment="1">
      <alignment horizontal="center" vertical="center"/>
    </xf>
    <xf numFmtId="49" fontId="13" fillId="5" borderId="16" xfId="0" applyNumberFormat="1" applyFont="1" applyFill="1" applyBorder="1" applyAlignment="1">
      <alignment horizontal="center" wrapText="1"/>
    </xf>
    <xf numFmtId="166" fontId="14" fillId="5" borderId="44" xfId="0" applyNumberFormat="1" applyFont="1" applyFill="1" applyBorder="1" applyAlignment="1">
      <alignment wrapText="1"/>
    </xf>
    <xf numFmtId="49" fontId="13" fillId="0" borderId="40" xfId="0" applyNumberFormat="1" applyFont="1" applyBorder="1" applyAlignment="1">
      <alignment horizontal="center" vertical="top" wrapText="1"/>
    </xf>
    <xf numFmtId="166" fontId="5" fillId="0" borderId="24" xfId="0" applyNumberFormat="1" applyFont="1" applyBorder="1" applyAlignment="1">
      <alignment horizontal="center" vertical="top" wrapText="1"/>
    </xf>
    <xf numFmtId="49" fontId="13" fillId="0" borderId="48" xfId="0" applyNumberFormat="1" applyFont="1" applyBorder="1" applyAlignment="1">
      <alignment horizontal="center" vertical="top" wrapText="1"/>
    </xf>
    <xf numFmtId="167" fontId="0" fillId="0" borderId="15" xfId="0" applyNumberFormat="1" applyFont="1" applyBorder="1" applyAlignment="1">
      <alignment vertical="top" wrapText="1"/>
    </xf>
    <xf numFmtId="49" fontId="4" fillId="6" borderId="50" xfId="0" applyNumberFormat="1" applyFont="1" applyFill="1" applyBorder="1" applyAlignment="1">
      <alignment horizontal="center" vertical="center"/>
    </xf>
    <xf numFmtId="166" fontId="5" fillId="6" borderId="19" xfId="0" applyNumberFormat="1" applyFont="1" applyFill="1" applyBorder="1" applyAlignment="1">
      <alignment vertical="center"/>
    </xf>
    <xf numFmtId="49" fontId="14" fillId="5" borderId="20" xfId="0" applyNumberFormat="1" applyFont="1" applyFill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vertical="top" wrapText="1"/>
    </xf>
    <xf numFmtId="167" fontId="0" fillId="0" borderId="51" xfId="0" applyNumberFormat="1" applyFont="1" applyBorder="1" applyAlignment="1">
      <alignment vertical="top" wrapText="1"/>
    </xf>
    <xf numFmtId="49" fontId="4" fillId="6" borderId="18" xfId="0" applyNumberFormat="1" applyFont="1" applyFill="1" applyBorder="1" applyAlignment="1">
      <alignment horizontal="center" vertical="center"/>
    </xf>
    <xf numFmtId="166" fontId="8" fillId="4" borderId="21" xfId="0" applyNumberFormat="1" applyFont="1" applyFill="1" applyBorder="1" applyAlignment="1">
      <alignment horizontal="center" vertical="top"/>
    </xf>
    <xf numFmtId="166" fontId="8" fillId="4" borderId="39" xfId="0" applyNumberFormat="1" applyFont="1" applyFill="1" applyBorder="1" applyAlignment="1">
      <alignment vertical="top"/>
    </xf>
    <xf numFmtId="166" fontId="8" fillId="4" borderId="16" xfId="0" applyNumberFormat="1" applyFont="1" applyFill="1" applyBorder="1" applyAlignment="1">
      <alignment vertical="top"/>
    </xf>
    <xf numFmtId="3" fontId="8" fillId="4" borderId="38" xfId="0" applyNumberFormat="1" applyFont="1" applyFill="1" applyBorder="1" applyAlignment="1">
      <alignment vertical="top"/>
    </xf>
    <xf numFmtId="4" fontId="8" fillId="4" borderId="21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49" xfId="0" applyFont="1" applyBorder="1" applyAlignment="1">
      <alignment wrapText="1"/>
    </xf>
    <xf numFmtId="3" fontId="5" fillId="0" borderId="4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right" wrapText="1"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/>
    <xf numFmtId="0" fontId="2" fillId="0" borderId="0" xfId="0" applyFont="1" applyAlignment="1">
      <alignment wrapText="1"/>
    </xf>
    <xf numFmtId="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4" fontId="4" fillId="5" borderId="60" xfId="0" applyNumberFormat="1" applyFont="1" applyFill="1" applyBorder="1" applyAlignment="1">
      <alignment horizontal="center" vertical="center" wrapText="1"/>
    </xf>
    <xf numFmtId="4" fontId="5" fillId="0" borderId="50" xfId="0" applyNumberFormat="1" applyFont="1" applyBorder="1" applyAlignment="1">
      <alignment horizontal="center" vertical="top" wrapText="1"/>
    </xf>
    <xf numFmtId="4" fontId="5" fillId="0" borderId="57" xfId="0" applyNumberFormat="1" applyFont="1" applyBorder="1" applyAlignment="1">
      <alignment horizontal="center" vertical="top" wrapText="1"/>
    </xf>
    <xf numFmtId="4" fontId="5" fillId="0" borderId="57" xfId="0" applyNumberFormat="1" applyFont="1" applyBorder="1" applyAlignment="1">
      <alignment horizontal="right" vertical="top" wrapText="1"/>
    </xf>
    <xf numFmtId="4" fontId="4" fillId="7" borderId="57" xfId="0" applyNumberFormat="1" applyFont="1" applyFill="1" applyBorder="1" applyAlignment="1">
      <alignment horizontal="center" vertical="center" wrapText="1"/>
    </xf>
    <xf numFmtId="4" fontId="4" fillId="7" borderId="57" xfId="0" applyNumberFormat="1" applyFont="1" applyFill="1" applyBorder="1" applyAlignment="1">
      <alignment horizontal="right" vertical="center" wrapText="1"/>
    </xf>
    <xf numFmtId="0" fontId="8" fillId="4" borderId="63" xfId="0" applyFont="1" applyFill="1" applyBorder="1" applyAlignment="1">
      <alignment horizontal="center" vertical="top" wrapText="1"/>
    </xf>
    <xf numFmtId="0" fontId="8" fillId="4" borderId="64" xfId="0" applyFont="1" applyFill="1" applyBorder="1" applyAlignment="1">
      <alignment vertical="top" wrapText="1"/>
    </xf>
    <xf numFmtId="165" fontId="9" fillId="4" borderId="65" xfId="0" applyNumberFormat="1" applyFont="1" applyFill="1" applyBorder="1" applyAlignment="1">
      <alignment vertical="top" wrapText="1"/>
    </xf>
    <xf numFmtId="3" fontId="9" fillId="4" borderId="66" xfId="0" applyNumberFormat="1" applyFont="1" applyFill="1" applyBorder="1" applyAlignment="1">
      <alignment vertical="top" wrapText="1"/>
    </xf>
    <xf numFmtId="4" fontId="9" fillId="4" borderId="67" xfId="0" applyNumberFormat="1" applyFont="1" applyFill="1" applyBorder="1" applyAlignment="1">
      <alignment vertical="top" wrapText="1"/>
    </xf>
    <xf numFmtId="4" fontId="9" fillId="4" borderId="68" xfId="0" applyNumberFormat="1" applyFont="1" applyFill="1" applyBorder="1" applyAlignment="1">
      <alignment horizontal="right" vertical="top" wrapText="1"/>
    </xf>
    <xf numFmtId="0" fontId="9" fillId="4" borderId="69" xfId="0" applyFont="1" applyFill="1" applyBorder="1" applyAlignment="1">
      <alignment vertical="top" wrapText="1"/>
    </xf>
    <xf numFmtId="3" fontId="4" fillId="7" borderId="59" xfId="0" applyNumberFormat="1" applyFont="1" applyFill="1" applyBorder="1" applyAlignment="1">
      <alignment horizontal="center" vertical="center" wrapText="1"/>
    </xf>
    <xf numFmtId="3" fontId="5" fillId="0" borderId="70" xfId="0" applyNumberFormat="1" applyFont="1" applyBorder="1" applyAlignment="1">
      <alignment horizontal="center" vertical="top" wrapText="1"/>
    </xf>
    <xf numFmtId="3" fontId="5" fillId="0" borderId="59" xfId="0" applyNumberFormat="1" applyFont="1" applyBorder="1" applyAlignment="1">
      <alignment horizontal="center" vertical="top" wrapText="1"/>
    </xf>
    <xf numFmtId="0" fontId="25" fillId="0" borderId="71" xfId="0" applyFont="1" applyBorder="1" applyAlignment="1">
      <alignment wrapText="1"/>
    </xf>
    <xf numFmtId="0" fontId="25" fillId="0" borderId="71" xfId="0" applyFont="1" applyBorder="1" applyAlignment="1">
      <alignment vertical="center" wrapText="1"/>
    </xf>
    <xf numFmtId="0" fontId="26" fillId="0" borderId="71" xfId="0" applyFont="1" applyBorder="1" applyAlignment="1">
      <alignment wrapText="1"/>
    </xf>
    <xf numFmtId="0" fontId="26" fillId="0" borderId="71" xfId="0" applyFont="1" applyBorder="1" applyAlignment="1">
      <alignment vertical="center" wrapText="1"/>
    </xf>
    <xf numFmtId="0" fontId="27" fillId="0" borderId="71" xfId="0" applyFont="1" applyBorder="1" applyAlignment="1">
      <alignment wrapText="1"/>
    </xf>
    <xf numFmtId="0" fontId="26" fillId="0" borderId="72" xfId="0" applyFont="1" applyBorder="1" applyAlignment="1">
      <alignment vertical="center" wrapText="1"/>
    </xf>
    <xf numFmtId="0" fontId="28" fillId="0" borderId="71" xfId="1" applyFont="1" applyBorder="1" applyAlignment="1"/>
    <xf numFmtId="0" fontId="28" fillId="0" borderId="71" xfId="1" applyFont="1" applyBorder="1" applyAlignment="1">
      <alignment wrapText="1"/>
    </xf>
    <xf numFmtId="0" fontId="28" fillId="0" borderId="71" xfId="1" applyFont="1" applyBorder="1"/>
    <xf numFmtId="0" fontId="28" fillId="0" borderId="71" xfId="1" applyFont="1" applyFill="1" applyBorder="1" applyAlignment="1">
      <alignment wrapText="1"/>
    </xf>
    <xf numFmtId="166" fontId="25" fillId="0" borderId="71" xfId="0" applyNumberFormat="1" applyFont="1" applyBorder="1" applyAlignment="1">
      <alignment vertical="top" wrapText="1"/>
    </xf>
    <xf numFmtId="166" fontId="25" fillId="0" borderId="0" xfId="0" applyNumberFormat="1" applyFont="1" applyBorder="1" applyAlignment="1">
      <alignment vertical="top" wrapText="1"/>
    </xf>
    <xf numFmtId="166" fontId="4" fillId="5" borderId="0" xfId="0" applyNumberFormat="1" applyFont="1" applyFill="1" applyBorder="1" applyAlignment="1">
      <alignment vertical="center" wrapText="1"/>
    </xf>
    <xf numFmtId="49" fontId="4" fillId="5" borderId="73" xfId="0" applyNumberFormat="1" applyFont="1" applyFill="1" applyBorder="1" applyAlignment="1">
      <alignment horizontal="center" vertical="center" wrapText="1"/>
    </xf>
    <xf numFmtId="49" fontId="4" fillId="8" borderId="74" xfId="0" applyNumberFormat="1" applyFont="1" applyFill="1" applyBorder="1" applyAlignment="1">
      <alignment horizontal="center" vertical="top" wrapText="1"/>
    </xf>
    <xf numFmtId="49" fontId="4" fillId="8" borderId="75" xfId="0" applyNumberFormat="1" applyFont="1" applyFill="1" applyBorder="1" applyAlignment="1">
      <alignment horizontal="center" vertical="top" wrapText="1"/>
    </xf>
    <xf numFmtId="49" fontId="4" fillId="0" borderId="75" xfId="0" applyNumberFormat="1" applyFont="1" applyBorder="1" applyAlignment="1">
      <alignment horizontal="center" vertical="top" wrapText="1"/>
    </xf>
    <xf numFmtId="0" fontId="26" fillId="0" borderId="58" xfId="0" applyFont="1" applyBorder="1" applyAlignment="1">
      <alignment wrapText="1"/>
    </xf>
    <xf numFmtId="0" fontId="26" fillId="0" borderId="84" xfId="0" applyFont="1" applyBorder="1" applyAlignment="1">
      <alignment vertical="center" wrapText="1"/>
    </xf>
    <xf numFmtId="3" fontId="25" fillId="0" borderId="25" xfId="0" applyNumberFormat="1" applyFont="1" applyBorder="1" applyAlignment="1">
      <alignment horizontal="center" vertical="top" wrapText="1"/>
    </xf>
    <xf numFmtId="4" fontId="25" fillId="0" borderId="26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  <xf numFmtId="4" fontId="25" fillId="0" borderId="50" xfId="0" applyNumberFormat="1" applyFont="1" applyBorder="1" applyAlignment="1">
      <alignment horizontal="center" vertical="top" wrapText="1"/>
    </xf>
    <xf numFmtId="3" fontId="25" fillId="0" borderId="85" xfId="0" applyNumberFormat="1" applyFont="1" applyBorder="1" applyAlignment="1">
      <alignment horizontal="center" vertical="top" wrapText="1"/>
    </xf>
    <xf numFmtId="4" fontId="25" fillId="0" borderId="57" xfId="0" applyNumberFormat="1" applyFont="1" applyBorder="1" applyAlignment="1">
      <alignment horizontal="center" vertical="top" wrapText="1"/>
    </xf>
    <xf numFmtId="3" fontId="25" fillId="0" borderId="86" xfId="0" applyNumberFormat="1" applyFont="1" applyBorder="1" applyAlignment="1">
      <alignment horizontal="center" vertical="top" wrapText="1"/>
    </xf>
    <xf numFmtId="4" fontId="25" fillId="0" borderId="87" xfId="0" applyNumberFormat="1" applyFont="1" applyBorder="1" applyAlignment="1">
      <alignment horizontal="center" vertical="top" wrapText="1"/>
    </xf>
    <xf numFmtId="4" fontId="25" fillId="0" borderId="88" xfId="0" applyNumberFormat="1" applyFont="1" applyBorder="1" applyAlignment="1">
      <alignment horizontal="center" vertical="top" wrapText="1"/>
    </xf>
    <xf numFmtId="3" fontId="25" fillId="0" borderId="89" xfId="0" applyNumberFormat="1" applyFont="1" applyBorder="1" applyAlignment="1">
      <alignment horizontal="center" vertical="top" wrapText="1"/>
    </xf>
    <xf numFmtId="4" fontId="25" fillId="0" borderId="90" xfId="0" applyNumberFormat="1" applyFont="1" applyBorder="1" applyAlignment="1">
      <alignment horizontal="center" vertical="top" wrapText="1"/>
    </xf>
    <xf numFmtId="0" fontId="25" fillId="0" borderId="71" xfId="0" applyFont="1" applyBorder="1" applyAlignment="1"/>
    <xf numFmtId="166" fontId="5" fillId="0" borderId="71" xfId="0" applyNumberFormat="1" applyFont="1" applyBorder="1" applyAlignment="1">
      <alignment vertical="top" wrapText="1"/>
    </xf>
    <xf numFmtId="166" fontId="5" fillId="0" borderId="49" xfId="0" applyNumberFormat="1" applyFont="1" applyBorder="1" applyAlignment="1">
      <alignment vertical="top" wrapText="1"/>
    </xf>
    <xf numFmtId="166" fontId="5" fillId="0" borderId="0" xfId="0" applyNumberFormat="1" applyFont="1" applyBorder="1" applyAlignment="1">
      <alignment vertical="top" wrapText="1"/>
    </xf>
    <xf numFmtId="3" fontId="4" fillId="5" borderId="92" xfId="0" applyNumberFormat="1" applyFont="1" applyFill="1" applyBorder="1" applyAlignment="1">
      <alignment horizontal="center" vertical="center" wrapText="1"/>
    </xf>
    <xf numFmtId="166" fontId="4" fillId="5" borderId="36" xfId="0" applyNumberFormat="1" applyFont="1" applyFill="1" applyBorder="1" applyAlignment="1">
      <alignment horizontal="center" vertical="center" wrapText="1"/>
    </xf>
    <xf numFmtId="166" fontId="4" fillId="5" borderId="93" xfId="0" applyNumberFormat="1" applyFont="1" applyFill="1" applyBorder="1" applyAlignment="1">
      <alignment horizontal="center" vertical="center" wrapText="1"/>
    </xf>
    <xf numFmtId="166" fontId="5" fillId="8" borderId="74" xfId="0" applyNumberFormat="1" applyFont="1" applyFill="1" applyBorder="1" applyAlignment="1">
      <alignment horizontal="center" vertical="top" wrapText="1"/>
    </xf>
    <xf numFmtId="166" fontId="5" fillId="0" borderId="74" xfId="0" applyNumberFormat="1" applyFont="1" applyBorder="1" applyAlignment="1">
      <alignment horizontal="center" vertical="top" wrapText="1"/>
    </xf>
    <xf numFmtId="166" fontId="5" fillId="0" borderId="77" xfId="0" applyNumberFormat="1" applyFont="1" applyBorder="1" applyAlignment="1">
      <alignment horizontal="center" vertical="top" wrapText="1"/>
    </xf>
    <xf numFmtId="166" fontId="5" fillId="0" borderId="80" xfId="0" applyNumberFormat="1" applyFont="1" applyBorder="1" applyAlignment="1">
      <alignment horizontal="center" vertical="top" wrapText="1"/>
    </xf>
    <xf numFmtId="3" fontId="25" fillId="0" borderId="81" xfId="0" applyNumberFormat="1" applyFont="1" applyBorder="1" applyAlignment="1">
      <alignment horizontal="center" vertical="top" wrapText="1"/>
    </xf>
    <xf numFmtId="168" fontId="5" fillId="0" borderId="59" xfId="0" applyNumberFormat="1" applyFont="1" applyBorder="1" applyAlignment="1">
      <alignment horizontal="center" vertical="top" wrapText="1"/>
    </xf>
    <xf numFmtId="4" fontId="4" fillId="5" borderId="94" xfId="0" applyNumberFormat="1" applyFont="1" applyFill="1" applyBorder="1" applyAlignment="1">
      <alignment horizontal="right" vertical="center" wrapText="1"/>
    </xf>
    <xf numFmtId="4" fontId="4" fillId="7" borderId="96" xfId="0" applyNumberFormat="1" applyFont="1" applyFill="1" applyBorder="1" applyAlignment="1">
      <alignment horizontal="right" vertical="center" wrapText="1"/>
    </xf>
    <xf numFmtId="4" fontId="4" fillId="7" borderId="58" xfId="0" applyNumberFormat="1" applyFont="1" applyFill="1" applyBorder="1" applyAlignment="1">
      <alignment horizontal="right" vertical="center" wrapText="1"/>
    </xf>
    <xf numFmtId="4" fontId="4" fillId="5" borderId="91" xfId="0" applyNumberFormat="1" applyFont="1" applyFill="1" applyBorder="1" applyAlignment="1">
      <alignment horizontal="right" vertical="center" wrapText="1"/>
    </xf>
    <xf numFmtId="4" fontId="4" fillId="5" borderId="93" xfId="0" applyNumberFormat="1" applyFont="1" applyFill="1" applyBorder="1" applyAlignment="1">
      <alignment horizontal="right" vertical="center" wrapText="1"/>
    </xf>
    <xf numFmtId="4" fontId="4" fillId="7" borderId="74" xfId="0" applyNumberFormat="1" applyFont="1" applyFill="1" applyBorder="1" applyAlignment="1">
      <alignment horizontal="right" vertical="center" wrapText="1"/>
    </xf>
    <xf numFmtId="4" fontId="4" fillId="7" borderId="97" xfId="0" applyNumberFormat="1" applyFont="1" applyFill="1" applyBorder="1" applyAlignment="1">
      <alignment horizontal="right" vertical="center" wrapText="1"/>
    </xf>
    <xf numFmtId="4" fontId="5" fillId="0" borderId="74" xfId="0" applyNumberFormat="1" applyFont="1" applyBorder="1" applyAlignment="1">
      <alignment horizontal="right" vertical="top" wrapText="1"/>
    </xf>
    <xf numFmtId="4" fontId="5" fillId="0" borderId="83" xfId="0" applyNumberFormat="1" applyFont="1" applyBorder="1" applyAlignment="1">
      <alignment horizontal="right" vertical="top" wrapText="1"/>
    </xf>
    <xf numFmtId="0" fontId="26" fillId="8" borderId="71" xfId="0" applyFont="1" applyFill="1" applyBorder="1" applyAlignment="1">
      <alignment vertical="center" wrapText="1"/>
    </xf>
    <xf numFmtId="3" fontId="5" fillId="8" borderId="57" xfId="0" applyNumberFormat="1" applyFont="1" applyFill="1" applyBorder="1" applyAlignment="1">
      <alignment horizontal="center" vertical="top" wrapText="1"/>
    </xf>
    <xf numFmtId="4" fontId="5" fillId="8" borderId="57" xfId="0" applyNumberFormat="1" applyFont="1" applyFill="1" applyBorder="1" applyAlignment="1">
      <alignment horizontal="center" vertical="top" wrapText="1"/>
    </xf>
    <xf numFmtId="4" fontId="5" fillId="8" borderId="57" xfId="0" applyNumberFormat="1" applyFont="1" applyFill="1" applyBorder="1" applyAlignment="1">
      <alignment horizontal="right" vertical="top" wrapText="1"/>
    </xf>
    <xf numFmtId="3" fontId="5" fillId="8" borderId="59" xfId="0" applyNumberFormat="1" applyFont="1" applyFill="1" applyBorder="1" applyAlignment="1">
      <alignment horizontal="center" vertical="top" wrapText="1"/>
    </xf>
    <xf numFmtId="4" fontId="5" fillId="8" borderId="74" xfId="0" applyNumberFormat="1" applyFont="1" applyFill="1" applyBorder="1" applyAlignment="1">
      <alignment horizontal="right" vertical="top" wrapText="1"/>
    </xf>
    <xf numFmtId="0" fontId="1" fillId="8" borderId="0" xfId="0" applyFont="1" applyFill="1" applyAlignment="1">
      <alignment vertical="top" wrapText="1"/>
    </xf>
    <xf numFmtId="0" fontId="0" fillId="8" borderId="0" xfId="0" applyFont="1" applyFill="1" applyAlignment="1"/>
    <xf numFmtId="49" fontId="29" fillId="8" borderId="75" xfId="0" applyNumberFormat="1" applyFont="1" applyFill="1" applyBorder="1" applyAlignment="1">
      <alignment horizontal="center" vertical="top" wrapText="1"/>
    </xf>
    <xf numFmtId="49" fontId="29" fillId="8" borderId="74" xfId="0" applyNumberFormat="1" applyFont="1" applyFill="1" applyBorder="1" applyAlignment="1">
      <alignment horizontal="center" vertical="top" wrapText="1"/>
    </xf>
    <xf numFmtId="49" fontId="29" fillId="0" borderId="75" xfId="0" applyNumberFormat="1" applyFont="1" applyBorder="1" applyAlignment="1">
      <alignment horizontal="center" vertical="top" wrapText="1"/>
    </xf>
    <xf numFmtId="166" fontId="5" fillId="0" borderId="72" xfId="0" applyNumberFormat="1" applyFont="1" applyBorder="1" applyAlignment="1">
      <alignment vertical="top" wrapText="1"/>
    </xf>
    <xf numFmtId="166" fontId="5" fillId="8" borderId="78" xfId="0" applyNumberFormat="1" applyFont="1" applyFill="1" applyBorder="1" applyAlignment="1">
      <alignment horizontal="center" vertical="top" wrapText="1"/>
    </xf>
    <xf numFmtId="3" fontId="5" fillId="0" borderId="82" xfId="0" applyNumberFormat="1" applyFont="1" applyBorder="1" applyAlignment="1">
      <alignment horizontal="center" vertical="top" wrapText="1"/>
    </xf>
    <xf numFmtId="4" fontId="5" fillId="0" borderId="61" xfId="0" applyNumberFormat="1" applyFont="1" applyBorder="1" applyAlignment="1">
      <alignment horizontal="center" vertical="top" wrapText="1"/>
    </xf>
    <xf numFmtId="4" fontId="5" fillId="0" borderId="61" xfId="0" applyNumberFormat="1" applyFont="1" applyBorder="1" applyAlignment="1">
      <alignment horizontal="right" vertical="top" wrapText="1"/>
    </xf>
    <xf numFmtId="3" fontId="5" fillId="8" borderId="61" xfId="0" applyNumberFormat="1" applyFont="1" applyFill="1" applyBorder="1" applyAlignment="1">
      <alignment horizontal="center" vertical="top" wrapText="1"/>
    </xf>
    <xf numFmtId="4" fontId="4" fillId="7" borderId="84" xfId="0" applyNumberFormat="1" applyFont="1" applyFill="1" applyBorder="1" applyAlignment="1">
      <alignment horizontal="right" vertical="center" wrapText="1"/>
    </xf>
    <xf numFmtId="4" fontId="4" fillId="7" borderId="78" xfId="0" applyNumberFormat="1" applyFont="1" applyFill="1" applyBorder="1" applyAlignment="1">
      <alignment horizontal="right" vertical="center" wrapText="1"/>
    </xf>
    <xf numFmtId="4" fontId="5" fillId="0" borderId="78" xfId="0" applyNumberFormat="1" applyFont="1" applyBorder="1" applyAlignment="1">
      <alignment horizontal="right" vertical="top" wrapText="1"/>
    </xf>
    <xf numFmtId="166" fontId="4" fillId="5" borderId="98" xfId="0" applyNumberFormat="1" applyFont="1" applyFill="1" applyBorder="1" applyAlignment="1">
      <alignment vertical="center" wrapText="1"/>
    </xf>
    <xf numFmtId="49" fontId="4" fillId="5" borderId="65" xfId="0" applyNumberFormat="1" applyFont="1" applyFill="1" applyBorder="1" applyAlignment="1">
      <alignment horizontal="center" vertical="center" wrapText="1"/>
    </xf>
    <xf numFmtId="166" fontId="4" fillId="5" borderId="99" xfId="0" applyNumberFormat="1" applyFont="1" applyFill="1" applyBorder="1" applyAlignment="1">
      <alignment vertical="center" wrapText="1"/>
    </xf>
    <xf numFmtId="166" fontId="4" fillId="5" borderId="62" xfId="0" applyNumberFormat="1" applyFont="1" applyFill="1" applyBorder="1" applyAlignment="1">
      <alignment horizontal="center" vertical="center" wrapText="1"/>
    </xf>
    <xf numFmtId="3" fontId="4" fillId="5" borderId="100" xfId="0" applyNumberFormat="1" applyFont="1" applyFill="1" applyBorder="1" applyAlignment="1">
      <alignment horizontal="center" vertical="center" wrapText="1"/>
    </xf>
    <xf numFmtId="4" fontId="4" fillId="5" borderId="100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right" vertical="center" wrapText="1"/>
    </xf>
    <xf numFmtId="4" fontId="4" fillId="5" borderId="101" xfId="0" applyNumberFormat="1" applyFont="1" applyFill="1" applyBorder="1" applyAlignment="1">
      <alignment horizontal="right" vertical="center" wrapText="1"/>
    </xf>
    <xf numFmtId="3" fontId="9" fillId="4" borderId="10" xfId="0" applyNumberFormat="1" applyFont="1" applyFill="1" applyBorder="1" applyAlignment="1">
      <alignment vertical="top" wrapText="1"/>
    </xf>
    <xf numFmtId="3" fontId="5" fillId="0" borderId="102" xfId="0" applyNumberFormat="1" applyFont="1" applyBorder="1" applyAlignment="1">
      <alignment horizontal="center" vertical="center" wrapText="1"/>
    </xf>
    <xf numFmtId="3" fontId="8" fillId="4" borderId="36" xfId="0" applyNumberFormat="1" applyFont="1" applyFill="1" applyBorder="1" applyAlignment="1">
      <alignment vertical="top"/>
    </xf>
    <xf numFmtId="3" fontId="9" fillId="4" borderId="99" xfId="0" applyNumberFormat="1" applyFont="1" applyFill="1" applyBorder="1" applyAlignment="1">
      <alignment vertical="top" wrapText="1"/>
    </xf>
    <xf numFmtId="3" fontId="4" fillId="5" borderId="103" xfId="0" applyNumberFormat="1" applyFont="1" applyFill="1" applyBorder="1" applyAlignment="1">
      <alignment horizontal="center" vertical="center" wrapText="1"/>
    </xf>
    <xf numFmtId="0" fontId="0" fillId="0" borderId="71" xfId="0" applyFont="1" applyBorder="1" applyAlignment="1"/>
    <xf numFmtId="168" fontId="25" fillId="8" borderId="71" xfId="0" applyNumberFormat="1" applyFont="1" applyFill="1" applyBorder="1" applyAlignment="1">
      <alignment horizontal="center" vertical="top" wrapText="1"/>
    </xf>
    <xf numFmtId="168" fontId="25" fillId="0" borderId="71" xfId="0" applyNumberFormat="1" applyFont="1" applyBorder="1" applyAlignment="1">
      <alignment horizontal="center" vertical="top" wrapText="1"/>
    </xf>
    <xf numFmtId="3" fontId="25" fillId="0" borderId="103" xfId="0" applyNumberFormat="1" applyFont="1" applyBorder="1" applyAlignment="1">
      <alignment horizontal="center" vertical="top" wrapText="1"/>
    </xf>
    <xf numFmtId="168" fontId="25" fillId="0" borderId="103" xfId="0" applyNumberFormat="1" applyFont="1" applyBorder="1" applyAlignment="1">
      <alignment horizontal="center" vertical="top" wrapText="1"/>
    </xf>
    <xf numFmtId="3" fontId="5" fillId="0" borderId="71" xfId="0" applyNumberFormat="1" applyFont="1" applyBorder="1" applyAlignment="1">
      <alignment horizontal="center" vertical="top" wrapText="1"/>
    </xf>
    <xf numFmtId="3" fontId="5" fillId="0" borderId="72" xfId="0" applyNumberFormat="1" applyFont="1" applyBorder="1" applyAlignment="1">
      <alignment horizontal="center" vertical="top" wrapText="1"/>
    </xf>
    <xf numFmtId="4" fontId="9" fillId="4" borderId="76" xfId="0" applyNumberFormat="1" applyFont="1" applyFill="1" applyBorder="1" applyAlignment="1">
      <alignment vertical="top" wrapText="1"/>
    </xf>
    <xf numFmtId="4" fontId="5" fillId="0" borderId="104" xfId="0" applyNumberFormat="1" applyFont="1" applyBorder="1" applyAlignment="1">
      <alignment horizontal="center" vertical="center" wrapText="1"/>
    </xf>
    <xf numFmtId="4" fontId="8" fillId="4" borderId="105" xfId="0" applyNumberFormat="1" applyFont="1" applyFill="1" applyBorder="1" applyAlignment="1">
      <alignment vertical="top"/>
    </xf>
    <xf numFmtId="4" fontId="5" fillId="0" borderId="83" xfId="0" applyNumberFormat="1" applyFont="1" applyBorder="1" applyAlignment="1">
      <alignment wrapText="1"/>
    </xf>
    <xf numFmtId="4" fontId="9" fillId="4" borderId="62" xfId="0" applyNumberFormat="1" applyFont="1" applyFill="1" applyBorder="1" applyAlignment="1">
      <alignment vertical="top" wrapText="1"/>
    </xf>
    <xf numFmtId="4" fontId="4" fillId="5" borderId="79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/>
    <xf numFmtId="4" fontId="25" fillId="8" borderId="78" xfId="0" applyNumberFormat="1" applyFont="1" applyFill="1" applyBorder="1" applyAlignment="1">
      <alignment horizontal="center" vertical="top" wrapText="1"/>
    </xf>
    <xf numFmtId="4" fontId="25" fillId="0" borderId="78" xfId="0" applyNumberFormat="1" applyFont="1" applyBorder="1" applyAlignment="1">
      <alignment horizontal="center" vertical="top" wrapText="1"/>
    </xf>
    <xf numFmtId="4" fontId="25" fillId="0" borderId="74" xfId="0" applyNumberFormat="1" applyFont="1" applyBorder="1" applyAlignment="1">
      <alignment horizontal="center" vertical="top" wrapText="1"/>
    </xf>
    <xf numFmtId="4" fontId="5" fillId="0" borderId="74" xfId="0" applyNumberFormat="1" applyFont="1" applyBorder="1" applyAlignment="1">
      <alignment horizontal="center" vertical="top" wrapText="1"/>
    </xf>
    <xf numFmtId="4" fontId="5" fillId="0" borderId="97" xfId="0" applyNumberFormat="1" applyFont="1" applyBorder="1" applyAlignment="1">
      <alignment horizontal="center" vertical="top" wrapText="1"/>
    </xf>
    <xf numFmtId="3" fontId="9" fillId="4" borderId="106" xfId="0" applyNumberFormat="1" applyFont="1" applyFill="1" applyBorder="1" applyAlignment="1">
      <alignment vertical="top" wrapText="1"/>
    </xf>
    <xf numFmtId="3" fontId="5" fillId="0" borderId="107" xfId="0" applyNumberFormat="1" applyFont="1" applyBorder="1" applyAlignment="1">
      <alignment horizontal="center" vertical="center" wrapText="1"/>
    </xf>
    <xf numFmtId="3" fontId="9" fillId="4" borderId="108" xfId="0" applyNumberFormat="1" applyFont="1" applyFill="1" applyBorder="1" applyAlignment="1">
      <alignment vertical="top" wrapText="1"/>
    </xf>
    <xf numFmtId="4" fontId="9" fillId="4" borderId="76" xfId="0" applyNumberFormat="1" applyFont="1" applyFill="1" applyBorder="1" applyAlignment="1">
      <alignment horizontal="right" vertical="top" wrapText="1"/>
    </xf>
    <xf numFmtId="4" fontId="5" fillId="0" borderId="104" xfId="0" applyNumberFormat="1" applyFont="1" applyBorder="1" applyAlignment="1">
      <alignment horizontal="right" vertical="center" wrapText="1"/>
    </xf>
    <xf numFmtId="4" fontId="8" fillId="4" borderId="105" xfId="0" applyNumberFormat="1" applyFont="1" applyFill="1" applyBorder="1" applyAlignment="1">
      <alignment horizontal="right" vertical="top"/>
    </xf>
    <xf numFmtId="4" fontId="9" fillId="4" borderId="62" xfId="0" applyNumberFormat="1" applyFont="1" applyFill="1" applyBorder="1" applyAlignment="1">
      <alignment horizontal="right" vertical="top" wrapText="1"/>
    </xf>
    <xf numFmtId="4" fontId="4" fillId="5" borderId="79" xfId="0" applyNumberFormat="1" applyFont="1" applyFill="1" applyBorder="1" applyAlignment="1">
      <alignment horizontal="right" vertical="center" wrapText="1"/>
    </xf>
    <xf numFmtId="4" fontId="9" fillId="4" borderId="101" xfId="0" applyNumberFormat="1" applyFont="1" applyFill="1" applyBorder="1" applyAlignment="1">
      <alignment horizontal="right" vertical="top" wrapText="1"/>
    </xf>
    <xf numFmtId="4" fontId="4" fillId="5" borderId="109" xfId="0" applyNumberFormat="1" applyFont="1" applyFill="1" applyBorder="1" applyAlignment="1">
      <alignment horizontal="right" vertical="center" wrapText="1"/>
    </xf>
    <xf numFmtId="49" fontId="4" fillId="9" borderId="74" xfId="0" applyNumberFormat="1" applyFont="1" applyFill="1" applyBorder="1" applyAlignment="1">
      <alignment horizontal="center" vertical="center" wrapText="1"/>
    </xf>
    <xf numFmtId="166" fontId="4" fillId="9" borderId="71" xfId="0" applyNumberFormat="1" applyFont="1" applyFill="1" applyBorder="1" applyAlignment="1">
      <alignment vertical="center" wrapText="1"/>
    </xf>
    <xf numFmtId="166" fontId="4" fillId="9" borderId="79" xfId="0" applyNumberFormat="1" applyFont="1" applyFill="1" applyBorder="1" applyAlignment="1">
      <alignment horizontal="center" vertical="center" wrapText="1"/>
    </xf>
    <xf numFmtId="3" fontId="4" fillId="9" borderId="103" xfId="0" applyNumberFormat="1" applyFont="1" applyFill="1" applyBorder="1" applyAlignment="1">
      <alignment horizontal="center" vertical="center" wrapText="1"/>
    </xf>
    <xf numFmtId="4" fontId="4" fillId="9" borderId="79" xfId="0" applyNumberFormat="1" applyFont="1" applyFill="1" applyBorder="1" applyAlignment="1">
      <alignment horizontal="center" vertical="center" wrapText="1"/>
    </xf>
    <xf numFmtId="4" fontId="4" fillId="9" borderId="79" xfId="0" applyNumberFormat="1" applyFont="1" applyFill="1" applyBorder="1" applyAlignment="1">
      <alignment horizontal="right" vertical="center" wrapText="1"/>
    </xf>
    <xf numFmtId="3" fontId="4" fillId="9" borderId="92" xfId="0" applyNumberFormat="1" applyFont="1" applyFill="1" applyBorder="1" applyAlignment="1">
      <alignment horizontal="center" vertical="center" wrapText="1"/>
    </xf>
    <xf numFmtId="4" fontId="4" fillId="9" borderId="60" xfId="0" applyNumberFormat="1" applyFont="1" applyFill="1" applyBorder="1" applyAlignment="1">
      <alignment horizontal="center" vertical="center" wrapText="1"/>
    </xf>
    <xf numFmtId="4" fontId="4" fillId="9" borderId="95" xfId="0" applyNumberFormat="1" applyFont="1" applyFill="1" applyBorder="1" applyAlignment="1">
      <alignment horizontal="right" vertical="center" wrapText="1"/>
    </xf>
    <xf numFmtId="4" fontId="4" fillId="9" borderId="57" xfId="0" applyNumberFormat="1" applyFont="1" applyFill="1" applyBorder="1" applyAlignment="1">
      <alignment horizontal="center" vertical="center" wrapText="1"/>
    </xf>
    <xf numFmtId="4" fontId="4" fillId="9" borderId="0" xfId="0" applyNumberFormat="1" applyFont="1" applyFill="1" applyBorder="1" applyAlignment="1">
      <alignment horizontal="right" vertical="center" wrapText="1"/>
    </xf>
    <xf numFmtId="4" fontId="4" fillId="9" borderId="83" xfId="0" applyNumberFormat="1" applyFont="1" applyFill="1" applyBorder="1" applyAlignment="1">
      <alignment horizontal="right" vertical="center" wrapText="1"/>
    </xf>
    <xf numFmtId="4" fontId="4" fillId="9" borderId="74" xfId="0" applyNumberFormat="1" applyFont="1" applyFill="1" applyBorder="1" applyAlignment="1">
      <alignment horizontal="right" vertical="center" wrapText="1"/>
    </xf>
    <xf numFmtId="0" fontId="28" fillId="0" borderId="57" xfId="1" applyFont="1" applyBorder="1" applyAlignment="1">
      <alignment vertical="center" wrapText="1"/>
    </xf>
    <xf numFmtId="0" fontId="30" fillId="0" borderId="61" xfId="1" applyFont="1" applyBorder="1" applyAlignment="1">
      <alignment vertical="center" wrapText="1"/>
    </xf>
    <xf numFmtId="0" fontId="30" fillId="0" borderId="57" xfId="1" applyFont="1" applyBorder="1" applyAlignment="1">
      <alignment horizontal="left" wrapText="1"/>
    </xf>
    <xf numFmtId="3" fontId="12" fillId="0" borderId="25" xfId="0" applyNumberFormat="1" applyFont="1" applyBorder="1" applyAlignment="1">
      <alignment horizontal="center" vertical="top" wrapText="1"/>
    </xf>
    <xf numFmtId="4" fontId="12" fillId="0" borderId="27" xfId="0" applyNumberFormat="1" applyFont="1" applyBorder="1" applyAlignment="1">
      <alignment horizontal="right" vertical="top" wrapText="1"/>
    </xf>
    <xf numFmtId="167" fontId="27" fillId="0" borderId="41" xfId="0" applyNumberFormat="1" applyFont="1" applyBorder="1" applyAlignment="1">
      <alignment horizontal="left" vertical="top" wrapText="1"/>
    </xf>
    <xf numFmtId="167" fontId="27" fillId="0" borderId="43" xfId="0" applyNumberFormat="1" applyFont="1" applyBorder="1" applyAlignment="1">
      <alignment horizontal="left" vertical="top" wrapText="1"/>
    </xf>
    <xf numFmtId="3" fontId="12" fillId="0" borderId="32" xfId="0" applyNumberFormat="1" applyFont="1" applyBorder="1" applyAlignment="1">
      <alignment horizontal="center" vertical="top" wrapText="1"/>
    </xf>
    <xf numFmtId="4" fontId="12" fillId="0" borderId="50" xfId="0" applyNumberFormat="1" applyFont="1" applyBorder="1" applyAlignment="1">
      <alignment horizontal="center" vertical="top" wrapText="1"/>
    </xf>
    <xf numFmtId="4" fontId="12" fillId="0" borderId="33" xfId="0" applyNumberFormat="1" applyFont="1" applyBorder="1" applyAlignment="1">
      <alignment horizontal="right" vertical="top" wrapText="1"/>
    </xf>
    <xf numFmtId="0" fontId="4" fillId="3" borderId="119" xfId="0" applyFont="1" applyFill="1" applyBorder="1" applyAlignment="1">
      <alignment vertical="center" wrapText="1"/>
    </xf>
    <xf numFmtId="0" fontId="4" fillId="3" borderId="120" xfId="0" applyFont="1" applyFill="1" applyBorder="1" applyAlignment="1">
      <alignment horizontal="center" vertical="center" wrapText="1"/>
    </xf>
    <xf numFmtId="0" fontId="8" fillId="4" borderId="121" xfId="0" applyFont="1" applyFill="1" applyBorder="1" applyAlignment="1">
      <alignment vertical="top" wrapText="1"/>
    </xf>
    <xf numFmtId="0" fontId="9" fillId="4" borderId="122" xfId="0" applyFont="1" applyFill="1" applyBorder="1" applyAlignment="1">
      <alignment vertical="top" wrapText="1"/>
    </xf>
    <xf numFmtId="166" fontId="4" fillId="0" borderId="123" xfId="0" applyNumberFormat="1" applyFont="1" applyBorder="1" applyAlignment="1">
      <alignment vertical="center" wrapText="1"/>
    </xf>
    <xf numFmtId="0" fontId="5" fillId="0" borderId="124" xfId="0" applyFont="1" applyBorder="1" applyAlignment="1">
      <alignment vertical="center" wrapText="1"/>
    </xf>
    <xf numFmtId="167" fontId="11" fillId="4" borderId="125" xfId="0" applyNumberFormat="1" applyFont="1" applyFill="1" applyBorder="1" applyAlignment="1">
      <alignment vertical="top"/>
    </xf>
    <xf numFmtId="167" fontId="8" fillId="4" borderId="53" xfId="0" applyNumberFormat="1" applyFont="1" applyFill="1" applyBorder="1" applyAlignment="1">
      <alignment horizontal="center" vertical="top"/>
    </xf>
    <xf numFmtId="167" fontId="8" fillId="4" borderId="53" xfId="0" applyNumberFormat="1" applyFont="1" applyFill="1" applyBorder="1" applyAlignment="1">
      <alignment vertical="top"/>
    </xf>
    <xf numFmtId="0" fontId="5" fillId="4" borderId="126" xfId="0" applyFont="1" applyFill="1" applyBorder="1" applyAlignment="1">
      <alignment vertical="top" wrapText="1"/>
    </xf>
    <xf numFmtId="167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95" xfId="0" applyFont="1" applyBorder="1" applyAlignment="1">
      <alignment vertical="top" wrapText="1"/>
    </xf>
    <xf numFmtId="0" fontId="8" fillId="4" borderId="119" xfId="0" applyFont="1" applyFill="1" applyBorder="1" applyAlignment="1">
      <alignment vertical="top" wrapText="1"/>
    </xf>
    <xf numFmtId="166" fontId="4" fillId="5" borderId="128" xfId="0" applyNumberFormat="1" applyFont="1" applyFill="1" applyBorder="1" applyAlignment="1">
      <alignment vertical="center" wrapText="1"/>
    </xf>
    <xf numFmtId="0" fontId="4" fillId="5" borderId="129" xfId="0" applyFont="1" applyFill="1" applyBorder="1" applyAlignment="1">
      <alignment vertical="center" wrapText="1"/>
    </xf>
    <xf numFmtId="166" fontId="4" fillId="9" borderId="128" xfId="0" applyNumberFormat="1" applyFont="1" applyFill="1" applyBorder="1" applyAlignment="1">
      <alignment vertical="center" wrapText="1"/>
    </xf>
    <xf numFmtId="0" fontId="4" fillId="9" borderId="95" xfId="0" applyFont="1" applyFill="1" applyBorder="1" applyAlignment="1">
      <alignment vertical="center" wrapText="1"/>
    </xf>
    <xf numFmtId="166" fontId="4" fillId="8" borderId="13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4" fillId="7" borderId="131" xfId="0" applyFont="1" applyFill="1" applyBorder="1" applyAlignment="1">
      <alignment vertical="center" wrapText="1"/>
    </xf>
    <xf numFmtId="0" fontId="29" fillId="7" borderId="131" xfId="0" applyFont="1" applyFill="1" applyBorder="1" applyAlignment="1">
      <alignment vertical="center" wrapText="1"/>
    </xf>
    <xf numFmtId="166" fontId="4" fillId="0" borderId="130" xfId="0" applyNumberFormat="1" applyFont="1" applyBorder="1" applyAlignment="1">
      <alignment vertical="top" wrapText="1"/>
    </xf>
    <xf numFmtId="0" fontId="5" fillId="0" borderId="131" xfId="0" applyFont="1" applyBorder="1" applyAlignment="1">
      <alignment vertical="top" wrapText="1"/>
    </xf>
    <xf numFmtId="0" fontId="5" fillId="8" borderId="131" xfId="0" applyFont="1" applyFill="1" applyBorder="1" applyAlignment="1">
      <alignment vertical="top" wrapText="1"/>
    </xf>
    <xf numFmtId="166" fontId="4" fillId="0" borderId="132" xfId="0" applyNumberFormat="1" applyFont="1" applyBorder="1" applyAlignment="1">
      <alignment vertical="top" wrapText="1"/>
    </xf>
    <xf numFmtId="0" fontId="4" fillId="5" borderId="133" xfId="0" applyFont="1" applyFill="1" applyBorder="1" applyAlignment="1">
      <alignment vertical="center" wrapText="1"/>
    </xf>
    <xf numFmtId="166" fontId="4" fillId="0" borderId="134" xfId="0" applyNumberFormat="1" applyFont="1" applyBorder="1" applyAlignment="1">
      <alignment vertical="top" wrapText="1"/>
    </xf>
    <xf numFmtId="0" fontId="5" fillId="0" borderId="135" xfId="0" applyFont="1" applyBorder="1" applyAlignment="1">
      <alignment vertical="top" wrapText="1"/>
    </xf>
    <xf numFmtId="166" fontId="4" fillId="0" borderId="136" xfId="0" applyNumberFormat="1" applyFont="1" applyBorder="1" applyAlignment="1">
      <alignment vertical="top" wrapText="1"/>
    </xf>
    <xf numFmtId="166" fontId="4" fillId="0" borderId="137" xfId="0" applyNumberFormat="1" applyFont="1" applyBorder="1" applyAlignment="1">
      <alignment vertical="top" wrapText="1"/>
    </xf>
    <xf numFmtId="166" fontId="4" fillId="5" borderId="125" xfId="0" applyNumberFormat="1" applyFont="1" applyFill="1" applyBorder="1" applyAlignment="1">
      <alignment vertical="center" wrapText="1"/>
    </xf>
    <xf numFmtId="166" fontId="4" fillId="5" borderId="52" xfId="0" applyNumberFormat="1" applyFont="1" applyFill="1" applyBorder="1" applyAlignment="1">
      <alignment vertical="center" wrapText="1"/>
    </xf>
    <xf numFmtId="3" fontId="4" fillId="5" borderId="53" xfId="0" applyNumberFormat="1" applyFont="1" applyFill="1" applyBorder="1" applyAlignment="1">
      <alignment horizontal="center" vertical="center" wrapText="1"/>
    </xf>
    <xf numFmtId="4" fontId="4" fillId="5" borderId="53" xfId="0" applyNumberFormat="1" applyFont="1" applyFill="1" applyBorder="1" applyAlignment="1">
      <alignment horizontal="center" vertical="center" wrapText="1"/>
    </xf>
    <xf numFmtId="166" fontId="4" fillId="6" borderId="138" xfId="0" applyNumberFormat="1" applyFont="1" applyFill="1" applyBorder="1" applyAlignment="1">
      <alignment vertical="center"/>
    </xf>
    <xf numFmtId="0" fontId="5" fillId="6" borderId="133" xfId="0" applyFont="1" applyFill="1" applyBorder="1" applyAlignment="1">
      <alignment vertical="center" wrapText="1"/>
    </xf>
    <xf numFmtId="166" fontId="4" fillId="5" borderId="53" xfId="0" applyNumberFormat="1" applyFont="1" applyFill="1" applyBorder="1" applyAlignment="1">
      <alignment horizontal="center" vertical="center" wrapText="1"/>
    </xf>
    <xf numFmtId="4" fontId="4" fillId="5" borderId="53" xfId="0" applyNumberFormat="1" applyFont="1" applyFill="1" applyBorder="1" applyAlignment="1">
      <alignment horizontal="right" vertical="center" wrapText="1"/>
    </xf>
    <xf numFmtId="166" fontId="6" fillId="5" borderId="52" xfId="0" applyNumberFormat="1" applyFont="1" applyFill="1" applyBorder="1" applyAlignment="1">
      <alignment vertical="center" wrapText="1"/>
    </xf>
    <xf numFmtId="166" fontId="6" fillId="6" borderId="138" xfId="0" applyNumberFormat="1" applyFont="1" applyFill="1" applyBorder="1" applyAlignment="1">
      <alignment vertical="center"/>
    </xf>
    <xf numFmtId="167" fontId="0" fillId="0" borderId="11" xfId="0" applyNumberFormat="1" applyFont="1" applyBorder="1" applyAlignment="1">
      <alignment vertical="top" wrapText="1"/>
    </xf>
    <xf numFmtId="166" fontId="11" fillId="4" borderId="138" xfId="0" applyNumberFormat="1" applyFont="1" applyFill="1" applyBorder="1" applyAlignment="1">
      <alignment vertical="top"/>
    </xf>
    <xf numFmtId="0" fontId="8" fillId="4" borderId="133" xfId="0" applyFont="1" applyFill="1" applyBorder="1" applyAlignment="1">
      <alignment vertical="top" wrapText="1"/>
    </xf>
    <xf numFmtId="166" fontId="5" fillId="0" borderId="53" xfId="0" applyNumberFormat="1" applyFont="1" applyBorder="1" applyAlignment="1">
      <alignment wrapText="1"/>
    </xf>
    <xf numFmtId="3" fontId="5" fillId="0" borderId="53" xfId="0" applyNumberFormat="1" applyFont="1" applyBorder="1" applyAlignment="1">
      <alignment wrapText="1"/>
    </xf>
    <xf numFmtId="4" fontId="5" fillId="0" borderId="53" xfId="0" applyNumberFormat="1" applyFont="1" applyBorder="1" applyAlignment="1">
      <alignment wrapText="1"/>
    </xf>
    <xf numFmtId="4" fontId="5" fillId="0" borderId="53" xfId="0" applyNumberFormat="1" applyFont="1" applyBorder="1" applyAlignment="1">
      <alignment horizontal="right" vertical="top" wrapText="1"/>
    </xf>
    <xf numFmtId="0" fontId="5" fillId="0" borderId="133" xfId="0" applyFont="1" applyBorder="1" applyAlignment="1">
      <alignment wrapText="1"/>
    </xf>
    <xf numFmtId="166" fontId="4" fillId="4" borderId="141" xfId="0" applyNumberFormat="1" applyFont="1" applyFill="1" applyBorder="1" applyAlignment="1">
      <alignment wrapText="1"/>
    </xf>
    <xf numFmtId="3" fontId="4" fillId="4" borderId="142" xfId="0" applyNumberFormat="1" applyFont="1" applyFill="1" applyBorder="1" applyAlignment="1">
      <alignment wrapText="1"/>
    </xf>
    <xf numFmtId="4" fontId="4" fillId="4" borderId="143" xfId="0" applyNumberFormat="1" applyFont="1" applyFill="1" applyBorder="1" applyAlignment="1">
      <alignment wrapText="1"/>
    </xf>
    <xf numFmtId="4" fontId="4" fillId="4" borderId="143" xfId="0" applyNumberFormat="1" applyFont="1" applyFill="1" applyBorder="1" applyAlignment="1">
      <alignment horizontal="right" vertical="top" wrapText="1"/>
    </xf>
    <xf numFmtId="3" fontId="4" fillId="4" borderId="143" xfId="0" applyNumberFormat="1" applyFont="1" applyFill="1" applyBorder="1" applyAlignment="1">
      <alignment wrapText="1"/>
    </xf>
    <xf numFmtId="4" fontId="4" fillId="4" borderId="144" xfId="0" applyNumberFormat="1" applyFont="1" applyFill="1" applyBorder="1" applyAlignment="1">
      <alignment horizontal="right" vertical="top" wrapText="1"/>
    </xf>
    <xf numFmtId="4" fontId="4" fillId="4" borderId="141" xfId="0" applyNumberFormat="1" applyFont="1" applyFill="1" applyBorder="1" applyAlignment="1">
      <alignment horizontal="right" vertical="top" wrapText="1"/>
    </xf>
    <xf numFmtId="0" fontId="4" fillId="4" borderId="145" xfId="0" applyFont="1" applyFill="1" applyBorder="1" applyAlignment="1">
      <alignment wrapText="1"/>
    </xf>
    <xf numFmtId="166" fontId="8" fillId="4" borderId="139" xfId="0" applyNumberFormat="1" applyFont="1" applyFill="1" applyBorder="1" applyAlignment="1">
      <alignment horizontal="left" wrapText="1"/>
    </xf>
    <xf numFmtId="0" fontId="7" fillId="0" borderId="140" xfId="0" applyFont="1" applyBorder="1"/>
    <xf numFmtId="3" fontId="5" fillId="0" borderId="54" xfId="0" applyNumberFormat="1" applyFont="1" applyBorder="1" applyAlignment="1">
      <alignment horizontal="center" wrapText="1"/>
    </xf>
    <xf numFmtId="0" fontId="7" fillId="0" borderId="54" xfId="0" applyFont="1" applyBorder="1"/>
    <xf numFmtId="0" fontId="6" fillId="2" borderId="113" xfId="0" applyFont="1" applyFill="1" applyBorder="1" applyAlignment="1">
      <alignment horizontal="center" vertical="center" wrapText="1"/>
    </xf>
    <xf numFmtId="0" fontId="7" fillId="0" borderId="114" xfId="0" applyFont="1" applyBorder="1"/>
    <xf numFmtId="0" fontId="7" fillId="0" borderId="115" xfId="0" applyFont="1" applyBorder="1"/>
    <xf numFmtId="167" fontId="5" fillId="0" borderId="127" xfId="0" applyNumberFormat="1" applyFont="1" applyBorder="1" applyAlignment="1">
      <alignment horizontal="center" wrapText="1"/>
    </xf>
    <xf numFmtId="0" fontId="0" fillId="0" borderId="0" xfId="0" applyFont="1" applyBorder="1" applyAlignment="1"/>
    <xf numFmtId="3" fontId="5" fillId="0" borderId="0" xfId="0" applyNumberFormat="1" applyFont="1" applyBorder="1" applyAlignment="1">
      <alignment horizontal="center" vertical="center" wrapText="1"/>
    </xf>
    <xf numFmtId="0" fontId="7" fillId="0" borderId="30" xfId="0" applyFont="1" applyBorder="1"/>
    <xf numFmtId="0" fontId="7" fillId="0" borderId="0" xfId="0" applyFont="1" applyBorder="1"/>
    <xf numFmtId="3" fontId="5" fillId="0" borderId="34" xfId="0" applyNumberFormat="1" applyFont="1" applyBorder="1" applyAlignment="1">
      <alignment horizontal="center" vertical="center" wrapText="1"/>
    </xf>
    <xf numFmtId="0" fontId="7" fillId="0" borderId="34" xfId="0" applyFont="1" applyBorder="1"/>
    <xf numFmtId="0" fontId="7" fillId="0" borderId="35" xfId="0" applyFont="1" applyBorder="1"/>
    <xf numFmtId="0" fontId="7" fillId="0" borderId="36" xfId="0" applyFont="1" applyBorder="1"/>
    <xf numFmtId="0" fontId="7" fillId="0" borderId="37" xfId="0" applyFont="1" applyBorder="1"/>
    <xf numFmtId="3" fontId="5" fillId="0" borderId="45" xfId="0" applyNumberFormat="1" applyFont="1" applyBorder="1" applyAlignment="1">
      <alignment horizontal="center" vertical="center" wrapText="1"/>
    </xf>
    <xf numFmtId="0" fontId="7" fillId="0" borderId="46" xfId="0" applyFont="1" applyBorder="1"/>
    <xf numFmtId="0" fontId="7" fillId="0" borderId="47" xfId="0" applyFont="1" applyBorder="1"/>
    <xf numFmtId="0" fontId="7" fillId="0" borderId="22" xfId="0" applyFont="1" applyBorder="1"/>
    <xf numFmtId="0" fontId="7" fillId="0" borderId="49" xfId="0" applyFont="1" applyBorder="1"/>
    <xf numFmtId="0" fontId="7" fillId="0" borderId="24" xfId="0" applyFont="1" applyBorder="1"/>
    <xf numFmtId="4" fontId="5" fillId="0" borderId="42" xfId="0" applyNumberFormat="1" applyFont="1" applyBorder="1" applyAlignment="1">
      <alignment horizontal="center" vertical="center" wrapText="1"/>
    </xf>
    <xf numFmtId="166" fontId="5" fillId="0" borderId="125" xfId="0" applyNumberFormat="1" applyFont="1" applyBorder="1" applyAlignment="1">
      <alignment horizontal="center" wrapText="1"/>
    </xf>
    <xf numFmtId="0" fontId="7" fillId="0" borderId="53" xfId="0" applyFont="1" applyBorder="1"/>
    <xf numFmtId="3" fontId="5" fillId="0" borderId="49" xfId="0" applyNumberFormat="1" applyFont="1" applyBorder="1" applyAlignment="1">
      <alignment horizontal="center" wrapText="1"/>
    </xf>
    <xf numFmtId="0" fontId="4" fillId="2" borderId="113" xfId="0" applyFont="1" applyFill="1" applyBorder="1" applyAlignment="1">
      <alignment horizontal="center" vertical="center" wrapText="1"/>
    </xf>
    <xf numFmtId="164" fontId="4" fillId="2" borderId="116" xfId="0" applyNumberFormat="1" applyFont="1" applyFill="1" applyBorder="1" applyAlignment="1">
      <alignment horizontal="center" vertical="center" wrapText="1"/>
    </xf>
    <xf numFmtId="0" fontId="7" fillId="0" borderId="118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29" fillId="0" borderId="0" xfId="0" applyFont="1" applyAlignment="1">
      <alignment horizontal="left" vertical="center"/>
    </xf>
    <xf numFmtId="0" fontId="4" fillId="2" borderId="110" xfId="0" applyFont="1" applyFill="1" applyBorder="1" applyAlignment="1">
      <alignment horizontal="center" vertical="center" wrapText="1"/>
    </xf>
    <xf numFmtId="0" fontId="7" fillId="0" borderId="117" xfId="0" applyFont="1" applyBorder="1"/>
    <xf numFmtId="0" fontId="4" fillId="2" borderId="111" xfId="0" applyFont="1" applyFill="1" applyBorder="1" applyAlignment="1">
      <alignment horizontal="center" vertical="center" wrapText="1"/>
    </xf>
    <xf numFmtId="0" fontId="7" fillId="0" borderId="18" xfId="0" applyFont="1" applyBorder="1"/>
    <xf numFmtId="3" fontId="4" fillId="2" borderId="112" xfId="0" applyNumberFormat="1" applyFont="1" applyFill="1" applyBorder="1" applyAlignment="1">
      <alignment horizontal="center" vertical="center" wrapText="1"/>
    </xf>
    <xf numFmtId="0" fontId="7" fillId="0" borderId="19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41" xfId="0" applyFont="1" applyBorder="1" applyAlignment="1">
      <alignment horizontal="right" wrapText="1"/>
    </xf>
    <xf numFmtId="0" fontId="7" fillId="0" borderId="55" xfId="0" applyFont="1" applyBorder="1"/>
    <xf numFmtId="0" fontId="2" fillId="5" borderId="41" xfId="0" applyFont="1" applyFill="1" applyBorder="1" applyAlignment="1">
      <alignment horizontal="center" vertical="center" wrapText="1"/>
    </xf>
    <xf numFmtId="0" fontId="7" fillId="0" borderId="56" xfId="0" applyFont="1" applyBorder="1"/>
    <xf numFmtId="4" fontId="2" fillId="5" borderId="41" xfId="0" applyNumberFormat="1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47"/>
  <sheetViews>
    <sheetView tabSelected="1" topLeftCell="E1" zoomScaleNormal="100" workbookViewId="0">
      <selection activeCell="R18" sqref="R18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39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256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259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360" t="s">
        <v>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360" t="s">
        <v>2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362" t="s">
        <v>244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363" t="s">
        <v>3</v>
      </c>
      <c r="B17" s="365" t="s">
        <v>4</v>
      </c>
      <c r="C17" s="365" t="s">
        <v>5</v>
      </c>
      <c r="D17" s="367" t="s">
        <v>6</v>
      </c>
      <c r="E17" s="334" t="s">
        <v>7</v>
      </c>
      <c r="F17" s="335"/>
      <c r="G17" s="336"/>
      <c r="H17" s="334" t="s">
        <v>8</v>
      </c>
      <c r="I17" s="335"/>
      <c r="J17" s="336"/>
      <c r="K17" s="334" t="s">
        <v>9</v>
      </c>
      <c r="L17" s="335"/>
      <c r="M17" s="336"/>
      <c r="N17" s="334" t="s">
        <v>10</v>
      </c>
      <c r="O17" s="335"/>
      <c r="P17" s="336"/>
      <c r="Q17" s="357" t="s">
        <v>11</v>
      </c>
      <c r="R17" s="335"/>
      <c r="S17" s="336"/>
      <c r="T17" s="358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364"/>
      <c r="B18" s="366"/>
      <c r="C18" s="366"/>
      <c r="D18" s="368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35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 x14ac:dyDescent="0.3">
      <c r="A19" s="271" t="s">
        <v>22</v>
      </c>
      <c r="B19" s="19">
        <v>1</v>
      </c>
      <c r="C19" s="19">
        <v>2</v>
      </c>
      <c r="D19" s="20">
        <v>3</v>
      </c>
      <c r="E19" s="21">
        <v>4</v>
      </c>
      <c r="F19" s="22">
        <v>5</v>
      </c>
      <c r="G19" s="20">
        <v>6</v>
      </c>
      <c r="H19" s="21">
        <v>5</v>
      </c>
      <c r="I19" s="22">
        <v>6</v>
      </c>
      <c r="J19" s="20">
        <v>7</v>
      </c>
      <c r="K19" s="21">
        <v>8</v>
      </c>
      <c r="L19" s="22">
        <v>9</v>
      </c>
      <c r="M19" s="20">
        <v>10</v>
      </c>
      <c r="N19" s="21">
        <v>11</v>
      </c>
      <c r="O19" s="22">
        <v>12</v>
      </c>
      <c r="P19" s="20">
        <v>13</v>
      </c>
      <c r="Q19" s="20">
        <v>14</v>
      </c>
      <c r="R19" s="20">
        <v>15</v>
      </c>
      <c r="S19" s="20">
        <v>16</v>
      </c>
      <c r="T19" s="272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73" t="s">
        <v>23</v>
      </c>
      <c r="B20" s="23" t="s">
        <v>24</v>
      </c>
      <c r="C20" s="24" t="s">
        <v>25</v>
      </c>
      <c r="D20" s="25"/>
      <c r="E20" s="214"/>
      <c r="F20" s="226"/>
      <c r="G20" s="241"/>
      <c r="H20" s="238"/>
      <c r="I20" s="27"/>
      <c r="J20" s="28"/>
      <c r="K20" s="26"/>
      <c r="L20" s="27"/>
      <c r="M20" s="28"/>
      <c r="N20" s="26"/>
      <c r="O20" s="27"/>
      <c r="P20" s="28"/>
      <c r="Q20" s="28"/>
      <c r="R20" s="28"/>
      <c r="S20" s="28"/>
      <c r="T20" s="274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ht="30" customHeight="1" thickBot="1" x14ac:dyDescent="0.25">
      <c r="A21" s="275" t="s">
        <v>26</v>
      </c>
      <c r="B21" s="30" t="s">
        <v>27</v>
      </c>
      <c r="C21" s="31" t="s">
        <v>28</v>
      </c>
      <c r="D21" s="32" t="s">
        <v>29</v>
      </c>
      <c r="E21" s="215"/>
      <c r="F21" s="227"/>
      <c r="G21" s="242">
        <v>0</v>
      </c>
      <c r="H21" s="239"/>
      <c r="I21" s="34"/>
      <c r="J21" s="35">
        <v>0</v>
      </c>
      <c r="K21" s="33"/>
      <c r="L21" s="34"/>
      <c r="M21" s="35">
        <v>0</v>
      </c>
      <c r="N21" s="33"/>
      <c r="O21" s="34"/>
      <c r="P21" s="35">
        <v>0</v>
      </c>
      <c r="Q21" s="35">
        <f>G21+M21</f>
        <v>0</v>
      </c>
      <c r="R21" s="35">
        <f>J21+P21</f>
        <v>0</v>
      </c>
      <c r="S21" s="35">
        <f>Q21-R21</f>
        <v>0</v>
      </c>
      <c r="T21" s="276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5">
      <c r="A22" s="277" t="s">
        <v>30</v>
      </c>
      <c r="B22" s="278"/>
      <c r="C22" s="279"/>
      <c r="D22" s="36"/>
      <c r="E22" s="216"/>
      <c r="F22" s="228"/>
      <c r="G22" s="243">
        <f>SUM(G21)</f>
        <v>0</v>
      </c>
      <c r="H22" s="37"/>
      <c r="I22" s="38"/>
      <c r="J22" s="39">
        <f>SUM(J21)</f>
        <v>0</v>
      </c>
      <c r="K22" s="37"/>
      <c r="L22" s="38"/>
      <c r="M22" s="39">
        <f>SUM(M21)</f>
        <v>0</v>
      </c>
      <c r="N22" s="37"/>
      <c r="O22" s="38"/>
      <c r="P22" s="39">
        <f t="shared" ref="P22:S22" si="0">SUM(P21)</f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280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thickBot="1" x14ac:dyDescent="0.25">
      <c r="A23" s="337"/>
      <c r="B23" s="338"/>
      <c r="C23" s="338"/>
      <c r="D23" s="281"/>
      <c r="E23" s="282"/>
      <c r="F23" s="229"/>
      <c r="G23" s="185"/>
      <c r="H23" s="282"/>
      <c r="I23" s="283"/>
      <c r="J23" s="284"/>
      <c r="K23" s="282"/>
      <c r="L23" s="283"/>
      <c r="M23" s="284"/>
      <c r="N23" s="282"/>
      <c r="O23" s="283"/>
      <c r="P23" s="284"/>
      <c r="Q23" s="284"/>
      <c r="R23" s="284"/>
      <c r="S23" s="284"/>
      <c r="T23" s="285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 x14ac:dyDescent="0.25">
      <c r="A24" s="286" t="s">
        <v>23</v>
      </c>
      <c r="B24" s="124" t="s">
        <v>31</v>
      </c>
      <c r="C24" s="125" t="s">
        <v>32</v>
      </c>
      <c r="D24" s="126"/>
      <c r="E24" s="217"/>
      <c r="F24" s="230"/>
      <c r="G24" s="244"/>
      <c r="H24" s="240"/>
      <c r="I24" s="128"/>
      <c r="J24" s="246"/>
      <c r="K24" s="240"/>
      <c r="L24" s="128"/>
      <c r="M24" s="129"/>
      <c r="N24" s="127"/>
      <c r="O24" s="128"/>
      <c r="P24" s="129"/>
      <c r="Q24" s="129"/>
      <c r="R24" s="129"/>
      <c r="S24" s="129"/>
      <c r="T24" s="130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1:38" ht="30" customHeight="1" thickBot="1" x14ac:dyDescent="0.25">
      <c r="A25" s="287" t="s">
        <v>26</v>
      </c>
      <c r="B25" s="147" t="s">
        <v>27</v>
      </c>
      <c r="C25" s="146" t="s">
        <v>33</v>
      </c>
      <c r="D25" s="170"/>
      <c r="E25" s="218"/>
      <c r="F25" s="231"/>
      <c r="G25" s="245"/>
      <c r="H25" s="168"/>
      <c r="I25" s="118"/>
      <c r="J25" s="247"/>
      <c r="K25" s="168"/>
      <c r="L25" s="118"/>
      <c r="M25" s="177"/>
      <c r="N25" s="168"/>
      <c r="O25" s="118"/>
      <c r="P25" s="180"/>
      <c r="Q25" s="181"/>
      <c r="R25" s="181"/>
      <c r="S25" s="181"/>
      <c r="T25" s="288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30" customHeight="1" x14ac:dyDescent="0.2">
      <c r="A26" s="289" t="s">
        <v>34</v>
      </c>
      <c r="B26" s="248" t="s">
        <v>35</v>
      </c>
      <c r="C26" s="249" t="s">
        <v>36</v>
      </c>
      <c r="D26" s="250"/>
      <c r="E26" s="251"/>
      <c r="F26" s="252"/>
      <c r="G26" s="253"/>
      <c r="H26" s="254"/>
      <c r="I26" s="255"/>
      <c r="J26" s="256">
        <f>SUM(J52:J76)</f>
        <v>0</v>
      </c>
      <c r="K26" s="254"/>
      <c r="L26" s="255"/>
      <c r="M26" s="256">
        <f>SUM(M27:M76)</f>
        <v>457948</v>
      </c>
      <c r="N26" s="254"/>
      <c r="O26" s="257"/>
      <c r="P26" s="258">
        <f>SUM(P27:P76)</f>
        <v>457948</v>
      </c>
      <c r="Q26" s="259">
        <f>SUM(Q27:Q76)</f>
        <v>457948</v>
      </c>
      <c r="R26" s="259">
        <f>SUM(R27:R76)</f>
        <v>457948</v>
      </c>
      <c r="S26" s="260">
        <f>SUM(S27:S76)</f>
        <v>0</v>
      </c>
      <c r="T26" s="29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30" customHeight="1" x14ac:dyDescent="0.2">
      <c r="A27" s="291" t="s">
        <v>37</v>
      </c>
      <c r="B27" s="148" t="s">
        <v>38</v>
      </c>
      <c r="C27" s="292" t="s">
        <v>187</v>
      </c>
      <c r="D27" s="171" t="s">
        <v>40</v>
      </c>
      <c r="E27" s="219"/>
      <c r="F27" s="232"/>
      <c r="G27" s="182">
        <f t="shared" ref="G27:G56" si="1">E27*F27</f>
        <v>0</v>
      </c>
      <c r="H27" s="131"/>
      <c r="I27" s="122"/>
      <c r="J27" s="178"/>
      <c r="K27" s="175">
        <v>3</v>
      </c>
      <c r="L27" s="154">
        <v>4723</v>
      </c>
      <c r="M27" s="178">
        <f t="shared" ref="M27:M40" si="2">K27*L27</f>
        <v>14169</v>
      </c>
      <c r="N27" s="175">
        <v>3</v>
      </c>
      <c r="O27" s="154">
        <v>4723</v>
      </c>
      <c r="P27" s="179">
        <f>O27*N27</f>
        <v>14169</v>
      </c>
      <c r="Q27" s="182">
        <f>M27</f>
        <v>14169</v>
      </c>
      <c r="R27" s="182">
        <f>P27</f>
        <v>14169</v>
      </c>
      <c r="S27" s="184">
        <f t="shared" ref="S27:S51" si="3">Q27-R27</f>
        <v>0</v>
      </c>
      <c r="T27" s="293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s="117" customFormat="1" ht="21.75" customHeight="1" x14ac:dyDescent="0.2">
      <c r="A28" s="291"/>
      <c r="B28" s="195" t="s">
        <v>41</v>
      </c>
      <c r="C28" s="134" t="s">
        <v>231</v>
      </c>
      <c r="D28" s="171" t="s">
        <v>40</v>
      </c>
      <c r="E28" s="219"/>
      <c r="F28" s="232"/>
      <c r="G28" s="182">
        <f t="shared" si="1"/>
        <v>0</v>
      </c>
      <c r="H28" s="131"/>
      <c r="I28" s="122"/>
      <c r="J28" s="123"/>
      <c r="K28" s="153">
        <v>3</v>
      </c>
      <c r="L28" s="154">
        <v>4723</v>
      </c>
      <c r="M28" s="178">
        <f t="shared" si="2"/>
        <v>14169</v>
      </c>
      <c r="N28" s="131">
        <v>0</v>
      </c>
      <c r="O28" s="154">
        <v>4723</v>
      </c>
      <c r="P28" s="179">
        <f t="shared" ref="P28:P76" si="4">O28*N28</f>
        <v>0</v>
      </c>
      <c r="Q28" s="182">
        <f t="shared" ref="Q28:Q76" si="5">M28</f>
        <v>14169</v>
      </c>
      <c r="R28" s="182">
        <f t="shared" ref="R28:R76" si="6">P28</f>
        <v>0</v>
      </c>
      <c r="S28" s="184">
        <f t="shared" si="3"/>
        <v>14169</v>
      </c>
      <c r="T28" s="294" t="s">
        <v>242</v>
      </c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8" customHeight="1" x14ac:dyDescent="0.2">
      <c r="A29" s="291" t="s">
        <v>37</v>
      </c>
      <c r="B29" s="149" t="s">
        <v>42</v>
      </c>
      <c r="C29" s="134" t="s">
        <v>188</v>
      </c>
      <c r="D29" s="171" t="s">
        <v>40</v>
      </c>
      <c r="E29" s="219"/>
      <c r="F29" s="232"/>
      <c r="G29" s="182">
        <f t="shared" si="1"/>
        <v>0</v>
      </c>
      <c r="H29" s="131"/>
      <c r="I29" s="122"/>
      <c r="J29" s="123"/>
      <c r="K29" s="153">
        <v>3</v>
      </c>
      <c r="L29" s="154">
        <v>4723</v>
      </c>
      <c r="M29" s="178">
        <f t="shared" si="2"/>
        <v>14169</v>
      </c>
      <c r="N29" s="131">
        <v>3</v>
      </c>
      <c r="O29" s="154">
        <v>4723</v>
      </c>
      <c r="P29" s="179">
        <f t="shared" si="4"/>
        <v>14169</v>
      </c>
      <c r="Q29" s="182">
        <f t="shared" si="5"/>
        <v>14169</v>
      </c>
      <c r="R29" s="182">
        <f t="shared" si="6"/>
        <v>14169</v>
      </c>
      <c r="S29" s="184">
        <f t="shared" si="3"/>
        <v>0</v>
      </c>
      <c r="T29" s="293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9.5" customHeight="1" x14ac:dyDescent="0.2">
      <c r="A30" s="291" t="s">
        <v>37</v>
      </c>
      <c r="B30" s="149" t="s">
        <v>145</v>
      </c>
      <c r="C30" s="134" t="s">
        <v>189</v>
      </c>
      <c r="D30" s="171" t="s">
        <v>40</v>
      </c>
      <c r="E30" s="219"/>
      <c r="F30" s="232"/>
      <c r="G30" s="182">
        <f t="shared" si="1"/>
        <v>0</v>
      </c>
      <c r="H30" s="131"/>
      <c r="I30" s="122"/>
      <c r="J30" s="123"/>
      <c r="K30" s="153">
        <v>3</v>
      </c>
      <c r="L30" s="154">
        <v>4723</v>
      </c>
      <c r="M30" s="178">
        <f t="shared" si="2"/>
        <v>14169</v>
      </c>
      <c r="N30" s="131">
        <v>3</v>
      </c>
      <c r="O30" s="154">
        <v>4723</v>
      </c>
      <c r="P30" s="179">
        <f t="shared" si="4"/>
        <v>14169</v>
      </c>
      <c r="Q30" s="182">
        <f t="shared" si="5"/>
        <v>14169</v>
      </c>
      <c r="R30" s="182">
        <f t="shared" si="6"/>
        <v>14169</v>
      </c>
      <c r="S30" s="184">
        <f t="shared" si="3"/>
        <v>0</v>
      </c>
      <c r="T30" s="293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26.25" customHeight="1" x14ac:dyDescent="0.2">
      <c r="A31" s="291" t="s">
        <v>37</v>
      </c>
      <c r="B31" s="149" t="s">
        <v>146</v>
      </c>
      <c r="C31" s="134" t="s">
        <v>190</v>
      </c>
      <c r="D31" s="171" t="s">
        <v>40</v>
      </c>
      <c r="E31" s="219"/>
      <c r="F31" s="232"/>
      <c r="G31" s="182">
        <f t="shared" si="1"/>
        <v>0</v>
      </c>
      <c r="H31" s="131"/>
      <c r="I31" s="122"/>
      <c r="J31" s="123"/>
      <c r="K31" s="153">
        <v>3</v>
      </c>
      <c r="L31" s="154">
        <v>4723</v>
      </c>
      <c r="M31" s="178">
        <f t="shared" si="2"/>
        <v>14169</v>
      </c>
      <c r="N31" s="131">
        <v>3</v>
      </c>
      <c r="O31" s="154">
        <v>4723</v>
      </c>
      <c r="P31" s="179">
        <f t="shared" si="4"/>
        <v>14169</v>
      </c>
      <c r="Q31" s="182">
        <f t="shared" si="5"/>
        <v>14169</v>
      </c>
      <c r="R31" s="182">
        <f t="shared" si="6"/>
        <v>14169</v>
      </c>
      <c r="S31" s="184">
        <f t="shared" si="3"/>
        <v>0</v>
      </c>
      <c r="T31" s="293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30" customHeight="1" x14ac:dyDescent="0.2">
      <c r="A32" s="291" t="s">
        <v>37</v>
      </c>
      <c r="B32" s="149" t="s">
        <v>147</v>
      </c>
      <c r="C32" s="135" t="s">
        <v>191</v>
      </c>
      <c r="D32" s="171" t="s">
        <v>40</v>
      </c>
      <c r="E32" s="219"/>
      <c r="F32" s="232"/>
      <c r="G32" s="182">
        <f t="shared" si="1"/>
        <v>0</v>
      </c>
      <c r="H32" s="131"/>
      <c r="I32" s="122"/>
      <c r="J32" s="123"/>
      <c r="K32" s="153">
        <v>3</v>
      </c>
      <c r="L32" s="154">
        <v>4723</v>
      </c>
      <c r="M32" s="178">
        <f t="shared" si="2"/>
        <v>14169</v>
      </c>
      <c r="N32" s="131">
        <v>3</v>
      </c>
      <c r="O32" s="154">
        <v>4723</v>
      </c>
      <c r="P32" s="179">
        <f t="shared" si="4"/>
        <v>14169</v>
      </c>
      <c r="Q32" s="182">
        <f t="shared" si="5"/>
        <v>14169</v>
      </c>
      <c r="R32" s="182">
        <f t="shared" si="6"/>
        <v>14169</v>
      </c>
      <c r="S32" s="184">
        <f t="shared" si="3"/>
        <v>0</v>
      </c>
      <c r="T32" s="293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30" customHeight="1" x14ac:dyDescent="0.2">
      <c r="A33" s="291" t="s">
        <v>37</v>
      </c>
      <c r="B33" s="149" t="s">
        <v>148</v>
      </c>
      <c r="C33" s="135" t="s">
        <v>192</v>
      </c>
      <c r="D33" s="171" t="s">
        <v>40</v>
      </c>
      <c r="E33" s="219"/>
      <c r="F33" s="232"/>
      <c r="G33" s="182">
        <f t="shared" si="1"/>
        <v>0</v>
      </c>
      <c r="H33" s="131"/>
      <c r="I33" s="122"/>
      <c r="J33" s="123"/>
      <c r="K33" s="153">
        <v>3</v>
      </c>
      <c r="L33" s="154">
        <v>4723</v>
      </c>
      <c r="M33" s="178">
        <f t="shared" si="2"/>
        <v>14169</v>
      </c>
      <c r="N33" s="131">
        <v>3</v>
      </c>
      <c r="O33" s="154">
        <v>4723</v>
      </c>
      <c r="P33" s="179">
        <f t="shared" si="4"/>
        <v>14169</v>
      </c>
      <c r="Q33" s="182">
        <f t="shared" si="5"/>
        <v>14169</v>
      </c>
      <c r="R33" s="182">
        <f t="shared" si="6"/>
        <v>14169</v>
      </c>
      <c r="S33" s="184">
        <f t="shared" si="3"/>
        <v>0</v>
      </c>
      <c r="T33" s="293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30" customHeight="1" x14ac:dyDescent="0.2">
      <c r="A34" s="291" t="s">
        <v>37</v>
      </c>
      <c r="B34" s="149" t="s">
        <v>149</v>
      </c>
      <c r="C34" s="134" t="s">
        <v>193</v>
      </c>
      <c r="D34" s="171" t="s">
        <v>40</v>
      </c>
      <c r="E34" s="219"/>
      <c r="F34" s="232"/>
      <c r="G34" s="182">
        <f t="shared" si="1"/>
        <v>0</v>
      </c>
      <c r="H34" s="131"/>
      <c r="I34" s="122"/>
      <c r="J34" s="123"/>
      <c r="K34" s="153">
        <v>3</v>
      </c>
      <c r="L34" s="154">
        <v>4723</v>
      </c>
      <c r="M34" s="178">
        <f t="shared" si="2"/>
        <v>14169</v>
      </c>
      <c r="N34" s="131">
        <v>3</v>
      </c>
      <c r="O34" s="154">
        <v>4723</v>
      </c>
      <c r="P34" s="179">
        <f t="shared" si="4"/>
        <v>14169</v>
      </c>
      <c r="Q34" s="182">
        <f t="shared" si="5"/>
        <v>14169</v>
      </c>
      <c r="R34" s="182">
        <f t="shared" si="6"/>
        <v>14169</v>
      </c>
      <c r="S34" s="184">
        <f t="shared" si="3"/>
        <v>0</v>
      </c>
      <c r="T34" s="293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ht="20.25" customHeight="1" x14ac:dyDescent="0.2">
      <c r="A35" s="291" t="s">
        <v>37</v>
      </c>
      <c r="B35" s="149" t="s">
        <v>150</v>
      </c>
      <c r="C35" s="135" t="s">
        <v>194</v>
      </c>
      <c r="D35" s="171" t="s">
        <v>40</v>
      </c>
      <c r="E35" s="219"/>
      <c r="F35" s="232"/>
      <c r="G35" s="182">
        <f t="shared" si="1"/>
        <v>0</v>
      </c>
      <c r="H35" s="131"/>
      <c r="I35" s="122"/>
      <c r="J35" s="123"/>
      <c r="K35" s="153">
        <v>3</v>
      </c>
      <c r="L35" s="154">
        <v>4723</v>
      </c>
      <c r="M35" s="178">
        <f t="shared" si="2"/>
        <v>14169</v>
      </c>
      <c r="N35" s="131">
        <v>3</v>
      </c>
      <c r="O35" s="154">
        <v>4723</v>
      </c>
      <c r="P35" s="179">
        <f t="shared" si="4"/>
        <v>14169</v>
      </c>
      <c r="Q35" s="182">
        <f t="shared" si="5"/>
        <v>14169</v>
      </c>
      <c r="R35" s="182">
        <f t="shared" si="6"/>
        <v>14169</v>
      </c>
      <c r="S35" s="184">
        <f t="shared" si="3"/>
        <v>0</v>
      </c>
      <c r="T35" s="293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ht="30" customHeight="1" x14ac:dyDescent="0.2">
      <c r="A36" s="291" t="s">
        <v>37</v>
      </c>
      <c r="B36" s="149" t="s">
        <v>151</v>
      </c>
      <c r="C36" s="135" t="s">
        <v>232</v>
      </c>
      <c r="D36" s="171" t="s">
        <v>40</v>
      </c>
      <c r="E36" s="219"/>
      <c r="F36" s="232"/>
      <c r="G36" s="182">
        <f t="shared" si="1"/>
        <v>0</v>
      </c>
      <c r="H36" s="131"/>
      <c r="I36" s="122"/>
      <c r="J36" s="123"/>
      <c r="K36" s="153">
        <v>3</v>
      </c>
      <c r="L36" s="154">
        <v>4723</v>
      </c>
      <c r="M36" s="178">
        <f t="shared" si="2"/>
        <v>14169</v>
      </c>
      <c r="N36" s="131">
        <v>0</v>
      </c>
      <c r="O36" s="154">
        <v>4723</v>
      </c>
      <c r="P36" s="179">
        <f t="shared" si="4"/>
        <v>0</v>
      </c>
      <c r="Q36" s="182">
        <f t="shared" si="5"/>
        <v>14169</v>
      </c>
      <c r="R36" s="182">
        <f t="shared" si="6"/>
        <v>0</v>
      </c>
      <c r="S36" s="184">
        <f t="shared" si="3"/>
        <v>14169</v>
      </c>
      <c r="T36" s="294" t="s">
        <v>242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ht="29.25" customHeight="1" x14ac:dyDescent="0.2">
      <c r="A37" s="291" t="s">
        <v>37</v>
      </c>
      <c r="B37" s="149" t="s">
        <v>152</v>
      </c>
      <c r="C37" s="134" t="s">
        <v>196</v>
      </c>
      <c r="D37" s="171" t="s">
        <v>40</v>
      </c>
      <c r="E37" s="219"/>
      <c r="F37" s="232"/>
      <c r="G37" s="182">
        <f t="shared" si="1"/>
        <v>0</v>
      </c>
      <c r="H37" s="131"/>
      <c r="I37" s="122"/>
      <c r="J37" s="123"/>
      <c r="K37" s="153">
        <v>3</v>
      </c>
      <c r="L37" s="154">
        <v>4723</v>
      </c>
      <c r="M37" s="178">
        <f t="shared" si="2"/>
        <v>14169</v>
      </c>
      <c r="N37" s="131">
        <v>1</v>
      </c>
      <c r="O37" s="154">
        <v>4723</v>
      </c>
      <c r="P37" s="179">
        <f t="shared" si="4"/>
        <v>4723</v>
      </c>
      <c r="Q37" s="182">
        <f t="shared" si="5"/>
        <v>14169</v>
      </c>
      <c r="R37" s="182">
        <f t="shared" si="6"/>
        <v>4723</v>
      </c>
      <c r="S37" s="184">
        <f t="shared" si="3"/>
        <v>9446</v>
      </c>
      <c r="T37" s="293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ht="15.75" customHeight="1" x14ac:dyDescent="0.2">
      <c r="A38" s="291" t="s">
        <v>37</v>
      </c>
      <c r="B38" s="149" t="s">
        <v>153</v>
      </c>
      <c r="C38" s="134" t="s">
        <v>233</v>
      </c>
      <c r="D38" s="171" t="s">
        <v>40</v>
      </c>
      <c r="E38" s="219"/>
      <c r="F38" s="232"/>
      <c r="G38" s="182">
        <f t="shared" si="1"/>
        <v>0</v>
      </c>
      <c r="H38" s="131"/>
      <c r="I38" s="122"/>
      <c r="J38" s="123"/>
      <c r="K38" s="153">
        <v>3</v>
      </c>
      <c r="L38" s="154">
        <v>4723</v>
      </c>
      <c r="M38" s="178">
        <f t="shared" si="2"/>
        <v>14169</v>
      </c>
      <c r="N38" s="131">
        <v>0</v>
      </c>
      <c r="O38" s="154">
        <v>4723</v>
      </c>
      <c r="P38" s="179">
        <f t="shared" si="4"/>
        <v>0</v>
      </c>
      <c r="Q38" s="182">
        <f t="shared" si="5"/>
        <v>14169</v>
      </c>
      <c r="R38" s="182">
        <f t="shared" si="6"/>
        <v>0</v>
      </c>
      <c r="S38" s="184">
        <f t="shared" si="3"/>
        <v>14169</v>
      </c>
      <c r="T38" s="294" t="s">
        <v>243</v>
      </c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ht="17.25" customHeight="1" x14ac:dyDescent="0.2">
      <c r="A39" s="291" t="s">
        <v>37</v>
      </c>
      <c r="B39" s="149" t="s">
        <v>154</v>
      </c>
      <c r="C39" s="134" t="s">
        <v>198</v>
      </c>
      <c r="D39" s="171" t="s">
        <v>40</v>
      </c>
      <c r="E39" s="219"/>
      <c r="F39" s="232"/>
      <c r="G39" s="182">
        <f t="shared" si="1"/>
        <v>0</v>
      </c>
      <c r="H39" s="131"/>
      <c r="I39" s="122"/>
      <c r="J39" s="123"/>
      <c r="K39" s="153">
        <v>3</v>
      </c>
      <c r="L39" s="154">
        <v>4723</v>
      </c>
      <c r="M39" s="178">
        <f t="shared" si="2"/>
        <v>14169</v>
      </c>
      <c r="N39" s="131">
        <v>1</v>
      </c>
      <c r="O39" s="154">
        <v>4723</v>
      </c>
      <c r="P39" s="179">
        <f t="shared" si="4"/>
        <v>4723</v>
      </c>
      <c r="Q39" s="182">
        <f t="shared" si="5"/>
        <v>14169</v>
      </c>
      <c r="R39" s="182">
        <f t="shared" si="6"/>
        <v>4723</v>
      </c>
      <c r="S39" s="184">
        <f t="shared" si="3"/>
        <v>9446</v>
      </c>
      <c r="T39" s="293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s="117" customFormat="1" ht="30" customHeight="1" x14ac:dyDescent="0.2">
      <c r="A40" s="291" t="s">
        <v>37</v>
      </c>
      <c r="B40" s="149" t="s">
        <v>155</v>
      </c>
      <c r="C40" s="134" t="s">
        <v>199</v>
      </c>
      <c r="D40" s="171" t="s">
        <v>40</v>
      </c>
      <c r="E40" s="219"/>
      <c r="F40" s="232"/>
      <c r="G40" s="182">
        <f t="shared" si="1"/>
        <v>0</v>
      </c>
      <c r="H40" s="131"/>
      <c r="I40" s="122"/>
      <c r="J40" s="123"/>
      <c r="K40" s="153">
        <v>3</v>
      </c>
      <c r="L40" s="154">
        <v>4723</v>
      </c>
      <c r="M40" s="178">
        <f t="shared" si="2"/>
        <v>14169</v>
      </c>
      <c r="N40" s="131">
        <v>1</v>
      </c>
      <c r="O40" s="154">
        <v>4723</v>
      </c>
      <c r="P40" s="179">
        <f t="shared" si="4"/>
        <v>4723</v>
      </c>
      <c r="Q40" s="182">
        <f t="shared" si="5"/>
        <v>14169</v>
      </c>
      <c r="R40" s="182">
        <f t="shared" si="6"/>
        <v>4723</v>
      </c>
      <c r="S40" s="184">
        <f t="shared" si="3"/>
        <v>9446</v>
      </c>
      <c r="T40" s="293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s="117" customFormat="1" ht="15" customHeight="1" x14ac:dyDescent="0.2">
      <c r="A41" s="291"/>
      <c r="B41" s="149" t="s">
        <v>156</v>
      </c>
      <c r="C41" s="134" t="s">
        <v>197</v>
      </c>
      <c r="D41" s="171" t="s">
        <v>40</v>
      </c>
      <c r="E41" s="219"/>
      <c r="F41" s="232"/>
      <c r="G41" s="182">
        <f t="shared" si="1"/>
        <v>0</v>
      </c>
      <c r="H41" s="131"/>
      <c r="I41" s="122"/>
      <c r="J41" s="123"/>
      <c r="K41" s="153">
        <v>0</v>
      </c>
      <c r="L41" s="154">
        <v>4723</v>
      </c>
      <c r="M41" s="178">
        <v>0</v>
      </c>
      <c r="N41" s="131">
        <v>3</v>
      </c>
      <c r="O41" s="154">
        <v>4723</v>
      </c>
      <c r="P41" s="179">
        <f t="shared" si="4"/>
        <v>14169</v>
      </c>
      <c r="Q41" s="182">
        <f t="shared" si="5"/>
        <v>0</v>
      </c>
      <c r="R41" s="182">
        <f t="shared" si="6"/>
        <v>14169</v>
      </c>
      <c r="S41" s="184">
        <f t="shared" si="3"/>
        <v>-14169</v>
      </c>
      <c r="T41" s="293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s="117" customFormat="1" ht="16.5" customHeight="1" x14ac:dyDescent="0.2">
      <c r="A42" s="291"/>
      <c r="B42" s="149" t="s">
        <v>157</v>
      </c>
      <c r="C42" s="135" t="s">
        <v>195</v>
      </c>
      <c r="D42" s="171" t="s">
        <v>40</v>
      </c>
      <c r="E42" s="219"/>
      <c r="F42" s="232"/>
      <c r="G42" s="182">
        <f t="shared" si="1"/>
        <v>0</v>
      </c>
      <c r="H42" s="131"/>
      <c r="I42" s="122"/>
      <c r="J42" s="123"/>
      <c r="K42" s="153">
        <v>0</v>
      </c>
      <c r="L42" s="154">
        <v>4723</v>
      </c>
      <c r="M42" s="178">
        <v>0</v>
      </c>
      <c r="N42" s="131">
        <v>1</v>
      </c>
      <c r="O42" s="154">
        <v>4723</v>
      </c>
      <c r="P42" s="179">
        <f t="shared" si="4"/>
        <v>4723</v>
      </c>
      <c r="Q42" s="182">
        <f t="shared" si="5"/>
        <v>0</v>
      </c>
      <c r="R42" s="182">
        <f t="shared" si="6"/>
        <v>4723</v>
      </c>
      <c r="S42" s="184">
        <f t="shared" si="3"/>
        <v>-4723</v>
      </c>
      <c r="T42" s="293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s="117" customFormat="1" ht="27" customHeight="1" x14ac:dyDescent="0.2">
      <c r="A43" s="291" t="s">
        <v>37</v>
      </c>
      <c r="B43" s="149" t="s">
        <v>158</v>
      </c>
      <c r="C43" s="134" t="s">
        <v>200</v>
      </c>
      <c r="D43" s="171" t="s">
        <v>40</v>
      </c>
      <c r="E43" s="219"/>
      <c r="F43" s="232"/>
      <c r="G43" s="182">
        <f t="shared" si="1"/>
        <v>0</v>
      </c>
      <c r="H43" s="131"/>
      <c r="I43" s="122"/>
      <c r="J43" s="123"/>
      <c r="K43" s="153">
        <v>3</v>
      </c>
      <c r="L43" s="154">
        <v>4723</v>
      </c>
      <c r="M43" s="178">
        <f t="shared" ref="M43:M56" si="7">K43*L43</f>
        <v>14169</v>
      </c>
      <c r="N43" s="131">
        <v>1</v>
      </c>
      <c r="O43" s="154">
        <v>4723</v>
      </c>
      <c r="P43" s="179">
        <f t="shared" si="4"/>
        <v>4723</v>
      </c>
      <c r="Q43" s="182">
        <f t="shared" si="5"/>
        <v>14169</v>
      </c>
      <c r="R43" s="182">
        <f t="shared" si="6"/>
        <v>4723</v>
      </c>
      <c r="S43" s="184">
        <f t="shared" si="3"/>
        <v>9446</v>
      </c>
      <c r="T43" s="293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s="117" customFormat="1" ht="27.75" customHeight="1" x14ac:dyDescent="0.2">
      <c r="A44" s="291" t="s">
        <v>37</v>
      </c>
      <c r="B44" s="149" t="s">
        <v>159</v>
      </c>
      <c r="C44" s="136" t="s">
        <v>201</v>
      </c>
      <c r="D44" s="171" t="s">
        <v>40</v>
      </c>
      <c r="E44" s="219"/>
      <c r="F44" s="232"/>
      <c r="G44" s="182">
        <f t="shared" si="1"/>
        <v>0</v>
      </c>
      <c r="H44" s="131"/>
      <c r="I44" s="122"/>
      <c r="J44" s="123"/>
      <c r="K44" s="153">
        <v>3</v>
      </c>
      <c r="L44" s="154">
        <v>4723</v>
      </c>
      <c r="M44" s="178">
        <f t="shared" si="7"/>
        <v>14169</v>
      </c>
      <c r="N44" s="131">
        <v>1</v>
      </c>
      <c r="O44" s="154">
        <v>4723</v>
      </c>
      <c r="P44" s="179">
        <f t="shared" si="4"/>
        <v>4723</v>
      </c>
      <c r="Q44" s="182">
        <f t="shared" si="5"/>
        <v>14169</v>
      </c>
      <c r="R44" s="182">
        <f t="shared" si="6"/>
        <v>4723</v>
      </c>
      <c r="S44" s="184">
        <f t="shared" si="3"/>
        <v>9446</v>
      </c>
      <c r="T44" s="293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s="117" customFormat="1" ht="30" customHeight="1" x14ac:dyDescent="0.2">
      <c r="A45" s="291" t="s">
        <v>37</v>
      </c>
      <c r="B45" s="149" t="s">
        <v>160</v>
      </c>
      <c r="C45" s="137" t="s">
        <v>202</v>
      </c>
      <c r="D45" s="171" t="s">
        <v>40</v>
      </c>
      <c r="E45" s="219"/>
      <c r="F45" s="232"/>
      <c r="G45" s="182">
        <f t="shared" si="1"/>
        <v>0</v>
      </c>
      <c r="H45" s="131"/>
      <c r="I45" s="122"/>
      <c r="J45" s="123"/>
      <c r="K45" s="153">
        <v>2</v>
      </c>
      <c r="L45" s="154">
        <v>4723</v>
      </c>
      <c r="M45" s="178">
        <f t="shared" si="7"/>
        <v>9446</v>
      </c>
      <c r="N45" s="131">
        <v>1</v>
      </c>
      <c r="O45" s="154">
        <v>4723</v>
      </c>
      <c r="P45" s="179">
        <f t="shared" si="4"/>
        <v>4723</v>
      </c>
      <c r="Q45" s="182">
        <f t="shared" si="5"/>
        <v>9446</v>
      </c>
      <c r="R45" s="182">
        <f t="shared" si="6"/>
        <v>4723</v>
      </c>
      <c r="S45" s="184">
        <f t="shared" si="3"/>
        <v>4723</v>
      </c>
      <c r="T45" s="293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s="117" customFormat="1" ht="30" customHeight="1" x14ac:dyDescent="0.2">
      <c r="A46" s="291" t="s">
        <v>37</v>
      </c>
      <c r="B46" s="194" t="s">
        <v>161</v>
      </c>
      <c r="C46" s="136" t="s">
        <v>234</v>
      </c>
      <c r="D46" s="171" t="s">
        <v>40</v>
      </c>
      <c r="E46" s="219"/>
      <c r="F46" s="232"/>
      <c r="G46" s="182">
        <f t="shared" si="1"/>
        <v>0</v>
      </c>
      <c r="H46" s="131"/>
      <c r="I46" s="122"/>
      <c r="J46" s="123"/>
      <c r="K46" s="153">
        <v>2</v>
      </c>
      <c r="L46" s="154">
        <v>4723</v>
      </c>
      <c r="M46" s="178">
        <f t="shared" si="7"/>
        <v>9446</v>
      </c>
      <c r="N46" s="131">
        <v>0</v>
      </c>
      <c r="O46" s="154">
        <v>4723</v>
      </c>
      <c r="P46" s="179">
        <f t="shared" si="4"/>
        <v>0</v>
      </c>
      <c r="Q46" s="182">
        <f t="shared" si="5"/>
        <v>9446</v>
      </c>
      <c r="R46" s="182">
        <f t="shared" si="6"/>
        <v>0</v>
      </c>
      <c r="S46" s="184">
        <f t="shared" si="3"/>
        <v>9446</v>
      </c>
      <c r="T46" s="293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8.75" customHeight="1" x14ac:dyDescent="0.2">
      <c r="A47" s="291" t="s">
        <v>37</v>
      </c>
      <c r="B47" s="194" t="s">
        <v>162</v>
      </c>
      <c r="C47" s="134" t="s">
        <v>204</v>
      </c>
      <c r="D47" s="171" t="s">
        <v>40</v>
      </c>
      <c r="E47" s="219"/>
      <c r="F47" s="232"/>
      <c r="G47" s="182">
        <f t="shared" si="1"/>
        <v>0</v>
      </c>
      <c r="H47" s="131"/>
      <c r="I47" s="122"/>
      <c r="J47" s="123"/>
      <c r="K47" s="153">
        <v>2</v>
      </c>
      <c r="L47" s="154">
        <v>4723</v>
      </c>
      <c r="M47" s="178">
        <f t="shared" si="7"/>
        <v>9446</v>
      </c>
      <c r="N47" s="131">
        <v>1</v>
      </c>
      <c r="O47" s="154">
        <v>4723</v>
      </c>
      <c r="P47" s="179">
        <f t="shared" si="4"/>
        <v>4723</v>
      </c>
      <c r="Q47" s="182">
        <f t="shared" si="5"/>
        <v>9446</v>
      </c>
      <c r="R47" s="182">
        <f t="shared" si="6"/>
        <v>4723</v>
      </c>
      <c r="S47" s="184">
        <f t="shared" si="3"/>
        <v>4723</v>
      </c>
      <c r="T47" s="293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s="117" customFormat="1" ht="29.25" customHeight="1" x14ac:dyDescent="0.2">
      <c r="A48" s="291"/>
      <c r="B48" s="149" t="s">
        <v>163</v>
      </c>
      <c r="C48" s="151" t="s">
        <v>235</v>
      </c>
      <c r="D48" s="171" t="s">
        <v>40</v>
      </c>
      <c r="E48" s="219"/>
      <c r="F48" s="232"/>
      <c r="G48" s="182">
        <f t="shared" si="1"/>
        <v>0</v>
      </c>
      <c r="H48" s="131"/>
      <c r="I48" s="122"/>
      <c r="J48" s="123"/>
      <c r="K48" s="155">
        <v>2</v>
      </c>
      <c r="L48" s="156">
        <v>4723</v>
      </c>
      <c r="M48" s="178">
        <f t="shared" si="7"/>
        <v>9446</v>
      </c>
      <c r="N48" s="131">
        <v>0</v>
      </c>
      <c r="O48" s="154">
        <v>4723</v>
      </c>
      <c r="P48" s="179">
        <f t="shared" si="4"/>
        <v>0</v>
      </c>
      <c r="Q48" s="182">
        <f t="shared" si="5"/>
        <v>9446</v>
      </c>
      <c r="R48" s="182">
        <f t="shared" si="6"/>
        <v>0</v>
      </c>
      <c r="S48" s="184">
        <f t="shared" si="3"/>
        <v>9446</v>
      </c>
      <c r="T48" s="293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s="117" customFormat="1" ht="30" customHeight="1" x14ac:dyDescent="0.2">
      <c r="A49" s="291"/>
      <c r="B49" s="149" t="s">
        <v>164</v>
      </c>
      <c r="C49" s="152" t="s">
        <v>236</v>
      </c>
      <c r="D49" s="171" t="s">
        <v>40</v>
      </c>
      <c r="E49" s="219"/>
      <c r="F49" s="232"/>
      <c r="G49" s="182">
        <f t="shared" si="1"/>
        <v>0</v>
      </c>
      <c r="H49" s="131"/>
      <c r="I49" s="122"/>
      <c r="J49" s="123"/>
      <c r="K49" s="157">
        <v>2</v>
      </c>
      <c r="L49" s="158">
        <v>4723</v>
      </c>
      <c r="M49" s="178">
        <f t="shared" si="7"/>
        <v>9446</v>
      </c>
      <c r="N49" s="131">
        <v>0</v>
      </c>
      <c r="O49" s="154">
        <v>4723</v>
      </c>
      <c r="P49" s="179">
        <f t="shared" si="4"/>
        <v>0</v>
      </c>
      <c r="Q49" s="182">
        <f t="shared" si="5"/>
        <v>9446</v>
      </c>
      <c r="R49" s="182">
        <f t="shared" si="6"/>
        <v>0</v>
      </c>
      <c r="S49" s="184">
        <f t="shared" si="3"/>
        <v>9446</v>
      </c>
      <c r="T49" s="29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  <row r="50" spans="1:38" ht="18" customHeight="1" x14ac:dyDescent="0.2">
      <c r="A50" s="291" t="s">
        <v>37</v>
      </c>
      <c r="B50" s="150" t="s">
        <v>165</v>
      </c>
      <c r="C50" s="140" t="s">
        <v>221</v>
      </c>
      <c r="D50" s="171" t="s">
        <v>40</v>
      </c>
      <c r="E50" s="219"/>
      <c r="F50" s="232"/>
      <c r="G50" s="182">
        <f t="shared" si="1"/>
        <v>0</v>
      </c>
      <c r="H50" s="131"/>
      <c r="I50" s="122"/>
      <c r="J50" s="123"/>
      <c r="K50" s="159">
        <v>3</v>
      </c>
      <c r="L50" s="160">
        <v>14169</v>
      </c>
      <c r="M50" s="178">
        <f t="shared" si="7"/>
        <v>42507</v>
      </c>
      <c r="N50" s="131">
        <v>3</v>
      </c>
      <c r="O50" s="160">
        <v>14169</v>
      </c>
      <c r="P50" s="179">
        <f t="shared" si="4"/>
        <v>42507</v>
      </c>
      <c r="Q50" s="182">
        <f t="shared" si="5"/>
        <v>42507</v>
      </c>
      <c r="R50" s="182">
        <f t="shared" si="6"/>
        <v>42507</v>
      </c>
      <c r="S50" s="184">
        <f t="shared" si="3"/>
        <v>0</v>
      </c>
      <c r="T50" s="293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1:38" ht="18.75" customHeight="1" x14ac:dyDescent="0.2">
      <c r="A51" s="291" t="s">
        <v>37</v>
      </c>
      <c r="B51" s="150" t="s">
        <v>166</v>
      </c>
      <c r="C51" s="141" t="s">
        <v>222</v>
      </c>
      <c r="D51" s="171" t="s">
        <v>40</v>
      </c>
      <c r="E51" s="219"/>
      <c r="F51" s="232"/>
      <c r="G51" s="182">
        <f t="shared" si="1"/>
        <v>0</v>
      </c>
      <c r="H51" s="131"/>
      <c r="I51" s="122"/>
      <c r="J51" s="123"/>
      <c r="K51" s="159">
        <v>3</v>
      </c>
      <c r="L51" s="160">
        <v>14169</v>
      </c>
      <c r="M51" s="178">
        <f t="shared" si="7"/>
        <v>42507</v>
      </c>
      <c r="N51" s="131">
        <v>3</v>
      </c>
      <c r="O51" s="160">
        <v>14169</v>
      </c>
      <c r="P51" s="179">
        <f t="shared" si="4"/>
        <v>42507</v>
      </c>
      <c r="Q51" s="182">
        <f t="shared" si="5"/>
        <v>42507</v>
      </c>
      <c r="R51" s="182">
        <f t="shared" si="6"/>
        <v>42507</v>
      </c>
      <c r="S51" s="184">
        <f t="shared" si="3"/>
        <v>0</v>
      </c>
      <c r="T51" s="293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ht="30" customHeight="1" x14ac:dyDescent="0.2">
      <c r="A52" s="295" t="s">
        <v>37</v>
      </c>
      <c r="B52" s="150" t="s">
        <v>167</v>
      </c>
      <c r="C52" s="141" t="s">
        <v>223</v>
      </c>
      <c r="D52" s="172" t="s">
        <v>40</v>
      </c>
      <c r="E52" s="219"/>
      <c r="F52" s="232"/>
      <c r="G52" s="182">
        <f t="shared" si="1"/>
        <v>0</v>
      </c>
      <c r="H52" s="132"/>
      <c r="I52" s="119"/>
      <c r="J52" s="55">
        <f t="shared" ref="J52:J53" si="8">H52*I52</f>
        <v>0</v>
      </c>
      <c r="K52" s="159">
        <v>3</v>
      </c>
      <c r="L52" s="161">
        <v>8000</v>
      </c>
      <c r="M52" s="178">
        <f t="shared" si="7"/>
        <v>24000</v>
      </c>
      <c r="N52" s="132">
        <v>3</v>
      </c>
      <c r="O52" s="161">
        <v>8000</v>
      </c>
      <c r="P52" s="179">
        <f t="shared" si="4"/>
        <v>24000</v>
      </c>
      <c r="Q52" s="182">
        <f t="shared" si="5"/>
        <v>24000</v>
      </c>
      <c r="R52" s="182">
        <f t="shared" si="6"/>
        <v>24000</v>
      </c>
      <c r="S52" s="184">
        <f>Q52-R52</f>
        <v>0</v>
      </c>
      <c r="T52" s="2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8" customHeight="1" x14ac:dyDescent="0.2">
      <c r="A53" s="295" t="s">
        <v>37</v>
      </c>
      <c r="B53" s="150" t="s">
        <v>168</v>
      </c>
      <c r="C53" s="142" t="s">
        <v>224</v>
      </c>
      <c r="D53" s="172" t="s">
        <v>40</v>
      </c>
      <c r="E53" s="219"/>
      <c r="F53" s="232"/>
      <c r="G53" s="182">
        <f t="shared" si="1"/>
        <v>0</v>
      </c>
      <c r="H53" s="133"/>
      <c r="I53" s="120"/>
      <c r="J53" s="121">
        <f t="shared" si="8"/>
        <v>0</v>
      </c>
      <c r="K53" s="159">
        <v>3</v>
      </c>
      <c r="L53" s="161">
        <v>8000</v>
      </c>
      <c r="M53" s="178">
        <f t="shared" si="7"/>
        <v>24000</v>
      </c>
      <c r="N53" s="133">
        <v>3</v>
      </c>
      <c r="O53" s="161">
        <v>8000</v>
      </c>
      <c r="P53" s="179">
        <f t="shared" si="4"/>
        <v>24000</v>
      </c>
      <c r="Q53" s="182">
        <f t="shared" si="5"/>
        <v>24000</v>
      </c>
      <c r="R53" s="182">
        <f t="shared" si="6"/>
        <v>24000</v>
      </c>
      <c r="S53" s="184">
        <f t="shared" ref="S53:S76" si="9">Q53-R53</f>
        <v>0</v>
      </c>
      <c r="T53" s="296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117" customFormat="1" ht="26.25" customHeight="1" x14ac:dyDescent="0.2">
      <c r="A54" s="295"/>
      <c r="B54" s="150" t="s">
        <v>169</v>
      </c>
      <c r="C54" s="143" t="s">
        <v>225</v>
      </c>
      <c r="D54" s="172" t="s">
        <v>40</v>
      </c>
      <c r="E54" s="219"/>
      <c r="F54" s="232"/>
      <c r="G54" s="182">
        <f t="shared" si="1"/>
        <v>0</v>
      </c>
      <c r="H54" s="133"/>
      <c r="I54" s="120"/>
      <c r="J54" s="121"/>
      <c r="K54" s="159">
        <v>3</v>
      </c>
      <c r="L54" s="161">
        <v>7000</v>
      </c>
      <c r="M54" s="178">
        <f t="shared" si="7"/>
        <v>21000</v>
      </c>
      <c r="N54" s="133">
        <v>3</v>
      </c>
      <c r="O54" s="161">
        <v>7000</v>
      </c>
      <c r="P54" s="179">
        <f t="shared" si="4"/>
        <v>21000</v>
      </c>
      <c r="Q54" s="182">
        <f t="shared" si="5"/>
        <v>21000</v>
      </c>
      <c r="R54" s="182">
        <f t="shared" si="6"/>
        <v>21000</v>
      </c>
      <c r="S54" s="184">
        <f t="shared" si="9"/>
        <v>0</v>
      </c>
      <c r="T54" s="296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s="117" customFormat="1" ht="18" customHeight="1" x14ac:dyDescent="0.2">
      <c r="A55" s="295"/>
      <c r="B55" s="149" t="s">
        <v>170</v>
      </c>
      <c r="C55" s="144" t="s">
        <v>227</v>
      </c>
      <c r="D55" s="172" t="s">
        <v>40</v>
      </c>
      <c r="E55" s="219"/>
      <c r="F55" s="232"/>
      <c r="G55" s="182">
        <f t="shared" si="1"/>
        <v>0</v>
      </c>
      <c r="H55" s="133"/>
      <c r="I55" s="120"/>
      <c r="J55" s="121"/>
      <c r="K55" s="162">
        <v>3</v>
      </c>
      <c r="L55" s="163">
        <v>5000</v>
      </c>
      <c r="M55" s="178">
        <f t="shared" si="7"/>
        <v>15000</v>
      </c>
      <c r="N55" s="133">
        <v>1</v>
      </c>
      <c r="O55" s="163">
        <v>5000</v>
      </c>
      <c r="P55" s="179">
        <f t="shared" si="4"/>
        <v>5000</v>
      </c>
      <c r="Q55" s="182">
        <f t="shared" si="5"/>
        <v>15000</v>
      </c>
      <c r="R55" s="182">
        <f t="shared" si="6"/>
        <v>5000</v>
      </c>
      <c r="S55" s="184">
        <f t="shared" si="9"/>
        <v>10000</v>
      </c>
      <c r="T55" s="296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s="117" customFormat="1" ht="23.25" customHeight="1" x14ac:dyDescent="0.2">
      <c r="A56" s="295"/>
      <c r="B56" s="150" t="s">
        <v>171</v>
      </c>
      <c r="C56" s="145" t="s">
        <v>228</v>
      </c>
      <c r="D56" s="172" t="s">
        <v>40</v>
      </c>
      <c r="E56" s="219"/>
      <c r="F56" s="232"/>
      <c r="G56" s="182">
        <f t="shared" si="1"/>
        <v>0</v>
      </c>
      <c r="H56" s="133"/>
      <c r="I56" s="120"/>
      <c r="J56" s="121"/>
      <c r="K56" s="155">
        <v>3</v>
      </c>
      <c r="L56" s="156">
        <v>5000</v>
      </c>
      <c r="M56" s="178">
        <f t="shared" si="7"/>
        <v>15000</v>
      </c>
      <c r="N56" s="133">
        <v>1</v>
      </c>
      <c r="O56" s="156">
        <v>5000</v>
      </c>
      <c r="P56" s="179">
        <f t="shared" si="4"/>
        <v>5000</v>
      </c>
      <c r="Q56" s="182">
        <f t="shared" si="5"/>
        <v>15000</v>
      </c>
      <c r="R56" s="182">
        <f t="shared" si="6"/>
        <v>5000</v>
      </c>
      <c r="S56" s="184">
        <f t="shared" si="9"/>
        <v>10000</v>
      </c>
      <c r="T56" s="296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s="193" customFormat="1" ht="21" customHeight="1" x14ac:dyDescent="0.2">
      <c r="A57" s="291"/>
      <c r="B57" s="150" t="s">
        <v>172</v>
      </c>
      <c r="C57" s="186" t="s">
        <v>212</v>
      </c>
      <c r="D57" s="171" t="s">
        <v>40</v>
      </c>
      <c r="E57" s="220"/>
      <c r="F57" s="233"/>
      <c r="G57" s="182">
        <f t="shared" ref="G57:G76" si="10">E57*F57</f>
        <v>0</v>
      </c>
      <c r="H57" s="190"/>
      <c r="I57" s="188"/>
      <c r="J57" s="189"/>
      <c r="K57" s="187">
        <v>0</v>
      </c>
      <c r="L57" s="187">
        <v>0</v>
      </c>
      <c r="M57" s="187">
        <v>0</v>
      </c>
      <c r="N57" s="190">
        <v>1</v>
      </c>
      <c r="O57" s="188">
        <v>4723</v>
      </c>
      <c r="P57" s="179">
        <f t="shared" si="4"/>
        <v>4723</v>
      </c>
      <c r="Q57" s="182">
        <f t="shared" si="5"/>
        <v>0</v>
      </c>
      <c r="R57" s="182">
        <f t="shared" si="6"/>
        <v>4723</v>
      </c>
      <c r="S57" s="191">
        <f t="shared" si="9"/>
        <v>-4723</v>
      </c>
      <c r="T57" s="297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</row>
    <row r="58" spans="1:38" s="117" customFormat="1" ht="16.5" customHeight="1" x14ac:dyDescent="0.2">
      <c r="A58" s="295"/>
      <c r="B58" s="150" t="s">
        <v>173</v>
      </c>
      <c r="C58" s="164" t="s">
        <v>213</v>
      </c>
      <c r="D58" s="172" t="s">
        <v>40</v>
      </c>
      <c r="E58" s="221"/>
      <c r="F58" s="234"/>
      <c r="G58" s="182">
        <f t="shared" si="10"/>
        <v>0</v>
      </c>
      <c r="H58" s="133"/>
      <c r="I58" s="120"/>
      <c r="J58" s="121"/>
      <c r="K58" s="187">
        <v>0</v>
      </c>
      <c r="L58" s="187">
        <v>0</v>
      </c>
      <c r="M58" s="187">
        <v>0</v>
      </c>
      <c r="N58" s="133">
        <v>1</v>
      </c>
      <c r="O58" s="120">
        <v>4723</v>
      </c>
      <c r="P58" s="179">
        <f t="shared" si="4"/>
        <v>4723</v>
      </c>
      <c r="Q58" s="182">
        <f t="shared" si="5"/>
        <v>0</v>
      </c>
      <c r="R58" s="182">
        <f t="shared" si="6"/>
        <v>4723</v>
      </c>
      <c r="S58" s="184">
        <f t="shared" si="9"/>
        <v>-4723</v>
      </c>
      <c r="T58" s="296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s="117" customFormat="1" ht="18" customHeight="1" x14ac:dyDescent="0.2">
      <c r="A59" s="295"/>
      <c r="B59" s="150" t="s">
        <v>174</v>
      </c>
      <c r="C59" s="137" t="s">
        <v>214</v>
      </c>
      <c r="D59" s="172" t="s">
        <v>40</v>
      </c>
      <c r="E59" s="221"/>
      <c r="F59" s="234"/>
      <c r="G59" s="182">
        <f t="shared" si="10"/>
        <v>0</v>
      </c>
      <c r="H59" s="133"/>
      <c r="I59" s="120"/>
      <c r="J59" s="121"/>
      <c r="K59" s="187">
        <v>0</v>
      </c>
      <c r="L59" s="187">
        <v>0</v>
      </c>
      <c r="M59" s="187">
        <v>0</v>
      </c>
      <c r="N59" s="133">
        <v>1</v>
      </c>
      <c r="O59" s="120">
        <v>4723</v>
      </c>
      <c r="P59" s="179">
        <f t="shared" si="4"/>
        <v>4723</v>
      </c>
      <c r="Q59" s="182">
        <f t="shared" si="5"/>
        <v>0</v>
      </c>
      <c r="R59" s="182">
        <f t="shared" si="6"/>
        <v>4723</v>
      </c>
      <c r="S59" s="184">
        <f t="shared" si="9"/>
        <v>-4723</v>
      </c>
      <c r="T59" s="296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s="117" customFormat="1" ht="18" customHeight="1" x14ac:dyDescent="0.2">
      <c r="A60" s="295"/>
      <c r="B60" s="150" t="s">
        <v>175</v>
      </c>
      <c r="C60" s="137" t="s">
        <v>215</v>
      </c>
      <c r="D60" s="172" t="s">
        <v>40</v>
      </c>
      <c r="E60" s="221"/>
      <c r="F60" s="234"/>
      <c r="G60" s="182">
        <f t="shared" si="10"/>
        <v>0</v>
      </c>
      <c r="H60" s="133"/>
      <c r="I60" s="120"/>
      <c r="J60" s="121"/>
      <c r="K60" s="187">
        <v>0</v>
      </c>
      <c r="L60" s="187">
        <v>0</v>
      </c>
      <c r="M60" s="187">
        <v>0</v>
      </c>
      <c r="N60" s="133">
        <v>1</v>
      </c>
      <c r="O60" s="120">
        <v>4723</v>
      </c>
      <c r="P60" s="179">
        <f t="shared" si="4"/>
        <v>4723</v>
      </c>
      <c r="Q60" s="182">
        <f t="shared" si="5"/>
        <v>0</v>
      </c>
      <c r="R60" s="182">
        <f t="shared" si="6"/>
        <v>4723</v>
      </c>
      <c r="S60" s="184">
        <f t="shared" si="9"/>
        <v>-4723</v>
      </c>
      <c r="T60" s="296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s="117" customFormat="1" ht="18" customHeight="1" x14ac:dyDescent="0.2">
      <c r="A61" s="295"/>
      <c r="B61" s="150" t="s">
        <v>176</v>
      </c>
      <c r="C61" s="137" t="s">
        <v>216</v>
      </c>
      <c r="D61" s="172" t="s">
        <v>40</v>
      </c>
      <c r="E61" s="221"/>
      <c r="F61" s="234"/>
      <c r="G61" s="182">
        <f t="shared" si="10"/>
        <v>0</v>
      </c>
      <c r="H61" s="133"/>
      <c r="I61" s="120"/>
      <c r="J61" s="121"/>
      <c r="K61" s="187">
        <v>0</v>
      </c>
      <c r="L61" s="187">
        <v>0</v>
      </c>
      <c r="M61" s="187">
        <v>0</v>
      </c>
      <c r="N61" s="176">
        <v>0.5</v>
      </c>
      <c r="O61" s="120">
        <v>4723</v>
      </c>
      <c r="P61" s="179">
        <f t="shared" si="4"/>
        <v>2361.5</v>
      </c>
      <c r="Q61" s="182">
        <f t="shared" si="5"/>
        <v>0</v>
      </c>
      <c r="R61" s="182">
        <f t="shared" si="6"/>
        <v>2361.5</v>
      </c>
      <c r="S61" s="184">
        <f t="shared" si="9"/>
        <v>-2361.5</v>
      </c>
      <c r="T61" s="296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117" customFormat="1" ht="18" customHeight="1" x14ac:dyDescent="0.2">
      <c r="A62" s="295"/>
      <c r="B62" s="150" t="s">
        <v>177</v>
      </c>
      <c r="C62" s="137" t="s">
        <v>217</v>
      </c>
      <c r="D62" s="172" t="s">
        <v>40</v>
      </c>
      <c r="E62" s="221"/>
      <c r="F62" s="234"/>
      <c r="G62" s="182">
        <f t="shared" si="10"/>
        <v>0</v>
      </c>
      <c r="H62" s="133"/>
      <c r="I62" s="120"/>
      <c r="J62" s="121"/>
      <c r="K62" s="187">
        <v>0</v>
      </c>
      <c r="L62" s="187">
        <v>0</v>
      </c>
      <c r="M62" s="187">
        <v>0</v>
      </c>
      <c r="N62" s="176">
        <v>0.5</v>
      </c>
      <c r="O62" s="120">
        <v>4723</v>
      </c>
      <c r="P62" s="179">
        <f t="shared" si="4"/>
        <v>2361.5</v>
      </c>
      <c r="Q62" s="182">
        <f t="shared" si="5"/>
        <v>0</v>
      </c>
      <c r="R62" s="182">
        <f t="shared" si="6"/>
        <v>2361.5</v>
      </c>
      <c r="S62" s="184">
        <f t="shared" si="9"/>
        <v>-2361.5</v>
      </c>
      <c r="T62" s="296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s="117" customFormat="1" ht="18" customHeight="1" x14ac:dyDescent="0.2">
      <c r="A63" s="295"/>
      <c r="B63" s="150" t="s">
        <v>178</v>
      </c>
      <c r="C63" s="137" t="s">
        <v>218</v>
      </c>
      <c r="D63" s="172" t="s">
        <v>40</v>
      </c>
      <c r="E63" s="221"/>
      <c r="F63" s="234"/>
      <c r="G63" s="182">
        <f t="shared" si="10"/>
        <v>0</v>
      </c>
      <c r="H63" s="133"/>
      <c r="I63" s="120"/>
      <c r="J63" s="121"/>
      <c r="K63" s="187">
        <v>0</v>
      </c>
      <c r="L63" s="187">
        <v>0</v>
      </c>
      <c r="M63" s="187">
        <v>0</v>
      </c>
      <c r="N63" s="176">
        <v>0.5</v>
      </c>
      <c r="O63" s="120">
        <v>4723</v>
      </c>
      <c r="P63" s="179">
        <f t="shared" si="4"/>
        <v>2361.5</v>
      </c>
      <c r="Q63" s="182">
        <f t="shared" si="5"/>
        <v>0</v>
      </c>
      <c r="R63" s="182">
        <f t="shared" si="6"/>
        <v>2361.5</v>
      </c>
      <c r="S63" s="184">
        <f t="shared" si="9"/>
        <v>-2361.5</v>
      </c>
      <c r="T63" s="296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s="117" customFormat="1" ht="17.25" customHeight="1" x14ac:dyDescent="0.2">
      <c r="A64" s="295"/>
      <c r="B64" s="150" t="s">
        <v>179</v>
      </c>
      <c r="C64" s="137" t="s">
        <v>219</v>
      </c>
      <c r="D64" s="172" t="s">
        <v>40</v>
      </c>
      <c r="E64" s="221"/>
      <c r="F64" s="234"/>
      <c r="G64" s="182">
        <f t="shared" si="10"/>
        <v>0</v>
      </c>
      <c r="H64" s="133"/>
      <c r="I64" s="120"/>
      <c r="J64" s="121"/>
      <c r="K64" s="187">
        <v>0</v>
      </c>
      <c r="L64" s="187">
        <v>0</v>
      </c>
      <c r="M64" s="187">
        <v>0</v>
      </c>
      <c r="N64" s="176">
        <v>0.5</v>
      </c>
      <c r="O64" s="120">
        <v>4723</v>
      </c>
      <c r="P64" s="179">
        <f t="shared" si="4"/>
        <v>2361.5</v>
      </c>
      <c r="Q64" s="182">
        <f t="shared" si="5"/>
        <v>0</v>
      </c>
      <c r="R64" s="182">
        <f t="shared" si="6"/>
        <v>2361.5</v>
      </c>
      <c r="S64" s="184">
        <f t="shared" si="9"/>
        <v>-2361.5</v>
      </c>
      <c r="T64" s="296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117" customFormat="1" ht="18" customHeight="1" x14ac:dyDescent="0.2">
      <c r="A65" s="295"/>
      <c r="B65" s="196" t="s">
        <v>180</v>
      </c>
      <c r="C65" s="137" t="s">
        <v>220</v>
      </c>
      <c r="D65" s="172" t="s">
        <v>40</v>
      </c>
      <c r="E65" s="221"/>
      <c r="F65" s="235"/>
      <c r="G65" s="182">
        <f t="shared" si="10"/>
        <v>0</v>
      </c>
      <c r="H65" s="133"/>
      <c r="I65" s="120"/>
      <c r="J65" s="121"/>
      <c r="K65" s="187">
        <v>0</v>
      </c>
      <c r="L65" s="187">
        <v>0</v>
      </c>
      <c r="M65" s="187">
        <v>0</v>
      </c>
      <c r="N65" s="176">
        <v>0.5</v>
      </c>
      <c r="O65" s="120">
        <v>4723</v>
      </c>
      <c r="P65" s="179">
        <f t="shared" si="4"/>
        <v>2361.5</v>
      </c>
      <c r="Q65" s="182">
        <f t="shared" si="5"/>
        <v>0</v>
      </c>
      <c r="R65" s="182">
        <f t="shared" si="6"/>
        <v>2361.5</v>
      </c>
      <c r="S65" s="184">
        <f t="shared" si="9"/>
        <v>-2361.5</v>
      </c>
      <c r="T65" s="296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s="117" customFormat="1" ht="17.25" customHeight="1" x14ac:dyDescent="0.2">
      <c r="A66" s="295"/>
      <c r="B66" s="196" t="s">
        <v>181</v>
      </c>
      <c r="C66" s="139" t="s">
        <v>205</v>
      </c>
      <c r="D66" s="172" t="s">
        <v>40</v>
      </c>
      <c r="E66" s="222"/>
      <c r="F66" s="236"/>
      <c r="G66" s="182">
        <f t="shared" si="10"/>
        <v>0</v>
      </c>
      <c r="H66" s="133"/>
      <c r="I66" s="120"/>
      <c r="J66" s="121"/>
      <c r="K66" s="187">
        <v>0</v>
      </c>
      <c r="L66" s="187">
        <v>0</v>
      </c>
      <c r="M66" s="187">
        <v>0</v>
      </c>
      <c r="N66" s="176">
        <v>2</v>
      </c>
      <c r="O66" s="120">
        <v>4723</v>
      </c>
      <c r="P66" s="179">
        <f t="shared" si="4"/>
        <v>9446</v>
      </c>
      <c r="Q66" s="182">
        <f t="shared" si="5"/>
        <v>0</v>
      </c>
      <c r="R66" s="182">
        <f t="shared" si="6"/>
        <v>9446</v>
      </c>
      <c r="S66" s="184">
        <f t="shared" si="9"/>
        <v>-9446</v>
      </c>
      <c r="T66" s="296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s="117" customFormat="1" ht="15.75" customHeight="1" x14ac:dyDescent="0.2">
      <c r="A67" s="295"/>
      <c r="B67" s="196" t="s">
        <v>182</v>
      </c>
      <c r="C67" s="139" t="s">
        <v>206</v>
      </c>
      <c r="D67" s="171" t="s">
        <v>40</v>
      </c>
      <c r="E67" s="222"/>
      <c r="F67" s="236"/>
      <c r="G67" s="182">
        <f t="shared" si="10"/>
        <v>0</v>
      </c>
      <c r="H67" s="133"/>
      <c r="I67" s="120"/>
      <c r="J67" s="121"/>
      <c r="K67" s="187">
        <v>0</v>
      </c>
      <c r="L67" s="187">
        <v>0</v>
      </c>
      <c r="M67" s="187">
        <v>0</v>
      </c>
      <c r="N67" s="176">
        <v>2</v>
      </c>
      <c r="O67" s="120">
        <v>4723</v>
      </c>
      <c r="P67" s="179">
        <f t="shared" si="4"/>
        <v>9446</v>
      </c>
      <c r="Q67" s="182">
        <f t="shared" si="5"/>
        <v>0</v>
      </c>
      <c r="R67" s="182">
        <f t="shared" si="6"/>
        <v>9446</v>
      </c>
      <c r="S67" s="184">
        <f t="shared" si="9"/>
        <v>-9446</v>
      </c>
      <c r="T67" s="296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s="117" customFormat="1" ht="15.75" customHeight="1" x14ac:dyDescent="0.2">
      <c r="A68" s="295"/>
      <c r="B68" s="196" t="s">
        <v>183</v>
      </c>
      <c r="C68" s="139" t="s">
        <v>207</v>
      </c>
      <c r="D68" s="171" t="s">
        <v>40</v>
      </c>
      <c r="E68" s="222"/>
      <c r="F68" s="236"/>
      <c r="G68" s="182">
        <f t="shared" si="10"/>
        <v>0</v>
      </c>
      <c r="H68" s="133"/>
      <c r="I68" s="120"/>
      <c r="J68" s="121"/>
      <c r="K68" s="187">
        <v>0</v>
      </c>
      <c r="L68" s="187">
        <v>0</v>
      </c>
      <c r="M68" s="187">
        <v>0</v>
      </c>
      <c r="N68" s="176">
        <v>2</v>
      </c>
      <c r="O68" s="120">
        <v>4723</v>
      </c>
      <c r="P68" s="179">
        <f t="shared" si="4"/>
        <v>9446</v>
      </c>
      <c r="Q68" s="182">
        <f t="shared" si="5"/>
        <v>0</v>
      </c>
      <c r="R68" s="182">
        <f t="shared" si="6"/>
        <v>9446</v>
      </c>
      <c r="S68" s="184">
        <f t="shared" si="9"/>
        <v>-9446</v>
      </c>
      <c r="T68" s="296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s="117" customFormat="1" ht="16.5" customHeight="1" x14ac:dyDescent="0.2">
      <c r="A69" s="295"/>
      <c r="B69" s="196" t="s">
        <v>184</v>
      </c>
      <c r="C69" s="139" t="s">
        <v>208</v>
      </c>
      <c r="D69" s="171" t="s">
        <v>40</v>
      </c>
      <c r="E69" s="222"/>
      <c r="F69" s="236"/>
      <c r="G69" s="182">
        <f t="shared" si="10"/>
        <v>0</v>
      </c>
      <c r="H69" s="133"/>
      <c r="I69" s="120"/>
      <c r="J69" s="121"/>
      <c r="K69" s="187">
        <v>0</v>
      </c>
      <c r="L69" s="187">
        <v>0</v>
      </c>
      <c r="M69" s="187">
        <v>0</v>
      </c>
      <c r="N69" s="176">
        <v>2</v>
      </c>
      <c r="O69" s="120">
        <v>4723</v>
      </c>
      <c r="P69" s="179">
        <f t="shared" si="4"/>
        <v>9446</v>
      </c>
      <c r="Q69" s="182">
        <f t="shared" si="5"/>
        <v>0</v>
      </c>
      <c r="R69" s="182">
        <f t="shared" si="6"/>
        <v>9446</v>
      </c>
      <c r="S69" s="184">
        <f t="shared" si="9"/>
        <v>-9446</v>
      </c>
      <c r="T69" s="296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117" customFormat="1" ht="17.25" customHeight="1" x14ac:dyDescent="0.2">
      <c r="A70" s="295"/>
      <c r="B70" s="196" t="s">
        <v>185</v>
      </c>
      <c r="C70" s="139" t="s">
        <v>209</v>
      </c>
      <c r="D70" s="171" t="s">
        <v>40</v>
      </c>
      <c r="E70" s="222"/>
      <c r="F70" s="236"/>
      <c r="G70" s="182">
        <f t="shared" si="10"/>
        <v>0</v>
      </c>
      <c r="H70" s="133"/>
      <c r="I70" s="120"/>
      <c r="J70" s="121"/>
      <c r="K70" s="187">
        <v>0</v>
      </c>
      <c r="L70" s="187">
        <v>0</v>
      </c>
      <c r="M70" s="187">
        <v>0</v>
      </c>
      <c r="N70" s="176">
        <v>2</v>
      </c>
      <c r="O70" s="120">
        <v>4723</v>
      </c>
      <c r="P70" s="179">
        <f t="shared" si="4"/>
        <v>9446</v>
      </c>
      <c r="Q70" s="182">
        <f t="shared" si="5"/>
        <v>0</v>
      </c>
      <c r="R70" s="182">
        <f t="shared" si="6"/>
        <v>9446</v>
      </c>
      <c r="S70" s="184">
        <f t="shared" si="9"/>
        <v>-9446</v>
      </c>
      <c r="T70" s="296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s="117" customFormat="1" ht="19.5" customHeight="1" x14ac:dyDescent="0.2">
      <c r="A71" s="295"/>
      <c r="B71" s="196" t="s">
        <v>186</v>
      </c>
      <c r="C71" s="139" t="s">
        <v>210</v>
      </c>
      <c r="D71" s="171" t="s">
        <v>40</v>
      </c>
      <c r="E71" s="222"/>
      <c r="F71" s="236"/>
      <c r="G71" s="182">
        <f t="shared" si="10"/>
        <v>0</v>
      </c>
      <c r="H71" s="133"/>
      <c r="I71" s="120"/>
      <c r="J71" s="121"/>
      <c r="K71" s="187">
        <v>0</v>
      </c>
      <c r="L71" s="187">
        <v>0</v>
      </c>
      <c r="M71" s="187">
        <v>0</v>
      </c>
      <c r="N71" s="176">
        <v>2</v>
      </c>
      <c r="O71" s="120">
        <v>4723</v>
      </c>
      <c r="P71" s="179">
        <f t="shared" si="4"/>
        <v>9446</v>
      </c>
      <c r="Q71" s="182">
        <f t="shared" si="5"/>
        <v>0</v>
      </c>
      <c r="R71" s="182">
        <f t="shared" si="6"/>
        <v>9446</v>
      </c>
      <c r="S71" s="184">
        <f t="shared" si="9"/>
        <v>-9446</v>
      </c>
      <c r="T71" s="296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s="117" customFormat="1" ht="18.75" customHeight="1" x14ac:dyDescent="0.2">
      <c r="A72" s="295"/>
      <c r="B72" s="196" t="s">
        <v>237</v>
      </c>
      <c r="C72" s="139" t="s">
        <v>211</v>
      </c>
      <c r="D72" s="171" t="s">
        <v>40</v>
      </c>
      <c r="E72" s="222"/>
      <c r="F72" s="236"/>
      <c r="G72" s="182">
        <f t="shared" si="10"/>
        <v>0</v>
      </c>
      <c r="H72" s="133"/>
      <c r="I72" s="120"/>
      <c r="J72" s="121"/>
      <c r="K72" s="187">
        <v>0</v>
      </c>
      <c r="L72" s="187">
        <v>0</v>
      </c>
      <c r="M72" s="187">
        <v>0</v>
      </c>
      <c r="N72" s="176">
        <v>2</v>
      </c>
      <c r="O72" s="120">
        <v>4723</v>
      </c>
      <c r="P72" s="179">
        <f t="shared" si="4"/>
        <v>9446</v>
      </c>
      <c r="Q72" s="182">
        <f t="shared" si="5"/>
        <v>0</v>
      </c>
      <c r="R72" s="182">
        <f t="shared" si="6"/>
        <v>9446</v>
      </c>
      <c r="S72" s="184">
        <f t="shared" si="9"/>
        <v>-9446</v>
      </c>
      <c r="T72" s="296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s="117" customFormat="1" ht="18" customHeight="1" x14ac:dyDescent="0.2">
      <c r="A73" s="295"/>
      <c r="B73" s="196" t="s">
        <v>238</v>
      </c>
      <c r="C73" s="138" t="s">
        <v>203</v>
      </c>
      <c r="D73" s="171" t="s">
        <v>40</v>
      </c>
      <c r="E73" s="222"/>
      <c r="F73" s="236"/>
      <c r="G73" s="182">
        <f t="shared" si="10"/>
        <v>0</v>
      </c>
      <c r="H73" s="133"/>
      <c r="I73" s="120"/>
      <c r="J73" s="121"/>
      <c r="K73" s="187">
        <v>0</v>
      </c>
      <c r="L73" s="187">
        <v>0</v>
      </c>
      <c r="M73" s="187">
        <v>0</v>
      </c>
      <c r="N73" s="176">
        <v>1</v>
      </c>
      <c r="O73" s="120">
        <v>4723</v>
      </c>
      <c r="P73" s="179">
        <f t="shared" si="4"/>
        <v>4723</v>
      </c>
      <c r="Q73" s="182">
        <f t="shared" si="5"/>
        <v>0</v>
      </c>
      <c r="R73" s="182">
        <f t="shared" si="6"/>
        <v>4723</v>
      </c>
      <c r="S73" s="184">
        <f t="shared" si="9"/>
        <v>-4723</v>
      </c>
      <c r="T73" s="296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s="117" customFormat="1" ht="15" customHeight="1" x14ac:dyDescent="0.2">
      <c r="A74" s="295"/>
      <c r="B74" s="196" t="s">
        <v>239</v>
      </c>
      <c r="C74" s="143" t="s">
        <v>226</v>
      </c>
      <c r="D74" s="171" t="s">
        <v>40</v>
      </c>
      <c r="E74" s="223"/>
      <c r="F74" s="236"/>
      <c r="G74" s="182">
        <f t="shared" si="10"/>
        <v>0</v>
      </c>
      <c r="H74" s="133"/>
      <c r="I74" s="120"/>
      <c r="J74" s="121"/>
      <c r="K74" s="187">
        <v>0</v>
      </c>
      <c r="L74" s="187">
        <v>0</v>
      </c>
      <c r="M74" s="187">
        <v>0</v>
      </c>
      <c r="N74" s="176">
        <v>1.5</v>
      </c>
      <c r="O74" s="120">
        <v>4723</v>
      </c>
      <c r="P74" s="179">
        <f t="shared" si="4"/>
        <v>7084.5</v>
      </c>
      <c r="Q74" s="182">
        <f t="shared" si="5"/>
        <v>0</v>
      </c>
      <c r="R74" s="182">
        <f t="shared" si="6"/>
        <v>7084.5</v>
      </c>
      <c r="S74" s="184">
        <f t="shared" si="9"/>
        <v>-7084.5</v>
      </c>
      <c r="T74" s="296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s="117" customFormat="1" ht="16.5" customHeight="1" x14ac:dyDescent="0.2">
      <c r="A75" s="295"/>
      <c r="B75" s="196" t="s">
        <v>240</v>
      </c>
      <c r="C75" s="165" t="s">
        <v>229</v>
      </c>
      <c r="D75" s="171" t="s">
        <v>40</v>
      </c>
      <c r="E75" s="224"/>
      <c r="F75" s="236"/>
      <c r="G75" s="182">
        <f t="shared" si="10"/>
        <v>0</v>
      </c>
      <c r="H75" s="133"/>
      <c r="I75" s="120">
        <v>5000</v>
      </c>
      <c r="J75" s="121"/>
      <c r="K75" s="187">
        <v>0</v>
      </c>
      <c r="L75" s="187">
        <v>0</v>
      </c>
      <c r="M75" s="187">
        <v>0</v>
      </c>
      <c r="N75" s="133">
        <v>2</v>
      </c>
      <c r="O75" s="120">
        <v>5000</v>
      </c>
      <c r="P75" s="179">
        <f t="shared" si="4"/>
        <v>10000</v>
      </c>
      <c r="Q75" s="182">
        <f t="shared" si="5"/>
        <v>0</v>
      </c>
      <c r="R75" s="182">
        <f t="shared" si="6"/>
        <v>10000</v>
      </c>
      <c r="S75" s="184">
        <f t="shared" si="9"/>
        <v>-10000</v>
      </c>
      <c r="T75" s="296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s="117" customFormat="1" ht="15.75" customHeight="1" thickBot="1" x14ac:dyDescent="0.25">
      <c r="A76" s="298"/>
      <c r="B76" s="196" t="s">
        <v>241</v>
      </c>
      <c r="C76" s="197" t="s">
        <v>230</v>
      </c>
      <c r="D76" s="198" t="s">
        <v>40</v>
      </c>
      <c r="E76" s="225"/>
      <c r="F76" s="237"/>
      <c r="G76" s="183">
        <f t="shared" si="10"/>
        <v>0</v>
      </c>
      <c r="H76" s="199"/>
      <c r="I76" s="200">
        <v>5000</v>
      </c>
      <c r="J76" s="201"/>
      <c r="K76" s="202">
        <v>0</v>
      </c>
      <c r="L76" s="202">
        <v>0</v>
      </c>
      <c r="M76" s="202">
        <v>0</v>
      </c>
      <c r="N76" s="199">
        <v>2</v>
      </c>
      <c r="O76" s="200">
        <v>5000</v>
      </c>
      <c r="P76" s="203">
        <f t="shared" si="4"/>
        <v>10000</v>
      </c>
      <c r="Q76" s="204">
        <f t="shared" si="5"/>
        <v>0</v>
      </c>
      <c r="R76" s="204">
        <f t="shared" si="6"/>
        <v>10000</v>
      </c>
      <c r="S76" s="205">
        <f t="shared" si="9"/>
        <v>-10000</v>
      </c>
      <c r="T76" s="296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thickBot="1" x14ac:dyDescent="0.25">
      <c r="A77" s="206" t="s">
        <v>34</v>
      </c>
      <c r="B77" s="207" t="s">
        <v>43</v>
      </c>
      <c r="C77" s="208" t="s">
        <v>44</v>
      </c>
      <c r="D77" s="209"/>
      <c r="E77" s="210"/>
      <c r="F77" s="211"/>
      <c r="G77" s="212"/>
      <c r="H77" s="210"/>
      <c r="I77" s="211"/>
      <c r="J77" s="212"/>
      <c r="K77" s="210"/>
      <c r="L77" s="211"/>
      <c r="M77" s="212">
        <f>SUM(M78:M80)</f>
        <v>0</v>
      </c>
      <c r="N77" s="210"/>
      <c r="O77" s="211"/>
      <c r="P77" s="212">
        <f t="shared" ref="P77:S77" si="11">SUM(P78:P80)</f>
        <v>0</v>
      </c>
      <c r="Q77" s="212">
        <f t="shared" si="11"/>
        <v>0</v>
      </c>
      <c r="R77" s="212">
        <f t="shared" si="11"/>
        <v>0</v>
      </c>
      <c r="S77" s="213">
        <f t="shared" si="11"/>
        <v>0</v>
      </c>
      <c r="T77" s="299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 x14ac:dyDescent="0.2">
      <c r="A78" s="300" t="s">
        <v>37</v>
      </c>
      <c r="B78" s="44" t="s">
        <v>45</v>
      </c>
      <c r="C78" s="166" t="s">
        <v>39</v>
      </c>
      <c r="D78" s="173"/>
      <c r="E78" s="339" t="s">
        <v>46</v>
      </c>
      <c r="F78" s="338"/>
      <c r="G78" s="340"/>
      <c r="H78" s="342" t="s">
        <v>46</v>
      </c>
      <c r="I78" s="338"/>
      <c r="J78" s="340"/>
      <c r="K78" s="153">
        <v>0</v>
      </c>
      <c r="L78" s="48"/>
      <c r="M78" s="49">
        <f t="shared" ref="M78:M80" si="12">K78*L78</f>
        <v>0</v>
      </c>
      <c r="N78" s="47"/>
      <c r="O78" s="48"/>
      <c r="P78" s="49">
        <f t="shared" ref="P78:P80" si="13">N78*O78</f>
        <v>0</v>
      </c>
      <c r="Q78" s="49">
        <f t="shared" ref="Q78:Q80" si="14">G78+M78</f>
        <v>0</v>
      </c>
      <c r="R78" s="49">
        <f t="shared" ref="R78:R80" si="15">J78+P78</f>
        <v>0</v>
      </c>
      <c r="S78" s="49">
        <f t="shared" ref="S78:S80" si="16">Q78-R78</f>
        <v>0</v>
      </c>
      <c r="T78" s="301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30" customHeight="1" x14ac:dyDescent="0.2">
      <c r="A79" s="302" t="s">
        <v>37</v>
      </c>
      <c r="B79" s="50" t="s">
        <v>47</v>
      </c>
      <c r="C79" s="166" t="s">
        <v>39</v>
      </c>
      <c r="D79" s="173"/>
      <c r="E79" s="341"/>
      <c r="F79" s="338"/>
      <c r="G79" s="340"/>
      <c r="H79" s="343"/>
      <c r="I79" s="338"/>
      <c r="J79" s="340"/>
      <c r="K79" s="47"/>
      <c r="L79" s="48"/>
      <c r="M79" s="49">
        <f t="shared" si="12"/>
        <v>0</v>
      </c>
      <c r="N79" s="47"/>
      <c r="O79" s="48"/>
      <c r="P79" s="49">
        <f t="shared" si="13"/>
        <v>0</v>
      </c>
      <c r="Q79" s="49">
        <f t="shared" si="14"/>
        <v>0</v>
      </c>
      <c r="R79" s="49">
        <f t="shared" si="15"/>
        <v>0</v>
      </c>
      <c r="S79" s="49">
        <f t="shared" si="16"/>
        <v>0</v>
      </c>
      <c r="T79" s="301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thickBot="1" x14ac:dyDescent="0.25">
      <c r="A80" s="303" t="s">
        <v>37</v>
      </c>
      <c r="B80" s="51" t="s">
        <v>48</v>
      </c>
      <c r="C80" s="167" t="s">
        <v>39</v>
      </c>
      <c r="D80" s="174"/>
      <c r="E80" s="341"/>
      <c r="F80" s="338"/>
      <c r="G80" s="340"/>
      <c r="H80" s="343"/>
      <c r="I80" s="338"/>
      <c r="J80" s="340"/>
      <c r="K80" s="54"/>
      <c r="L80" s="119"/>
      <c r="M80" s="55">
        <f t="shared" si="12"/>
        <v>0</v>
      </c>
      <c r="N80" s="54"/>
      <c r="O80" s="119"/>
      <c r="P80" s="55">
        <f t="shared" si="13"/>
        <v>0</v>
      </c>
      <c r="Q80" s="55">
        <f t="shared" si="14"/>
        <v>0</v>
      </c>
      <c r="R80" s="55">
        <f t="shared" si="15"/>
        <v>0</v>
      </c>
      <c r="S80" s="55">
        <f t="shared" si="16"/>
        <v>0</v>
      </c>
      <c r="T80" s="285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30" customHeight="1" thickBot="1" x14ac:dyDescent="0.25">
      <c r="A81" s="304" t="s">
        <v>34</v>
      </c>
      <c r="B81" s="42" t="s">
        <v>49</v>
      </c>
      <c r="C81" s="305" t="s">
        <v>50</v>
      </c>
      <c r="D81" s="169"/>
      <c r="E81" s="306"/>
      <c r="F81" s="307"/>
      <c r="G81" s="43"/>
      <c r="H81" s="306"/>
      <c r="I81" s="307"/>
      <c r="J81" s="43"/>
      <c r="K81" s="306"/>
      <c r="L81" s="307"/>
      <c r="M81" s="43">
        <f>SUM(M82:M84)</f>
        <v>0</v>
      </c>
      <c r="N81" s="306"/>
      <c r="O81" s="307"/>
      <c r="P81" s="43">
        <f t="shared" ref="P81:S81" si="17">SUM(P82:P84)</f>
        <v>0</v>
      </c>
      <c r="Q81" s="43">
        <f t="shared" si="17"/>
        <v>0</v>
      </c>
      <c r="R81" s="43">
        <f t="shared" si="17"/>
        <v>0</v>
      </c>
      <c r="S81" s="43">
        <f t="shared" si="17"/>
        <v>0</v>
      </c>
      <c r="T81" s="299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x14ac:dyDescent="0.2">
      <c r="A82" s="300" t="s">
        <v>37</v>
      </c>
      <c r="B82" s="44" t="s">
        <v>51</v>
      </c>
      <c r="C82" s="45" t="s">
        <v>39</v>
      </c>
      <c r="D82" s="46"/>
      <c r="E82" s="342" t="s">
        <v>46</v>
      </c>
      <c r="F82" s="338"/>
      <c r="G82" s="340"/>
      <c r="H82" s="342" t="s">
        <v>46</v>
      </c>
      <c r="I82" s="338"/>
      <c r="J82" s="340"/>
      <c r="K82" s="47"/>
      <c r="L82" s="48"/>
      <c r="M82" s="49">
        <f t="shared" ref="M82:M84" si="18">K82*L82</f>
        <v>0</v>
      </c>
      <c r="N82" s="47"/>
      <c r="O82" s="48"/>
      <c r="P82" s="49">
        <f t="shared" ref="P82:P84" si="19">N82*O82</f>
        <v>0</v>
      </c>
      <c r="Q82" s="49">
        <f t="shared" ref="Q82:Q84" si="20">G82+M82</f>
        <v>0</v>
      </c>
      <c r="R82" s="49">
        <f t="shared" ref="R82:R84" si="21">J82+P82</f>
        <v>0</v>
      </c>
      <c r="S82" s="49">
        <f t="shared" ref="S82:S84" si="22">Q82-R82</f>
        <v>0</v>
      </c>
      <c r="T82" s="30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30" customHeight="1" x14ac:dyDescent="0.2">
      <c r="A83" s="302" t="s">
        <v>37</v>
      </c>
      <c r="B83" s="50" t="s">
        <v>52</v>
      </c>
      <c r="C83" s="45" t="s">
        <v>39</v>
      </c>
      <c r="D83" s="46"/>
      <c r="E83" s="343"/>
      <c r="F83" s="338"/>
      <c r="G83" s="340"/>
      <c r="H83" s="343"/>
      <c r="I83" s="338"/>
      <c r="J83" s="340"/>
      <c r="K83" s="47"/>
      <c r="L83" s="48"/>
      <c r="M83" s="49">
        <f t="shared" si="18"/>
        <v>0</v>
      </c>
      <c r="N83" s="47"/>
      <c r="O83" s="48"/>
      <c r="P83" s="49">
        <f t="shared" si="19"/>
        <v>0</v>
      </c>
      <c r="Q83" s="49">
        <f t="shared" si="20"/>
        <v>0</v>
      </c>
      <c r="R83" s="49">
        <f t="shared" si="21"/>
        <v>0</v>
      </c>
      <c r="S83" s="49">
        <f t="shared" si="22"/>
        <v>0</v>
      </c>
      <c r="T83" s="301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0" customHeight="1" x14ac:dyDescent="0.2">
      <c r="A84" s="303" t="s">
        <v>37</v>
      </c>
      <c r="B84" s="51" t="s">
        <v>53</v>
      </c>
      <c r="C84" s="52" t="s">
        <v>39</v>
      </c>
      <c r="D84" s="53"/>
      <c r="E84" s="344"/>
      <c r="F84" s="345"/>
      <c r="G84" s="346"/>
      <c r="H84" s="344"/>
      <c r="I84" s="345"/>
      <c r="J84" s="346"/>
      <c r="K84" s="54"/>
      <c r="L84" s="119"/>
      <c r="M84" s="55">
        <f t="shared" si="18"/>
        <v>0</v>
      </c>
      <c r="N84" s="54"/>
      <c r="O84" s="119"/>
      <c r="P84" s="55">
        <f t="shared" si="19"/>
        <v>0</v>
      </c>
      <c r="Q84" s="49">
        <f t="shared" si="20"/>
        <v>0</v>
      </c>
      <c r="R84" s="49">
        <f t="shared" si="21"/>
        <v>0</v>
      </c>
      <c r="S84" s="49">
        <f t="shared" si="22"/>
        <v>0</v>
      </c>
      <c r="T84" s="285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0" customHeight="1" x14ac:dyDescent="0.2">
      <c r="A85" s="308" t="s">
        <v>54</v>
      </c>
      <c r="B85" s="56"/>
      <c r="C85" s="57"/>
      <c r="D85" s="58"/>
      <c r="E85" s="59"/>
      <c r="F85" s="60"/>
      <c r="G85" s="61">
        <f>G26+G77+G81</f>
        <v>0</v>
      </c>
      <c r="H85" s="59"/>
      <c r="I85" s="60"/>
      <c r="J85" s="61">
        <f>J26+J77+J81</f>
        <v>0</v>
      </c>
      <c r="K85" s="59"/>
      <c r="L85" s="60"/>
      <c r="M85" s="61">
        <f>M26+M77+M81</f>
        <v>457948</v>
      </c>
      <c r="N85" s="59"/>
      <c r="O85" s="60"/>
      <c r="P85" s="61">
        <f>P26+P77+P81</f>
        <v>457948</v>
      </c>
      <c r="Q85" s="61">
        <f>Q26+Q77+Q81</f>
        <v>457948</v>
      </c>
      <c r="R85" s="61">
        <f>R26+R77+R81</f>
        <v>457948</v>
      </c>
      <c r="S85" s="61">
        <f>S26+S77+S81</f>
        <v>0</v>
      </c>
      <c r="T85" s="309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30" customHeight="1" x14ac:dyDescent="0.2">
      <c r="A86" s="304" t="s">
        <v>26</v>
      </c>
      <c r="B86" s="42" t="s">
        <v>55</v>
      </c>
      <c r="C86" s="305" t="s">
        <v>56</v>
      </c>
      <c r="D86" s="310"/>
      <c r="E86" s="306"/>
      <c r="F86" s="307"/>
      <c r="G86" s="311"/>
      <c r="H86" s="306"/>
      <c r="I86" s="307"/>
      <c r="J86" s="311"/>
      <c r="K86" s="306"/>
      <c r="L86" s="307"/>
      <c r="M86" s="311"/>
      <c r="N86" s="306"/>
      <c r="O86" s="307"/>
      <c r="P86" s="311"/>
      <c r="Q86" s="311"/>
      <c r="R86" s="311"/>
      <c r="S86" s="311"/>
      <c r="T86" s="299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</row>
    <row r="87" spans="1:38" ht="30" customHeight="1" x14ac:dyDescent="0.2">
      <c r="A87" s="300" t="s">
        <v>37</v>
      </c>
      <c r="B87" s="62" t="s">
        <v>57</v>
      </c>
      <c r="C87" s="45" t="s">
        <v>58</v>
      </c>
      <c r="D87" s="46"/>
      <c r="E87" s="47"/>
      <c r="F87" s="63">
        <v>0.22</v>
      </c>
      <c r="G87" s="49">
        <f t="shared" ref="G87:G88" si="23">E87*F87</f>
        <v>0</v>
      </c>
      <c r="H87" s="47"/>
      <c r="I87" s="63">
        <v>0.22</v>
      </c>
      <c r="J87" s="49">
        <f t="shared" ref="J87:J88" si="24">H87*I87</f>
        <v>0</v>
      </c>
      <c r="K87" s="47">
        <f>M26</f>
        <v>457948</v>
      </c>
      <c r="L87" s="63">
        <v>0.22</v>
      </c>
      <c r="M87" s="49">
        <f t="shared" ref="M87:M88" si="25">K87*L87</f>
        <v>100748.56</v>
      </c>
      <c r="N87" s="47">
        <f>P26</f>
        <v>457948</v>
      </c>
      <c r="O87" s="63">
        <v>0.22</v>
      </c>
      <c r="P87" s="49">
        <f t="shared" ref="P87:P88" si="26">N87*O87</f>
        <v>100748.56</v>
      </c>
      <c r="Q87" s="49">
        <f t="shared" ref="Q87:Q88" si="27">G87+M87</f>
        <v>100748.56</v>
      </c>
      <c r="R87" s="49">
        <f t="shared" ref="R87:R88" si="28">J87+P87</f>
        <v>100748.56</v>
      </c>
      <c r="S87" s="49">
        <f t="shared" ref="S87:S88" si="29">Q87-R87</f>
        <v>0</v>
      </c>
      <c r="T87" s="301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x14ac:dyDescent="0.2">
      <c r="A88" s="302" t="s">
        <v>37</v>
      </c>
      <c r="B88" s="50" t="s">
        <v>59</v>
      </c>
      <c r="C88" s="45" t="s">
        <v>44</v>
      </c>
      <c r="D88" s="46"/>
      <c r="E88" s="47"/>
      <c r="F88" s="63">
        <v>0.22</v>
      </c>
      <c r="G88" s="49">
        <f t="shared" si="23"/>
        <v>0</v>
      </c>
      <c r="H88" s="47"/>
      <c r="I88" s="63">
        <v>0.22</v>
      </c>
      <c r="J88" s="49">
        <f t="shared" si="24"/>
        <v>0</v>
      </c>
      <c r="K88" s="47"/>
      <c r="L88" s="63">
        <v>0.22</v>
      </c>
      <c r="M88" s="49">
        <f t="shared" si="25"/>
        <v>0</v>
      </c>
      <c r="N88" s="47"/>
      <c r="O88" s="63">
        <v>0.22</v>
      </c>
      <c r="P88" s="49">
        <f t="shared" si="26"/>
        <v>0</v>
      </c>
      <c r="Q88" s="49">
        <f t="shared" si="27"/>
        <v>0</v>
      </c>
      <c r="R88" s="49">
        <f t="shared" si="28"/>
        <v>0</v>
      </c>
      <c r="S88" s="49">
        <f t="shared" si="29"/>
        <v>0</v>
      </c>
      <c r="T88" s="301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x14ac:dyDescent="0.2">
      <c r="A89" s="308" t="s">
        <v>60</v>
      </c>
      <c r="B89" s="56"/>
      <c r="C89" s="57"/>
      <c r="D89" s="58"/>
      <c r="E89" s="59"/>
      <c r="F89" s="60"/>
      <c r="G89" s="61">
        <f>SUM(G87:G88)</f>
        <v>0</v>
      </c>
      <c r="H89" s="59"/>
      <c r="I89" s="60"/>
      <c r="J89" s="61">
        <f>SUM(J87:J88)</f>
        <v>0</v>
      </c>
      <c r="K89" s="59"/>
      <c r="L89" s="60"/>
      <c r="M89" s="61">
        <f>SUM(M87:M88)</f>
        <v>100748.56</v>
      </c>
      <c r="N89" s="59"/>
      <c r="O89" s="60"/>
      <c r="P89" s="61">
        <f t="shared" ref="P89:S89" si="30">SUM(P87:P88)</f>
        <v>100748.56</v>
      </c>
      <c r="Q89" s="61">
        <f t="shared" si="30"/>
        <v>100748.56</v>
      </c>
      <c r="R89" s="61">
        <f t="shared" si="30"/>
        <v>100748.56</v>
      </c>
      <c r="S89" s="61">
        <f t="shared" si="30"/>
        <v>0</v>
      </c>
      <c r="T89" s="309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30" customHeight="1" x14ac:dyDescent="0.2">
      <c r="A90" s="304" t="s">
        <v>26</v>
      </c>
      <c r="B90" s="42" t="s">
        <v>61</v>
      </c>
      <c r="C90" s="305" t="s">
        <v>62</v>
      </c>
      <c r="D90" s="310"/>
      <c r="E90" s="306"/>
      <c r="F90" s="307"/>
      <c r="G90" s="311"/>
      <c r="H90" s="306"/>
      <c r="I90" s="307"/>
      <c r="J90" s="311"/>
      <c r="K90" s="306"/>
      <c r="L90" s="307"/>
      <c r="M90" s="311"/>
      <c r="N90" s="306"/>
      <c r="O90" s="307"/>
      <c r="P90" s="311"/>
      <c r="Q90" s="311"/>
      <c r="R90" s="311"/>
      <c r="S90" s="311"/>
      <c r="T90" s="299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</row>
    <row r="91" spans="1:38" ht="30" customHeight="1" x14ac:dyDescent="0.2">
      <c r="A91" s="300" t="s">
        <v>37</v>
      </c>
      <c r="B91" s="62" t="s">
        <v>63</v>
      </c>
      <c r="C91" s="64" t="s">
        <v>64</v>
      </c>
      <c r="D91" s="46" t="s">
        <v>40</v>
      </c>
      <c r="E91" s="47"/>
      <c r="F91" s="48"/>
      <c r="G91" s="49">
        <f t="shared" ref="G91:G93" si="31">E91*F91</f>
        <v>0</v>
      </c>
      <c r="H91" s="47"/>
      <c r="I91" s="48"/>
      <c r="J91" s="49">
        <f t="shared" ref="J91:J93" si="32">H91*I91</f>
        <v>0</v>
      </c>
      <c r="K91" s="47"/>
      <c r="L91" s="48"/>
      <c r="M91" s="49">
        <f t="shared" ref="M91:M93" si="33">K91*L91</f>
        <v>0</v>
      </c>
      <c r="N91" s="47"/>
      <c r="O91" s="48"/>
      <c r="P91" s="49">
        <f t="shared" ref="P91:P93" si="34">N91*O91</f>
        <v>0</v>
      </c>
      <c r="Q91" s="49">
        <f t="shared" ref="Q91:Q93" si="35">G91+M91</f>
        <v>0</v>
      </c>
      <c r="R91" s="49">
        <f t="shared" ref="R91:R93" si="36">J91+P91</f>
        <v>0</v>
      </c>
      <c r="S91" s="49">
        <f t="shared" ref="S91:S93" si="37">Q91-R91</f>
        <v>0</v>
      </c>
      <c r="T91" s="301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x14ac:dyDescent="0.2">
      <c r="A92" s="302" t="s">
        <v>37</v>
      </c>
      <c r="B92" s="50" t="s">
        <v>65</v>
      </c>
      <c r="C92" s="64" t="s">
        <v>64</v>
      </c>
      <c r="D92" s="46" t="s">
        <v>40</v>
      </c>
      <c r="E92" s="47"/>
      <c r="F92" s="48"/>
      <c r="G92" s="49">
        <f t="shared" si="31"/>
        <v>0</v>
      </c>
      <c r="H92" s="47"/>
      <c r="I92" s="48"/>
      <c r="J92" s="49">
        <f t="shared" si="32"/>
        <v>0</v>
      </c>
      <c r="K92" s="47"/>
      <c r="L92" s="48"/>
      <c r="M92" s="49">
        <f t="shared" si="33"/>
        <v>0</v>
      </c>
      <c r="N92" s="47"/>
      <c r="O92" s="48"/>
      <c r="P92" s="49">
        <f t="shared" si="34"/>
        <v>0</v>
      </c>
      <c r="Q92" s="49">
        <f t="shared" si="35"/>
        <v>0</v>
      </c>
      <c r="R92" s="49">
        <f t="shared" si="36"/>
        <v>0</v>
      </c>
      <c r="S92" s="49">
        <f t="shared" si="37"/>
        <v>0</v>
      </c>
      <c r="T92" s="301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x14ac:dyDescent="0.2">
      <c r="A93" s="303" t="s">
        <v>37</v>
      </c>
      <c r="B93" s="51" t="s">
        <v>66</v>
      </c>
      <c r="C93" s="64" t="s">
        <v>64</v>
      </c>
      <c r="D93" s="53" t="s">
        <v>40</v>
      </c>
      <c r="E93" s="54"/>
      <c r="F93" s="119"/>
      <c r="G93" s="55">
        <f t="shared" si="31"/>
        <v>0</v>
      </c>
      <c r="H93" s="54"/>
      <c r="I93" s="119"/>
      <c r="J93" s="55">
        <f t="shared" si="32"/>
        <v>0</v>
      </c>
      <c r="K93" s="54"/>
      <c r="L93" s="119"/>
      <c r="M93" s="55">
        <f t="shared" si="33"/>
        <v>0</v>
      </c>
      <c r="N93" s="54"/>
      <c r="O93" s="119"/>
      <c r="P93" s="55">
        <f t="shared" si="34"/>
        <v>0</v>
      </c>
      <c r="Q93" s="49">
        <f t="shared" si="35"/>
        <v>0</v>
      </c>
      <c r="R93" s="49">
        <f t="shared" si="36"/>
        <v>0</v>
      </c>
      <c r="S93" s="49">
        <f t="shared" si="37"/>
        <v>0</v>
      </c>
      <c r="T93" s="28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x14ac:dyDescent="0.2">
      <c r="A94" s="308" t="s">
        <v>67</v>
      </c>
      <c r="B94" s="56"/>
      <c r="C94" s="57"/>
      <c r="D94" s="58"/>
      <c r="E94" s="59"/>
      <c r="F94" s="60"/>
      <c r="G94" s="61">
        <f>SUM(G91:G93)</f>
        <v>0</v>
      </c>
      <c r="H94" s="59"/>
      <c r="I94" s="60"/>
      <c r="J94" s="61">
        <f>SUM(J91:J93)</f>
        <v>0</v>
      </c>
      <c r="K94" s="59"/>
      <c r="L94" s="60"/>
      <c r="M94" s="61">
        <f>SUM(M91:M93)</f>
        <v>0</v>
      </c>
      <c r="N94" s="59"/>
      <c r="O94" s="60"/>
      <c r="P94" s="61">
        <f t="shared" ref="P94:S94" si="38">SUM(P91:P93)</f>
        <v>0</v>
      </c>
      <c r="Q94" s="61">
        <f t="shared" si="38"/>
        <v>0</v>
      </c>
      <c r="R94" s="61">
        <f t="shared" si="38"/>
        <v>0</v>
      </c>
      <c r="S94" s="61">
        <f t="shared" si="38"/>
        <v>0</v>
      </c>
      <c r="T94" s="309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38.25" customHeight="1" x14ac:dyDescent="0.2">
      <c r="A95" s="304" t="s">
        <v>26</v>
      </c>
      <c r="B95" s="42" t="s">
        <v>68</v>
      </c>
      <c r="C95" s="312" t="s">
        <v>69</v>
      </c>
      <c r="D95" s="310"/>
      <c r="E95" s="306"/>
      <c r="F95" s="307"/>
      <c r="G95" s="311"/>
      <c r="H95" s="306"/>
      <c r="I95" s="307"/>
      <c r="J95" s="311"/>
      <c r="K95" s="306"/>
      <c r="L95" s="307"/>
      <c r="M95" s="311"/>
      <c r="N95" s="306"/>
      <c r="O95" s="307"/>
      <c r="P95" s="311"/>
      <c r="Q95" s="311"/>
      <c r="R95" s="311"/>
      <c r="S95" s="311"/>
      <c r="T95" s="299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</row>
    <row r="96" spans="1:38" ht="30" customHeight="1" x14ac:dyDescent="0.2">
      <c r="A96" s="300" t="s">
        <v>37</v>
      </c>
      <c r="B96" s="62" t="s">
        <v>70</v>
      </c>
      <c r="C96" s="64" t="s">
        <v>71</v>
      </c>
      <c r="D96" s="46" t="s">
        <v>40</v>
      </c>
      <c r="E96" s="47"/>
      <c r="F96" s="48"/>
      <c r="G96" s="49">
        <f t="shared" ref="G96:G99" si="39">E96*F96</f>
        <v>0</v>
      </c>
      <c r="H96" s="47"/>
      <c r="I96" s="48"/>
      <c r="J96" s="49">
        <f t="shared" ref="J96:J99" si="40">H96*I96</f>
        <v>0</v>
      </c>
      <c r="K96" s="47"/>
      <c r="L96" s="48"/>
      <c r="M96" s="49">
        <f t="shared" ref="M96:M99" si="41">K96*L96</f>
        <v>0</v>
      </c>
      <c r="N96" s="47"/>
      <c r="O96" s="48"/>
      <c r="P96" s="49">
        <f t="shared" ref="P96:P99" si="42">N96*O96</f>
        <v>0</v>
      </c>
      <c r="Q96" s="49">
        <f t="shared" ref="Q96:Q99" si="43">G96+M96</f>
        <v>0</v>
      </c>
      <c r="R96" s="49">
        <f t="shared" ref="R96:R99" si="44">J96+P96</f>
        <v>0</v>
      </c>
      <c r="S96" s="49">
        <f t="shared" ref="S96:S99" si="45">Q96-R96</f>
        <v>0</v>
      </c>
      <c r="T96" s="301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 x14ac:dyDescent="0.2">
      <c r="A97" s="302" t="s">
        <v>37</v>
      </c>
      <c r="B97" s="51" t="s">
        <v>72</v>
      </c>
      <c r="C97" s="64" t="s">
        <v>73</v>
      </c>
      <c r="D97" s="46" t="s">
        <v>40</v>
      </c>
      <c r="E97" s="47"/>
      <c r="F97" s="48"/>
      <c r="G97" s="49">
        <f t="shared" si="39"/>
        <v>0</v>
      </c>
      <c r="H97" s="47"/>
      <c r="I97" s="48"/>
      <c r="J97" s="49">
        <f t="shared" si="40"/>
        <v>0</v>
      </c>
      <c r="K97" s="47"/>
      <c r="L97" s="48"/>
      <c r="M97" s="49">
        <f t="shared" si="41"/>
        <v>0</v>
      </c>
      <c r="N97" s="47"/>
      <c r="O97" s="48"/>
      <c r="P97" s="49">
        <f t="shared" si="42"/>
        <v>0</v>
      </c>
      <c r="Q97" s="49">
        <f t="shared" si="43"/>
        <v>0</v>
      </c>
      <c r="R97" s="49">
        <f t="shared" si="44"/>
        <v>0</v>
      </c>
      <c r="S97" s="49">
        <f t="shared" si="45"/>
        <v>0</v>
      </c>
      <c r="T97" s="301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 x14ac:dyDescent="0.2">
      <c r="A98" s="302" t="s">
        <v>37</v>
      </c>
      <c r="B98" s="50" t="s">
        <v>74</v>
      </c>
      <c r="C98" s="65" t="s">
        <v>75</v>
      </c>
      <c r="D98" s="46" t="s">
        <v>40</v>
      </c>
      <c r="E98" s="47"/>
      <c r="F98" s="48"/>
      <c r="G98" s="49">
        <f t="shared" si="39"/>
        <v>0</v>
      </c>
      <c r="H98" s="47"/>
      <c r="I98" s="48"/>
      <c r="J98" s="49">
        <f t="shared" si="40"/>
        <v>0</v>
      </c>
      <c r="K98" s="47"/>
      <c r="L98" s="48"/>
      <c r="M98" s="49">
        <f t="shared" si="41"/>
        <v>0</v>
      </c>
      <c r="N98" s="47"/>
      <c r="O98" s="48"/>
      <c r="P98" s="49">
        <f t="shared" si="42"/>
        <v>0</v>
      </c>
      <c r="Q98" s="49">
        <f t="shared" si="43"/>
        <v>0</v>
      </c>
      <c r="R98" s="49">
        <f t="shared" si="44"/>
        <v>0</v>
      </c>
      <c r="S98" s="49">
        <f t="shared" si="45"/>
        <v>0</v>
      </c>
      <c r="T98" s="301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45.75" customHeight="1" x14ac:dyDescent="0.2">
      <c r="A99" s="303" t="s">
        <v>37</v>
      </c>
      <c r="B99" s="50" t="s">
        <v>76</v>
      </c>
      <c r="C99" s="66" t="s">
        <v>77</v>
      </c>
      <c r="D99" s="53" t="s">
        <v>40</v>
      </c>
      <c r="E99" s="54"/>
      <c r="F99" s="119"/>
      <c r="G99" s="55">
        <f t="shared" si="39"/>
        <v>0</v>
      </c>
      <c r="H99" s="54"/>
      <c r="I99" s="119"/>
      <c r="J99" s="55">
        <f t="shared" si="40"/>
        <v>0</v>
      </c>
      <c r="K99" s="54"/>
      <c r="L99" s="119"/>
      <c r="M99" s="55">
        <f t="shared" si="41"/>
        <v>0</v>
      </c>
      <c r="N99" s="54"/>
      <c r="O99" s="119"/>
      <c r="P99" s="55">
        <f t="shared" si="42"/>
        <v>0</v>
      </c>
      <c r="Q99" s="49">
        <f t="shared" si="43"/>
        <v>0</v>
      </c>
      <c r="R99" s="49">
        <f t="shared" si="44"/>
        <v>0</v>
      </c>
      <c r="S99" s="49">
        <f t="shared" si="45"/>
        <v>0</v>
      </c>
      <c r="T99" s="285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30" customHeight="1" x14ac:dyDescent="0.2">
      <c r="A100" s="313" t="s">
        <v>78</v>
      </c>
      <c r="B100" s="56"/>
      <c r="C100" s="57"/>
      <c r="D100" s="58"/>
      <c r="E100" s="59"/>
      <c r="F100" s="60"/>
      <c r="G100" s="61">
        <f>SUM(G96:G99)</f>
        <v>0</v>
      </c>
      <c r="H100" s="59"/>
      <c r="I100" s="60"/>
      <c r="J100" s="61">
        <f>SUM(J96:J99)</f>
        <v>0</v>
      </c>
      <c r="K100" s="59"/>
      <c r="L100" s="60"/>
      <c r="M100" s="61">
        <f>SUM(M96:M99)</f>
        <v>0</v>
      </c>
      <c r="N100" s="59"/>
      <c r="O100" s="60"/>
      <c r="P100" s="61">
        <f t="shared" ref="P100:S100" si="46">SUM(P96:P99)</f>
        <v>0</v>
      </c>
      <c r="Q100" s="61">
        <f t="shared" si="46"/>
        <v>0</v>
      </c>
      <c r="R100" s="61">
        <f t="shared" si="46"/>
        <v>0</v>
      </c>
      <c r="S100" s="61">
        <f t="shared" si="46"/>
        <v>0</v>
      </c>
      <c r="T100" s="309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30" customHeight="1" x14ac:dyDescent="0.2">
      <c r="A101" s="304" t="s">
        <v>26</v>
      </c>
      <c r="B101" s="42" t="s">
        <v>79</v>
      </c>
      <c r="C101" s="305" t="s">
        <v>80</v>
      </c>
      <c r="D101" s="310"/>
      <c r="E101" s="306"/>
      <c r="F101" s="307"/>
      <c r="G101" s="311"/>
      <c r="H101" s="306"/>
      <c r="I101" s="307"/>
      <c r="J101" s="311"/>
      <c r="K101" s="306"/>
      <c r="L101" s="307"/>
      <c r="M101" s="311"/>
      <c r="N101" s="306"/>
      <c r="O101" s="307"/>
      <c r="P101" s="311"/>
      <c r="Q101" s="311"/>
      <c r="R101" s="311"/>
      <c r="S101" s="311"/>
      <c r="T101" s="299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</row>
    <row r="102" spans="1:38" ht="30" customHeight="1" x14ac:dyDescent="0.2">
      <c r="A102" s="300" t="s">
        <v>37</v>
      </c>
      <c r="B102" s="62" t="s">
        <v>81</v>
      </c>
      <c r="C102" s="261" t="s">
        <v>245</v>
      </c>
      <c r="D102" s="46" t="s">
        <v>40</v>
      </c>
      <c r="E102" s="47"/>
      <c r="F102" s="48"/>
      <c r="G102" s="49">
        <f t="shared" ref="G102:G104" si="47">E102*F102</f>
        <v>0</v>
      </c>
      <c r="H102" s="47"/>
      <c r="I102" s="48"/>
      <c r="J102" s="49">
        <f t="shared" ref="J102:J104" si="48">H102*I102</f>
        <v>0</v>
      </c>
      <c r="K102" s="47">
        <v>1</v>
      </c>
      <c r="L102" s="48">
        <v>23000</v>
      </c>
      <c r="M102" s="49">
        <f t="shared" ref="M102:M104" si="49">K102*L102</f>
        <v>23000</v>
      </c>
      <c r="N102" s="47">
        <v>1</v>
      </c>
      <c r="O102" s="48">
        <v>23000</v>
      </c>
      <c r="P102" s="49">
        <f t="shared" ref="P102:P104" si="50">N102*O102</f>
        <v>23000</v>
      </c>
      <c r="Q102" s="49">
        <f t="shared" ref="Q102:Q104" si="51">G102+M102</f>
        <v>23000</v>
      </c>
      <c r="R102" s="49">
        <f t="shared" ref="R102:R104" si="52">J102+P102</f>
        <v>23000</v>
      </c>
      <c r="S102" s="49">
        <f t="shared" ref="S102:S104" si="53">Q102-R102</f>
        <v>0</v>
      </c>
      <c r="T102" s="301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30" customHeight="1" x14ac:dyDescent="0.2">
      <c r="A103" s="302" t="s">
        <v>37</v>
      </c>
      <c r="B103" s="50" t="s">
        <v>82</v>
      </c>
      <c r="C103" s="262" t="s">
        <v>246</v>
      </c>
      <c r="D103" s="46" t="s">
        <v>40</v>
      </c>
      <c r="E103" s="47"/>
      <c r="F103" s="48"/>
      <c r="G103" s="49">
        <f t="shared" si="47"/>
        <v>0</v>
      </c>
      <c r="H103" s="47"/>
      <c r="I103" s="48"/>
      <c r="J103" s="49">
        <f t="shared" si="48"/>
        <v>0</v>
      </c>
      <c r="K103" s="47">
        <v>1</v>
      </c>
      <c r="L103" s="48">
        <v>10000</v>
      </c>
      <c r="M103" s="49">
        <f t="shared" si="49"/>
        <v>10000</v>
      </c>
      <c r="N103" s="47">
        <v>1</v>
      </c>
      <c r="O103" s="48">
        <v>10000</v>
      </c>
      <c r="P103" s="49">
        <f t="shared" si="50"/>
        <v>10000</v>
      </c>
      <c r="Q103" s="49">
        <f t="shared" si="51"/>
        <v>10000</v>
      </c>
      <c r="R103" s="49">
        <f t="shared" si="52"/>
        <v>10000</v>
      </c>
      <c r="S103" s="49">
        <f t="shared" si="53"/>
        <v>0</v>
      </c>
      <c r="T103" s="301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30" customHeight="1" x14ac:dyDescent="0.2">
      <c r="A104" s="303" t="s">
        <v>37</v>
      </c>
      <c r="B104" s="51" t="s">
        <v>83</v>
      </c>
      <c r="C104" s="263" t="s">
        <v>247</v>
      </c>
      <c r="D104" s="53" t="s">
        <v>40</v>
      </c>
      <c r="E104" s="54"/>
      <c r="F104" s="119"/>
      <c r="G104" s="55">
        <f t="shared" si="47"/>
        <v>0</v>
      </c>
      <c r="H104" s="54"/>
      <c r="I104" s="119"/>
      <c r="J104" s="55">
        <f t="shared" si="48"/>
        <v>0</v>
      </c>
      <c r="K104" s="54">
        <v>1</v>
      </c>
      <c r="L104" s="119">
        <v>15000</v>
      </c>
      <c r="M104" s="55">
        <f t="shared" si="49"/>
        <v>15000</v>
      </c>
      <c r="N104" s="54">
        <v>1</v>
      </c>
      <c r="O104" s="119">
        <v>15000</v>
      </c>
      <c r="P104" s="55">
        <f t="shared" si="50"/>
        <v>15000</v>
      </c>
      <c r="Q104" s="49">
        <f t="shared" si="51"/>
        <v>15000</v>
      </c>
      <c r="R104" s="49">
        <f t="shared" si="52"/>
        <v>15000</v>
      </c>
      <c r="S104" s="49">
        <f t="shared" si="53"/>
        <v>0</v>
      </c>
      <c r="T104" s="28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30" customHeight="1" x14ac:dyDescent="0.2">
      <c r="A105" s="308" t="s">
        <v>84</v>
      </c>
      <c r="B105" s="56"/>
      <c r="C105" s="57"/>
      <c r="D105" s="58"/>
      <c r="E105" s="59"/>
      <c r="F105" s="60"/>
      <c r="G105" s="61">
        <f>SUM(G102:G104)</f>
        <v>0</v>
      </c>
      <c r="H105" s="59"/>
      <c r="I105" s="60"/>
      <c r="J105" s="61">
        <f>SUM(J102:J104)</f>
        <v>0</v>
      </c>
      <c r="K105" s="59"/>
      <c r="L105" s="60"/>
      <c r="M105" s="61">
        <f>SUM(M102:M104)</f>
        <v>48000</v>
      </c>
      <c r="N105" s="59"/>
      <c r="O105" s="60"/>
      <c r="P105" s="61">
        <f t="shared" ref="P105:S105" si="54">SUM(P102:P104)</f>
        <v>48000</v>
      </c>
      <c r="Q105" s="61">
        <f t="shared" si="54"/>
        <v>48000</v>
      </c>
      <c r="R105" s="61">
        <f t="shared" si="54"/>
        <v>48000</v>
      </c>
      <c r="S105" s="61">
        <f t="shared" si="54"/>
        <v>0</v>
      </c>
      <c r="T105" s="309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30" customHeight="1" x14ac:dyDescent="0.2">
      <c r="A106" s="304" t="s">
        <v>26</v>
      </c>
      <c r="B106" s="42" t="s">
        <v>85</v>
      </c>
      <c r="C106" s="305" t="s">
        <v>86</v>
      </c>
      <c r="D106" s="310"/>
      <c r="E106" s="306"/>
      <c r="F106" s="307"/>
      <c r="G106" s="311"/>
      <c r="H106" s="306"/>
      <c r="I106" s="307"/>
      <c r="J106" s="311"/>
      <c r="K106" s="306"/>
      <c r="L106" s="307"/>
      <c r="M106" s="311"/>
      <c r="N106" s="306"/>
      <c r="O106" s="307"/>
      <c r="P106" s="311"/>
      <c r="Q106" s="311"/>
      <c r="R106" s="311"/>
      <c r="S106" s="311"/>
      <c r="T106" s="299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</row>
    <row r="107" spans="1:38" ht="30" customHeight="1" x14ac:dyDescent="0.2">
      <c r="A107" s="300" t="s">
        <v>37</v>
      </c>
      <c r="B107" s="62" t="s">
        <v>87</v>
      </c>
      <c r="C107" s="266" t="s">
        <v>248</v>
      </c>
      <c r="D107" s="46" t="s">
        <v>251</v>
      </c>
      <c r="E107" s="47"/>
      <c r="F107" s="48"/>
      <c r="G107" s="49">
        <f t="shared" ref="G107:G109" si="55">E107*F107</f>
        <v>0</v>
      </c>
      <c r="H107" s="47"/>
      <c r="I107" s="48"/>
      <c r="J107" s="49">
        <f t="shared" ref="J107:J109" si="56">H107*I107</f>
        <v>0</v>
      </c>
      <c r="K107" s="264">
        <v>412</v>
      </c>
      <c r="L107" s="63">
        <v>70</v>
      </c>
      <c r="M107" s="265">
        <f t="shared" ref="M107:M109" si="57">K107*L107</f>
        <v>28840</v>
      </c>
      <c r="N107" s="47">
        <v>715</v>
      </c>
      <c r="O107" s="48">
        <v>43.56</v>
      </c>
      <c r="P107" s="49">
        <f t="shared" ref="P107:P109" si="58">N107*O107</f>
        <v>31145.4</v>
      </c>
      <c r="Q107" s="49">
        <f t="shared" ref="Q107:Q109" si="59">G107+M107</f>
        <v>28840</v>
      </c>
      <c r="R107" s="49">
        <f t="shared" ref="R107:R109" si="60">J107+P107</f>
        <v>31145.4</v>
      </c>
      <c r="S107" s="49">
        <f t="shared" ref="S107:S109" si="61">Q107-R107</f>
        <v>-2305.4000000000015</v>
      </c>
      <c r="T107" s="301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30" customHeight="1" x14ac:dyDescent="0.2">
      <c r="A108" s="302" t="s">
        <v>37</v>
      </c>
      <c r="B108" s="50" t="s">
        <v>88</v>
      </c>
      <c r="C108" s="266" t="s">
        <v>249</v>
      </c>
      <c r="D108" s="46" t="s">
        <v>251</v>
      </c>
      <c r="E108" s="47"/>
      <c r="F108" s="48"/>
      <c r="G108" s="49">
        <f t="shared" si="55"/>
        <v>0</v>
      </c>
      <c r="H108" s="47"/>
      <c r="I108" s="48"/>
      <c r="J108" s="49">
        <f t="shared" si="56"/>
        <v>0</v>
      </c>
      <c r="K108" s="264">
        <v>400</v>
      </c>
      <c r="L108" s="63">
        <v>75</v>
      </c>
      <c r="M108" s="265">
        <f t="shared" si="57"/>
        <v>30000</v>
      </c>
      <c r="N108" s="47">
        <v>1412</v>
      </c>
      <c r="O108" s="48">
        <v>19.559999999999999</v>
      </c>
      <c r="P108" s="49">
        <f t="shared" si="58"/>
        <v>27618.719999999998</v>
      </c>
      <c r="Q108" s="49">
        <f t="shared" si="59"/>
        <v>30000</v>
      </c>
      <c r="R108" s="49">
        <f t="shared" si="60"/>
        <v>27618.719999999998</v>
      </c>
      <c r="S108" s="49">
        <f t="shared" si="61"/>
        <v>2381.2800000000025</v>
      </c>
      <c r="T108" s="301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30" customHeight="1" x14ac:dyDescent="0.2">
      <c r="A109" s="303" t="s">
        <v>37</v>
      </c>
      <c r="B109" s="51" t="s">
        <v>89</v>
      </c>
      <c r="C109" s="267" t="s">
        <v>250</v>
      </c>
      <c r="D109" s="53" t="s">
        <v>252</v>
      </c>
      <c r="E109" s="54"/>
      <c r="F109" s="119"/>
      <c r="G109" s="55">
        <f t="shared" si="55"/>
        <v>0</v>
      </c>
      <c r="H109" s="54"/>
      <c r="I109" s="119"/>
      <c r="J109" s="55">
        <f t="shared" si="56"/>
        <v>0</v>
      </c>
      <c r="K109" s="268">
        <v>120</v>
      </c>
      <c r="L109" s="269">
        <v>2200</v>
      </c>
      <c r="M109" s="270">
        <f t="shared" si="57"/>
        <v>264000</v>
      </c>
      <c r="N109" s="54">
        <v>79</v>
      </c>
      <c r="O109" s="119">
        <v>3339.4810000000002</v>
      </c>
      <c r="P109" s="55">
        <f t="shared" si="58"/>
        <v>263818.99900000001</v>
      </c>
      <c r="Q109" s="49">
        <f t="shared" si="59"/>
        <v>264000</v>
      </c>
      <c r="R109" s="49">
        <f t="shared" si="60"/>
        <v>263818.99900000001</v>
      </c>
      <c r="S109" s="49">
        <f t="shared" si="61"/>
        <v>181.00099999998929</v>
      </c>
      <c r="T109" s="285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30" customHeight="1" x14ac:dyDescent="0.2">
      <c r="A110" s="308" t="s">
        <v>90</v>
      </c>
      <c r="B110" s="56"/>
      <c r="C110" s="57"/>
      <c r="D110" s="58"/>
      <c r="E110" s="59"/>
      <c r="F110" s="60"/>
      <c r="G110" s="61">
        <f>SUM(G107:G109)</f>
        <v>0</v>
      </c>
      <c r="H110" s="59"/>
      <c r="I110" s="60"/>
      <c r="J110" s="61">
        <f>SUM(J107:J109)</f>
        <v>0</v>
      </c>
      <c r="K110" s="59"/>
      <c r="L110" s="60"/>
      <c r="M110" s="61">
        <f>SUM(M107:M109)</f>
        <v>322840</v>
      </c>
      <c r="N110" s="59"/>
      <c r="O110" s="60"/>
      <c r="P110" s="61">
        <f t="shared" ref="P110:S110" si="62">SUM(P107:P109)</f>
        <v>322583.11900000001</v>
      </c>
      <c r="Q110" s="61">
        <f t="shared" si="62"/>
        <v>322840</v>
      </c>
      <c r="R110" s="61">
        <f t="shared" si="62"/>
        <v>322583.11900000001</v>
      </c>
      <c r="S110" s="61">
        <f t="shared" si="62"/>
        <v>256.88099999999031</v>
      </c>
      <c r="T110" s="309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42" customHeight="1" x14ac:dyDescent="0.2">
      <c r="A111" s="304" t="s">
        <v>26</v>
      </c>
      <c r="B111" s="42" t="s">
        <v>91</v>
      </c>
      <c r="C111" s="312" t="s">
        <v>92</v>
      </c>
      <c r="D111" s="310"/>
      <c r="E111" s="306"/>
      <c r="F111" s="307"/>
      <c r="G111" s="311"/>
      <c r="H111" s="306"/>
      <c r="I111" s="307"/>
      <c r="J111" s="311"/>
      <c r="K111" s="306"/>
      <c r="L111" s="307"/>
      <c r="M111" s="311"/>
      <c r="N111" s="306"/>
      <c r="O111" s="307"/>
      <c r="P111" s="311"/>
      <c r="Q111" s="311"/>
      <c r="R111" s="311"/>
      <c r="S111" s="311"/>
      <c r="T111" s="299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</row>
    <row r="112" spans="1:38" ht="30" customHeight="1" x14ac:dyDescent="0.2">
      <c r="A112" s="300" t="s">
        <v>37</v>
      </c>
      <c r="B112" s="62" t="s">
        <v>93</v>
      </c>
      <c r="C112" s="67" t="s">
        <v>94</v>
      </c>
      <c r="D112" s="46" t="s">
        <v>40</v>
      </c>
      <c r="E112" s="47"/>
      <c r="F112" s="48"/>
      <c r="G112" s="49">
        <f t="shared" ref="G112:G114" si="63">E112*F112</f>
        <v>0</v>
      </c>
      <c r="H112" s="47"/>
      <c r="I112" s="48"/>
      <c r="J112" s="49">
        <f t="shared" ref="J112:J114" si="64">H112*I112</f>
        <v>0</v>
      </c>
      <c r="K112" s="47">
        <v>2</v>
      </c>
      <c r="L112" s="48">
        <v>590</v>
      </c>
      <c r="M112" s="49">
        <f t="shared" ref="M112:M114" si="65">K112*L112</f>
        <v>1180</v>
      </c>
      <c r="N112" s="47">
        <v>2</v>
      </c>
      <c r="O112" s="48">
        <v>590</v>
      </c>
      <c r="P112" s="49">
        <f t="shared" ref="P112:P114" si="66">N112*O112</f>
        <v>1180</v>
      </c>
      <c r="Q112" s="49">
        <f t="shared" ref="Q112:Q114" si="67">G112+M112</f>
        <v>1180</v>
      </c>
      <c r="R112" s="49">
        <f t="shared" ref="R112:R114" si="68">J112+P112</f>
        <v>1180</v>
      </c>
      <c r="S112" s="49">
        <f t="shared" ref="S112:S114" si="69">Q112-R112</f>
        <v>0</v>
      </c>
      <c r="T112" s="301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30" customHeight="1" x14ac:dyDescent="0.2">
      <c r="A113" s="302" t="s">
        <v>37</v>
      </c>
      <c r="B113" s="50" t="s">
        <v>95</v>
      </c>
      <c r="C113" s="67" t="s">
        <v>96</v>
      </c>
      <c r="D113" s="46" t="s">
        <v>40</v>
      </c>
      <c r="E113" s="47"/>
      <c r="F113" s="48"/>
      <c r="G113" s="49">
        <f t="shared" si="63"/>
        <v>0</v>
      </c>
      <c r="H113" s="47"/>
      <c r="I113" s="48"/>
      <c r="J113" s="49">
        <f t="shared" si="64"/>
        <v>0</v>
      </c>
      <c r="K113" s="47"/>
      <c r="L113" s="48"/>
      <c r="M113" s="49">
        <f t="shared" si="65"/>
        <v>0</v>
      </c>
      <c r="N113" s="47"/>
      <c r="O113" s="48"/>
      <c r="P113" s="49">
        <f t="shared" si="66"/>
        <v>0</v>
      </c>
      <c r="Q113" s="49">
        <f t="shared" si="67"/>
        <v>0</v>
      </c>
      <c r="R113" s="49">
        <f t="shared" si="68"/>
        <v>0</v>
      </c>
      <c r="S113" s="49">
        <f t="shared" si="69"/>
        <v>0</v>
      </c>
      <c r="T113" s="301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30" customHeight="1" x14ac:dyDescent="0.2">
      <c r="A114" s="303" t="s">
        <v>37</v>
      </c>
      <c r="B114" s="51" t="s">
        <v>97</v>
      </c>
      <c r="C114" s="68" t="s">
        <v>98</v>
      </c>
      <c r="D114" s="53" t="s">
        <v>40</v>
      </c>
      <c r="E114" s="54"/>
      <c r="F114" s="119"/>
      <c r="G114" s="55">
        <f t="shared" si="63"/>
        <v>0</v>
      </c>
      <c r="H114" s="54"/>
      <c r="I114" s="119"/>
      <c r="J114" s="55">
        <f t="shared" si="64"/>
        <v>0</v>
      </c>
      <c r="K114" s="54"/>
      <c r="L114" s="119"/>
      <c r="M114" s="55">
        <f t="shared" si="65"/>
        <v>0</v>
      </c>
      <c r="N114" s="54"/>
      <c r="O114" s="119"/>
      <c r="P114" s="55">
        <f t="shared" si="66"/>
        <v>0</v>
      </c>
      <c r="Q114" s="49">
        <f t="shared" si="67"/>
        <v>0</v>
      </c>
      <c r="R114" s="49">
        <f t="shared" si="68"/>
        <v>0</v>
      </c>
      <c r="S114" s="49">
        <f t="shared" si="69"/>
        <v>0</v>
      </c>
      <c r="T114" s="285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30" customHeight="1" x14ac:dyDescent="0.2">
      <c r="A115" s="308" t="s">
        <v>99</v>
      </c>
      <c r="B115" s="56"/>
      <c r="C115" s="57"/>
      <c r="D115" s="58"/>
      <c r="E115" s="59"/>
      <c r="F115" s="60"/>
      <c r="G115" s="61">
        <f>SUM(G112:G114)</f>
        <v>0</v>
      </c>
      <c r="H115" s="59"/>
      <c r="I115" s="60"/>
      <c r="J115" s="61">
        <f>SUM(J112:J114)</f>
        <v>0</v>
      </c>
      <c r="K115" s="59"/>
      <c r="L115" s="60"/>
      <c r="M115" s="61">
        <f>SUM(M112:M114)</f>
        <v>1180</v>
      </c>
      <c r="N115" s="59"/>
      <c r="O115" s="60"/>
      <c r="P115" s="61">
        <f t="shared" ref="P115:S115" si="70">SUM(P112:P114)</f>
        <v>1180</v>
      </c>
      <c r="Q115" s="61">
        <f t="shared" si="70"/>
        <v>1180</v>
      </c>
      <c r="R115" s="61">
        <f t="shared" si="70"/>
        <v>1180</v>
      </c>
      <c r="S115" s="61">
        <f t="shared" si="70"/>
        <v>0</v>
      </c>
      <c r="T115" s="309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30" customHeight="1" x14ac:dyDescent="0.2">
      <c r="A116" s="304" t="s">
        <v>26</v>
      </c>
      <c r="B116" s="42" t="s">
        <v>100</v>
      </c>
      <c r="C116" s="312" t="s">
        <v>101</v>
      </c>
      <c r="D116" s="310"/>
      <c r="E116" s="306"/>
      <c r="F116" s="307"/>
      <c r="G116" s="311"/>
      <c r="H116" s="306"/>
      <c r="I116" s="307"/>
      <c r="J116" s="311"/>
      <c r="K116" s="306"/>
      <c r="L116" s="307"/>
      <c r="M116" s="311"/>
      <c r="N116" s="306"/>
      <c r="O116" s="307"/>
      <c r="P116" s="311"/>
      <c r="Q116" s="311"/>
      <c r="R116" s="311"/>
      <c r="S116" s="311"/>
      <c r="T116" s="299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</row>
    <row r="117" spans="1:38" ht="30" customHeight="1" x14ac:dyDescent="0.2">
      <c r="A117" s="300" t="s">
        <v>37</v>
      </c>
      <c r="B117" s="62" t="s">
        <v>102</v>
      </c>
      <c r="C117" s="64" t="s">
        <v>103</v>
      </c>
      <c r="D117" s="46"/>
      <c r="E117" s="47"/>
      <c r="F117" s="48"/>
      <c r="G117" s="49">
        <f t="shared" ref="G117:G119" si="71">E117*F117</f>
        <v>0</v>
      </c>
      <c r="H117" s="47"/>
      <c r="I117" s="48"/>
      <c r="J117" s="49">
        <f t="shared" ref="J117:J119" si="72">H117*I117</f>
        <v>0</v>
      </c>
      <c r="K117" s="47"/>
      <c r="L117" s="48"/>
      <c r="M117" s="49">
        <f t="shared" ref="M117:M119" si="73">K117*L117</f>
        <v>0</v>
      </c>
      <c r="N117" s="47"/>
      <c r="O117" s="48"/>
      <c r="P117" s="49">
        <f t="shared" ref="P117:P119" si="74">N117*O117</f>
        <v>0</v>
      </c>
      <c r="Q117" s="49">
        <f t="shared" ref="Q117:Q119" si="75">G117+M117</f>
        <v>0</v>
      </c>
      <c r="R117" s="49">
        <f t="shared" ref="R117:R119" si="76">J117+P117</f>
        <v>0</v>
      </c>
      <c r="S117" s="49">
        <f t="shared" ref="S117:S119" si="77">Q117-R117</f>
        <v>0</v>
      </c>
      <c r="T117" s="301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ht="30" customHeight="1" x14ac:dyDescent="0.2">
      <c r="A118" s="300" t="s">
        <v>37</v>
      </c>
      <c r="B118" s="44" t="s">
        <v>104</v>
      </c>
      <c r="C118" s="64" t="s">
        <v>105</v>
      </c>
      <c r="D118" s="46"/>
      <c r="E118" s="47"/>
      <c r="F118" s="48"/>
      <c r="G118" s="49">
        <f t="shared" si="71"/>
        <v>0</v>
      </c>
      <c r="H118" s="47"/>
      <c r="I118" s="48"/>
      <c r="J118" s="49">
        <f t="shared" si="72"/>
        <v>0</v>
      </c>
      <c r="K118" s="264">
        <v>2</v>
      </c>
      <c r="L118" s="63">
        <v>600</v>
      </c>
      <c r="M118" s="265">
        <f t="shared" si="73"/>
        <v>1200</v>
      </c>
      <c r="N118" s="47">
        <v>10</v>
      </c>
      <c r="O118" s="48">
        <v>78.507000000000005</v>
      </c>
      <c r="P118" s="49">
        <f t="shared" si="74"/>
        <v>785.07</v>
      </c>
      <c r="Q118" s="49">
        <f t="shared" si="75"/>
        <v>1200</v>
      </c>
      <c r="R118" s="49">
        <f t="shared" si="76"/>
        <v>785.07</v>
      </c>
      <c r="S118" s="49">
        <f t="shared" si="77"/>
        <v>414.92999999999995</v>
      </c>
      <c r="T118" s="301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30" customHeight="1" x14ac:dyDescent="0.2">
      <c r="A119" s="302" t="s">
        <v>37</v>
      </c>
      <c r="B119" s="50" t="s">
        <v>106</v>
      </c>
      <c r="C119" s="64" t="s">
        <v>107</v>
      </c>
      <c r="D119" s="46"/>
      <c r="E119" s="47"/>
      <c r="F119" s="48"/>
      <c r="G119" s="49">
        <f t="shared" si="71"/>
        <v>0</v>
      </c>
      <c r="H119" s="47"/>
      <c r="I119" s="48"/>
      <c r="J119" s="49">
        <f t="shared" si="72"/>
        <v>0</v>
      </c>
      <c r="K119" s="47"/>
      <c r="L119" s="48"/>
      <c r="M119" s="49">
        <f t="shared" si="73"/>
        <v>0</v>
      </c>
      <c r="N119" s="47"/>
      <c r="O119" s="48"/>
      <c r="P119" s="49">
        <f t="shared" si="74"/>
        <v>0</v>
      </c>
      <c r="Q119" s="49">
        <f t="shared" si="75"/>
        <v>0</v>
      </c>
      <c r="R119" s="49">
        <f t="shared" si="76"/>
        <v>0</v>
      </c>
      <c r="S119" s="49">
        <f t="shared" si="77"/>
        <v>0</v>
      </c>
      <c r="T119" s="301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30" customHeight="1" x14ac:dyDescent="0.2">
      <c r="A120" s="313" t="s">
        <v>108</v>
      </c>
      <c r="B120" s="69"/>
      <c r="C120" s="57"/>
      <c r="D120" s="58"/>
      <c r="E120" s="59"/>
      <c r="F120" s="60"/>
      <c r="G120" s="61">
        <f>SUM(G117:G119)</f>
        <v>0</v>
      </c>
      <c r="H120" s="59"/>
      <c r="I120" s="60"/>
      <c r="J120" s="61">
        <f>SUM(J117:J119)</f>
        <v>0</v>
      </c>
      <c r="K120" s="59"/>
      <c r="L120" s="60"/>
      <c r="M120" s="61">
        <f>SUM(M117:M119)</f>
        <v>1200</v>
      </c>
      <c r="N120" s="59"/>
      <c r="O120" s="60"/>
      <c r="P120" s="61">
        <f t="shared" ref="P120:S120" si="78">SUM(P117:P119)</f>
        <v>785.07</v>
      </c>
      <c r="Q120" s="61">
        <f t="shared" si="78"/>
        <v>1200</v>
      </c>
      <c r="R120" s="61">
        <f t="shared" si="78"/>
        <v>785.07</v>
      </c>
      <c r="S120" s="61">
        <f t="shared" si="78"/>
        <v>414.92999999999995</v>
      </c>
      <c r="T120" s="309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30" customHeight="1" x14ac:dyDescent="0.25">
      <c r="A121" s="304" t="s">
        <v>26</v>
      </c>
      <c r="B121" s="70" t="s">
        <v>109</v>
      </c>
      <c r="C121" s="71" t="s">
        <v>110</v>
      </c>
      <c r="D121" s="310"/>
      <c r="E121" s="306"/>
      <c r="F121" s="307"/>
      <c r="G121" s="311"/>
      <c r="H121" s="306"/>
      <c r="I121" s="307"/>
      <c r="J121" s="311"/>
      <c r="K121" s="306"/>
      <c r="L121" s="307"/>
      <c r="M121" s="311"/>
      <c r="N121" s="306"/>
      <c r="O121" s="307"/>
      <c r="P121" s="311"/>
      <c r="Q121" s="311"/>
      <c r="R121" s="311"/>
      <c r="S121" s="311"/>
      <c r="T121" s="299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</row>
    <row r="122" spans="1:38" ht="30" customHeight="1" x14ac:dyDescent="0.2">
      <c r="A122" s="300" t="s">
        <v>37</v>
      </c>
      <c r="B122" s="72" t="s">
        <v>111</v>
      </c>
      <c r="C122" s="314" t="s">
        <v>254</v>
      </c>
      <c r="D122" s="73" t="s">
        <v>255</v>
      </c>
      <c r="E122" s="347" t="s">
        <v>46</v>
      </c>
      <c r="F122" s="348"/>
      <c r="G122" s="349"/>
      <c r="H122" s="347" t="s">
        <v>46</v>
      </c>
      <c r="I122" s="348"/>
      <c r="J122" s="349"/>
      <c r="K122" s="47">
        <v>20</v>
      </c>
      <c r="L122" s="48">
        <v>1800</v>
      </c>
      <c r="M122" s="49">
        <f t="shared" ref="M122:M123" si="79">K122*L122</f>
        <v>36000</v>
      </c>
      <c r="N122" s="47">
        <v>20</v>
      </c>
      <c r="O122" s="48">
        <v>1800</v>
      </c>
      <c r="P122" s="49">
        <f t="shared" ref="P122:P123" si="80">N122*O122</f>
        <v>36000</v>
      </c>
      <c r="Q122" s="49">
        <f t="shared" ref="Q122:Q123" si="81">G122+M122</f>
        <v>36000</v>
      </c>
      <c r="R122" s="49">
        <f t="shared" ref="R122:R123" si="82">J122+P122</f>
        <v>36000</v>
      </c>
      <c r="S122" s="49">
        <f t="shared" ref="S122:S123" si="83">Q122-R122</f>
        <v>0</v>
      </c>
      <c r="T122" s="301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30" customHeight="1" x14ac:dyDescent="0.2">
      <c r="A123" s="302" t="s">
        <v>37</v>
      </c>
      <c r="B123" s="74" t="s">
        <v>112</v>
      </c>
      <c r="C123" s="75" t="s">
        <v>110</v>
      </c>
      <c r="D123" s="73"/>
      <c r="E123" s="350"/>
      <c r="F123" s="351"/>
      <c r="G123" s="352"/>
      <c r="H123" s="350"/>
      <c r="I123" s="351"/>
      <c r="J123" s="352"/>
      <c r="K123" s="47"/>
      <c r="L123" s="48"/>
      <c r="M123" s="49">
        <f t="shared" si="79"/>
        <v>0</v>
      </c>
      <c r="N123" s="47"/>
      <c r="O123" s="48"/>
      <c r="P123" s="49">
        <f t="shared" si="80"/>
        <v>0</v>
      </c>
      <c r="Q123" s="49">
        <f t="shared" si="81"/>
        <v>0</v>
      </c>
      <c r="R123" s="49">
        <f t="shared" si="82"/>
        <v>0</v>
      </c>
      <c r="S123" s="49">
        <f t="shared" si="83"/>
        <v>0</v>
      </c>
      <c r="T123" s="301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ht="30" customHeight="1" x14ac:dyDescent="0.2">
      <c r="A124" s="313" t="s">
        <v>113</v>
      </c>
      <c r="B124" s="76"/>
      <c r="C124" s="77"/>
      <c r="D124" s="58"/>
      <c r="E124" s="59"/>
      <c r="F124" s="60"/>
      <c r="G124" s="61">
        <f>SUM(G122:G123)</f>
        <v>0</v>
      </c>
      <c r="H124" s="59"/>
      <c r="I124" s="60"/>
      <c r="J124" s="61">
        <f>SUM(J122:J123)</f>
        <v>0</v>
      </c>
      <c r="K124" s="59"/>
      <c r="L124" s="60"/>
      <c r="M124" s="61">
        <f>SUM(M122:M123)</f>
        <v>36000</v>
      </c>
      <c r="N124" s="59"/>
      <c r="O124" s="60"/>
      <c r="P124" s="61">
        <f t="shared" ref="P124:S124" si="84">SUM(P122:P123)</f>
        <v>36000</v>
      </c>
      <c r="Q124" s="61">
        <f t="shared" si="84"/>
        <v>36000</v>
      </c>
      <c r="R124" s="61">
        <f t="shared" si="84"/>
        <v>36000</v>
      </c>
      <c r="S124" s="61">
        <f t="shared" si="84"/>
        <v>0</v>
      </c>
      <c r="T124" s="309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30" customHeight="1" x14ac:dyDescent="0.25">
      <c r="A125" s="304" t="s">
        <v>26</v>
      </c>
      <c r="B125" s="78" t="s">
        <v>114</v>
      </c>
      <c r="C125" s="71" t="s">
        <v>115</v>
      </c>
      <c r="D125" s="310"/>
      <c r="E125" s="306"/>
      <c r="F125" s="307"/>
      <c r="G125" s="311"/>
      <c r="H125" s="306"/>
      <c r="I125" s="307"/>
      <c r="J125" s="311"/>
      <c r="K125" s="306"/>
      <c r="L125" s="307"/>
      <c r="M125" s="311"/>
      <c r="N125" s="306"/>
      <c r="O125" s="307"/>
      <c r="P125" s="311"/>
      <c r="Q125" s="311"/>
      <c r="R125" s="311"/>
      <c r="S125" s="311"/>
      <c r="T125" s="299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</row>
    <row r="126" spans="1:38" ht="41.25" customHeight="1" x14ac:dyDescent="0.2">
      <c r="A126" s="302" t="s">
        <v>37</v>
      </c>
      <c r="B126" s="79" t="s">
        <v>116</v>
      </c>
      <c r="C126" s="80" t="s">
        <v>115</v>
      </c>
      <c r="D126" s="73" t="s">
        <v>117</v>
      </c>
      <c r="E126" s="353" t="s">
        <v>46</v>
      </c>
      <c r="F126" s="351"/>
      <c r="G126" s="352"/>
      <c r="H126" s="353" t="s">
        <v>46</v>
      </c>
      <c r="I126" s="351"/>
      <c r="J126" s="352"/>
      <c r="K126" s="47">
        <v>1</v>
      </c>
      <c r="L126" s="48">
        <v>15000</v>
      </c>
      <c r="M126" s="49">
        <f>K126*L126</f>
        <v>15000</v>
      </c>
      <c r="N126" s="47">
        <v>1</v>
      </c>
      <c r="O126" s="48">
        <v>15000</v>
      </c>
      <c r="P126" s="49">
        <f>N126*O126</f>
        <v>15000</v>
      </c>
      <c r="Q126" s="49">
        <f>G126+M126</f>
        <v>15000</v>
      </c>
      <c r="R126" s="49">
        <f>J126+P126</f>
        <v>15000</v>
      </c>
      <c r="S126" s="49">
        <f>Q126-R126</f>
        <v>0</v>
      </c>
      <c r="T126" s="301"/>
      <c r="U126" s="7"/>
      <c r="V126" s="7" t="s">
        <v>253</v>
      </c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30" customHeight="1" x14ac:dyDescent="0.2">
      <c r="A127" s="313" t="s">
        <v>118</v>
      </c>
      <c r="B127" s="81"/>
      <c r="C127" s="77"/>
      <c r="D127" s="58"/>
      <c r="E127" s="59"/>
      <c r="F127" s="60"/>
      <c r="G127" s="61">
        <f>SUM(G126)</f>
        <v>0</v>
      </c>
      <c r="H127" s="59"/>
      <c r="I127" s="60"/>
      <c r="J127" s="61">
        <f>SUM(J126)</f>
        <v>0</v>
      </c>
      <c r="K127" s="59"/>
      <c r="L127" s="60"/>
      <c r="M127" s="61">
        <f>SUM(M126)</f>
        <v>15000</v>
      </c>
      <c r="N127" s="59"/>
      <c r="O127" s="60"/>
      <c r="P127" s="61">
        <f t="shared" ref="P127:S127" si="85">SUM(P126)</f>
        <v>15000</v>
      </c>
      <c r="Q127" s="61">
        <f t="shared" si="85"/>
        <v>15000</v>
      </c>
      <c r="R127" s="61">
        <f t="shared" si="85"/>
        <v>15000</v>
      </c>
      <c r="S127" s="61">
        <f t="shared" si="85"/>
        <v>0</v>
      </c>
      <c r="T127" s="309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19.5" customHeight="1" x14ac:dyDescent="0.2">
      <c r="A128" s="315" t="s">
        <v>119</v>
      </c>
      <c r="B128" s="82"/>
      <c r="C128" s="83"/>
      <c r="D128" s="84"/>
      <c r="E128" s="85"/>
      <c r="F128" s="86"/>
      <c r="G128" s="87">
        <f>G85+G89+G94+G100+G105+G110+G115+G120+G124+G127</f>
        <v>0</v>
      </c>
      <c r="H128" s="85"/>
      <c r="I128" s="86"/>
      <c r="J128" s="87">
        <f>J85+J89+J94+J100+J105+J110+J115+J120+J124+J127</f>
        <v>0</v>
      </c>
      <c r="K128" s="85"/>
      <c r="L128" s="86"/>
      <c r="M128" s="87">
        <f>M85+M89+M94+M100+M105+M110+M115+M120+M124+M127</f>
        <v>982916.56</v>
      </c>
      <c r="N128" s="85"/>
      <c r="O128" s="86"/>
      <c r="P128" s="87">
        <f t="shared" ref="P128:S128" si="86">P85+P89+P94+P100+P105+P110+P115+P120+P124+P127</f>
        <v>982244.74899999995</v>
      </c>
      <c r="Q128" s="87">
        <f t="shared" si="86"/>
        <v>982916.56</v>
      </c>
      <c r="R128" s="87">
        <f t="shared" si="86"/>
        <v>982244.74899999995</v>
      </c>
      <c r="S128" s="87">
        <f t="shared" si="86"/>
        <v>671.81099999999026</v>
      </c>
      <c r="T128" s="316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</row>
    <row r="129" spans="1:38" ht="15.75" customHeight="1" x14ac:dyDescent="0.25">
      <c r="A129" s="354"/>
      <c r="B129" s="355"/>
      <c r="C129" s="355"/>
      <c r="D129" s="317"/>
      <c r="E129" s="318"/>
      <c r="F129" s="319"/>
      <c r="G129" s="320"/>
      <c r="H129" s="318"/>
      <c r="I129" s="319"/>
      <c r="J129" s="320"/>
      <c r="K129" s="318"/>
      <c r="L129" s="319"/>
      <c r="M129" s="320"/>
      <c r="N129" s="318"/>
      <c r="O129" s="319"/>
      <c r="P129" s="320"/>
      <c r="Q129" s="320"/>
      <c r="R129" s="320"/>
      <c r="S129" s="320"/>
      <c r="T129" s="32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9.5" customHeight="1" x14ac:dyDescent="0.25">
      <c r="A130" s="330" t="s">
        <v>120</v>
      </c>
      <c r="B130" s="331"/>
      <c r="C130" s="331"/>
      <c r="D130" s="322"/>
      <c r="E130" s="323"/>
      <c r="F130" s="324"/>
      <c r="G130" s="325">
        <f>G22-G128</f>
        <v>0</v>
      </c>
      <c r="H130" s="323"/>
      <c r="I130" s="324"/>
      <c r="J130" s="325">
        <f>J22-J128</f>
        <v>0</v>
      </c>
      <c r="K130" s="326"/>
      <c r="L130" s="324"/>
      <c r="M130" s="327">
        <f>M22-M128</f>
        <v>-982916.56</v>
      </c>
      <c r="N130" s="326"/>
      <c r="O130" s="324"/>
      <c r="P130" s="327">
        <f>P22-P128</f>
        <v>-982244.74899999995</v>
      </c>
      <c r="Q130" s="328">
        <f>Q22-Q128</f>
        <v>-982916.56</v>
      </c>
      <c r="R130" s="328">
        <f>R22-R128</f>
        <v>-982244.74899999995</v>
      </c>
      <c r="S130" s="328">
        <f>S22-S128</f>
        <v>-671.81099999999026</v>
      </c>
      <c r="T130" s="329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89"/>
      <c r="B131" s="90"/>
      <c r="C131" s="89"/>
      <c r="D131" s="89"/>
      <c r="E131" s="40"/>
      <c r="F131" s="89"/>
      <c r="G131" s="89"/>
      <c r="H131" s="40"/>
      <c r="I131" s="89"/>
      <c r="J131" s="89"/>
      <c r="K131" s="40"/>
      <c r="L131" s="89"/>
      <c r="M131" s="89"/>
      <c r="N131" s="40"/>
      <c r="O131" s="89"/>
      <c r="P131" s="89"/>
      <c r="Q131" s="89"/>
      <c r="R131" s="89"/>
      <c r="S131" s="89"/>
      <c r="T131" s="89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89"/>
      <c r="B132" s="90"/>
      <c r="C132" s="89"/>
      <c r="D132" s="89"/>
      <c r="E132" s="40"/>
      <c r="F132" s="89"/>
      <c r="G132" s="89"/>
      <c r="H132" s="40"/>
      <c r="I132" s="89"/>
      <c r="J132" s="89"/>
      <c r="K132" s="40"/>
      <c r="L132" s="89"/>
      <c r="M132" s="89"/>
      <c r="N132" s="40"/>
      <c r="O132" s="89"/>
      <c r="P132" s="89"/>
      <c r="Q132" s="89"/>
      <c r="R132" s="89"/>
      <c r="S132" s="89"/>
      <c r="T132" s="89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89" t="s">
        <v>121</v>
      </c>
      <c r="B133" s="90"/>
      <c r="C133" s="91" t="s">
        <v>257</v>
      </c>
      <c r="D133" s="89"/>
      <c r="E133" s="92"/>
      <c r="F133" s="91"/>
      <c r="G133" s="89"/>
      <c r="H133" s="356" t="s">
        <v>258</v>
      </c>
      <c r="I133" s="356"/>
      <c r="J133" s="91"/>
      <c r="K133" s="92"/>
      <c r="L133" s="89"/>
      <c r="M133" s="89"/>
      <c r="N133" s="40"/>
      <c r="O133" s="89"/>
      <c r="P133" s="89"/>
      <c r="Q133" s="89"/>
      <c r="R133" s="89"/>
      <c r="S133" s="89"/>
      <c r="T133" s="89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1"/>
      <c r="C134" s="93" t="s">
        <v>122</v>
      </c>
      <c r="D134" s="89"/>
      <c r="E134" s="332" t="s">
        <v>123</v>
      </c>
      <c r="F134" s="333"/>
      <c r="G134" s="89"/>
      <c r="H134" s="40"/>
      <c r="I134" s="93" t="s">
        <v>124</v>
      </c>
      <c r="J134" s="89"/>
      <c r="K134" s="40"/>
      <c r="L134" s="94"/>
      <c r="M134" s="89"/>
      <c r="N134" s="40"/>
      <c r="O134" s="94"/>
      <c r="P134" s="89"/>
      <c r="Q134" s="89"/>
      <c r="R134" s="89"/>
      <c r="S134" s="89"/>
      <c r="T134" s="89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5">
      <c r="A135" s="1"/>
      <c r="B135" s="1"/>
      <c r="C135" s="95"/>
      <c r="D135" s="96"/>
      <c r="E135" s="97"/>
      <c r="F135" s="98"/>
      <c r="G135" s="99"/>
      <c r="H135" s="97"/>
      <c r="I135" s="98"/>
      <c r="J135" s="99"/>
      <c r="K135" s="100"/>
      <c r="L135" s="98"/>
      <c r="M135" s="99"/>
      <c r="N135" s="100"/>
      <c r="O135" s="98"/>
      <c r="P135" s="99"/>
      <c r="Q135" s="99"/>
      <c r="R135" s="99"/>
      <c r="S135" s="99"/>
      <c r="T135" s="89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89"/>
      <c r="B136" s="90"/>
      <c r="C136" s="89"/>
      <c r="D136" s="89"/>
      <c r="E136" s="40"/>
      <c r="F136" s="89"/>
      <c r="G136" s="89"/>
      <c r="H136" s="40"/>
      <c r="I136" s="89"/>
      <c r="J136" s="89"/>
      <c r="K136" s="40"/>
      <c r="L136" s="89"/>
      <c r="M136" s="89"/>
      <c r="N136" s="40"/>
      <c r="O136" s="89"/>
      <c r="P136" s="89"/>
      <c r="Q136" s="89"/>
      <c r="R136" s="89"/>
      <c r="S136" s="89"/>
      <c r="T136" s="89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89"/>
      <c r="B137" s="90"/>
      <c r="C137" s="89"/>
      <c r="D137" s="89"/>
      <c r="E137" s="40"/>
      <c r="F137" s="89"/>
      <c r="G137" s="89"/>
      <c r="H137" s="40"/>
      <c r="I137" s="89"/>
      <c r="J137" s="89"/>
      <c r="K137" s="40"/>
      <c r="L137" s="89"/>
      <c r="M137" s="89"/>
      <c r="N137" s="40"/>
      <c r="O137" s="89"/>
      <c r="P137" s="89"/>
      <c r="Q137" s="89"/>
      <c r="R137" s="89"/>
      <c r="S137" s="89"/>
      <c r="T137" s="89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89"/>
      <c r="B138" s="90"/>
      <c r="C138" s="89"/>
      <c r="D138" s="89"/>
      <c r="E138" s="40"/>
      <c r="F138" s="89"/>
      <c r="G138" s="89"/>
      <c r="H138" s="40"/>
      <c r="I138" s="89"/>
      <c r="J138" s="89"/>
      <c r="K138" s="40"/>
      <c r="L138" s="89"/>
      <c r="M138" s="89"/>
      <c r="N138" s="40"/>
      <c r="O138" s="89"/>
      <c r="P138" s="89"/>
      <c r="Q138" s="89"/>
      <c r="R138" s="89"/>
      <c r="S138" s="89"/>
      <c r="T138" s="89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89"/>
      <c r="B139" s="90"/>
      <c r="C139" s="89"/>
      <c r="D139" s="89"/>
      <c r="E139" s="40"/>
      <c r="F139" s="89"/>
      <c r="G139" s="89"/>
      <c r="H139" s="40"/>
      <c r="I139" s="89"/>
      <c r="J139" s="89"/>
      <c r="K139" s="40"/>
      <c r="L139" s="89"/>
      <c r="M139" s="89"/>
      <c r="N139" s="40"/>
      <c r="O139" s="89"/>
      <c r="P139" s="89"/>
      <c r="Q139" s="89"/>
      <c r="R139" s="89"/>
      <c r="S139" s="89"/>
      <c r="T139" s="89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89"/>
      <c r="B140" s="90"/>
      <c r="C140" s="89"/>
      <c r="D140" s="89"/>
      <c r="E140" s="40"/>
      <c r="F140" s="89"/>
      <c r="G140" s="89"/>
      <c r="H140" s="40"/>
      <c r="I140" s="89"/>
      <c r="J140" s="89"/>
      <c r="K140" s="40"/>
      <c r="L140" s="89"/>
      <c r="M140" s="89"/>
      <c r="N140" s="40"/>
      <c r="O140" s="89"/>
      <c r="P140" s="89"/>
      <c r="Q140" s="89"/>
      <c r="R140" s="89"/>
      <c r="S140" s="89"/>
      <c r="T140" s="89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5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5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25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25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25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25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25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25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25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 x14ac:dyDescent="0.25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 x14ac:dyDescent="0.25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 x14ac:dyDescent="0.25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 x14ac:dyDescent="0.25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 x14ac:dyDescent="0.25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3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 x14ac:dyDescent="0.25">
      <c r="A320" s="1"/>
      <c r="B320" s="2"/>
      <c r="C320" s="1"/>
      <c r="D320" s="1"/>
      <c r="E320" s="3"/>
      <c r="F320" s="1"/>
      <c r="G320" s="1"/>
      <c r="H320" s="3"/>
      <c r="I320" s="1"/>
      <c r="J320" s="1"/>
      <c r="K320" s="3"/>
      <c r="L320" s="1"/>
      <c r="M320" s="1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.75" customHeight="1" x14ac:dyDescent="0.25">
      <c r="A321" s="1"/>
      <c r="B321" s="2"/>
      <c r="C321" s="1"/>
      <c r="D321" s="1"/>
      <c r="E321" s="3"/>
      <c r="F321" s="1"/>
      <c r="G321" s="1"/>
      <c r="H321" s="3"/>
      <c r="I321" s="1"/>
      <c r="J321" s="1"/>
      <c r="K321" s="3"/>
      <c r="L321" s="1"/>
      <c r="M321" s="1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.75" customHeight="1" x14ac:dyDescent="0.25">
      <c r="A322" s="1"/>
      <c r="B322" s="2"/>
      <c r="C322" s="1"/>
      <c r="D322" s="1"/>
      <c r="E322" s="3"/>
      <c r="F322" s="1"/>
      <c r="G322" s="1"/>
      <c r="H322" s="3"/>
      <c r="I322" s="1"/>
      <c r="J322" s="1"/>
      <c r="K322" s="3"/>
      <c r="L322" s="1"/>
      <c r="M322" s="1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.75" customHeight="1" x14ac:dyDescent="0.25">
      <c r="A323" s="1"/>
      <c r="B323" s="2"/>
      <c r="C323" s="1"/>
      <c r="D323" s="1"/>
      <c r="E323" s="3"/>
      <c r="F323" s="1"/>
      <c r="G323" s="1"/>
      <c r="H323" s="3"/>
      <c r="I323" s="1"/>
      <c r="J323" s="1"/>
      <c r="K323" s="3"/>
      <c r="L323" s="1"/>
      <c r="M323" s="1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.75" customHeight="1" x14ac:dyDescent="0.25">
      <c r="A324" s="1"/>
      <c r="B324" s="2"/>
      <c r="C324" s="1"/>
      <c r="D324" s="1"/>
      <c r="E324" s="3"/>
      <c r="F324" s="1"/>
      <c r="G324" s="1"/>
      <c r="H324" s="3"/>
      <c r="I324" s="1"/>
      <c r="J324" s="1"/>
      <c r="K324" s="3"/>
      <c r="L324" s="1"/>
      <c r="M324" s="1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.75" customHeight="1" x14ac:dyDescent="0.25">
      <c r="A325" s="1"/>
      <c r="B325" s="2"/>
      <c r="C325" s="1"/>
      <c r="D325" s="1"/>
      <c r="E325" s="3"/>
      <c r="F325" s="1"/>
      <c r="G325" s="1"/>
      <c r="H325" s="3"/>
      <c r="I325" s="1"/>
      <c r="J325" s="1"/>
      <c r="K325" s="3"/>
      <c r="L325" s="1"/>
      <c r="M325" s="1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.75" customHeight="1" x14ac:dyDescent="0.25">
      <c r="A326" s="1"/>
      <c r="B326" s="2"/>
      <c r="C326" s="1"/>
      <c r="D326" s="1"/>
      <c r="E326" s="3"/>
      <c r="F326" s="1"/>
      <c r="G326" s="1"/>
      <c r="H326" s="3"/>
      <c r="I326" s="1"/>
      <c r="J326" s="1"/>
      <c r="K326" s="3"/>
      <c r="L326" s="1"/>
      <c r="M326" s="1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.75" customHeight="1" x14ac:dyDescent="0.25">
      <c r="A327" s="1"/>
      <c r="B327" s="2"/>
      <c r="C327" s="1"/>
      <c r="D327" s="1"/>
      <c r="E327" s="3"/>
      <c r="F327" s="1"/>
      <c r="G327" s="1"/>
      <c r="H327" s="3"/>
      <c r="I327" s="1"/>
      <c r="J327" s="1"/>
      <c r="K327" s="3"/>
      <c r="L327" s="1"/>
      <c r="M327" s="1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.75" customHeight="1" x14ac:dyDescent="0.25">
      <c r="A328" s="1"/>
      <c r="B328" s="2"/>
      <c r="C328" s="1"/>
      <c r="D328" s="1"/>
      <c r="E328" s="3"/>
      <c r="F328" s="1"/>
      <c r="G328" s="1"/>
      <c r="H328" s="3"/>
      <c r="I328" s="1"/>
      <c r="J328" s="1"/>
      <c r="K328" s="3"/>
      <c r="L328" s="1"/>
      <c r="M328" s="1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.75" customHeight="1" x14ac:dyDescent="0.25">
      <c r="A329" s="1"/>
      <c r="B329" s="2"/>
      <c r="C329" s="1"/>
      <c r="D329" s="1"/>
      <c r="E329" s="3"/>
      <c r="F329" s="1"/>
      <c r="G329" s="1"/>
      <c r="H329" s="3"/>
      <c r="I329" s="1"/>
      <c r="J329" s="1"/>
      <c r="K329" s="3"/>
      <c r="L329" s="1"/>
      <c r="M329" s="1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.75" customHeight="1" x14ac:dyDescent="0.25">
      <c r="A330" s="1"/>
      <c r="B330" s="2"/>
      <c r="C330" s="1"/>
      <c r="D330" s="1"/>
      <c r="E330" s="3"/>
      <c r="F330" s="1"/>
      <c r="G330" s="1"/>
      <c r="H330" s="3"/>
      <c r="I330" s="1"/>
      <c r="J330" s="1"/>
      <c r="K330" s="3"/>
      <c r="L330" s="1"/>
      <c r="M330" s="1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.75" customHeight="1" x14ac:dyDescent="0.25">
      <c r="A331" s="1"/>
      <c r="B331" s="2"/>
      <c r="C331" s="1"/>
      <c r="D331" s="1"/>
      <c r="E331" s="3"/>
      <c r="F331" s="1"/>
      <c r="G331" s="1"/>
      <c r="H331" s="3"/>
      <c r="I331" s="1"/>
      <c r="J331" s="1"/>
      <c r="K331" s="3"/>
      <c r="L331" s="1"/>
      <c r="M331" s="1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.75" customHeight="1" x14ac:dyDescent="0.25">
      <c r="A332" s="1"/>
      <c r="B332" s="2"/>
      <c r="C332" s="1"/>
      <c r="D332" s="1"/>
      <c r="E332" s="3"/>
      <c r="F332" s="1"/>
      <c r="G332" s="1"/>
      <c r="H332" s="3"/>
      <c r="I332" s="1"/>
      <c r="J332" s="1"/>
      <c r="K332" s="3"/>
      <c r="L332" s="1"/>
      <c r="M332" s="1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.75" customHeight="1" x14ac:dyDescent="0.25">
      <c r="A333" s="1"/>
      <c r="B333" s="2"/>
      <c r="C333" s="1"/>
      <c r="D333" s="1"/>
      <c r="E333" s="3"/>
      <c r="F333" s="1"/>
      <c r="G333" s="1"/>
      <c r="H333" s="3"/>
      <c r="I333" s="1"/>
      <c r="J333" s="1"/>
      <c r="K333" s="3"/>
      <c r="L333" s="1"/>
      <c r="M333" s="1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.75" customHeight="1" x14ac:dyDescent="0.25">
      <c r="A334" s="1"/>
      <c r="B334" s="2"/>
      <c r="C334" s="1"/>
      <c r="D334" s="1"/>
      <c r="E334" s="3"/>
      <c r="F334" s="1"/>
      <c r="G334" s="1"/>
      <c r="H334" s="3"/>
      <c r="I334" s="1"/>
      <c r="J334" s="1"/>
      <c r="K334" s="3"/>
      <c r="L334" s="1"/>
      <c r="M334" s="1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.75" customHeight="1" x14ac:dyDescent="0.2"/>
    <row r="336" spans="1:38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</sheetData>
  <autoFilter ref="A19:T19"/>
  <mergeCells count="26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130:C130"/>
    <mergeCell ref="E134:F134"/>
    <mergeCell ref="E17:G17"/>
    <mergeCell ref="H17:J17"/>
    <mergeCell ref="A23:C23"/>
    <mergeCell ref="E78:G80"/>
    <mergeCell ref="H78:J80"/>
    <mergeCell ref="E82:G84"/>
    <mergeCell ref="H82:J84"/>
    <mergeCell ref="E122:G123"/>
    <mergeCell ref="H122:J123"/>
    <mergeCell ref="E126:G126"/>
    <mergeCell ref="H126:J126"/>
    <mergeCell ref="A129:C129"/>
    <mergeCell ref="H133:I133"/>
  </mergeCells>
  <printOptions horizontalCentered="1"/>
  <pageMargins left="0" right="0" top="0" bottom="0" header="0" footer="0"/>
  <pageSetup paperSize="9"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B1" workbookViewId="0"/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01"/>
      <c r="B1" s="101"/>
      <c r="C1" s="101"/>
      <c r="D1" s="102"/>
      <c r="E1" s="101"/>
      <c r="F1" s="102"/>
      <c r="G1" s="101"/>
      <c r="H1" s="101"/>
      <c r="I1" s="103"/>
      <c r="J1" s="104" t="s">
        <v>125</v>
      </c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15" customHeight="1" x14ac:dyDescent="0.25">
      <c r="A2" s="101"/>
      <c r="B2" s="101"/>
      <c r="C2" s="101"/>
      <c r="D2" s="102"/>
      <c r="E2" s="101"/>
      <c r="F2" s="102"/>
      <c r="G2" s="101"/>
      <c r="H2" s="369" t="s">
        <v>126</v>
      </c>
      <c r="I2" s="361"/>
      <c r="J2" s="361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15" customHeight="1" x14ac:dyDescent="0.25">
      <c r="A3" s="101"/>
      <c r="B3" s="101"/>
      <c r="C3" s="101"/>
      <c r="D3" s="102"/>
      <c r="E3" s="101"/>
      <c r="F3" s="102"/>
      <c r="G3" s="101"/>
      <c r="H3" s="369" t="s">
        <v>127</v>
      </c>
      <c r="I3" s="361"/>
      <c r="J3" s="361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14.25" customHeight="1" x14ac:dyDescent="0.2">
      <c r="A4" s="101"/>
      <c r="B4" s="101"/>
      <c r="C4" s="101"/>
      <c r="D4" s="102"/>
      <c r="E4" s="101"/>
      <c r="F4" s="102"/>
      <c r="G4" s="101"/>
      <c r="H4" s="101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21" customHeight="1" x14ac:dyDescent="0.3">
      <c r="A5" s="101"/>
      <c r="B5" s="370" t="s">
        <v>128</v>
      </c>
      <c r="C5" s="361"/>
      <c r="D5" s="361"/>
      <c r="E5" s="361"/>
      <c r="F5" s="361"/>
      <c r="G5" s="361"/>
      <c r="H5" s="361"/>
      <c r="I5" s="361"/>
      <c r="J5" s="361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21" customHeight="1" x14ac:dyDescent="0.3">
      <c r="A6" s="101"/>
      <c r="B6" s="370" t="s">
        <v>129</v>
      </c>
      <c r="C6" s="361"/>
      <c r="D6" s="361"/>
      <c r="E6" s="361"/>
      <c r="F6" s="361"/>
      <c r="G6" s="361"/>
      <c r="H6" s="361"/>
      <c r="I6" s="361"/>
      <c r="J6" s="361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21" customHeight="1" x14ac:dyDescent="0.3">
      <c r="A7" s="101"/>
      <c r="B7" s="371" t="s">
        <v>130</v>
      </c>
      <c r="C7" s="361"/>
      <c r="D7" s="361"/>
      <c r="E7" s="361"/>
      <c r="F7" s="361"/>
      <c r="G7" s="361"/>
      <c r="H7" s="361"/>
      <c r="I7" s="361"/>
      <c r="J7" s="361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ht="21" customHeight="1" x14ac:dyDescent="0.3">
      <c r="A8" s="101"/>
      <c r="B8" s="370" t="s">
        <v>131</v>
      </c>
      <c r="C8" s="361"/>
      <c r="D8" s="361"/>
      <c r="E8" s="361"/>
      <c r="F8" s="361"/>
      <c r="G8" s="361"/>
      <c r="H8" s="361"/>
      <c r="I8" s="361"/>
      <c r="J8" s="361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4.25" customHeight="1" x14ac:dyDescent="0.2">
      <c r="A9" s="101"/>
      <c r="B9" s="101"/>
      <c r="C9" s="101"/>
      <c r="D9" s="102"/>
      <c r="E9" s="101"/>
      <c r="F9" s="102"/>
      <c r="G9" s="101"/>
      <c r="H9" s="101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44.25" customHeight="1" x14ac:dyDescent="0.2">
      <c r="A10" s="105"/>
      <c r="B10" s="374" t="s">
        <v>132</v>
      </c>
      <c r="C10" s="373"/>
      <c r="D10" s="375"/>
      <c r="E10" s="376" t="s">
        <v>133</v>
      </c>
      <c r="F10" s="373"/>
      <c r="G10" s="373"/>
      <c r="H10" s="373"/>
      <c r="I10" s="373"/>
      <c r="J10" s="37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61.5" customHeight="1" x14ac:dyDescent="0.2">
      <c r="A11" s="106" t="s">
        <v>134</v>
      </c>
      <c r="B11" s="106" t="s">
        <v>135</v>
      </c>
      <c r="C11" s="106" t="s">
        <v>5</v>
      </c>
      <c r="D11" s="107" t="s">
        <v>136</v>
      </c>
      <c r="E11" s="106" t="s">
        <v>137</v>
      </c>
      <c r="F11" s="107" t="s">
        <v>136</v>
      </c>
      <c r="G11" s="106" t="s">
        <v>138</v>
      </c>
      <c r="H11" s="106" t="s">
        <v>139</v>
      </c>
      <c r="I11" s="106" t="s">
        <v>140</v>
      </c>
      <c r="J11" s="106" t="s">
        <v>141</v>
      </c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15" customHeight="1" x14ac:dyDescent="0.2">
      <c r="A12" s="108"/>
      <c r="B12" s="108" t="s">
        <v>35</v>
      </c>
      <c r="C12" s="109"/>
      <c r="D12" s="110"/>
      <c r="E12" s="109"/>
      <c r="F12" s="110"/>
      <c r="G12" s="109"/>
      <c r="H12" s="109"/>
      <c r="I12" s="110"/>
      <c r="J12" s="109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spans="1:26" ht="15" customHeight="1" x14ac:dyDescent="0.2">
      <c r="A13" s="108"/>
      <c r="B13" s="108" t="s">
        <v>57</v>
      </c>
      <c r="C13" s="109"/>
      <c r="D13" s="110"/>
      <c r="E13" s="109"/>
      <c r="F13" s="110"/>
      <c r="G13" s="109"/>
      <c r="H13" s="109"/>
      <c r="I13" s="110"/>
      <c r="J13" s="109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ht="15" customHeight="1" x14ac:dyDescent="0.2">
      <c r="A14" s="108"/>
      <c r="B14" s="108" t="s">
        <v>59</v>
      </c>
      <c r="C14" s="109"/>
      <c r="D14" s="110"/>
      <c r="E14" s="109"/>
      <c r="F14" s="110"/>
      <c r="G14" s="109"/>
      <c r="H14" s="109"/>
      <c r="I14" s="110"/>
      <c r="J14" s="109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t="15" customHeight="1" x14ac:dyDescent="0.2">
      <c r="A15" s="108"/>
      <c r="B15" s="108" t="s">
        <v>63</v>
      </c>
      <c r="C15" s="109"/>
      <c r="D15" s="110"/>
      <c r="E15" s="109"/>
      <c r="F15" s="110"/>
      <c r="G15" s="109"/>
      <c r="H15" s="109"/>
      <c r="I15" s="110"/>
      <c r="J15" s="109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t="15" customHeight="1" x14ac:dyDescent="0.2">
      <c r="A16" s="108"/>
      <c r="B16" s="108" t="s">
        <v>70</v>
      </c>
      <c r="C16" s="109"/>
      <c r="D16" s="110"/>
      <c r="E16" s="109"/>
      <c r="F16" s="110"/>
      <c r="G16" s="109"/>
      <c r="H16" s="109"/>
      <c r="I16" s="110"/>
      <c r="J16" s="109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t="15" customHeight="1" x14ac:dyDescent="0.2">
      <c r="A17" s="108"/>
      <c r="B17" s="108"/>
      <c r="C17" s="109"/>
      <c r="D17" s="110"/>
      <c r="E17" s="109"/>
      <c r="F17" s="110"/>
      <c r="G17" s="109"/>
      <c r="H17" s="109"/>
      <c r="I17" s="110"/>
      <c r="J17" s="109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5" customHeight="1" x14ac:dyDescent="0.25">
      <c r="A18" s="111"/>
      <c r="B18" s="372" t="s">
        <v>142</v>
      </c>
      <c r="C18" s="373"/>
      <c r="D18" s="112">
        <f>SUM(D12:D17)</f>
        <v>0</v>
      </c>
      <c r="E18" s="113"/>
      <c r="F18" s="112">
        <f>SUM(F12:F17)</f>
        <v>0</v>
      </c>
      <c r="G18" s="113"/>
      <c r="H18" s="113"/>
      <c r="I18" s="112">
        <f>SUM(I12:I17)</f>
        <v>0</v>
      </c>
      <c r="J18" s="113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14.25" customHeight="1" x14ac:dyDescent="0.2">
      <c r="A19" s="101"/>
      <c r="B19" s="101"/>
      <c r="C19" s="101"/>
      <c r="D19" s="102"/>
      <c r="E19" s="101"/>
      <c r="F19" s="102"/>
      <c r="G19" s="101"/>
      <c r="H19" s="101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t="14.25" customHeight="1" x14ac:dyDescent="0.2">
      <c r="A20" s="101"/>
      <c r="B20" s="101"/>
      <c r="C20" s="101"/>
      <c r="D20" s="102"/>
      <c r="E20" s="101"/>
      <c r="F20" s="102"/>
      <c r="G20" s="101"/>
      <c r="H20" s="101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t="44.25" customHeight="1" x14ac:dyDescent="0.2">
      <c r="A21" s="105"/>
      <c r="B21" s="374" t="s">
        <v>143</v>
      </c>
      <c r="C21" s="373"/>
      <c r="D21" s="375"/>
      <c r="E21" s="376" t="s">
        <v>133</v>
      </c>
      <c r="F21" s="373"/>
      <c r="G21" s="373"/>
      <c r="H21" s="373"/>
      <c r="I21" s="373"/>
      <c r="J21" s="37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61.5" customHeight="1" x14ac:dyDescent="0.2">
      <c r="A22" s="106" t="s">
        <v>134</v>
      </c>
      <c r="B22" s="106" t="s">
        <v>135</v>
      </c>
      <c r="C22" s="106" t="s">
        <v>5</v>
      </c>
      <c r="D22" s="107" t="s">
        <v>136</v>
      </c>
      <c r="E22" s="106" t="s">
        <v>137</v>
      </c>
      <c r="F22" s="107" t="s">
        <v>136</v>
      </c>
      <c r="G22" s="106" t="s">
        <v>138</v>
      </c>
      <c r="H22" s="106" t="s">
        <v>139</v>
      </c>
      <c r="I22" s="106" t="s">
        <v>140</v>
      </c>
      <c r="J22" s="106" t="s">
        <v>141</v>
      </c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" customHeight="1" x14ac:dyDescent="0.2">
      <c r="A23" s="108"/>
      <c r="B23" s="108" t="s">
        <v>35</v>
      </c>
      <c r="C23" s="109"/>
      <c r="D23" s="110"/>
      <c r="E23" s="109"/>
      <c r="F23" s="110"/>
      <c r="G23" s="109"/>
      <c r="H23" s="109"/>
      <c r="I23" s="110"/>
      <c r="J23" s="109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t="15" customHeight="1" x14ac:dyDescent="0.2">
      <c r="A24" s="108"/>
      <c r="B24" s="108" t="s">
        <v>57</v>
      </c>
      <c r="C24" s="109"/>
      <c r="D24" s="110"/>
      <c r="E24" s="109"/>
      <c r="F24" s="110"/>
      <c r="G24" s="109"/>
      <c r="H24" s="109"/>
      <c r="I24" s="110"/>
      <c r="J24" s="109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t="15" customHeight="1" x14ac:dyDescent="0.2">
      <c r="A25" s="108"/>
      <c r="B25" s="108" t="s">
        <v>59</v>
      </c>
      <c r="C25" s="109"/>
      <c r="D25" s="110"/>
      <c r="E25" s="109"/>
      <c r="F25" s="110"/>
      <c r="G25" s="109"/>
      <c r="H25" s="109"/>
      <c r="I25" s="110"/>
      <c r="J25" s="109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 x14ac:dyDescent="0.2">
      <c r="A26" s="108"/>
      <c r="B26" s="108" t="s">
        <v>63</v>
      </c>
      <c r="C26" s="109"/>
      <c r="D26" s="110"/>
      <c r="E26" s="109"/>
      <c r="F26" s="110"/>
      <c r="G26" s="109"/>
      <c r="H26" s="109"/>
      <c r="I26" s="110"/>
      <c r="J26" s="109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15" customHeight="1" x14ac:dyDescent="0.2">
      <c r="A27" s="108"/>
      <c r="B27" s="108" t="s">
        <v>70</v>
      </c>
      <c r="C27" s="109"/>
      <c r="D27" s="110"/>
      <c r="E27" s="109"/>
      <c r="F27" s="110"/>
      <c r="G27" s="109"/>
      <c r="H27" s="109"/>
      <c r="I27" s="110"/>
      <c r="J27" s="109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ht="15" customHeight="1" x14ac:dyDescent="0.2">
      <c r="A28" s="108"/>
      <c r="B28" s="108"/>
      <c r="C28" s="109"/>
      <c r="D28" s="110"/>
      <c r="E28" s="109"/>
      <c r="F28" s="110"/>
      <c r="G28" s="109"/>
      <c r="H28" s="109"/>
      <c r="I28" s="110"/>
      <c r="J28" s="109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26" ht="15" customHeight="1" x14ac:dyDescent="0.25">
      <c r="A29" s="111"/>
      <c r="B29" s="372" t="s">
        <v>142</v>
      </c>
      <c r="C29" s="373"/>
      <c r="D29" s="112">
        <f>SUM(D23:D28)</f>
        <v>0</v>
      </c>
      <c r="E29" s="113"/>
      <c r="F29" s="112">
        <f>SUM(F23:F28)</f>
        <v>0</v>
      </c>
      <c r="G29" s="113"/>
      <c r="H29" s="113"/>
      <c r="I29" s="112">
        <f>SUM(I23:I28)</f>
        <v>0</v>
      </c>
      <c r="J29" s="113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14.25" customHeight="1" x14ac:dyDescent="0.2">
      <c r="A30" s="101"/>
      <c r="B30" s="101"/>
      <c r="C30" s="101"/>
      <c r="D30" s="102"/>
      <c r="E30" s="101"/>
      <c r="F30" s="102"/>
      <c r="G30" s="101"/>
      <c r="H30" s="101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14.25" customHeight="1" x14ac:dyDescent="0.2">
      <c r="A31" s="115"/>
      <c r="B31" s="115" t="s">
        <v>144</v>
      </c>
      <c r="C31" s="115"/>
      <c r="D31" s="116"/>
      <c r="E31" s="115"/>
      <c r="F31" s="116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ht="14.25" customHeight="1" x14ac:dyDescent="0.2">
      <c r="A32" s="101"/>
      <c r="B32" s="101"/>
      <c r="C32" s="101"/>
      <c r="D32" s="102"/>
      <c r="E32" s="101"/>
      <c r="F32" s="102"/>
      <c r="G32" s="101"/>
      <c r="H32" s="101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spans="1:26" ht="14.25" customHeight="1" x14ac:dyDescent="0.2">
      <c r="A33" s="101"/>
      <c r="B33" s="101"/>
      <c r="C33" s="101"/>
      <c r="D33" s="102"/>
      <c r="E33" s="101"/>
      <c r="F33" s="102"/>
      <c r="G33" s="101"/>
      <c r="H33" s="101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spans="1:26" ht="14.25" customHeight="1" x14ac:dyDescent="0.2">
      <c r="A34" s="101"/>
      <c r="B34" s="101"/>
      <c r="C34" s="101"/>
      <c r="D34" s="102"/>
      <c r="E34" s="101"/>
      <c r="F34" s="102"/>
      <c r="G34" s="101"/>
      <c r="H34" s="101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spans="1:26" ht="14.25" customHeight="1" x14ac:dyDescent="0.2">
      <c r="A35" s="101"/>
      <c r="B35" s="101"/>
      <c r="C35" s="101"/>
      <c r="D35" s="102"/>
      <c r="E35" s="101"/>
      <c r="F35" s="102"/>
      <c r="G35" s="101"/>
      <c r="H35" s="101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spans="1:26" ht="14.25" customHeight="1" x14ac:dyDescent="0.2">
      <c r="A36" s="101"/>
      <c r="B36" s="101"/>
      <c r="C36" s="101"/>
      <c r="D36" s="102"/>
      <c r="E36" s="101"/>
      <c r="F36" s="102"/>
      <c r="G36" s="101"/>
      <c r="H36" s="101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14.25" customHeight="1" x14ac:dyDescent="0.2">
      <c r="A37" s="101"/>
      <c r="B37" s="101"/>
      <c r="C37" s="101"/>
      <c r="D37" s="102"/>
      <c r="E37" s="101"/>
      <c r="F37" s="102"/>
      <c r="G37" s="101"/>
      <c r="H37" s="101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ht="14.25" customHeight="1" x14ac:dyDescent="0.2">
      <c r="A38" s="101"/>
      <c r="B38" s="101"/>
      <c r="C38" s="101"/>
      <c r="D38" s="102"/>
      <c r="E38" s="101"/>
      <c r="F38" s="102"/>
      <c r="G38" s="101"/>
      <c r="H38" s="101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ht="14.25" customHeight="1" x14ac:dyDescent="0.2">
      <c r="A39" s="101"/>
      <c r="B39" s="101"/>
      <c r="C39" s="101"/>
      <c r="D39" s="102"/>
      <c r="E39" s="101"/>
      <c r="F39" s="102"/>
      <c r="G39" s="101"/>
      <c r="H39" s="101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26" ht="14.25" customHeight="1" x14ac:dyDescent="0.2">
      <c r="A40" s="101"/>
      <c r="B40" s="101"/>
      <c r="C40" s="101"/>
      <c r="D40" s="102"/>
      <c r="E40" s="101"/>
      <c r="F40" s="102"/>
      <c r="G40" s="101"/>
      <c r="H40" s="101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:26" ht="14.25" customHeight="1" x14ac:dyDescent="0.2">
      <c r="A41" s="101"/>
      <c r="B41" s="101"/>
      <c r="C41" s="101"/>
      <c r="D41" s="102"/>
      <c r="E41" s="101"/>
      <c r="F41" s="102"/>
      <c r="G41" s="101"/>
      <c r="H41" s="101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:26" ht="14.25" customHeight="1" x14ac:dyDescent="0.2">
      <c r="A42" s="101"/>
      <c r="B42" s="101"/>
      <c r="C42" s="101"/>
      <c r="D42" s="102"/>
      <c r="E42" s="101"/>
      <c r="F42" s="102"/>
      <c r="G42" s="101"/>
      <c r="H42" s="101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:26" ht="14.25" customHeight="1" x14ac:dyDescent="0.2">
      <c r="A43" s="101"/>
      <c r="B43" s="101"/>
      <c r="C43" s="101"/>
      <c r="D43" s="102"/>
      <c r="E43" s="101"/>
      <c r="F43" s="102"/>
      <c r="G43" s="101"/>
      <c r="H43" s="101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:26" ht="14.25" customHeight="1" x14ac:dyDescent="0.2">
      <c r="A44" s="101"/>
      <c r="B44" s="101"/>
      <c r="C44" s="101"/>
      <c r="D44" s="102"/>
      <c r="E44" s="101"/>
      <c r="F44" s="102"/>
      <c r="G44" s="101"/>
      <c r="H44" s="101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spans="1:26" ht="14.25" customHeight="1" x14ac:dyDescent="0.2">
      <c r="A45" s="101"/>
      <c r="B45" s="101"/>
      <c r="C45" s="101"/>
      <c r="D45" s="102"/>
      <c r="E45" s="101"/>
      <c r="F45" s="102"/>
      <c r="G45" s="101"/>
      <c r="H45" s="101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:26" ht="14.25" customHeight="1" x14ac:dyDescent="0.2">
      <c r="A46" s="101"/>
      <c r="B46" s="101"/>
      <c r="C46" s="101"/>
      <c r="D46" s="102"/>
      <c r="E46" s="101"/>
      <c r="F46" s="102"/>
      <c r="G46" s="101"/>
      <c r="H46" s="101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:26" ht="14.25" customHeight="1" x14ac:dyDescent="0.2">
      <c r="A47" s="101"/>
      <c r="B47" s="101"/>
      <c r="C47" s="101"/>
      <c r="D47" s="102"/>
      <c r="E47" s="101"/>
      <c r="F47" s="102"/>
      <c r="G47" s="101"/>
      <c r="H47" s="101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:26" ht="14.25" customHeight="1" x14ac:dyDescent="0.2">
      <c r="A48" s="101"/>
      <c r="B48" s="101"/>
      <c r="C48" s="101"/>
      <c r="D48" s="102"/>
      <c r="E48" s="101"/>
      <c r="F48" s="102"/>
      <c r="G48" s="101"/>
      <c r="H48" s="101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14.25" customHeight="1" x14ac:dyDescent="0.2">
      <c r="A49" s="101"/>
      <c r="B49" s="101"/>
      <c r="C49" s="101"/>
      <c r="D49" s="102"/>
      <c r="E49" s="101"/>
      <c r="F49" s="102"/>
      <c r="G49" s="101"/>
      <c r="H49" s="101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26" ht="14.25" customHeight="1" x14ac:dyDescent="0.2">
      <c r="A50" s="101"/>
      <c r="B50" s="101"/>
      <c r="C50" s="101"/>
      <c r="D50" s="102"/>
      <c r="E50" s="101"/>
      <c r="F50" s="102"/>
      <c r="G50" s="101"/>
      <c r="H50" s="101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26" ht="14.25" customHeight="1" x14ac:dyDescent="0.2">
      <c r="A51" s="101"/>
      <c r="B51" s="101"/>
      <c r="C51" s="101"/>
      <c r="D51" s="102"/>
      <c r="E51" s="101"/>
      <c r="F51" s="102"/>
      <c r="G51" s="101"/>
      <c r="H51" s="101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:26" ht="14.25" customHeight="1" x14ac:dyDescent="0.2">
      <c r="A52" s="101"/>
      <c r="B52" s="101"/>
      <c r="C52" s="101"/>
      <c r="D52" s="102"/>
      <c r="E52" s="101"/>
      <c r="F52" s="102"/>
      <c r="G52" s="101"/>
      <c r="H52" s="101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:26" ht="14.25" customHeight="1" x14ac:dyDescent="0.2">
      <c r="A53" s="101"/>
      <c r="B53" s="101"/>
      <c r="C53" s="101"/>
      <c r="D53" s="102"/>
      <c r="E53" s="101"/>
      <c r="F53" s="102"/>
      <c r="G53" s="101"/>
      <c r="H53" s="101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ht="14.25" customHeight="1" x14ac:dyDescent="0.2">
      <c r="A54" s="101"/>
      <c r="B54" s="101"/>
      <c r="C54" s="101"/>
      <c r="D54" s="102"/>
      <c r="E54" s="101"/>
      <c r="F54" s="102"/>
      <c r="G54" s="101"/>
      <c r="H54" s="101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:26" ht="14.25" customHeight="1" x14ac:dyDescent="0.2">
      <c r="A55" s="101"/>
      <c r="B55" s="101"/>
      <c r="C55" s="101"/>
      <c r="D55" s="102"/>
      <c r="E55" s="101"/>
      <c r="F55" s="102"/>
      <c r="G55" s="101"/>
      <c r="H55" s="101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:26" ht="14.25" customHeight="1" x14ac:dyDescent="0.2">
      <c r="A56" s="101"/>
      <c r="B56" s="101"/>
      <c r="C56" s="101"/>
      <c r="D56" s="102"/>
      <c r="E56" s="101"/>
      <c r="F56" s="102"/>
      <c r="G56" s="101"/>
      <c r="H56" s="101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:26" ht="14.25" customHeight="1" x14ac:dyDescent="0.2">
      <c r="A57" s="101"/>
      <c r="B57" s="101"/>
      <c r="C57" s="101"/>
      <c r="D57" s="102"/>
      <c r="E57" s="101"/>
      <c r="F57" s="102"/>
      <c r="G57" s="101"/>
      <c r="H57" s="101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:26" ht="14.25" customHeight="1" x14ac:dyDescent="0.2">
      <c r="A58" s="101"/>
      <c r="B58" s="101"/>
      <c r="C58" s="101"/>
      <c r="D58" s="102"/>
      <c r="E58" s="101"/>
      <c r="F58" s="102"/>
      <c r="G58" s="101"/>
      <c r="H58" s="101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:26" ht="14.25" customHeight="1" x14ac:dyDescent="0.2">
      <c r="A59" s="101"/>
      <c r="B59" s="101"/>
      <c r="C59" s="101"/>
      <c r="D59" s="102"/>
      <c r="E59" s="101"/>
      <c r="F59" s="102"/>
      <c r="G59" s="101"/>
      <c r="H59" s="101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:26" ht="14.25" customHeight="1" x14ac:dyDescent="0.2">
      <c r="A60" s="101"/>
      <c r="B60" s="101"/>
      <c r="C60" s="101"/>
      <c r="D60" s="102"/>
      <c r="E60" s="101"/>
      <c r="F60" s="102"/>
      <c r="G60" s="101"/>
      <c r="H60" s="101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26" ht="14.25" customHeight="1" x14ac:dyDescent="0.2">
      <c r="A61" s="101"/>
      <c r="B61" s="101"/>
      <c r="C61" s="101"/>
      <c r="D61" s="102"/>
      <c r="E61" s="101"/>
      <c r="F61" s="102"/>
      <c r="G61" s="101"/>
      <c r="H61" s="101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:26" ht="14.25" customHeight="1" x14ac:dyDescent="0.2">
      <c r="A62" s="101"/>
      <c r="B62" s="101"/>
      <c r="C62" s="101"/>
      <c r="D62" s="102"/>
      <c r="E62" s="101"/>
      <c r="F62" s="102"/>
      <c r="G62" s="101"/>
      <c r="H62" s="101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ht="14.25" customHeight="1" x14ac:dyDescent="0.2">
      <c r="A63" s="101"/>
      <c r="B63" s="101"/>
      <c r="C63" s="101"/>
      <c r="D63" s="102"/>
      <c r="E63" s="101"/>
      <c r="F63" s="102"/>
      <c r="G63" s="101"/>
      <c r="H63" s="101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:26" ht="14.25" customHeight="1" x14ac:dyDescent="0.2">
      <c r="A64" s="101"/>
      <c r="B64" s="101"/>
      <c r="C64" s="101"/>
      <c r="D64" s="102"/>
      <c r="E64" s="101"/>
      <c r="F64" s="102"/>
      <c r="G64" s="101"/>
      <c r="H64" s="101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:26" ht="14.25" customHeight="1" x14ac:dyDescent="0.2">
      <c r="A65" s="101"/>
      <c r="B65" s="101"/>
      <c r="C65" s="101"/>
      <c r="D65" s="102"/>
      <c r="E65" s="101"/>
      <c r="F65" s="102"/>
      <c r="G65" s="101"/>
      <c r="H65" s="101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26" ht="14.25" customHeight="1" x14ac:dyDescent="0.2">
      <c r="A66" s="101"/>
      <c r="B66" s="101"/>
      <c r="C66" s="101"/>
      <c r="D66" s="102"/>
      <c r="E66" s="101"/>
      <c r="F66" s="102"/>
      <c r="G66" s="101"/>
      <c r="H66" s="101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:26" ht="14.25" customHeight="1" x14ac:dyDescent="0.2">
      <c r="A67" s="101"/>
      <c r="B67" s="101"/>
      <c r="C67" s="101"/>
      <c r="D67" s="102"/>
      <c r="E67" s="101"/>
      <c r="F67" s="102"/>
      <c r="G67" s="101"/>
      <c r="H67" s="101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:26" ht="14.25" customHeight="1" x14ac:dyDescent="0.2">
      <c r="A68" s="101"/>
      <c r="B68" s="101"/>
      <c r="C68" s="101"/>
      <c r="D68" s="102"/>
      <c r="E68" s="101"/>
      <c r="F68" s="102"/>
      <c r="G68" s="101"/>
      <c r="H68" s="101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:26" ht="14.25" customHeight="1" x14ac:dyDescent="0.2">
      <c r="A69" s="101"/>
      <c r="B69" s="101"/>
      <c r="C69" s="101"/>
      <c r="D69" s="102"/>
      <c r="E69" s="101"/>
      <c r="F69" s="102"/>
      <c r="G69" s="101"/>
      <c r="H69" s="101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:26" ht="14.25" customHeight="1" x14ac:dyDescent="0.2">
      <c r="A70" s="101"/>
      <c r="B70" s="101"/>
      <c r="C70" s="101"/>
      <c r="D70" s="102"/>
      <c r="E70" s="101"/>
      <c r="F70" s="102"/>
      <c r="G70" s="101"/>
      <c r="H70" s="101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ht="14.25" customHeight="1" x14ac:dyDescent="0.2">
      <c r="A71" s="101"/>
      <c r="B71" s="101"/>
      <c r="C71" s="101"/>
      <c r="D71" s="102"/>
      <c r="E71" s="101"/>
      <c r="F71" s="102"/>
      <c r="G71" s="101"/>
      <c r="H71" s="101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:26" ht="14.25" customHeight="1" x14ac:dyDescent="0.2">
      <c r="A72" s="101"/>
      <c r="B72" s="101"/>
      <c r="C72" s="101"/>
      <c r="D72" s="102"/>
      <c r="E72" s="101"/>
      <c r="F72" s="102"/>
      <c r="G72" s="101"/>
      <c r="H72" s="101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14.25" customHeight="1" x14ac:dyDescent="0.2">
      <c r="A73" s="101"/>
      <c r="B73" s="101"/>
      <c r="C73" s="101"/>
      <c r="D73" s="102"/>
      <c r="E73" s="101"/>
      <c r="F73" s="102"/>
      <c r="G73" s="101"/>
      <c r="H73" s="101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14.25" customHeight="1" x14ac:dyDescent="0.2">
      <c r="A74" s="101"/>
      <c r="B74" s="101"/>
      <c r="C74" s="101"/>
      <c r="D74" s="102"/>
      <c r="E74" s="101"/>
      <c r="F74" s="102"/>
      <c r="G74" s="101"/>
      <c r="H74" s="101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14.25" customHeight="1" x14ac:dyDescent="0.2">
      <c r="A75" s="101"/>
      <c r="B75" s="101"/>
      <c r="C75" s="101"/>
      <c r="D75" s="102"/>
      <c r="E75" s="101"/>
      <c r="F75" s="102"/>
      <c r="G75" s="101"/>
      <c r="H75" s="101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:26" ht="14.25" customHeight="1" x14ac:dyDescent="0.2">
      <c r="A76" s="101"/>
      <c r="B76" s="101"/>
      <c r="C76" s="101"/>
      <c r="D76" s="102"/>
      <c r="E76" s="101"/>
      <c r="F76" s="102"/>
      <c r="G76" s="101"/>
      <c r="H76" s="101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:26" ht="14.25" customHeight="1" x14ac:dyDescent="0.2">
      <c r="A77" s="101"/>
      <c r="B77" s="101"/>
      <c r="C77" s="101"/>
      <c r="D77" s="102"/>
      <c r="E77" s="101"/>
      <c r="F77" s="102"/>
      <c r="G77" s="101"/>
      <c r="H77" s="101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:26" ht="14.25" customHeight="1" x14ac:dyDescent="0.2">
      <c r="A78" s="101"/>
      <c r="B78" s="101"/>
      <c r="C78" s="101"/>
      <c r="D78" s="102"/>
      <c r="E78" s="101"/>
      <c r="F78" s="102"/>
      <c r="G78" s="101"/>
      <c r="H78" s="101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:26" ht="14.25" customHeight="1" x14ac:dyDescent="0.2">
      <c r="A79" s="101"/>
      <c r="B79" s="101"/>
      <c r="C79" s="101"/>
      <c r="D79" s="102"/>
      <c r="E79" s="101"/>
      <c r="F79" s="102"/>
      <c r="G79" s="101"/>
      <c r="H79" s="101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:26" ht="14.25" customHeight="1" x14ac:dyDescent="0.2">
      <c r="A80" s="101"/>
      <c r="B80" s="101"/>
      <c r="C80" s="101"/>
      <c r="D80" s="102"/>
      <c r="E80" s="101"/>
      <c r="F80" s="102"/>
      <c r="G80" s="101"/>
      <c r="H80" s="101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:26" ht="14.25" customHeight="1" x14ac:dyDescent="0.2">
      <c r="A81" s="101"/>
      <c r="B81" s="101"/>
      <c r="C81" s="101"/>
      <c r="D81" s="102"/>
      <c r="E81" s="101"/>
      <c r="F81" s="102"/>
      <c r="G81" s="101"/>
      <c r="H81" s="101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:26" ht="14.25" customHeight="1" x14ac:dyDescent="0.2">
      <c r="A82" s="101"/>
      <c r="B82" s="101"/>
      <c r="C82" s="101"/>
      <c r="D82" s="102"/>
      <c r="E82" s="101"/>
      <c r="F82" s="102"/>
      <c r="G82" s="101"/>
      <c r="H82" s="101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:26" ht="14.25" customHeight="1" x14ac:dyDescent="0.2">
      <c r="A83" s="101"/>
      <c r="B83" s="101"/>
      <c r="C83" s="101"/>
      <c r="D83" s="102"/>
      <c r="E83" s="101"/>
      <c r="F83" s="102"/>
      <c r="G83" s="101"/>
      <c r="H83" s="101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:26" ht="14.25" customHeight="1" x14ac:dyDescent="0.2">
      <c r="A84" s="101"/>
      <c r="B84" s="101"/>
      <c r="C84" s="101"/>
      <c r="D84" s="102"/>
      <c r="E84" s="101"/>
      <c r="F84" s="102"/>
      <c r="G84" s="101"/>
      <c r="H84" s="101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:26" ht="14.25" customHeight="1" x14ac:dyDescent="0.2">
      <c r="A85" s="101"/>
      <c r="B85" s="101"/>
      <c r="C85" s="101"/>
      <c r="D85" s="102"/>
      <c r="E85" s="101"/>
      <c r="F85" s="102"/>
      <c r="G85" s="101"/>
      <c r="H85" s="101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:26" ht="14.25" customHeight="1" x14ac:dyDescent="0.2">
      <c r="A86" s="101"/>
      <c r="B86" s="101"/>
      <c r="C86" s="101"/>
      <c r="D86" s="102"/>
      <c r="E86" s="101"/>
      <c r="F86" s="102"/>
      <c r="G86" s="101"/>
      <c r="H86" s="101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:26" ht="14.25" customHeight="1" x14ac:dyDescent="0.2">
      <c r="A87" s="101"/>
      <c r="B87" s="101"/>
      <c r="C87" s="101"/>
      <c r="D87" s="102"/>
      <c r="E87" s="101"/>
      <c r="F87" s="102"/>
      <c r="G87" s="101"/>
      <c r="H87" s="101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:26" ht="14.25" customHeight="1" x14ac:dyDescent="0.2">
      <c r="A88" s="101"/>
      <c r="B88" s="101"/>
      <c r="C88" s="101"/>
      <c r="D88" s="102"/>
      <c r="E88" s="101"/>
      <c r="F88" s="102"/>
      <c r="G88" s="101"/>
      <c r="H88" s="101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:26" ht="14.25" customHeight="1" x14ac:dyDescent="0.2">
      <c r="A89" s="101"/>
      <c r="B89" s="101"/>
      <c r="C89" s="101"/>
      <c r="D89" s="102"/>
      <c r="E89" s="101"/>
      <c r="F89" s="102"/>
      <c r="G89" s="101"/>
      <c r="H89" s="101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:26" ht="14.25" customHeight="1" x14ac:dyDescent="0.2">
      <c r="A90" s="101"/>
      <c r="B90" s="101"/>
      <c r="C90" s="101"/>
      <c r="D90" s="102"/>
      <c r="E90" s="101"/>
      <c r="F90" s="102"/>
      <c r="G90" s="101"/>
      <c r="H90" s="101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:26" ht="14.25" customHeight="1" x14ac:dyDescent="0.2">
      <c r="A91" s="101"/>
      <c r="B91" s="101"/>
      <c r="C91" s="101"/>
      <c r="D91" s="102"/>
      <c r="E91" s="101"/>
      <c r="F91" s="102"/>
      <c r="G91" s="101"/>
      <c r="H91" s="101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26" ht="14.25" customHeight="1" x14ac:dyDescent="0.2">
      <c r="A92" s="101"/>
      <c r="B92" s="101"/>
      <c r="C92" s="101"/>
      <c r="D92" s="102"/>
      <c r="E92" s="101"/>
      <c r="F92" s="102"/>
      <c r="G92" s="101"/>
      <c r="H92" s="101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ht="14.25" customHeight="1" x14ac:dyDescent="0.2">
      <c r="A93" s="101"/>
      <c r="B93" s="101"/>
      <c r="C93" s="101"/>
      <c r="D93" s="102"/>
      <c r="E93" s="101"/>
      <c r="F93" s="102"/>
      <c r="G93" s="101"/>
      <c r="H93" s="101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:26" ht="14.25" customHeight="1" x14ac:dyDescent="0.2">
      <c r="A94" s="101"/>
      <c r="B94" s="101"/>
      <c r="C94" s="101"/>
      <c r="D94" s="102"/>
      <c r="E94" s="101"/>
      <c r="F94" s="102"/>
      <c r="G94" s="101"/>
      <c r="H94" s="101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:26" ht="14.25" customHeight="1" x14ac:dyDescent="0.2">
      <c r="A95" s="101"/>
      <c r="B95" s="101"/>
      <c r="C95" s="101"/>
      <c r="D95" s="102"/>
      <c r="E95" s="101"/>
      <c r="F95" s="102"/>
      <c r="G95" s="101"/>
      <c r="H95" s="101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:26" ht="14.25" customHeight="1" x14ac:dyDescent="0.2">
      <c r="A96" s="101"/>
      <c r="B96" s="101"/>
      <c r="C96" s="101"/>
      <c r="D96" s="102"/>
      <c r="E96" s="101"/>
      <c r="F96" s="102"/>
      <c r="G96" s="101"/>
      <c r="H96" s="101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:26" ht="14.25" customHeight="1" x14ac:dyDescent="0.2">
      <c r="A97" s="101"/>
      <c r="B97" s="101"/>
      <c r="C97" s="101"/>
      <c r="D97" s="102"/>
      <c r="E97" s="101"/>
      <c r="F97" s="102"/>
      <c r="G97" s="101"/>
      <c r="H97" s="101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:26" ht="14.25" customHeight="1" x14ac:dyDescent="0.2">
      <c r="A98" s="101"/>
      <c r="B98" s="101"/>
      <c r="C98" s="101"/>
      <c r="D98" s="102"/>
      <c r="E98" s="101"/>
      <c r="F98" s="102"/>
      <c r="G98" s="101"/>
      <c r="H98" s="101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:26" ht="14.25" customHeight="1" x14ac:dyDescent="0.2">
      <c r="A99" s="101"/>
      <c r="B99" s="101"/>
      <c r="C99" s="101"/>
      <c r="D99" s="102"/>
      <c r="E99" s="101"/>
      <c r="F99" s="102"/>
      <c r="G99" s="101"/>
      <c r="H99" s="101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:26" ht="14.25" customHeight="1" x14ac:dyDescent="0.2">
      <c r="A100" s="101"/>
      <c r="B100" s="101"/>
      <c r="C100" s="101"/>
      <c r="D100" s="102"/>
      <c r="E100" s="101"/>
      <c r="F100" s="102"/>
      <c r="G100" s="101"/>
      <c r="H100" s="101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:26" ht="14.25" customHeight="1" x14ac:dyDescent="0.2">
      <c r="A101" s="101"/>
      <c r="B101" s="101"/>
      <c r="C101" s="101"/>
      <c r="D101" s="102"/>
      <c r="E101" s="101"/>
      <c r="F101" s="102"/>
      <c r="G101" s="101"/>
      <c r="H101" s="101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26" ht="14.25" customHeight="1" x14ac:dyDescent="0.2">
      <c r="A102" s="101"/>
      <c r="B102" s="101"/>
      <c r="C102" s="101"/>
      <c r="D102" s="102"/>
      <c r="E102" s="101"/>
      <c r="F102" s="102"/>
      <c r="G102" s="101"/>
      <c r="H102" s="101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:26" ht="14.25" customHeight="1" x14ac:dyDescent="0.2">
      <c r="A103" s="101"/>
      <c r="B103" s="101"/>
      <c r="C103" s="101"/>
      <c r="D103" s="102"/>
      <c r="E103" s="101"/>
      <c r="F103" s="102"/>
      <c r="G103" s="101"/>
      <c r="H103" s="101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:26" ht="14.25" customHeight="1" x14ac:dyDescent="0.2">
      <c r="A104" s="101"/>
      <c r="B104" s="101"/>
      <c r="C104" s="101"/>
      <c r="D104" s="102"/>
      <c r="E104" s="101"/>
      <c r="F104" s="102"/>
      <c r="G104" s="101"/>
      <c r="H104" s="101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6" ht="14.25" customHeight="1" x14ac:dyDescent="0.2">
      <c r="A105" s="101"/>
      <c r="B105" s="101"/>
      <c r="C105" s="101"/>
      <c r="D105" s="102"/>
      <c r="E105" s="101"/>
      <c r="F105" s="102"/>
      <c r="G105" s="101"/>
      <c r="H105" s="101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:26" ht="14.25" customHeight="1" x14ac:dyDescent="0.2">
      <c r="A106" s="101"/>
      <c r="B106" s="101"/>
      <c r="C106" s="101"/>
      <c r="D106" s="102"/>
      <c r="E106" s="101"/>
      <c r="F106" s="102"/>
      <c r="G106" s="101"/>
      <c r="H106" s="101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:26" ht="14.25" customHeight="1" x14ac:dyDescent="0.2">
      <c r="A107" s="101"/>
      <c r="B107" s="101"/>
      <c r="C107" s="101"/>
      <c r="D107" s="102"/>
      <c r="E107" s="101"/>
      <c r="F107" s="102"/>
      <c r="G107" s="101"/>
      <c r="H107" s="101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:26" ht="14.25" customHeight="1" x14ac:dyDescent="0.2">
      <c r="A108" s="101"/>
      <c r="B108" s="101"/>
      <c r="C108" s="101"/>
      <c r="D108" s="102"/>
      <c r="E108" s="101"/>
      <c r="F108" s="102"/>
      <c r="G108" s="101"/>
      <c r="H108" s="101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:26" ht="14.25" customHeight="1" x14ac:dyDescent="0.2">
      <c r="A109" s="101"/>
      <c r="B109" s="101"/>
      <c r="C109" s="101"/>
      <c r="D109" s="102"/>
      <c r="E109" s="101"/>
      <c r="F109" s="102"/>
      <c r="G109" s="101"/>
      <c r="H109" s="101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14.25" customHeight="1" x14ac:dyDescent="0.2">
      <c r="A110" s="101"/>
      <c r="B110" s="101"/>
      <c r="C110" s="101"/>
      <c r="D110" s="102"/>
      <c r="E110" s="101"/>
      <c r="F110" s="102"/>
      <c r="G110" s="101"/>
      <c r="H110" s="101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:26" ht="14.25" customHeight="1" x14ac:dyDescent="0.2">
      <c r="A111" s="101"/>
      <c r="B111" s="101"/>
      <c r="C111" s="101"/>
      <c r="D111" s="102"/>
      <c r="E111" s="101"/>
      <c r="F111" s="102"/>
      <c r="G111" s="101"/>
      <c r="H111" s="101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14.25" customHeight="1" x14ac:dyDescent="0.2">
      <c r="A112" s="101"/>
      <c r="B112" s="101"/>
      <c r="C112" s="101"/>
      <c r="D112" s="102"/>
      <c r="E112" s="101"/>
      <c r="F112" s="102"/>
      <c r="G112" s="101"/>
      <c r="H112" s="101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ht="14.25" customHeight="1" x14ac:dyDescent="0.2">
      <c r="A113" s="101"/>
      <c r="B113" s="101"/>
      <c r="C113" s="101"/>
      <c r="D113" s="102"/>
      <c r="E113" s="101"/>
      <c r="F113" s="102"/>
      <c r="G113" s="101"/>
      <c r="H113" s="101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26" ht="14.25" customHeight="1" x14ac:dyDescent="0.2">
      <c r="A114" s="101"/>
      <c r="B114" s="101"/>
      <c r="C114" s="101"/>
      <c r="D114" s="102"/>
      <c r="E114" s="101"/>
      <c r="F114" s="102"/>
      <c r="G114" s="101"/>
      <c r="H114" s="101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14.25" customHeight="1" x14ac:dyDescent="0.2">
      <c r="A115" s="101"/>
      <c r="B115" s="101"/>
      <c r="C115" s="101"/>
      <c r="D115" s="102"/>
      <c r="E115" s="101"/>
      <c r="F115" s="102"/>
      <c r="G115" s="101"/>
      <c r="H115" s="101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14.25" customHeight="1" x14ac:dyDescent="0.2">
      <c r="A116" s="101"/>
      <c r="B116" s="101"/>
      <c r="C116" s="101"/>
      <c r="D116" s="102"/>
      <c r="E116" s="101"/>
      <c r="F116" s="102"/>
      <c r="G116" s="101"/>
      <c r="H116" s="101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14.25" customHeight="1" x14ac:dyDescent="0.2">
      <c r="A117" s="101"/>
      <c r="B117" s="101"/>
      <c r="C117" s="101"/>
      <c r="D117" s="102"/>
      <c r="E117" s="101"/>
      <c r="F117" s="102"/>
      <c r="G117" s="101"/>
      <c r="H117" s="101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14.25" customHeight="1" x14ac:dyDescent="0.2">
      <c r="A118" s="101"/>
      <c r="B118" s="101"/>
      <c r="C118" s="101"/>
      <c r="D118" s="102"/>
      <c r="E118" s="101"/>
      <c r="F118" s="102"/>
      <c r="G118" s="101"/>
      <c r="H118" s="101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14.25" customHeight="1" x14ac:dyDescent="0.2">
      <c r="A119" s="101"/>
      <c r="B119" s="101"/>
      <c r="C119" s="101"/>
      <c r="D119" s="102"/>
      <c r="E119" s="101"/>
      <c r="F119" s="102"/>
      <c r="G119" s="101"/>
      <c r="H119" s="101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14.25" customHeight="1" x14ac:dyDescent="0.2">
      <c r="A120" s="101"/>
      <c r="B120" s="101"/>
      <c r="C120" s="101"/>
      <c r="D120" s="102"/>
      <c r="E120" s="101"/>
      <c r="F120" s="102"/>
      <c r="G120" s="101"/>
      <c r="H120" s="101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6" ht="14.25" customHeight="1" x14ac:dyDescent="0.2">
      <c r="A121" s="101"/>
      <c r="B121" s="101"/>
      <c r="C121" s="101"/>
      <c r="D121" s="102"/>
      <c r="E121" s="101"/>
      <c r="F121" s="102"/>
      <c r="G121" s="101"/>
      <c r="H121" s="101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:26" ht="14.25" customHeight="1" x14ac:dyDescent="0.2">
      <c r="A122" s="101"/>
      <c r="B122" s="101"/>
      <c r="C122" s="101"/>
      <c r="D122" s="102"/>
      <c r="E122" s="101"/>
      <c r="F122" s="102"/>
      <c r="G122" s="101"/>
      <c r="H122" s="101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:26" ht="14.25" customHeight="1" x14ac:dyDescent="0.2">
      <c r="A123" s="101"/>
      <c r="B123" s="101"/>
      <c r="C123" s="101"/>
      <c r="D123" s="102"/>
      <c r="E123" s="101"/>
      <c r="F123" s="102"/>
      <c r="G123" s="101"/>
      <c r="H123" s="101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:26" ht="14.25" customHeight="1" x14ac:dyDescent="0.2">
      <c r="A124" s="101"/>
      <c r="B124" s="101"/>
      <c r="C124" s="101"/>
      <c r="D124" s="102"/>
      <c r="E124" s="101"/>
      <c r="F124" s="102"/>
      <c r="G124" s="101"/>
      <c r="H124" s="101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:26" ht="14.25" customHeight="1" x14ac:dyDescent="0.2">
      <c r="A125" s="101"/>
      <c r="B125" s="101"/>
      <c r="C125" s="101"/>
      <c r="D125" s="102"/>
      <c r="E125" s="101"/>
      <c r="F125" s="102"/>
      <c r="G125" s="101"/>
      <c r="H125" s="101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:26" ht="14.25" customHeight="1" x14ac:dyDescent="0.2">
      <c r="A126" s="101"/>
      <c r="B126" s="101"/>
      <c r="C126" s="101"/>
      <c r="D126" s="102"/>
      <c r="E126" s="101"/>
      <c r="F126" s="102"/>
      <c r="G126" s="101"/>
      <c r="H126" s="101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:26" ht="14.25" customHeight="1" x14ac:dyDescent="0.2">
      <c r="A127" s="101"/>
      <c r="B127" s="101"/>
      <c r="C127" s="101"/>
      <c r="D127" s="102"/>
      <c r="E127" s="101"/>
      <c r="F127" s="102"/>
      <c r="G127" s="101"/>
      <c r="H127" s="101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:26" ht="14.25" customHeight="1" x14ac:dyDescent="0.2">
      <c r="A128" s="101"/>
      <c r="B128" s="101"/>
      <c r="C128" s="101"/>
      <c r="D128" s="102"/>
      <c r="E128" s="101"/>
      <c r="F128" s="102"/>
      <c r="G128" s="101"/>
      <c r="H128" s="101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:26" ht="14.25" customHeight="1" x14ac:dyDescent="0.2">
      <c r="A129" s="101"/>
      <c r="B129" s="101"/>
      <c r="C129" s="101"/>
      <c r="D129" s="102"/>
      <c r="E129" s="101"/>
      <c r="F129" s="102"/>
      <c r="G129" s="101"/>
      <c r="H129" s="101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:26" ht="14.25" customHeight="1" x14ac:dyDescent="0.2">
      <c r="A130" s="101"/>
      <c r="B130" s="101"/>
      <c r="C130" s="101"/>
      <c r="D130" s="102"/>
      <c r="E130" s="101"/>
      <c r="F130" s="102"/>
      <c r="G130" s="101"/>
      <c r="H130" s="101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:26" ht="14.25" customHeight="1" x14ac:dyDescent="0.2">
      <c r="A131" s="101"/>
      <c r="B131" s="101"/>
      <c r="C131" s="101"/>
      <c r="D131" s="102"/>
      <c r="E131" s="101"/>
      <c r="F131" s="102"/>
      <c r="G131" s="101"/>
      <c r="H131" s="101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:26" ht="14.25" customHeight="1" x14ac:dyDescent="0.2">
      <c r="A132" s="101"/>
      <c r="B132" s="101"/>
      <c r="C132" s="101"/>
      <c r="D132" s="102"/>
      <c r="E132" s="101"/>
      <c r="F132" s="102"/>
      <c r="G132" s="101"/>
      <c r="H132" s="101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:26" ht="14.25" customHeight="1" x14ac:dyDescent="0.2">
      <c r="A133" s="101"/>
      <c r="B133" s="101"/>
      <c r="C133" s="101"/>
      <c r="D133" s="102"/>
      <c r="E133" s="101"/>
      <c r="F133" s="102"/>
      <c r="G133" s="101"/>
      <c r="H133" s="101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:26" ht="14.25" customHeight="1" x14ac:dyDescent="0.2">
      <c r="A134" s="101"/>
      <c r="B134" s="101"/>
      <c r="C134" s="101"/>
      <c r="D134" s="102"/>
      <c r="E134" s="101"/>
      <c r="F134" s="102"/>
      <c r="G134" s="101"/>
      <c r="H134" s="101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:26" ht="14.25" customHeight="1" x14ac:dyDescent="0.2">
      <c r="A135" s="101"/>
      <c r="B135" s="101"/>
      <c r="C135" s="101"/>
      <c r="D135" s="102"/>
      <c r="E135" s="101"/>
      <c r="F135" s="102"/>
      <c r="G135" s="101"/>
      <c r="H135" s="101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:26" ht="14.25" customHeight="1" x14ac:dyDescent="0.2">
      <c r="A136" s="101"/>
      <c r="B136" s="101"/>
      <c r="C136" s="101"/>
      <c r="D136" s="102"/>
      <c r="E136" s="101"/>
      <c r="F136" s="102"/>
      <c r="G136" s="101"/>
      <c r="H136" s="101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:26" ht="14.25" customHeight="1" x14ac:dyDescent="0.2">
      <c r="A137" s="101"/>
      <c r="B137" s="101"/>
      <c r="C137" s="101"/>
      <c r="D137" s="102"/>
      <c r="E137" s="101"/>
      <c r="F137" s="102"/>
      <c r="G137" s="101"/>
      <c r="H137" s="101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:26" ht="14.25" customHeight="1" x14ac:dyDescent="0.2">
      <c r="A138" s="101"/>
      <c r="B138" s="101"/>
      <c r="C138" s="101"/>
      <c r="D138" s="102"/>
      <c r="E138" s="101"/>
      <c r="F138" s="102"/>
      <c r="G138" s="101"/>
      <c r="H138" s="101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:26" ht="14.25" customHeight="1" x14ac:dyDescent="0.2">
      <c r="A139" s="101"/>
      <c r="B139" s="101"/>
      <c r="C139" s="101"/>
      <c r="D139" s="102"/>
      <c r="E139" s="101"/>
      <c r="F139" s="102"/>
      <c r="G139" s="101"/>
      <c r="H139" s="101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:26" ht="14.25" customHeight="1" x14ac:dyDescent="0.2">
      <c r="A140" s="101"/>
      <c r="B140" s="101"/>
      <c r="C140" s="101"/>
      <c r="D140" s="102"/>
      <c r="E140" s="101"/>
      <c r="F140" s="102"/>
      <c r="G140" s="101"/>
      <c r="H140" s="101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26" ht="14.25" customHeight="1" x14ac:dyDescent="0.2">
      <c r="A141" s="101"/>
      <c r="B141" s="101"/>
      <c r="C141" s="101"/>
      <c r="D141" s="102"/>
      <c r="E141" s="101"/>
      <c r="F141" s="102"/>
      <c r="G141" s="101"/>
      <c r="H141" s="101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26" ht="14.25" customHeight="1" x14ac:dyDescent="0.2">
      <c r="A142" s="101"/>
      <c r="B142" s="101"/>
      <c r="C142" s="101"/>
      <c r="D142" s="102"/>
      <c r="E142" s="101"/>
      <c r="F142" s="102"/>
      <c r="G142" s="101"/>
      <c r="H142" s="101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14.25" customHeight="1" x14ac:dyDescent="0.2">
      <c r="A143" s="101"/>
      <c r="B143" s="101"/>
      <c r="C143" s="101"/>
      <c r="D143" s="102"/>
      <c r="E143" s="101"/>
      <c r="F143" s="102"/>
      <c r="G143" s="101"/>
      <c r="H143" s="101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:26" ht="14.25" customHeight="1" x14ac:dyDescent="0.2">
      <c r="A144" s="101"/>
      <c r="B144" s="101"/>
      <c r="C144" s="101"/>
      <c r="D144" s="102"/>
      <c r="E144" s="101"/>
      <c r="F144" s="102"/>
      <c r="G144" s="101"/>
      <c r="H144" s="101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:26" ht="14.25" customHeight="1" x14ac:dyDescent="0.2">
      <c r="A145" s="101"/>
      <c r="B145" s="101"/>
      <c r="C145" s="101"/>
      <c r="D145" s="102"/>
      <c r="E145" s="101"/>
      <c r="F145" s="102"/>
      <c r="G145" s="101"/>
      <c r="H145" s="101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:26" ht="14.25" customHeight="1" x14ac:dyDescent="0.2">
      <c r="A146" s="101"/>
      <c r="B146" s="101"/>
      <c r="C146" s="101"/>
      <c r="D146" s="102"/>
      <c r="E146" s="101"/>
      <c r="F146" s="102"/>
      <c r="G146" s="101"/>
      <c r="H146" s="101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:26" ht="14.25" customHeight="1" x14ac:dyDescent="0.2">
      <c r="A147" s="101"/>
      <c r="B147" s="101"/>
      <c r="C147" s="101"/>
      <c r="D147" s="102"/>
      <c r="E147" s="101"/>
      <c r="F147" s="102"/>
      <c r="G147" s="101"/>
      <c r="H147" s="101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14.25" customHeight="1" x14ac:dyDescent="0.2">
      <c r="A148" s="101"/>
      <c r="B148" s="101"/>
      <c r="C148" s="101"/>
      <c r="D148" s="102"/>
      <c r="E148" s="101"/>
      <c r="F148" s="102"/>
      <c r="G148" s="101"/>
      <c r="H148" s="101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14.25" customHeight="1" x14ac:dyDescent="0.2">
      <c r="A149" s="101"/>
      <c r="B149" s="101"/>
      <c r="C149" s="101"/>
      <c r="D149" s="102"/>
      <c r="E149" s="101"/>
      <c r="F149" s="102"/>
      <c r="G149" s="101"/>
      <c r="H149" s="101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:26" ht="14.25" customHeight="1" x14ac:dyDescent="0.2">
      <c r="A150" s="101"/>
      <c r="B150" s="101"/>
      <c r="C150" s="101"/>
      <c r="D150" s="102"/>
      <c r="E150" s="101"/>
      <c r="F150" s="102"/>
      <c r="G150" s="101"/>
      <c r="H150" s="101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:26" ht="14.25" customHeight="1" x14ac:dyDescent="0.2">
      <c r="A151" s="101"/>
      <c r="B151" s="101"/>
      <c r="C151" s="101"/>
      <c r="D151" s="102"/>
      <c r="E151" s="101"/>
      <c r="F151" s="102"/>
      <c r="G151" s="101"/>
      <c r="H151" s="101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:26" ht="14.25" customHeight="1" x14ac:dyDescent="0.2">
      <c r="A152" s="101"/>
      <c r="B152" s="101"/>
      <c r="C152" s="101"/>
      <c r="D152" s="102"/>
      <c r="E152" s="101"/>
      <c r="F152" s="102"/>
      <c r="G152" s="101"/>
      <c r="H152" s="101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:26" ht="14.25" customHeight="1" x14ac:dyDescent="0.2">
      <c r="A153" s="101"/>
      <c r="B153" s="101"/>
      <c r="C153" s="101"/>
      <c r="D153" s="102"/>
      <c r="E153" s="101"/>
      <c r="F153" s="102"/>
      <c r="G153" s="101"/>
      <c r="H153" s="101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:26" ht="14.25" customHeight="1" x14ac:dyDescent="0.2">
      <c r="A154" s="101"/>
      <c r="B154" s="101"/>
      <c r="C154" s="101"/>
      <c r="D154" s="102"/>
      <c r="E154" s="101"/>
      <c r="F154" s="102"/>
      <c r="G154" s="101"/>
      <c r="H154" s="101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:26" ht="14.25" customHeight="1" x14ac:dyDescent="0.2">
      <c r="A155" s="101"/>
      <c r="B155" s="101"/>
      <c r="C155" s="101"/>
      <c r="D155" s="102"/>
      <c r="E155" s="101"/>
      <c r="F155" s="102"/>
      <c r="G155" s="101"/>
      <c r="H155" s="101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:26" ht="14.25" customHeight="1" x14ac:dyDescent="0.2">
      <c r="A156" s="101"/>
      <c r="B156" s="101"/>
      <c r="C156" s="101"/>
      <c r="D156" s="102"/>
      <c r="E156" s="101"/>
      <c r="F156" s="102"/>
      <c r="G156" s="101"/>
      <c r="H156" s="101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:26" ht="14.25" customHeight="1" x14ac:dyDescent="0.2">
      <c r="A157" s="101"/>
      <c r="B157" s="101"/>
      <c r="C157" s="101"/>
      <c r="D157" s="102"/>
      <c r="E157" s="101"/>
      <c r="F157" s="102"/>
      <c r="G157" s="101"/>
      <c r="H157" s="101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:26" ht="14.25" customHeight="1" x14ac:dyDescent="0.2">
      <c r="A158" s="101"/>
      <c r="B158" s="101"/>
      <c r="C158" s="101"/>
      <c r="D158" s="102"/>
      <c r="E158" s="101"/>
      <c r="F158" s="102"/>
      <c r="G158" s="101"/>
      <c r="H158" s="101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:26" ht="14.25" customHeight="1" x14ac:dyDescent="0.2">
      <c r="A159" s="101"/>
      <c r="B159" s="101"/>
      <c r="C159" s="101"/>
      <c r="D159" s="102"/>
      <c r="E159" s="101"/>
      <c r="F159" s="102"/>
      <c r="G159" s="101"/>
      <c r="H159" s="101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ht="14.25" customHeight="1" x14ac:dyDescent="0.2">
      <c r="A160" s="101"/>
      <c r="B160" s="101"/>
      <c r="C160" s="101"/>
      <c r="D160" s="102"/>
      <c r="E160" s="101"/>
      <c r="F160" s="102"/>
      <c r="G160" s="101"/>
      <c r="H160" s="101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:26" ht="14.25" customHeight="1" x14ac:dyDescent="0.2">
      <c r="A161" s="101"/>
      <c r="B161" s="101"/>
      <c r="C161" s="101"/>
      <c r="D161" s="102"/>
      <c r="E161" s="101"/>
      <c r="F161" s="102"/>
      <c r="G161" s="101"/>
      <c r="H161" s="101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:26" ht="14.25" customHeight="1" x14ac:dyDescent="0.2">
      <c r="A162" s="101"/>
      <c r="B162" s="101"/>
      <c r="C162" s="101"/>
      <c r="D162" s="102"/>
      <c r="E162" s="101"/>
      <c r="F162" s="102"/>
      <c r="G162" s="101"/>
      <c r="H162" s="101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:26" ht="14.25" customHeight="1" x14ac:dyDescent="0.2">
      <c r="A163" s="101"/>
      <c r="B163" s="101"/>
      <c r="C163" s="101"/>
      <c r="D163" s="102"/>
      <c r="E163" s="101"/>
      <c r="F163" s="102"/>
      <c r="G163" s="101"/>
      <c r="H163" s="101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:26" ht="14.25" customHeight="1" x14ac:dyDescent="0.2">
      <c r="A164" s="101"/>
      <c r="B164" s="101"/>
      <c r="C164" s="101"/>
      <c r="D164" s="102"/>
      <c r="E164" s="101"/>
      <c r="F164" s="102"/>
      <c r="G164" s="101"/>
      <c r="H164" s="101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1:26" ht="14.25" customHeight="1" x14ac:dyDescent="0.2">
      <c r="A165" s="101"/>
      <c r="B165" s="101"/>
      <c r="C165" s="101"/>
      <c r="D165" s="102"/>
      <c r="E165" s="101"/>
      <c r="F165" s="102"/>
      <c r="G165" s="101"/>
      <c r="H165" s="101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1:26" ht="14.25" customHeight="1" x14ac:dyDescent="0.2">
      <c r="A166" s="101"/>
      <c r="B166" s="101"/>
      <c r="C166" s="101"/>
      <c r="D166" s="102"/>
      <c r="E166" s="101"/>
      <c r="F166" s="102"/>
      <c r="G166" s="101"/>
      <c r="H166" s="101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1:26" ht="14.25" customHeight="1" x14ac:dyDescent="0.2">
      <c r="A167" s="101"/>
      <c r="B167" s="101"/>
      <c r="C167" s="101"/>
      <c r="D167" s="102"/>
      <c r="E167" s="101"/>
      <c r="F167" s="102"/>
      <c r="G167" s="101"/>
      <c r="H167" s="101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1:26" ht="14.25" customHeight="1" x14ac:dyDescent="0.2">
      <c r="A168" s="101"/>
      <c r="B168" s="101"/>
      <c r="C168" s="101"/>
      <c r="D168" s="102"/>
      <c r="E168" s="101"/>
      <c r="F168" s="102"/>
      <c r="G168" s="101"/>
      <c r="H168" s="101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1:26" ht="14.25" customHeight="1" x14ac:dyDescent="0.2">
      <c r="A169" s="101"/>
      <c r="B169" s="101"/>
      <c r="C169" s="101"/>
      <c r="D169" s="102"/>
      <c r="E169" s="101"/>
      <c r="F169" s="102"/>
      <c r="G169" s="101"/>
      <c r="H169" s="101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1:26" ht="14.25" customHeight="1" x14ac:dyDescent="0.2">
      <c r="A170" s="101"/>
      <c r="B170" s="101"/>
      <c r="C170" s="101"/>
      <c r="D170" s="102"/>
      <c r="E170" s="101"/>
      <c r="F170" s="102"/>
      <c r="G170" s="101"/>
      <c r="H170" s="101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1:26" ht="14.25" customHeight="1" x14ac:dyDescent="0.2">
      <c r="A171" s="101"/>
      <c r="B171" s="101"/>
      <c r="C171" s="101"/>
      <c r="D171" s="102"/>
      <c r="E171" s="101"/>
      <c r="F171" s="102"/>
      <c r="G171" s="101"/>
      <c r="H171" s="101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1:26" ht="14.25" customHeight="1" x14ac:dyDescent="0.2">
      <c r="A172" s="101"/>
      <c r="B172" s="101"/>
      <c r="C172" s="101"/>
      <c r="D172" s="102"/>
      <c r="E172" s="101"/>
      <c r="F172" s="102"/>
      <c r="G172" s="101"/>
      <c r="H172" s="101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1:26" ht="14.25" customHeight="1" x14ac:dyDescent="0.2">
      <c r="A173" s="101"/>
      <c r="B173" s="101"/>
      <c r="C173" s="101"/>
      <c r="D173" s="102"/>
      <c r="E173" s="101"/>
      <c r="F173" s="102"/>
      <c r="G173" s="101"/>
      <c r="H173" s="101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1:26" ht="14.25" customHeight="1" x14ac:dyDescent="0.2">
      <c r="A174" s="101"/>
      <c r="B174" s="101"/>
      <c r="C174" s="101"/>
      <c r="D174" s="102"/>
      <c r="E174" s="101"/>
      <c r="F174" s="102"/>
      <c r="G174" s="101"/>
      <c r="H174" s="101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1:26" ht="14.25" customHeight="1" x14ac:dyDescent="0.2">
      <c r="A175" s="101"/>
      <c r="B175" s="101"/>
      <c r="C175" s="101"/>
      <c r="D175" s="102"/>
      <c r="E175" s="101"/>
      <c r="F175" s="102"/>
      <c r="G175" s="101"/>
      <c r="H175" s="101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1:26" ht="14.25" customHeight="1" x14ac:dyDescent="0.2">
      <c r="A176" s="101"/>
      <c r="B176" s="101"/>
      <c r="C176" s="101"/>
      <c r="D176" s="102"/>
      <c r="E176" s="101"/>
      <c r="F176" s="102"/>
      <c r="G176" s="101"/>
      <c r="H176" s="101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6" ht="14.25" customHeight="1" x14ac:dyDescent="0.2">
      <c r="A177" s="101"/>
      <c r="B177" s="101"/>
      <c r="C177" s="101"/>
      <c r="D177" s="102"/>
      <c r="E177" s="101"/>
      <c r="F177" s="102"/>
      <c r="G177" s="101"/>
      <c r="H177" s="101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1:26" ht="14.25" customHeight="1" x14ac:dyDescent="0.2">
      <c r="A178" s="101"/>
      <c r="B178" s="101"/>
      <c r="C178" s="101"/>
      <c r="D178" s="102"/>
      <c r="E178" s="101"/>
      <c r="F178" s="102"/>
      <c r="G178" s="101"/>
      <c r="H178" s="101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1:26" ht="14.25" customHeight="1" x14ac:dyDescent="0.2">
      <c r="A179" s="101"/>
      <c r="B179" s="101"/>
      <c r="C179" s="101"/>
      <c r="D179" s="102"/>
      <c r="E179" s="101"/>
      <c r="F179" s="102"/>
      <c r="G179" s="101"/>
      <c r="H179" s="101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6" ht="14.25" customHeight="1" x14ac:dyDescent="0.2">
      <c r="A180" s="101"/>
      <c r="B180" s="101"/>
      <c r="C180" s="101"/>
      <c r="D180" s="102"/>
      <c r="E180" s="101"/>
      <c r="F180" s="102"/>
      <c r="G180" s="101"/>
      <c r="H180" s="101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1:26" ht="14.25" customHeight="1" x14ac:dyDescent="0.2">
      <c r="A181" s="101"/>
      <c r="B181" s="101"/>
      <c r="C181" s="101"/>
      <c r="D181" s="102"/>
      <c r="E181" s="101"/>
      <c r="F181" s="102"/>
      <c r="G181" s="101"/>
      <c r="H181" s="101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1:26" ht="14.25" customHeight="1" x14ac:dyDescent="0.2">
      <c r="A182" s="101"/>
      <c r="B182" s="101"/>
      <c r="C182" s="101"/>
      <c r="D182" s="102"/>
      <c r="E182" s="101"/>
      <c r="F182" s="102"/>
      <c r="G182" s="101"/>
      <c r="H182" s="101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1:26" ht="14.25" customHeight="1" x14ac:dyDescent="0.2">
      <c r="A183" s="101"/>
      <c r="B183" s="101"/>
      <c r="C183" s="101"/>
      <c r="D183" s="102"/>
      <c r="E183" s="101"/>
      <c r="F183" s="102"/>
      <c r="G183" s="101"/>
      <c r="H183" s="101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1:26" ht="14.25" customHeight="1" x14ac:dyDescent="0.2">
      <c r="A184" s="101"/>
      <c r="B184" s="101"/>
      <c r="C184" s="101"/>
      <c r="D184" s="102"/>
      <c r="E184" s="101"/>
      <c r="F184" s="102"/>
      <c r="G184" s="101"/>
      <c r="H184" s="101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1:26" ht="14.25" customHeight="1" x14ac:dyDescent="0.2">
      <c r="A185" s="101"/>
      <c r="B185" s="101"/>
      <c r="C185" s="101"/>
      <c r="D185" s="102"/>
      <c r="E185" s="101"/>
      <c r="F185" s="102"/>
      <c r="G185" s="101"/>
      <c r="H185" s="101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1:26" ht="14.25" customHeight="1" x14ac:dyDescent="0.2">
      <c r="A186" s="101"/>
      <c r="B186" s="101"/>
      <c r="C186" s="101"/>
      <c r="D186" s="102"/>
      <c r="E186" s="101"/>
      <c r="F186" s="102"/>
      <c r="G186" s="101"/>
      <c r="H186" s="101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1:26" ht="14.25" customHeight="1" x14ac:dyDescent="0.2">
      <c r="A187" s="101"/>
      <c r="B187" s="101"/>
      <c r="C187" s="101"/>
      <c r="D187" s="102"/>
      <c r="E187" s="101"/>
      <c r="F187" s="102"/>
      <c r="G187" s="101"/>
      <c r="H187" s="101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1:26" ht="14.25" customHeight="1" x14ac:dyDescent="0.2">
      <c r="A188" s="101"/>
      <c r="B188" s="101"/>
      <c r="C188" s="101"/>
      <c r="D188" s="102"/>
      <c r="E188" s="101"/>
      <c r="F188" s="102"/>
      <c r="G188" s="101"/>
      <c r="H188" s="101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1:26" ht="14.25" customHeight="1" x14ac:dyDescent="0.2">
      <c r="A189" s="101"/>
      <c r="B189" s="101"/>
      <c r="C189" s="101"/>
      <c r="D189" s="102"/>
      <c r="E189" s="101"/>
      <c r="F189" s="102"/>
      <c r="G189" s="101"/>
      <c r="H189" s="101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1:26" ht="14.25" customHeight="1" x14ac:dyDescent="0.2">
      <c r="A190" s="101"/>
      <c r="B190" s="101"/>
      <c r="C190" s="101"/>
      <c r="D190" s="102"/>
      <c r="E190" s="101"/>
      <c r="F190" s="102"/>
      <c r="G190" s="101"/>
      <c r="H190" s="101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1:26" ht="14.25" customHeight="1" x14ac:dyDescent="0.2">
      <c r="A191" s="101"/>
      <c r="B191" s="101"/>
      <c r="C191" s="101"/>
      <c r="D191" s="102"/>
      <c r="E191" s="101"/>
      <c r="F191" s="102"/>
      <c r="G191" s="101"/>
      <c r="H191" s="101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1:26" ht="14.25" customHeight="1" x14ac:dyDescent="0.2">
      <c r="A192" s="101"/>
      <c r="B192" s="101"/>
      <c r="C192" s="101"/>
      <c r="D192" s="102"/>
      <c r="E192" s="101"/>
      <c r="F192" s="102"/>
      <c r="G192" s="101"/>
      <c r="H192" s="101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1:26" ht="14.25" customHeight="1" x14ac:dyDescent="0.2">
      <c r="A193" s="101"/>
      <c r="B193" s="101"/>
      <c r="C193" s="101"/>
      <c r="D193" s="102"/>
      <c r="E193" s="101"/>
      <c r="F193" s="102"/>
      <c r="G193" s="101"/>
      <c r="H193" s="101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1:26" ht="14.25" customHeight="1" x14ac:dyDescent="0.2">
      <c r="A194" s="101"/>
      <c r="B194" s="101"/>
      <c r="C194" s="101"/>
      <c r="D194" s="102"/>
      <c r="E194" s="101"/>
      <c r="F194" s="102"/>
      <c r="G194" s="101"/>
      <c r="H194" s="101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1:26" ht="14.25" customHeight="1" x14ac:dyDescent="0.2">
      <c r="A195" s="101"/>
      <c r="B195" s="101"/>
      <c r="C195" s="101"/>
      <c r="D195" s="102"/>
      <c r="E195" s="101"/>
      <c r="F195" s="102"/>
      <c r="G195" s="101"/>
      <c r="H195" s="101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1:26" ht="14.25" customHeight="1" x14ac:dyDescent="0.2">
      <c r="A196" s="101"/>
      <c r="B196" s="101"/>
      <c r="C196" s="101"/>
      <c r="D196" s="102"/>
      <c r="E196" s="101"/>
      <c r="F196" s="102"/>
      <c r="G196" s="101"/>
      <c r="H196" s="101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1:26" ht="14.25" customHeight="1" x14ac:dyDescent="0.2">
      <c r="A197" s="101"/>
      <c r="B197" s="101"/>
      <c r="C197" s="101"/>
      <c r="D197" s="102"/>
      <c r="E197" s="101"/>
      <c r="F197" s="102"/>
      <c r="G197" s="101"/>
      <c r="H197" s="101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1:26" ht="14.25" customHeight="1" x14ac:dyDescent="0.2">
      <c r="A198" s="101"/>
      <c r="B198" s="101"/>
      <c r="C198" s="101"/>
      <c r="D198" s="102"/>
      <c r="E198" s="101"/>
      <c r="F198" s="102"/>
      <c r="G198" s="101"/>
      <c r="H198" s="101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1:26" ht="14.25" customHeight="1" x14ac:dyDescent="0.2">
      <c r="A199" s="101"/>
      <c r="B199" s="101"/>
      <c r="C199" s="101"/>
      <c r="D199" s="102"/>
      <c r="E199" s="101"/>
      <c r="F199" s="102"/>
      <c r="G199" s="101"/>
      <c r="H199" s="101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1:26" ht="14.25" customHeight="1" x14ac:dyDescent="0.2">
      <c r="A200" s="101"/>
      <c r="B200" s="101"/>
      <c r="C200" s="101"/>
      <c r="D200" s="102"/>
      <c r="E200" s="101"/>
      <c r="F200" s="102"/>
      <c r="G200" s="101"/>
      <c r="H200" s="101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1:26" ht="14.25" customHeight="1" x14ac:dyDescent="0.2">
      <c r="A201" s="101"/>
      <c r="B201" s="101"/>
      <c r="C201" s="101"/>
      <c r="D201" s="102"/>
      <c r="E201" s="101"/>
      <c r="F201" s="102"/>
      <c r="G201" s="101"/>
      <c r="H201" s="101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1:26" ht="14.25" customHeight="1" x14ac:dyDescent="0.2">
      <c r="A202" s="101"/>
      <c r="B202" s="101"/>
      <c r="C202" s="101"/>
      <c r="D202" s="102"/>
      <c r="E202" s="101"/>
      <c r="F202" s="102"/>
      <c r="G202" s="101"/>
      <c r="H202" s="101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14.25" customHeight="1" x14ac:dyDescent="0.2">
      <c r="A203" s="101"/>
      <c r="B203" s="101"/>
      <c r="C203" s="101"/>
      <c r="D203" s="102"/>
      <c r="E203" s="101"/>
      <c r="F203" s="102"/>
      <c r="G203" s="101"/>
      <c r="H203" s="101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1:26" ht="14.25" customHeight="1" x14ac:dyDescent="0.2">
      <c r="A204" s="101"/>
      <c r="B204" s="101"/>
      <c r="C204" s="101"/>
      <c r="D204" s="102"/>
      <c r="E204" s="101"/>
      <c r="F204" s="102"/>
      <c r="G204" s="101"/>
      <c r="H204" s="101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1:26" ht="14.25" customHeight="1" x14ac:dyDescent="0.2">
      <c r="A205" s="101"/>
      <c r="B205" s="101"/>
      <c r="C205" s="101"/>
      <c r="D205" s="102"/>
      <c r="E205" s="101"/>
      <c r="F205" s="102"/>
      <c r="G205" s="101"/>
      <c r="H205" s="101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1:26" ht="14.25" customHeight="1" x14ac:dyDescent="0.2">
      <c r="A206" s="101"/>
      <c r="B206" s="101"/>
      <c r="C206" s="101"/>
      <c r="D206" s="102"/>
      <c r="E206" s="101"/>
      <c r="F206" s="102"/>
      <c r="G206" s="101"/>
      <c r="H206" s="101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1:26" ht="14.25" customHeight="1" x14ac:dyDescent="0.2">
      <c r="A207" s="101"/>
      <c r="B207" s="101"/>
      <c r="C207" s="101"/>
      <c r="D207" s="102"/>
      <c r="E207" s="101"/>
      <c r="F207" s="102"/>
      <c r="G207" s="101"/>
      <c r="H207" s="101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1:26" ht="14.25" customHeight="1" x14ac:dyDescent="0.2">
      <c r="A208" s="101"/>
      <c r="B208" s="101"/>
      <c r="C208" s="101"/>
      <c r="D208" s="102"/>
      <c r="E208" s="101"/>
      <c r="F208" s="102"/>
      <c r="G208" s="101"/>
      <c r="H208" s="101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1:26" ht="14.25" customHeight="1" x14ac:dyDescent="0.2">
      <c r="A209" s="101"/>
      <c r="B209" s="101"/>
      <c r="C209" s="101"/>
      <c r="D209" s="102"/>
      <c r="E209" s="101"/>
      <c r="F209" s="102"/>
      <c r="G209" s="101"/>
      <c r="H209" s="101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1:26" ht="14.25" customHeight="1" x14ac:dyDescent="0.2">
      <c r="A210" s="101"/>
      <c r="B210" s="101"/>
      <c r="C210" s="101"/>
      <c r="D210" s="102"/>
      <c r="E210" s="101"/>
      <c r="F210" s="102"/>
      <c r="G210" s="101"/>
      <c r="H210" s="101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1:26" ht="14.25" customHeight="1" x14ac:dyDescent="0.2">
      <c r="A211" s="101"/>
      <c r="B211" s="101"/>
      <c r="C211" s="101"/>
      <c r="D211" s="102"/>
      <c r="E211" s="101"/>
      <c r="F211" s="102"/>
      <c r="G211" s="101"/>
      <c r="H211" s="101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1:26" ht="14.25" customHeight="1" x14ac:dyDescent="0.2">
      <c r="A212" s="101"/>
      <c r="B212" s="101"/>
      <c r="C212" s="101"/>
      <c r="D212" s="102"/>
      <c r="E212" s="101"/>
      <c r="F212" s="102"/>
      <c r="G212" s="101"/>
      <c r="H212" s="101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1:26" ht="14.25" customHeight="1" x14ac:dyDescent="0.2">
      <c r="A213" s="101"/>
      <c r="B213" s="101"/>
      <c r="C213" s="101"/>
      <c r="D213" s="102"/>
      <c r="E213" s="101"/>
      <c r="F213" s="102"/>
      <c r="G213" s="101"/>
      <c r="H213" s="101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1:26" ht="14.25" customHeight="1" x14ac:dyDescent="0.2">
      <c r="A214" s="101"/>
      <c r="B214" s="101"/>
      <c r="C214" s="101"/>
      <c r="D214" s="102"/>
      <c r="E214" s="101"/>
      <c r="F214" s="102"/>
      <c r="G214" s="101"/>
      <c r="H214" s="101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1:26" ht="14.25" customHeight="1" x14ac:dyDescent="0.2">
      <c r="A215" s="101"/>
      <c r="B215" s="101"/>
      <c r="C215" s="101"/>
      <c r="D215" s="102"/>
      <c r="E215" s="101"/>
      <c r="F215" s="102"/>
      <c r="G215" s="101"/>
      <c r="H215" s="101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1:26" ht="14.25" customHeight="1" x14ac:dyDescent="0.2">
      <c r="A216" s="101"/>
      <c r="B216" s="101"/>
      <c r="C216" s="101"/>
      <c r="D216" s="102"/>
      <c r="E216" s="101"/>
      <c r="F216" s="102"/>
      <c r="G216" s="101"/>
      <c r="H216" s="101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1:26" ht="14.25" customHeight="1" x14ac:dyDescent="0.2">
      <c r="A217" s="101"/>
      <c r="B217" s="101"/>
      <c r="C217" s="101"/>
      <c r="D217" s="102"/>
      <c r="E217" s="101"/>
      <c r="F217" s="102"/>
      <c r="G217" s="101"/>
      <c r="H217" s="101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1:26" ht="14.25" customHeight="1" x14ac:dyDescent="0.2">
      <c r="A218" s="101"/>
      <c r="B218" s="101"/>
      <c r="C218" s="101"/>
      <c r="D218" s="102"/>
      <c r="E218" s="101"/>
      <c r="F218" s="102"/>
      <c r="G218" s="101"/>
      <c r="H218" s="101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1:26" ht="14.25" customHeight="1" x14ac:dyDescent="0.2">
      <c r="A219" s="101"/>
      <c r="B219" s="101"/>
      <c r="C219" s="101"/>
      <c r="D219" s="102"/>
      <c r="E219" s="101"/>
      <c r="F219" s="102"/>
      <c r="G219" s="101"/>
      <c r="H219" s="101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1:26" ht="14.25" customHeight="1" x14ac:dyDescent="0.2">
      <c r="A220" s="101"/>
      <c r="B220" s="101"/>
      <c r="C220" s="101"/>
      <c r="D220" s="102"/>
      <c r="E220" s="101"/>
      <c r="F220" s="102"/>
      <c r="G220" s="101"/>
      <c r="H220" s="101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1:26" ht="14.25" customHeight="1" x14ac:dyDescent="0.2">
      <c r="A221" s="101"/>
      <c r="B221" s="101"/>
      <c r="C221" s="101"/>
      <c r="D221" s="102"/>
      <c r="E221" s="101"/>
      <c r="F221" s="102"/>
      <c r="G221" s="101"/>
      <c r="H221" s="101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1:26" ht="14.25" customHeight="1" x14ac:dyDescent="0.2">
      <c r="A222" s="101"/>
      <c r="B222" s="101"/>
      <c r="C222" s="101"/>
      <c r="D222" s="102"/>
      <c r="E222" s="101"/>
      <c r="F222" s="102"/>
      <c r="G222" s="101"/>
      <c r="H222" s="101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1:26" ht="14.25" customHeight="1" x14ac:dyDescent="0.2">
      <c r="A223" s="101"/>
      <c r="B223" s="101"/>
      <c r="C223" s="101"/>
      <c r="D223" s="102"/>
      <c r="E223" s="101"/>
      <c r="F223" s="102"/>
      <c r="G223" s="101"/>
      <c r="H223" s="101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1:26" ht="14.25" customHeight="1" x14ac:dyDescent="0.2">
      <c r="A224" s="101"/>
      <c r="B224" s="101"/>
      <c r="C224" s="101"/>
      <c r="D224" s="102"/>
      <c r="E224" s="101"/>
      <c r="F224" s="102"/>
      <c r="G224" s="101"/>
      <c r="H224" s="101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1:26" ht="14.25" customHeight="1" x14ac:dyDescent="0.2">
      <c r="A225" s="101"/>
      <c r="B225" s="101"/>
      <c r="C225" s="101"/>
      <c r="D225" s="102"/>
      <c r="E225" s="101"/>
      <c r="F225" s="102"/>
      <c r="G225" s="101"/>
      <c r="H225" s="101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1:26" ht="14.25" customHeight="1" x14ac:dyDescent="0.2">
      <c r="A226" s="101"/>
      <c r="B226" s="101"/>
      <c r="C226" s="101"/>
      <c r="D226" s="102"/>
      <c r="E226" s="101"/>
      <c r="F226" s="102"/>
      <c r="G226" s="101"/>
      <c r="H226" s="101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1:26" ht="14.25" customHeight="1" x14ac:dyDescent="0.2">
      <c r="A227" s="101"/>
      <c r="B227" s="101"/>
      <c r="C227" s="101"/>
      <c r="D227" s="102"/>
      <c r="E227" s="101"/>
      <c r="F227" s="102"/>
      <c r="G227" s="101"/>
      <c r="H227" s="101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1:26" ht="14.25" customHeight="1" x14ac:dyDescent="0.2">
      <c r="A228" s="101"/>
      <c r="B228" s="101"/>
      <c r="C228" s="101"/>
      <c r="D228" s="102"/>
      <c r="E228" s="101"/>
      <c r="F228" s="102"/>
      <c r="G228" s="101"/>
      <c r="H228" s="101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1:26" ht="14.25" customHeight="1" x14ac:dyDescent="0.2">
      <c r="A229" s="101"/>
      <c r="B229" s="101"/>
      <c r="C229" s="101"/>
      <c r="D229" s="102"/>
      <c r="E229" s="101"/>
      <c r="F229" s="102"/>
      <c r="G229" s="101"/>
      <c r="H229" s="101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1:26" ht="14.25" customHeight="1" x14ac:dyDescent="0.2">
      <c r="A230" s="101"/>
      <c r="B230" s="101"/>
      <c r="C230" s="101"/>
      <c r="D230" s="102"/>
      <c r="E230" s="101"/>
      <c r="F230" s="102"/>
      <c r="G230" s="101"/>
      <c r="H230" s="101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1:26" ht="14.25" customHeight="1" x14ac:dyDescent="0.2">
      <c r="A231" s="101"/>
      <c r="B231" s="101"/>
      <c r="C231" s="101"/>
      <c r="D231" s="102"/>
      <c r="E231" s="101"/>
      <c r="F231" s="102"/>
      <c r="G231" s="101"/>
      <c r="H231" s="101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8:C18"/>
    <mergeCell ref="B21:D21"/>
    <mergeCell ref="E21:J21"/>
    <mergeCell ref="B29:C29"/>
    <mergeCell ref="B8:J8"/>
    <mergeCell ref="E10:J10"/>
    <mergeCell ref="B10:D10"/>
    <mergeCell ref="H2:J2"/>
    <mergeCell ref="H3:J3"/>
    <mergeCell ref="B5:J5"/>
    <mergeCell ref="B6:J6"/>
    <mergeCell ref="B7:J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Teatr</dc:creator>
  <cp:lastModifiedBy>Пользователь Windows</cp:lastModifiedBy>
  <cp:lastPrinted>2021-01-15T10:23:16Z</cp:lastPrinted>
  <dcterms:created xsi:type="dcterms:W3CDTF">2021-01-12T07:41:32Z</dcterms:created>
  <dcterms:modified xsi:type="dcterms:W3CDTF">2021-01-19T13:29:18Z</dcterms:modified>
</cp:coreProperties>
</file>