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40" yWindow="-12" windowWidth="16608" windowHeight="9432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  <definedName name="_xlnm.Print_Titles" localSheetId="0">Звіт!$A:$T,Звіт!$17:$18</definedName>
  </definedNames>
  <calcPr calcId="125725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21" i="1"/>
  <c r="M21"/>
  <c r="P89"/>
  <c r="R89" s="1"/>
  <c r="S89" s="1"/>
  <c r="Q89"/>
  <c r="G89"/>
  <c r="J89"/>
  <c r="M89"/>
  <c r="G90"/>
  <c r="J90"/>
  <c r="M90"/>
  <c r="Q90" s="1"/>
  <c r="P90"/>
  <c r="R90" s="1"/>
  <c r="G91"/>
  <c r="J91"/>
  <c r="M91"/>
  <c r="P91"/>
  <c r="R91" s="1"/>
  <c r="Q91"/>
  <c r="P65"/>
  <c r="P66"/>
  <c r="P67"/>
  <c r="P69"/>
  <c r="P70"/>
  <c r="P72"/>
  <c r="P73"/>
  <c r="P74"/>
  <c r="P75"/>
  <c r="P76"/>
  <c r="P77"/>
  <c r="P78"/>
  <c r="P79"/>
  <c r="P80"/>
  <c r="P81"/>
  <c r="P82"/>
  <c r="P83"/>
  <c r="P84"/>
  <c r="P85"/>
  <c r="P86"/>
  <c r="P87"/>
  <c r="P88"/>
  <c r="P92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8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92"/>
  <c r="G64"/>
  <c r="G65"/>
  <c r="G66"/>
  <c r="G67"/>
  <c r="G68"/>
  <c r="G69"/>
  <c r="G70"/>
  <c r="G71"/>
  <c r="G72"/>
  <c r="G73"/>
  <c r="G74"/>
  <c r="G75"/>
  <c r="G76"/>
  <c r="G77"/>
  <c r="Q77" s="1"/>
  <c r="G78"/>
  <c r="G79"/>
  <c r="Q79" s="1"/>
  <c r="G80"/>
  <c r="Q80" s="1"/>
  <c r="G81"/>
  <c r="Q81" s="1"/>
  <c r="G82"/>
  <c r="G83"/>
  <c r="Q83" s="1"/>
  <c r="G84"/>
  <c r="Q84" s="1"/>
  <c r="G85"/>
  <c r="Q85" s="1"/>
  <c r="G86"/>
  <c r="G88"/>
  <c r="Q88" s="1"/>
  <c r="G92"/>
  <c r="G87"/>
  <c r="P32"/>
  <c r="R32" s="1"/>
  <c r="P33"/>
  <c r="R33" s="1"/>
  <c r="P34"/>
  <c r="R34" s="1"/>
  <c r="P35"/>
  <c r="R35" s="1"/>
  <c r="P36"/>
  <c r="R36" s="1"/>
  <c r="P37"/>
  <c r="M32"/>
  <c r="Q32" s="1"/>
  <c r="M33"/>
  <c r="Q33" s="1"/>
  <c r="M34"/>
  <c r="Q34" s="1"/>
  <c r="M35"/>
  <c r="Q35" s="1"/>
  <c r="M36"/>
  <c r="Q36" s="1"/>
  <c r="M37"/>
  <c r="Q37" s="1"/>
  <c r="Q86" l="1"/>
  <c r="Q82"/>
  <c r="Q78"/>
  <c r="Q70"/>
  <c r="S70" s="1"/>
  <c r="S90"/>
  <c r="S91"/>
  <c r="Q66"/>
  <c r="R88"/>
  <c r="S88" s="1"/>
  <c r="R84"/>
  <c r="S84" s="1"/>
  <c r="R80"/>
  <c r="S80" s="1"/>
  <c r="R76"/>
  <c r="R72"/>
  <c r="Q73"/>
  <c r="Q69"/>
  <c r="Q65"/>
  <c r="R87"/>
  <c r="R83"/>
  <c r="R79"/>
  <c r="S79" s="1"/>
  <c r="R75"/>
  <c r="R65"/>
  <c r="S65" s="1"/>
  <c r="S83"/>
  <c r="R70"/>
  <c r="Q76"/>
  <c r="Q72"/>
  <c r="S72" s="1"/>
  <c r="Q68"/>
  <c r="R86"/>
  <c r="S86" s="1"/>
  <c r="R82"/>
  <c r="S82" s="1"/>
  <c r="R78"/>
  <c r="S78" s="1"/>
  <c r="R74"/>
  <c r="R69"/>
  <c r="Q75"/>
  <c r="S75" s="1"/>
  <c r="Q71"/>
  <c r="Q67"/>
  <c r="R92"/>
  <c r="R85"/>
  <c r="S85" s="1"/>
  <c r="R81"/>
  <c r="S81" s="1"/>
  <c r="R77"/>
  <c r="S77" s="1"/>
  <c r="R73"/>
  <c r="R67"/>
  <c r="S67" s="1"/>
  <c r="Q74"/>
  <c r="R66"/>
  <c r="S76"/>
  <c r="S36"/>
  <c r="S35"/>
  <c r="S34"/>
  <c r="S33"/>
  <c r="S32"/>
  <c r="I29" i="2"/>
  <c r="F29"/>
  <c r="D29"/>
  <c r="I18"/>
  <c r="F18"/>
  <c r="D18"/>
  <c r="P110" i="1"/>
  <c r="J110"/>
  <c r="G110"/>
  <c r="P109"/>
  <c r="R109" s="1"/>
  <c r="R110" s="1"/>
  <c r="M109"/>
  <c r="M110" s="1"/>
  <c r="J107"/>
  <c r="G107"/>
  <c r="P106"/>
  <c r="R106" s="1"/>
  <c r="M106"/>
  <c r="Q106" s="1"/>
  <c r="S106" s="1"/>
  <c r="Q105"/>
  <c r="S105" s="1"/>
  <c r="S107" s="1"/>
  <c r="P105"/>
  <c r="R105" s="1"/>
  <c r="M105"/>
  <c r="M107" s="1"/>
  <c r="G103"/>
  <c r="P102"/>
  <c r="M102"/>
  <c r="J102"/>
  <c r="R102" s="1"/>
  <c r="G102"/>
  <c r="Q102" s="1"/>
  <c r="S102" s="1"/>
  <c r="P101"/>
  <c r="M101"/>
  <c r="J101"/>
  <c r="G101"/>
  <c r="P100"/>
  <c r="M100"/>
  <c r="J100"/>
  <c r="G100"/>
  <c r="G98"/>
  <c r="P97"/>
  <c r="M97"/>
  <c r="J97"/>
  <c r="G97"/>
  <c r="Q97" s="1"/>
  <c r="P96"/>
  <c r="M96"/>
  <c r="J96"/>
  <c r="R96" s="1"/>
  <c r="G96"/>
  <c r="Q96" s="1"/>
  <c r="S96" s="1"/>
  <c r="P95"/>
  <c r="M95"/>
  <c r="M98" s="1"/>
  <c r="J95"/>
  <c r="J98" s="1"/>
  <c r="G95"/>
  <c r="Q95" s="1"/>
  <c r="M92"/>
  <c r="M93" s="1"/>
  <c r="M87"/>
  <c r="Q87" s="1"/>
  <c r="P64"/>
  <c r="J64"/>
  <c r="J93" s="1"/>
  <c r="P61"/>
  <c r="M61"/>
  <c r="J61"/>
  <c r="G61"/>
  <c r="P60"/>
  <c r="M60"/>
  <c r="J60"/>
  <c r="G60"/>
  <c r="P59"/>
  <c r="P62" s="1"/>
  <c r="M59"/>
  <c r="J59"/>
  <c r="J62" s="1"/>
  <c r="G59"/>
  <c r="P56"/>
  <c r="M56"/>
  <c r="J56"/>
  <c r="G56"/>
  <c r="P55"/>
  <c r="M55"/>
  <c r="J55"/>
  <c r="G55"/>
  <c r="P54"/>
  <c r="M54"/>
  <c r="J54"/>
  <c r="G54"/>
  <c r="P53"/>
  <c r="M53"/>
  <c r="J53"/>
  <c r="G53"/>
  <c r="P50"/>
  <c r="M50"/>
  <c r="J50"/>
  <c r="G50"/>
  <c r="P49"/>
  <c r="M49"/>
  <c r="J49"/>
  <c r="G49"/>
  <c r="P48"/>
  <c r="P51" s="1"/>
  <c r="M48"/>
  <c r="J48"/>
  <c r="G48"/>
  <c r="G51" s="1"/>
  <c r="J45"/>
  <c r="G45"/>
  <c r="P44"/>
  <c r="J44"/>
  <c r="G44"/>
  <c r="P41"/>
  <c r="M41"/>
  <c r="Q41" s="1"/>
  <c r="P40"/>
  <c r="R40" s="1"/>
  <c r="M40"/>
  <c r="Q40" s="1"/>
  <c r="P39"/>
  <c r="R39" s="1"/>
  <c r="M39"/>
  <c r="Q39" s="1"/>
  <c r="P31"/>
  <c r="R31" s="1"/>
  <c r="M31"/>
  <c r="Q31" s="1"/>
  <c r="P29"/>
  <c r="M29"/>
  <c r="J29"/>
  <c r="G29"/>
  <c r="P28"/>
  <c r="M28"/>
  <c r="J28"/>
  <c r="G28"/>
  <c r="P27"/>
  <c r="M27"/>
  <c r="J27"/>
  <c r="G27"/>
  <c r="P22"/>
  <c r="M22"/>
  <c r="J22"/>
  <c r="G22"/>
  <c r="R21"/>
  <c r="R22" s="1"/>
  <c r="Q21"/>
  <c r="Q22" s="1"/>
  <c r="S21" l="1"/>
  <c r="S22" s="1"/>
  <c r="S87"/>
  <c r="S66"/>
  <c r="S69"/>
  <c r="P57"/>
  <c r="S74"/>
  <c r="R53"/>
  <c r="R54"/>
  <c r="R55"/>
  <c r="R57" s="1"/>
  <c r="R56"/>
  <c r="S73"/>
  <c r="Q92"/>
  <c r="S92" s="1"/>
  <c r="S40"/>
  <c r="R100"/>
  <c r="P103"/>
  <c r="R101"/>
  <c r="R103" s="1"/>
  <c r="Q100"/>
  <c r="M103"/>
  <c r="Q101"/>
  <c r="P98"/>
  <c r="R97"/>
  <c r="S97" s="1"/>
  <c r="M62"/>
  <c r="G46"/>
  <c r="M38"/>
  <c r="R48"/>
  <c r="R49"/>
  <c r="J51"/>
  <c r="Q49"/>
  <c r="Q54"/>
  <c r="Q55"/>
  <c r="Q56"/>
  <c r="S56" s="1"/>
  <c r="Q59"/>
  <c r="Q60"/>
  <c r="Q61"/>
  <c r="G62"/>
  <c r="R60"/>
  <c r="R61"/>
  <c r="Q64"/>
  <c r="G93"/>
  <c r="J46"/>
  <c r="R50"/>
  <c r="G57"/>
  <c r="R44"/>
  <c r="R27"/>
  <c r="Q27"/>
  <c r="J26"/>
  <c r="J42" s="1"/>
  <c r="Q28"/>
  <c r="Q29"/>
  <c r="M30"/>
  <c r="K45" s="1"/>
  <c r="M45" s="1"/>
  <c r="Q45" s="1"/>
  <c r="R28"/>
  <c r="G26"/>
  <c r="G42" s="1"/>
  <c r="P26"/>
  <c r="M26"/>
  <c r="K44" s="1"/>
  <c r="M44" s="1"/>
  <c r="Q30"/>
  <c r="S31"/>
  <c r="P30"/>
  <c r="N45" s="1"/>
  <c r="P45" s="1"/>
  <c r="R45" s="1"/>
  <c r="R37"/>
  <c r="P38"/>
  <c r="R41"/>
  <c r="S41" s="1"/>
  <c r="Q48"/>
  <c r="S100"/>
  <c r="M51"/>
  <c r="J57"/>
  <c r="S39"/>
  <c r="Q38"/>
  <c r="Q98"/>
  <c r="Q53"/>
  <c r="R29"/>
  <c r="Q50"/>
  <c r="M57"/>
  <c r="R107"/>
  <c r="R64"/>
  <c r="P107"/>
  <c r="J103"/>
  <c r="Q107"/>
  <c r="Q109"/>
  <c r="R59"/>
  <c r="R95"/>
  <c r="S50" l="1"/>
  <c r="S55"/>
  <c r="S54"/>
  <c r="S101"/>
  <c r="S103" s="1"/>
  <c r="Q103"/>
  <c r="R98"/>
  <c r="R38"/>
  <c r="M46"/>
  <c r="Q62"/>
  <c r="R51"/>
  <c r="S60"/>
  <c r="S49"/>
  <c r="S61"/>
  <c r="Q93"/>
  <c r="S28"/>
  <c r="J111"/>
  <c r="J113" s="1"/>
  <c r="Q44"/>
  <c r="P46"/>
  <c r="S45"/>
  <c r="R62"/>
  <c r="R46"/>
  <c r="S59"/>
  <c r="G111"/>
  <c r="G113" s="1"/>
  <c r="R30"/>
  <c r="S37"/>
  <c r="M42"/>
  <c r="S27"/>
  <c r="Q26"/>
  <c r="Q42" s="1"/>
  <c r="S30"/>
  <c r="R26"/>
  <c r="P42"/>
  <c r="S64"/>
  <c r="Q57"/>
  <c r="S53"/>
  <c r="S57" s="1"/>
  <c r="S29"/>
  <c r="Q110"/>
  <c r="S109"/>
  <c r="S110" s="1"/>
  <c r="S95"/>
  <c r="S98" s="1"/>
  <c r="S38"/>
  <c r="S48"/>
  <c r="Q51"/>
  <c r="M111" l="1"/>
  <c r="M113" s="1"/>
  <c r="S51"/>
  <c r="S26"/>
  <c r="S42" s="1"/>
  <c r="S62"/>
  <c r="Q46"/>
  <c r="Q111" s="1"/>
  <c r="Q113" s="1"/>
  <c r="S44"/>
  <c r="S46" s="1"/>
  <c r="R42"/>
  <c r="P71" l="1"/>
  <c r="R71" s="1"/>
  <c r="S71" s="1"/>
  <c r="P93"/>
  <c r="P111" s="1"/>
  <c r="P113" s="1"/>
  <c r="R68" l="1"/>
  <c r="S68" s="1"/>
  <c r="S93" s="1"/>
  <c r="S111" s="1"/>
  <c r="S113" s="1"/>
  <c r="R93" l="1"/>
  <c r="R111" s="1"/>
  <c r="R113" s="1"/>
</calcChain>
</file>

<file path=xl/sharedStrings.xml><?xml version="1.0" encoding="utf-8"?>
<sst xmlns="http://schemas.openxmlformats.org/spreadsheetml/2006/main" count="425" uniqueCount="234">
  <si>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</si>
  <si>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</si>
  <si>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</si>
  <si>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</si>
  <si>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</si>
  <si>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</si>
  <si>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</si>
  <si>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</si>
  <si>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</si>
  <si>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</si>
  <si>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</si>
  <si>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</si>
  <si>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</si>
  <si>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</si>
  <si>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</si>
  <si>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</si>
  <si>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</si>
  <si>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</si>
  <si>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</si>
  <si>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</si>
  <si>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</si>
  <si>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</si>
  <si>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</si>
  <si>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</si>
  <si>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</si>
  <si>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</si>
  <si>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</si>
  <si>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</si>
  <si>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</si>
  <si>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</si>
  <si>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</si>
  <si>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</si>
  <si>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</si>
  <si>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</si>
  <si>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</si>
  <si>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</si>
  <si>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</si>
  <si>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</si>
  <si>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</si>
  <si>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</si>
  <si>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</si>
  <si>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</si>
  <si>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</si>
  <si>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</si>
  <si>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</si>
  <si>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</si>
  <si>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</si>
  <si>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</si>
  <si>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</si>
  <si>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</si>
  <si>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</si>
  <si>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</si>
  <si>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</si>
  <si>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</si>
  <si>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</si>
  <si>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</si>
  <si>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</si>
  <si>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</si>
  <si>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</si>
  <si>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</si>
  <si>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</si>
  <si>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</si>
  <si>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</si>
  <si>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</si>
  <si>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</si>
  <si>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</si>
  <si>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</si>
  <si>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</si>
  <si>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</si>
  <si>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</si>
  <si>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</si>
  <si>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</si>
  <si>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</si>
  <si>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</si>
  <si>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</si>
  <si>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</si>
  <si>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</si>
  <si>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</si>
  <si>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</si>
  <si>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</si>
  <si>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</si>
  <si>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</si>
  <si>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</si>
  <si>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</si>
  <si>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</si>
  <si>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</si>
  <si>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</si>
  <si>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</si>
  <si>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</si>
  <si>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</si>
  <si>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</si>
  <si>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</si>
  <si>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</si>
  <si>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</si>
  <si>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</si>
  <si>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</si>
  <si>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</si>
  <si>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</si>
  <si>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</si>
  <si>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</si>
  <si>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</si>
  <si>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</si>
  <si>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</si>
  <si>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</si>
  <si>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</si>
  <si>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</si>
  <si>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</si>
  <si>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</si>
  <si>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</si>
  <si>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</si>
  <si>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</si>
  <si>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</si>
  <si>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</si>
  <si>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</si>
  <si>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</si>
  <si>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</si>
  <si>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</si>
  <si>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</si>
  <si>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</si>
  <si>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</si>
  <si>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</si>
  <si>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</si>
  <si>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</si>
  <si>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</si>
  <si>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</si>
  <si>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</si>
  <si>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</si>
  <si>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</si>
  <si>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</si>
  <si>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</si>
  <si>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</si>
  <si>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</si>
  <si>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</si>
  <si>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</si>
  <si>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</si>
  <si>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</si>
  <si>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</si>
  <si>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</si>
  <si>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</si>
  <si>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</si>
  <si>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</si>
  <si>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</si>
  <si>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</si>
  <si>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</si>
  <si>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</si>
  <si>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</si>
  <si>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</si>
  <si>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</si>
  <si>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ФОП Запольська Ірина Юріївна</t>
  </si>
  <si>
    <t>Рибалка Вікторія Ігорівна, бухгалтер</t>
  </si>
  <si>
    <t>1.2.4</t>
  </si>
  <si>
    <t>1.2.5</t>
  </si>
  <si>
    <t>1.2.6</t>
  </si>
  <si>
    <t>1.2.7</t>
  </si>
  <si>
    <t>Лелюк Анастасія Сергіївна, художнє оформлення</t>
  </si>
  <si>
    <t>Сиромля Михайло Володимирович, музичне оформлення</t>
  </si>
  <si>
    <t>Мацюк Надія Андріївна, хореографічна постановка вистави</t>
  </si>
  <si>
    <t>Крементуло  Оксана Юріївна, розробка презентаційних  матеріалів серії семінарів для школярів</t>
  </si>
  <si>
    <t>Запольська Поліна Дмитріївна, розробка  презентаційних матеріалів для аудиторії підлітків</t>
  </si>
  <si>
    <t>Бубнова Вікторія Вікторівна, піар-менеджмент проєкту</t>
  </si>
  <si>
    <t>Рибалка Вікторія Ігорівна, ведення бухгалтерського обліку проєкту</t>
  </si>
  <si>
    <t>Додаток № 4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</si>
  <si>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</si>
  <si>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</si>
  <si>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</si>
  <si>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</si>
  <si>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</si>
  <si>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</si>
  <si>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</si>
  <si>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</si>
  <si>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</si>
  <si>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</si>
  <si>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</si>
  <si>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</si>
  <si>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</si>
  <si>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</si>
  <si>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</si>
  <si>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</si>
  <si>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</si>
  <si>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</si>
  <si>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</si>
  <si>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</si>
  <si>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</si>
  <si>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</si>
  <si>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м.</t>
  </si>
  <si>
    <t>пог.м</t>
  </si>
  <si>
    <t>6.26</t>
  </si>
  <si>
    <t>Тканини для оформлення  вуличної вистава для дітей раннього віку</t>
  </si>
  <si>
    <t>Аркуші з завданнями для творчої роботи  формат А3</t>
  </si>
  <si>
    <t>Друк рекламних флаєрів А5</t>
  </si>
  <si>
    <t>Посуд дерев'яний</t>
  </si>
  <si>
    <t>Посуд пластиковий  (тазики)</t>
  </si>
  <si>
    <t>Матраси надувні дитячі</t>
  </si>
  <si>
    <t>Басейн надувний дитячій</t>
  </si>
  <si>
    <t>Насос для надування інвентаря</t>
  </si>
  <si>
    <t>Акрилові фарби</t>
  </si>
  <si>
    <t>Аркуші з завданнями для творчої роботи  формат А4</t>
  </si>
  <si>
    <t>Пензлі</t>
  </si>
  <si>
    <t>Друк поліграфії "Паспорт театрального глядача"  А5</t>
  </si>
  <si>
    <t>Доріжка для в/к ПВХ ТМ Dariana 1,3*15 м</t>
  </si>
  <si>
    <t>Доріжка для в/к ПВХ ТМ Dariana 0,65*15 м</t>
  </si>
  <si>
    <t>Покриття ПВХ ТМ Dariana 0,65*15м</t>
  </si>
  <si>
    <t>Коттон платтяно-костюмний (бежевий)</t>
  </si>
  <si>
    <t>Синтетика платтяно-костюмна (блакитний)</t>
  </si>
  <si>
    <t>Синтетика платтяно-костюмна (м'ята)</t>
  </si>
  <si>
    <t>Синтетика платтяно-костюмна (волошка)</t>
  </si>
  <si>
    <t>Тканина тентова, прогрумована 72</t>
  </si>
  <si>
    <t>Тканина наметова, оксфорд-215</t>
  </si>
  <si>
    <t>Тканина наметова, оксфорд-1680</t>
  </si>
  <si>
    <t>Пальтові тканини, волошка</t>
  </si>
  <si>
    <t>Трикотаж ворсовий, жовтний</t>
  </si>
  <si>
    <t>Пальтові тканини, помаранчовий</t>
  </si>
  <si>
    <t>Створення блогу та його просування</t>
  </si>
  <si>
    <t>6.27</t>
  </si>
  <si>
    <t>6.28</t>
  </si>
  <si>
    <t>Таз круглий плоський 20 л, зелений</t>
  </si>
  <si>
    <t>Таз круглий плоський 20 л, синій</t>
  </si>
  <si>
    <t>Фізична особа-підприємець</t>
  </si>
  <si>
    <t>Запольська Ірина Юріївна</t>
  </si>
  <si>
    <t>6.29</t>
  </si>
  <si>
    <t>Таці  подноси</t>
  </si>
  <si>
    <t>№ 3ORG51-06243 від "13" листопада 2020 року</t>
  </si>
  <si>
    <t>Згідно за складеним договором ЦПХ, погоджено з УКФ Лист№1573-01/02-08</t>
  </si>
  <si>
    <t>у п.6.17-6.29 наведена детальна інформація про розподіл тканин, відповідно розробленим ескізам художнього оформлення</t>
  </si>
  <si>
    <t>згідно специфікації друкованої продукції</t>
  </si>
  <si>
    <t>необхідність не виникла відповідно розробленим ескізам</t>
  </si>
  <si>
    <t xml:space="preserve">замінено на  басейн сухий відповідно розробленим ескізам </t>
  </si>
  <si>
    <t>згідно специфікації у договорі</t>
  </si>
  <si>
    <t xml:space="preserve">згідно розробленим ескізам замінює п.6.7 </t>
  </si>
  <si>
    <t>згідно розробленим ескізам замінює п.6.7</t>
  </si>
  <si>
    <t>частка п.6.1 згідно розробленим ескізам</t>
  </si>
  <si>
    <t>детальніше в п.6.26,6.27,6.28</t>
  </si>
  <si>
    <t xml:space="preserve">частка  п.6.5 </t>
  </si>
  <si>
    <t>нараховано за грудень 2020 року, згідно тарифів АТ КБ "ПРИВАТБАНК"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</si>
</sst>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71" xfId="0" applyNumberFormat="1" applyFont="1" applyBorder="1" applyAlignment="1">
      <alignment horizontal="center" vertical="top" wrapText="1"/>
    </xf>
    <xf numFmtId="0" fontId="5" fillId="0" borderId="86" xfId="0" applyFont="1" applyBorder="1" applyAlignment="1">
      <alignment vertical="top" wrapText="1"/>
    </xf>
    <xf numFmtId="4" fontId="5" fillId="0" borderId="44" xfId="0" applyNumberFormat="1" applyFont="1" applyBorder="1" applyAlignment="1">
      <alignment horizontal="center" vertical="top" wrapText="1"/>
    </xf>
    <xf numFmtId="166" fontId="4" fillId="0" borderId="82" xfId="0" applyNumberFormat="1" applyFont="1" applyBorder="1" applyAlignment="1">
      <alignment vertical="top" wrapText="1"/>
    </xf>
    <xf numFmtId="49" fontId="4" fillId="0" borderId="8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/>
    <xf numFmtId="49" fontId="4" fillId="0" borderId="81" xfId="0" applyNumberFormat="1" applyFont="1" applyBorder="1" applyAlignment="1">
      <alignment horizontal="center" vertical="top" wrapText="1"/>
    </xf>
    <xf numFmtId="166" fontId="5" fillId="0" borderId="81" xfId="0" applyNumberFormat="1" applyFont="1" applyBorder="1" applyAlignment="1">
      <alignment horizontal="center" vertical="top" wrapText="1"/>
    </xf>
    <xf numFmtId="4" fontId="5" fillId="0" borderId="90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right" vertical="top" wrapText="1"/>
    </xf>
    <xf numFmtId="167" fontId="26" fillId="0" borderId="64" xfId="0" applyNumberFormat="1" applyFont="1" applyBorder="1" applyAlignment="1">
      <alignment horizontal="left" vertical="top" wrapText="1"/>
    </xf>
    <xf numFmtId="4" fontId="5" fillId="0" borderId="96" xfId="0" applyNumberFormat="1" applyFont="1" applyBorder="1" applyAlignment="1">
      <alignment vertical="top" wrapText="1"/>
    </xf>
    <xf numFmtId="0" fontId="5" fillId="0" borderId="70" xfId="0" applyFont="1" applyBorder="1" applyAlignment="1">
      <alignment horizontal="center" wrapText="1"/>
    </xf>
    <xf numFmtId="166" fontId="4" fillId="0" borderId="41" xfId="0" applyNumberFormat="1" applyFont="1" applyFill="1" applyBorder="1" applyAlignment="1">
      <alignment vertical="top" wrapText="1"/>
    </xf>
    <xf numFmtId="49" fontId="4" fillId="0" borderId="61" xfId="0" applyNumberFormat="1" applyFont="1" applyFill="1" applyBorder="1" applyAlignment="1">
      <alignment horizontal="center" vertical="top" wrapText="1"/>
    </xf>
    <xf numFmtId="167" fontId="5" fillId="0" borderId="62" xfId="0" applyNumberFormat="1" applyFont="1" applyFill="1" applyBorder="1" applyAlignment="1">
      <alignment horizontal="left" vertical="top" wrapText="1"/>
    </xf>
    <xf numFmtId="166" fontId="5" fillId="0" borderId="42" xfId="0" applyNumberFormat="1" applyFont="1" applyFill="1" applyBorder="1" applyAlignment="1">
      <alignment horizontal="center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4" fontId="5" fillId="0" borderId="45" xfId="0" applyNumberFormat="1" applyFont="1" applyFill="1" applyBorder="1" applyAlignment="1">
      <alignment horizontal="center" vertical="top" wrapText="1"/>
    </xf>
    <xf numFmtId="4" fontId="5" fillId="0" borderId="46" xfId="0" applyNumberFormat="1" applyFont="1" applyFill="1" applyBorder="1" applyAlignment="1">
      <alignment horizontal="right" vertical="top" wrapText="1"/>
    </xf>
    <xf numFmtId="4" fontId="5" fillId="0" borderId="4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5" fillId="0" borderId="43" xfId="0" applyFont="1" applyFill="1" applyBorder="1" applyAlignment="1">
      <alignment vertical="top" wrapText="1"/>
    </xf>
    <xf numFmtId="166" fontId="26" fillId="0" borderId="50" xfId="0" applyNumberFormat="1" applyFont="1" applyBorder="1" applyAlignment="1">
      <alignment vertical="top" wrapText="1"/>
    </xf>
    <xf numFmtId="166" fontId="28" fillId="6" borderId="59" xfId="0" applyNumberFormat="1" applyFont="1" applyFill="1" applyBorder="1" applyAlignment="1">
      <alignment vertical="center"/>
    </xf>
    <xf numFmtId="166" fontId="29" fillId="5" borderId="29" xfId="0" applyNumberFormat="1" applyFont="1" applyFill="1" applyBorder="1" applyAlignment="1">
      <alignment vertical="center" wrapText="1"/>
    </xf>
    <xf numFmtId="166" fontId="30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left" vertical="center" wrapText="1"/>
    </xf>
    <xf numFmtId="166" fontId="5" fillId="0" borderId="81" xfId="0" applyNumberFormat="1" applyFont="1" applyBorder="1" applyAlignment="1">
      <alignment horizontal="left" vertical="top" wrapText="1"/>
    </xf>
    <xf numFmtId="166" fontId="4" fillId="5" borderId="97" xfId="0" applyNumberFormat="1" applyFont="1" applyFill="1" applyBorder="1" applyAlignment="1">
      <alignment vertical="center" wrapText="1"/>
    </xf>
    <xf numFmtId="49" fontId="4" fillId="5" borderId="98" xfId="0" applyNumberFormat="1" applyFont="1" applyFill="1" applyBorder="1" applyAlignment="1">
      <alignment horizontal="center" vertical="center" wrapText="1"/>
    </xf>
    <xf numFmtId="166" fontId="4" fillId="5" borderId="99" xfId="0" applyNumberFormat="1" applyFont="1" applyFill="1" applyBorder="1" applyAlignment="1">
      <alignment vertical="center" wrapText="1"/>
    </xf>
    <xf numFmtId="166" fontId="4" fillId="5" borderId="100" xfId="0" applyNumberFormat="1" applyFont="1" applyFill="1" applyBorder="1" applyAlignment="1">
      <alignment horizontal="center" vertical="center" wrapText="1"/>
    </xf>
    <xf numFmtId="3" fontId="4" fillId="5" borderId="100" xfId="0" applyNumberFormat="1" applyFont="1" applyFill="1" applyBorder="1" applyAlignment="1">
      <alignment horizontal="center" vertical="center" wrapText="1"/>
    </xf>
    <xf numFmtId="4" fontId="4" fillId="5" borderId="100" xfId="0" applyNumberFormat="1" applyFont="1" applyFill="1" applyBorder="1" applyAlignment="1">
      <alignment horizontal="center" vertical="center" wrapText="1"/>
    </xf>
    <xf numFmtId="4" fontId="4" fillId="5" borderId="101" xfId="0" applyNumberFormat="1" applyFont="1" applyFill="1" applyBorder="1" applyAlignment="1">
      <alignment horizontal="right" vertical="center" wrapText="1"/>
    </xf>
    <xf numFmtId="0" fontId="4" fillId="5" borderId="102" xfId="0" applyFont="1" applyFill="1" applyBorder="1" applyAlignment="1">
      <alignment vertical="center" wrapText="1"/>
    </xf>
    <xf numFmtId="3" fontId="5" fillId="0" borderId="103" xfId="0" applyNumberFormat="1" applyFont="1" applyBorder="1" applyAlignment="1">
      <alignment horizontal="center" vertical="top" wrapText="1"/>
    </xf>
    <xf numFmtId="3" fontId="5" fillId="0" borderId="104" xfId="0" applyNumberFormat="1" applyFont="1" applyBorder="1" applyAlignment="1">
      <alignment horizontal="center" vertical="top" wrapText="1"/>
    </xf>
    <xf numFmtId="3" fontId="5" fillId="0" borderId="105" xfId="0" applyNumberFormat="1" applyFont="1" applyBorder="1" applyAlignment="1">
      <alignment horizontal="center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5" fillId="0" borderId="106" xfId="0" applyNumberFormat="1" applyFont="1" applyBorder="1" applyAlignment="1">
      <alignment horizontal="center" vertical="top" wrapText="1"/>
    </xf>
    <xf numFmtId="4" fontId="5" fillId="0" borderId="107" xfId="0" applyNumberFormat="1" applyFont="1" applyBorder="1" applyAlignment="1">
      <alignment horizontal="center" vertical="top" wrapText="1"/>
    </xf>
    <xf numFmtId="4" fontId="5" fillId="0" borderId="108" xfId="0" applyNumberFormat="1" applyFont="1" applyBorder="1" applyAlignment="1">
      <alignment horizontal="right" vertical="top" wrapText="1"/>
    </xf>
    <xf numFmtId="3" fontId="5" fillId="0" borderId="109" xfId="0" applyNumberFormat="1" applyFont="1" applyBorder="1" applyAlignment="1">
      <alignment horizontal="center" vertical="top" wrapText="1"/>
    </xf>
    <xf numFmtId="4" fontId="5" fillId="0" borderId="110" xfId="0" applyNumberFormat="1" applyFont="1" applyBorder="1" applyAlignment="1">
      <alignment horizontal="right" vertical="top" wrapText="1"/>
    </xf>
    <xf numFmtId="3" fontId="5" fillId="0" borderId="111" xfId="0" applyNumberFormat="1" applyFont="1" applyBorder="1" applyAlignment="1">
      <alignment horizontal="center" vertical="top" wrapText="1"/>
    </xf>
    <xf numFmtId="4" fontId="5" fillId="0" borderId="112" xfId="0" applyNumberFormat="1" applyFont="1" applyBorder="1" applyAlignment="1">
      <alignment horizontal="right" vertical="top" wrapText="1"/>
    </xf>
    <xf numFmtId="3" fontId="5" fillId="0" borderId="113" xfId="0" applyNumberFormat="1" applyFont="1" applyBorder="1" applyAlignment="1">
      <alignment horizontal="center" vertical="top" wrapText="1"/>
    </xf>
    <xf numFmtId="4" fontId="5" fillId="0" borderId="114" xfId="0" applyNumberFormat="1" applyFont="1" applyBorder="1" applyAlignment="1">
      <alignment horizontal="right" vertical="top" wrapText="1"/>
    </xf>
    <xf numFmtId="3" fontId="5" fillId="0" borderId="115" xfId="0" applyNumberFormat="1" applyFont="1" applyBorder="1" applyAlignment="1">
      <alignment horizontal="center" vertical="top" wrapText="1"/>
    </xf>
    <xf numFmtId="4" fontId="5" fillId="0" borderId="116" xfId="0" applyNumberFormat="1" applyFont="1" applyBorder="1" applyAlignment="1">
      <alignment horizontal="center" vertical="top" wrapText="1"/>
    </xf>
    <xf numFmtId="4" fontId="5" fillId="0" borderId="117" xfId="0" applyNumberFormat="1" applyFont="1" applyBorder="1" applyAlignment="1">
      <alignment horizontal="right" vertical="top" wrapText="1"/>
    </xf>
    <xf numFmtId="166" fontId="4" fillId="5" borderId="66" xfId="0" applyNumberFormat="1" applyFont="1" applyFill="1" applyBorder="1" applyAlignment="1">
      <alignment vertical="center" wrapText="1"/>
    </xf>
    <xf numFmtId="166" fontId="4" fillId="5" borderId="67" xfId="0" applyNumberFormat="1" applyFont="1" applyFill="1" applyBorder="1" applyAlignment="1">
      <alignment horizontal="center" vertical="center" wrapText="1"/>
    </xf>
    <xf numFmtId="0" fontId="4" fillId="5" borderId="68" xfId="0" applyFont="1" applyFill="1" applyBorder="1" applyAlignment="1">
      <alignment vertical="center" wrapText="1"/>
    </xf>
    <xf numFmtId="166" fontId="4" fillId="0" borderId="118" xfId="0" applyNumberFormat="1" applyFont="1" applyBorder="1" applyAlignment="1">
      <alignment vertical="top" wrapText="1"/>
    </xf>
    <xf numFmtId="49" fontId="4" fillId="0" borderId="119" xfId="0" applyNumberFormat="1" applyFont="1" applyBorder="1" applyAlignment="1">
      <alignment horizontal="center" vertical="top" wrapText="1"/>
    </xf>
    <xf numFmtId="166" fontId="5" fillId="0" borderId="120" xfId="0" applyNumberFormat="1" applyFont="1" applyBorder="1" applyAlignment="1">
      <alignment vertical="top" wrapText="1"/>
    </xf>
    <xf numFmtId="166" fontId="5" fillId="0" borderId="119" xfId="0" applyNumberFormat="1" applyFont="1" applyBorder="1" applyAlignment="1">
      <alignment horizontal="center" vertical="top" wrapText="1"/>
    </xf>
    <xf numFmtId="3" fontId="5" fillId="0" borderId="121" xfId="0" applyNumberFormat="1" applyFont="1" applyBorder="1" applyAlignment="1">
      <alignment horizontal="center" vertical="top" wrapText="1"/>
    </xf>
    <xf numFmtId="4" fontId="5" fillId="0" borderId="122" xfId="0" applyNumberFormat="1" applyFont="1" applyBorder="1" applyAlignment="1">
      <alignment horizontal="right" vertical="top" wrapText="1"/>
    </xf>
    <xf numFmtId="0" fontId="5" fillId="0" borderId="123" xfId="0" applyFont="1" applyBorder="1" applyAlignment="1">
      <alignment vertical="top" wrapText="1"/>
    </xf>
    <xf numFmtId="166" fontId="4" fillId="0" borderId="124" xfId="0" applyNumberFormat="1" applyFont="1" applyBorder="1" applyAlignment="1">
      <alignment vertical="top" wrapText="1"/>
    </xf>
    <xf numFmtId="0" fontId="5" fillId="0" borderId="125" xfId="0" applyFont="1" applyBorder="1" applyAlignment="1">
      <alignment vertical="top" wrapText="1"/>
    </xf>
    <xf numFmtId="166" fontId="4" fillId="0" borderId="126" xfId="0" applyNumberFormat="1" applyFont="1" applyBorder="1" applyAlignment="1">
      <alignment vertical="top" wrapText="1"/>
    </xf>
    <xf numFmtId="0" fontId="5" fillId="0" borderId="127" xfId="0" applyFont="1" applyBorder="1" applyAlignment="1">
      <alignment vertical="top" wrapText="1"/>
    </xf>
    <xf numFmtId="166" fontId="4" fillId="5" borderId="128" xfId="0" applyNumberFormat="1" applyFont="1" applyFill="1" applyBorder="1" applyAlignment="1">
      <alignment vertical="center" wrapText="1"/>
    </xf>
    <xf numFmtId="166" fontId="4" fillId="5" borderId="73" xfId="0" applyNumberFormat="1" applyFont="1" applyFill="1" applyBorder="1" applyAlignment="1">
      <alignment vertical="center" wrapText="1"/>
    </xf>
    <xf numFmtId="166" fontId="4" fillId="5" borderId="75" xfId="0" applyNumberFormat="1" applyFont="1" applyFill="1" applyBorder="1" applyAlignment="1">
      <alignment horizontal="center" vertical="center" wrapText="1"/>
    </xf>
    <xf numFmtId="3" fontId="4" fillId="5" borderId="75" xfId="0" applyNumberFormat="1" applyFont="1" applyFill="1" applyBorder="1" applyAlignment="1">
      <alignment horizontal="center" vertical="center" wrapText="1"/>
    </xf>
    <xf numFmtId="4" fontId="4" fillId="5" borderId="75" xfId="0" applyNumberFormat="1" applyFont="1" applyFill="1" applyBorder="1" applyAlignment="1">
      <alignment horizontal="center" vertical="center" wrapText="1"/>
    </xf>
    <xf numFmtId="0" fontId="4" fillId="5" borderId="129" xfId="0" applyFont="1" applyFill="1" applyBorder="1" applyAlignment="1">
      <alignment vertical="center" wrapText="1"/>
    </xf>
    <xf numFmtId="166" fontId="4" fillId="0" borderId="130" xfId="0" applyNumberFormat="1" applyFont="1" applyBorder="1" applyAlignment="1">
      <alignment vertical="top" wrapText="1"/>
    </xf>
    <xf numFmtId="166" fontId="4" fillId="0" borderId="131" xfId="0" applyNumberFormat="1" applyFont="1" applyBorder="1" applyAlignment="1">
      <alignment vertical="top" wrapText="1"/>
    </xf>
    <xf numFmtId="0" fontId="5" fillId="0" borderId="132" xfId="0" applyFont="1" applyBorder="1" applyAlignment="1">
      <alignment vertical="top" wrapText="1"/>
    </xf>
    <xf numFmtId="166" fontId="4" fillId="0" borderId="133" xfId="0" applyNumberFormat="1" applyFont="1" applyBorder="1" applyAlignment="1">
      <alignment vertical="top" wrapText="1"/>
    </xf>
    <xf numFmtId="49" fontId="4" fillId="0" borderId="134" xfId="0" applyNumberFormat="1" applyFont="1" applyBorder="1" applyAlignment="1">
      <alignment horizontal="center" vertical="top" wrapText="1"/>
    </xf>
    <xf numFmtId="166" fontId="5" fillId="0" borderId="135" xfId="0" applyNumberFormat="1" applyFont="1" applyBorder="1" applyAlignment="1">
      <alignment horizontal="left" vertical="top" wrapText="1"/>
    </xf>
    <xf numFmtId="166" fontId="5" fillId="0" borderId="134" xfId="0" applyNumberFormat="1" applyFont="1" applyBorder="1" applyAlignment="1">
      <alignment horizontal="center" vertical="top" wrapText="1"/>
    </xf>
    <xf numFmtId="3" fontId="5" fillId="0" borderId="138" xfId="0" applyNumberFormat="1" applyFont="1" applyBorder="1" applyAlignment="1">
      <alignment horizontal="center" vertical="top" wrapText="1"/>
    </xf>
    <xf numFmtId="4" fontId="5" fillId="0" borderId="139" xfId="0" applyNumberFormat="1" applyFont="1" applyBorder="1" applyAlignment="1">
      <alignment horizontal="right" vertical="top" wrapText="1"/>
    </xf>
    <xf numFmtId="0" fontId="5" fillId="0" borderId="140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2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top" wrapText="1"/>
    </xf>
    <xf numFmtId="4" fontId="5" fillId="0" borderId="122" xfId="0" applyNumberFormat="1" applyFont="1" applyFill="1" applyBorder="1" applyAlignment="1">
      <alignment horizontal="right" vertical="top" wrapText="1"/>
    </xf>
    <xf numFmtId="4" fontId="5" fillId="0" borderId="54" xfId="0" applyNumberFormat="1" applyFont="1" applyFill="1" applyBorder="1" applyAlignment="1">
      <alignment horizontal="right" vertical="top" wrapText="1"/>
    </xf>
    <xf numFmtId="4" fontId="5" fillId="0" borderId="91" xfId="0" applyNumberFormat="1" applyFont="1" applyFill="1" applyBorder="1" applyAlignment="1">
      <alignment horizontal="right" vertical="top" wrapText="1"/>
    </xf>
    <xf numFmtId="4" fontId="5" fillId="0" borderId="139" xfId="0" applyNumberFormat="1" applyFont="1" applyFill="1" applyBorder="1" applyAlignment="1">
      <alignment horizontal="right" vertical="top" wrapText="1"/>
    </xf>
    <xf numFmtId="4" fontId="5" fillId="0" borderId="74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4" fontId="4" fillId="8" borderId="38" xfId="0" applyNumberFormat="1" applyFont="1" applyFill="1" applyBorder="1" applyAlignment="1">
      <alignment horizontal="right" vertical="center" wrapText="1"/>
    </xf>
    <xf numFmtId="4" fontId="4" fillId="8" borderId="16" xfId="0" applyNumberFormat="1" applyFont="1" applyFill="1" applyBorder="1" applyAlignment="1">
      <alignment horizontal="right" vertical="center" wrapText="1"/>
    </xf>
    <xf numFmtId="4" fontId="4" fillId="8" borderId="39" xfId="0" applyNumberFormat="1" applyFont="1" applyFill="1" applyBorder="1" applyAlignment="1">
      <alignment horizontal="right" vertical="center" wrapText="1"/>
    </xf>
    <xf numFmtId="4" fontId="4" fillId="8" borderId="101" xfId="0" applyNumberFormat="1" applyFont="1" applyFill="1" applyBorder="1" applyAlignment="1">
      <alignment horizontal="right" vertical="center" wrapText="1"/>
    </xf>
    <xf numFmtId="4" fontId="4" fillId="8" borderId="30" xfId="0" applyNumberFormat="1" applyFont="1" applyFill="1" applyBorder="1" applyAlignment="1">
      <alignment horizontal="right" vertical="center" wrapText="1"/>
    </xf>
    <xf numFmtId="4" fontId="5" fillId="9" borderId="60" xfId="0" applyNumberFormat="1" applyFont="1" applyFill="1" applyBorder="1" applyAlignment="1">
      <alignment horizontal="right" vertical="center" wrapText="1"/>
    </xf>
    <xf numFmtId="4" fontId="8" fillId="7" borderId="60" xfId="0" applyNumberFormat="1" applyFont="1" applyFill="1" applyBorder="1" applyAlignment="1">
      <alignment horizontal="right" vertical="top"/>
    </xf>
    <xf numFmtId="4" fontId="4" fillId="7" borderId="77" xfId="0" applyNumberFormat="1" applyFont="1" applyFill="1" applyBorder="1" applyAlignment="1">
      <alignment horizontal="right" vertical="top" wrapText="1"/>
    </xf>
    <xf numFmtId="4" fontId="8" fillId="7" borderId="34" xfId="0" applyNumberFormat="1" applyFont="1" applyFill="1" applyBorder="1" applyAlignment="1">
      <alignment horizontal="right" vertical="top"/>
    </xf>
    <xf numFmtId="4" fontId="9" fillId="7" borderId="17" xfId="0" applyNumberFormat="1" applyFont="1" applyFill="1" applyBorder="1" applyAlignment="1">
      <alignment horizontal="right" vertical="top" wrapText="1"/>
    </xf>
    <xf numFmtId="4" fontId="9" fillId="7" borderId="21" xfId="0" applyNumberFormat="1" applyFont="1" applyFill="1" applyBorder="1" applyAlignment="1">
      <alignment horizontal="right" vertical="top" wrapText="1"/>
    </xf>
    <xf numFmtId="3" fontId="4" fillId="10" borderId="17" xfId="0" applyNumberFormat="1" applyFont="1" applyFill="1" applyBorder="1" applyAlignment="1">
      <alignment horizontal="center" vertical="center" wrapText="1"/>
    </xf>
    <xf numFmtId="167" fontId="26" fillId="0" borderId="62" xfId="0" applyNumberFormat="1" applyFont="1" applyFill="1" applyBorder="1" applyAlignment="1">
      <alignment horizontal="left" vertical="top" wrapText="1"/>
    </xf>
    <xf numFmtId="4" fontId="5" fillId="0" borderId="44" xfId="0" applyNumberFormat="1" applyFont="1" applyFill="1" applyBorder="1" applyAlignment="1">
      <alignment horizontal="center" vertical="top" wrapText="1"/>
    </xf>
    <xf numFmtId="167" fontId="5" fillId="0" borderId="89" xfId="0" applyNumberFormat="1" applyFont="1" applyFill="1" applyBorder="1" applyAlignment="1">
      <alignment horizontal="left" vertical="top" wrapText="1"/>
    </xf>
    <xf numFmtId="166" fontId="5" fillId="0" borderId="83" xfId="0" applyNumberFormat="1" applyFont="1" applyFill="1" applyBorder="1" applyAlignment="1">
      <alignment horizontal="center" vertical="top" wrapText="1"/>
    </xf>
    <xf numFmtId="3" fontId="5" fillId="0" borderId="84" xfId="0" applyNumberFormat="1" applyFont="1" applyFill="1" applyBorder="1" applyAlignment="1">
      <alignment horizontal="center" vertical="top" wrapText="1"/>
    </xf>
    <xf numFmtId="4" fontId="5" fillId="0" borderId="85" xfId="0" applyNumberFormat="1" applyFont="1" applyFill="1" applyBorder="1" applyAlignment="1">
      <alignment horizontal="center" vertical="top" wrapText="1"/>
    </xf>
    <xf numFmtId="4" fontId="5" fillId="0" borderId="84" xfId="0" applyNumberFormat="1" applyFont="1" applyFill="1" applyBorder="1" applyAlignment="1">
      <alignment horizontal="center" vertical="top" wrapText="1"/>
    </xf>
    <xf numFmtId="167" fontId="5" fillId="0" borderId="93" xfId="0" applyNumberFormat="1" applyFont="1" applyFill="1" applyBorder="1" applyAlignment="1">
      <alignment horizontal="left" vertical="top" wrapText="1"/>
    </xf>
    <xf numFmtId="167" fontId="5" fillId="0" borderId="95" xfId="0" applyNumberFormat="1" applyFont="1" applyFill="1" applyBorder="1" applyAlignment="1">
      <alignment horizontal="left" vertical="top" wrapText="1"/>
    </xf>
    <xf numFmtId="166" fontId="5" fillId="0" borderId="94" xfId="0" applyNumberFormat="1" applyFont="1" applyFill="1" applyBorder="1" applyAlignment="1">
      <alignment horizontal="center" vertical="top" wrapText="1"/>
    </xf>
    <xf numFmtId="3" fontId="5" fillId="0" borderId="92" xfId="0" applyNumberFormat="1" applyFont="1" applyFill="1" applyBorder="1" applyAlignment="1">
      <alignment horizontal="center" vertical="top" wrapText="1"/>
    </xf>
    <xf numFmtId="4" fontId="5" fillId="0" borderId="90" xfId="0" applyNumberFormat="1" applyFont="1" applyFill="1" applyBorder="1" applyAlignment="1">
      <alignment horizontal="center" vertical="top" wrapText="1"/>
    </xf>
    <xf numFmtId="167" fontId="5" fillId="0" borderId="87" xfId="0" applyNumberFormat="1" applyFont="1" applyFill="1" applyBorder="1" applyAlignment="1">
      <alignment horizontal="left" vertical="top" wrapText="1"/>
    </xf>
    <xf numFmtId="166" fontId="5" fillId="0" borderId="51" xfId="0" applyNumberFormat="1" applyFont="1" applyFill="1" applyBorder="1" applyAlignment="1">
      <alignment horizontal="center" vertical="top" wrapText="1"/>
    </xf>
    <xf numFmtId="3" fontId="5" fillId="0" borderId="52" xfId="0" applyNumberFormat="1" applyFont="1" applyFill="1" applyBorder="1" applyAlignment="1">
      <alignment horizontal="center" vertical="top" wrapText="1"/>
    </xf>
    <xf numFmtId="4" fontId="5" fillId="0" borderId="71" xfId="0" applyNumberFormat="1" applyFont="1" applyFill="1" applyBorder="1" applyAlignment="1">
      <alignment horizontal="center" vertical="top" wrapText="1"/>
    </xf>
    <xf numFmtId="4" fontId="5" fillId="0" borderId="52" xfId="0" applyNumberFormat="1" applyFont="1" applyFill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center" wrapText="1"/>
    </xf>
    <xf numFmtId="0" fontId="5" fillId="0" borderId="127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50" xfId="0" applyFont="1" applyBorder="1"/>
    <xf numFmtId="0" fontId="7" fillId="0" borderId="55" xfId="0" applyFont="1" applyBorder="1"/>
    <xf numFmtId="0" fontId="7" fillId="0" borderId="136" xfId="0" applyFont="1" applyBorder="1"/>
    <xf numFmtId="0" fontId="0" fillId="0" borderId="137" xfId="0" applyFont="1" applyBorder="1" applyAlignment="1"/>
    <xf numFmtId="0" fontId="7" fillId="0" borderId="135" xfId="0" applyFont="1" applyBorder="1"/>
    <xf numFmtId="0" fontId="7" fillId="0" borderId="0" xfId="0" applyFont="1" applyBorder="1"/>
    <xf numFmtId="0" fontId="7" fillId="0" borderId="137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70" xfId="0" applyNumberFormat="1" applyFont="1" applyBorder="1" applyAlignment="1">
      <alignment horizontal="center" wrapText="1"/>
    </xf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7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5" borderId="6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L1030"/>
  <sheetViews>
    <sheetView tabSelected="1" topLeftCell="A99" zoomScale="45" zoomScaleNormal="45" workbookViewId="0">
      <selection activeCell="V1" sqref="V1"/>
    </sheetView>
  </sheetViews>
  <sheetFormatPr defaultColWidth="12.59765625" defaultRowHeight="15" customHeight="1"/>
  <cols>
    <col min="1" max="1" width="9.59765625" customWidth="1"/>
    <col min="2" max="2" width="6.5" customWidth="1"/>
    <col min="3" max="3" width="29.5" customWidth="1"/>
    <col min="4" max="4" width="9.3984375" customWidth="1"/>
    <col min="5" max="5" width="9.765625E-2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6" width="13.5" style="200" customWidth="1"/>
    <col min="17" max="19" width="13.5" customWidth="1"/>
    <col min="20" max="20" width="30.3984375" customWidth="1"/>
    <col min="21" max="21" width="19.09765625" customWidth="1"/>
    <col min="22" max="38" width="5" customWidth="1"/>
  </cols>
  <sheetData>
    <row r="1" spans="1:38" ht="14.4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26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265" t="s">
        <v>161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266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266" t="s">
        <v>221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26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26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26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26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26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2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26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316" t="s">
        <v>1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316" t="s">
        <v>2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267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>
      <c r="A15" s="318" t="s">
        <v>148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268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319" t="s">
        <v>3</v>
      </c>
      <c r="B17" s="321" t="s">
        <v>4</v>
      </c>
      <c r="C17" s="321" t="s">
        <v>5</v>
      </c>
      <c r="D17" s="323" t="s">
        <v>6</v>
      </c>
      <c r="E17" s="310" t="s">
        <v>7</v>
      </c>
      <c r="F17" s="311"/>
      <c r="G17" s="312"/>
      <c r="H17" s="310" t="s">
        <v>8</v>
      </c>
      <c r="I17" s="311"/>
      <c r="J17" s="312"/>
      <c r="K17" s="310" t="s">
        <v>9</v>
      </c>
      <c r="L17" s="311"/>
      <c r="M17" s="312"/>
      <c r="N17" s="310" t="s">
        <v>10</v>
      </c>
      <c r="O17" s="311"/>
      <c r="P17" s="312"/>
      <c r="Q17" s="313" t="s">
        <v>11</v>
      </c>
      <c r="R17" s="311"/>
      <c r="S17" s="312"/>
      <c r="T17" s="314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320"/>
      <c r="B18" s="322"/>
      <c r="C18" s="322"/>
      <c r="D18" s="324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269" t="s">
        <v>18</v>
      </c>
      <c r="Q18" s="18" t="s">
        <v>19</v>
      </c>
      <c r="R18" s="18" t="s">
        <v>20</v>
      </c>
      <c r="S18" s="18" t="s">
        <v>21</v>
      </c>
      <c r="T18" s="31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90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289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f>L21*K21</f>
        <v>0</v>
      </c>
      <c r="N21" s="38"/>
      <c r="O21" s="39"/>
      <c r="P21" s="270">
        <f>O21*N21</f>
        <v>0</v>
      </c>
      <c r="Q21" s="40">
        <f>G21+M21</f>
        <v>0</v>
      </c>
      <c r="R21" s="40">
        <f>J21+P21</f>
        <v>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0</v>
      </c>
      <c r="N22" s="46"/>
      <c r="O22" s="47"/>
      <c r="P22" s="287">
        <f t="shared" ref="P22:S22" si="0">SUM(P21)</f>
        <v>0</v>
      </c>
      <c r="Q22" s="48">
        <f t="shared" si="0"/>
        <v>0</v>
      </c>
      <c r="R22" s="48">
        <f t="shared" si="0"/>
        <v>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330"/>
      <c r="B23" s="317"/>
      <c r="C23" s="31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271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288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279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>
      <c r="A26" s="234" t="s">
        <v>34</v>
      </c>
      <c r="B26" s="64" t="s">
        <v>35</v>
      </c>
      <c r="C26" s="234" t="s">
        <v>36</v>
      </c>
      <c r="D26" s="235"/>
      <c r="E26" s="219"/>
      <c r="F26" s="220"/>
      <c r="G26" s="221">
        <f>SUM(G27:G29)</f>
        <v>0</v>
      </c>
      <c r="H26" s="219"/>
      <c r="I26" s="220"/>
      <c r="J26" s="221">
        <f>SUM(J27:J29)</f>
        <v>0</v>
      </c>
      <c r="K26" s="219"/>
      <c r="L26" s="220"/>
      <c r="M26" s="221">
        <f>SUM(M27:M29)</f>
        <v>7500</v>
      </c>
      <c r="N26" s="219"/>
      <c r="O26" s="220"/>
      <c r="P26" s="280">
        <f t="shared" ref="P26:S26" si="1">SUM(P27:P29)</f>
        <v>0</v>
      </c>
      <c r="Q26" s="221">
        <f t="shared" si="1"/>
        <v>7500</v>
      </c>
      <c r="R26" s="221">
        <f t="shared" si="1"/>
        <v>0</v>
      </c>
      <c r="S26" s="221">
        <f t="shared" si="1"/>
        <v>7500</v>
      </c>
      <c r="T26" s="236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237" t="s">
        <v>37</v>
      </c>
      <c r="B27" s="238" t="s">
        <v>38</v>
      </c>
      <c r="C27" s="239" t="s">
        <v>39</v>
      </c>
      <c r="D27" s="240" t="s">
        <v>40</v>
      </c>
      <c r="E27" s="241"/>
      <c r="F27" s="223"/>
      <c r="G27" s="242">
        <f t="shared" ref="G27:G29" si="2">E27*F27</f>
        <v>0</v>
      </c>
      <c r="H27" s="241"/>
      <c r="I27" s="223"/>
      <c r="J27" s="242">
        <f t="shared" ref="J27:J29" si="3">H27*I27</f>
        <v>0</v>
      </c>
      <c r="K27" s="241"/>
      <c r="L27" s="223"/>
      <c r="M27" s="242">
        <f t="shared" ref="M27:M29" si="4">K27*L27</f>
        <v>0</v>
      </c>
      <c r="N27" s="241"/>
      <c r="O27" s="223"/>
      <c r="P27" s="272">
        <f t="shared" ref="P27:P29" si="5">N27*O27</f>
        <v>0</v>
      </c>
      <c r="Q27" s="242">
        <f t="shared" ref="Q27:Q29" si="6">G27+M27</f>
        <v>0</v>
      </c>
      <c r="R27" s="242">
        <f t="shared" ref="R27:R29" si="7">J27+P27</f>
        <v>0</v>
      </c>
      <c r="S27" s="242">
        <f t="shared" ref="S27:S29" si="8">Q27-R27</f>
        <v>0</v>
      </c>
      <c r="T27" s="24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244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197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24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>
      <c r="A29" s="246" t="s">
        <v>37</v>
      </c>
      <c r="B29" s="89" t="s">
        <v>42</v>
      </c>
      <c r="C29" s="202" t="s">
        <v>149</v>
      </c>
      <c r="D29" s="91" t="s">
        <v>40</v>
      </c>
      <c r="E29" s="92"/>
      <c r="F29" s="177"/>
      <c r="G29" s="94">
        <f t="shared" si="2"/>
        <v>0</v>
      </c>
      <c r="H29" s="92"/>
      <c r="I29" s="177"/>
      <c r="J29" s="94">
        <f t="shared" si="3"/>
        <v>0</v>
      </c>
      <c r="K29" s="92">
        <v>2</v>
      </c>
      <c r="L29" s="177">
        <v>3750</v>
      </c>
      <c r="M29" s="94">
        <f t="shared" si="4"/>
        <v>7500</v>
      </c>
      <c r="N29" s="92">
        <v>0</v>
      </c>
      <c r="O29" s="177">
        <v>0</v>
      </c>
      <c r="P29" s="273">
        <f t="shared" si="5"/>
        <v>0</v>
      </c>
      <c r="Q29" s="94">
        <f t="shared" si="6"/>
        <v>7500</v>
      </c>
      <c r="R29" s="94">
        <f t="shared" si="7"/>
        <v>0</v>
      </c>
      <c r="S29" s="94">
        <f t="shared" si="8"/>
        <v>7500</v>
      </c>
      <c r="T29" s="309" t="s">
        <v>222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248" t="s">
        <v>34</v>
      </c>
      <c r="B30" s="72" t="s">
        <v>43</v>
      </c>
      <c r="C30" s="249" t="s">
        <v>44</v>
      </c>
      <c r="D30" s="250"/>
      <c r="E30" s="251"/>
      <c r="F30" s="252"/>
      <c r="G30" s="76"/>
      <c r="H30" s="251"/>
      <c r="I30" s="252"/>
      <c r="J30" s="76"/>
      <c r="K30" s="219"/>
      <c r="L30" s="220"/>
      <c r="M30" s="221">
        <f>SUM(M31:M37)</f>
        <v>96000</v>
      </c>
      <c r="N30" s="251"/>
      <c r="O30" s="252"/>
      <c r="P30" s="281">
        <f t="shared" ref="P30:S30" si="9">SUM(P31:P37)</f>
        <v>103500</v>
      </c>
      <c r="Q30" s="76">
        <f t="shared" si="9"/>
        <v>96000</v>
      </c>
      <c r="R30" s="76">
        <f t="shared" si="9"/>
        <v>103500</v>
      </c>
      <c r="S30" s="76">
        <f t="shared" si="9"/>
        <v>-7500</v>
      </c>
      <c r="T30" s="253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>
      <c r="A31" s="254" t="s">
        <v>37</v>
      </c>
      <c r="B31" s="79" t="s">
        <v>45</v>
      </c>
      <c r="C31" s="80" t="s">
        <v>154</v>
      </c>
      <c r="D31" s="81" t="s">
        <v>40</v>
      </c>
      <c r="E31" s="331" t="s">
        <v>46</v>
      </c>
      <c r="F31" s="332"/>
      <c r="G31" s="333"/>
      <c r="H31" s="331" t="s">
        <v>46</v>
      </c>
      <c r="I31" s="332"/>
      <c r="J31" s="338"/>
      <c r="K31" s="222">
        <v>2</v>
      </c>
      <c r="L31" s="223">
        <v>8000</v>
      </c>
      <c r="M31" s="224">
        <f t="shared" ref="M31:M37" si="10">K31*L31</f>
        <v>16000</v>
      </c>
      <c r="N31" s="216">
        <v>2</v>
      </c>
      <c r="O31" s="83">
        <v>8000</v>
      </c>
      <c r="P31" s="197">
        <f t="shared" ref="P31:P37" si="11">N31*O31</f>
        <v>16000</v>
      </c>
      <c r="Q31" s="84">
        <f t="shared" ref="Q31:Q37" si="12">G31+M31</f>
        <v>16000</v>
      </c>
      <c r="R31" s="84">
        <f t="shared" ref="R31:R37" si="13">J31+P31</f>
        <v>16000</v>
      </c>
      <c r="S31" s="84">
        <f t="shared" ref="S31:S37" si="14">Q31-R31</f>
        <v>0</v>
      </c>
      <c r="T31" s="24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>
      <c r="A32" s="254" t="s">
        <v>37</v>
      </c>
      <c r="B32" s="79" t="s">
        <v>47</v>
      </c>
      <c r="C32" s="80" t="s">
        <v>155</v>
      </c>
      <c r="D32" s="81" t="s">
        <v>40</v>
      </c>
      <c r="E32" s="331"/>
      <c r="F32" s="332"/>
      <c r="G32" s="333"/>
      <c r="H32" s="331"/>
      <c r="I32" s="332"/>
      <c r="J32" s="338"/>
      <c r="K32" s="225">
        <v>2</v>
      </c>
      <c r="L32" s="83">
        <v>8000</v>
      </c>
      <c r="M32" s="226">
        <f t="shared" si="10"/>
        <v>16000</v>
      </c>
      <c r="N32" s="216">
        <v>2</v>
      </c>
      <c r="O32" s="83">
        <v>8000</v>
      </c>
      <c r="P32" s="197">
        <f t="shared" si="11"/>
        <v>16000</v>
      </c>
      <c r="Q32" s="84">
        <f t="shared" si="12"/>
        <v>16000</v>
      </c>
      <c r="R32" s="84">
        <f t="shared" si="13"/>
        <v>16000</v>
      </c>
      <c r="S32" s="84">
        <f t="shared" si="14"/>
        <v>0</v>
      </c>
      <c r="T32" s="24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>
      <c r="A33" s="254" t="s">
        <v>37</v>
      </c>
      <c r="B33" s="79" t="s">
        <v>48</v>
      </c>
      <c r="C33" s="80" t="s">
        <v>156</v>
      </c>
      <c r="D33" s="81" t="s">
        <v>40</v>
      </c>
      <c r="E33" s="331"/>
      <c r="F33" s="332"/>
      <c r="G33" s="333"/>
      <c r="H33" s="331"/>
      <c r="I33" s="332"/>
      <c r="J33" s="338"/>
      <c r="K33" s="225">
        <v>2</v>
      </c>
      <c r="L33" s="83">
        <v>8000</v>
      </c>
      <c r="M33" s="226">
        <f t="shared" si="10"/>
        <v>16000</v>
      </c>
      <c r="N33" s="216">
        <v>2</v>
      </c>
      <c r="O33" s="83">
        <v>8000</v>
      </c>
      <c r="P33" s="197">
        <f t="shared" si="11"/>
        <v>16000</v>
      </c>
      <c r="Q33" s="84">
        <f t="shared" si="12"/>
        <v>16000</v>
      </c>
      <c r="R33" s="84">
        <f t="shared" si="13"/>
        <v>16000</v>
      </c>
      <c r="S33" s="84">
        <f t="shared" si="14"/>
        <v>0</v>
      </c>
      <c r="T33" s="24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57" customHeight="1">
      <c r="A34" s="254" t="s">
        <v>37</v>
      </c>
      <c r="B34" s="79" t="s">
        <v>150</v>
      </c>
      <c r="C34" s="80" t="s">
        <v>157</v>
      </c>
      <c r="D34" s="81" t="s">
        <v>40</v>
      </c>
      <c r="E34" s="331"/>
      <c r="F34" s="332"/>
      <c r="G34" s="333"/>
      <c r="H34" s="331"/>
      <c r="I34" s="332"/>
      <c r="J34" s="338"/>
      <c r="K34" s="225">
        <v>2</v>
      </c>
      <c r="L34" s="83">
        <v>8000</v>
      </c>
      <c r="M34" s="226">
        <f t="shared" si="10"/>
        <v>16000</v>
      </c>
      <c r="N34" s="216">
        <v>2</v>
      </c>
      <c r="O34" s="83">
        <v>8000</v>
      </c>
      <c r="P34" s="197">
        <f t="shared" si="11"/>
        <v>16000</v>
      </c>
      <c r="Q34" s="84">
        <f t="shared" si="12"/>
        <v>16000</v>
      </c>
      <c r="R34" s="84">
        <f t="shared" si="13"/>
        <v>16000</v>
      </c>
      <c r="S34" s="84">
        <f t="shared" si="14"/>
        <v>0</v>
      </c>
      <c r="T34" s="24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57.75" customHeight="1">
      <c r="A35" s="254" t="s">
        <v>37</v>
      </c>
      <c r="B35" s="79" t="s">
        <v>151</v>
      </c>
      <c r="C35" s="206" t="s">
        <v>158</v>
      </c>
      <c r="D35" s="81" t="s">
        <v>40</v>
      </c>
      <c r="E35" s="334"/>
      <c r="F35" s="332"/>
      <c r="G35" s="333"/>
      <c r="H35" s="334"/>
      <c r="I35" s="332"/>
      <c r="J35" s="338"/>
      <c r="K35" s="227">
        <v>2</v>
      </c>
      <c r="L35" s="177">
        <v>8000</v>
      </c>
      <c r="M35" s="228">
        <f t="shared" si="10"/>
        <v>16000</v>
      </c>
      <c r="N35" s="217">
        <v>2</v>
      </c>
      <c r="O35" s="177">
        <v>8000</v>
      </c>
      <c r="P35" s="273">
        <f t="shared" si="11"/>
        <v>16000</v>
      </c>
      <c r="Q35" s="94">
        <f t="shared" si="12"/>
        <v>16000</v>
      </c>
      <c r="R35" s="94">
        <f t="shared" si="13"/>
        <v>16000</v>
      </c>
      <c r="S35" s="94">
        <f t="shared" si="14"/>
        <v>0</v>
      </c>
      <c r="T35" s="24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83" customFormat="1" ht="39.75" customHeight="1">
      <c r="A36" s="255" t="s">
        <v>37</v>
      </c>
      <c r="B36" s="184" t="s">
        <v>152</v>
      </c>
      <c r="C36" s="207" t="s">
        <v>159</v>
      </c>
      <c r="D36" s="185" t="s">
        <v>40</v>
      </c>
      <c r="E36" s="334"/>
      <c r="F36" s="332"/>
      <c r="G36" s="333"/>
      <c r="H36" s="334"/>
      <c r="I36" s="332"/>
      <c r="J36" s="338"/>
      <c r="K36" s="229">
        <v>2</v>
      </c>
      <c r="L36" s="186">
        <v>8000</v>
      </c>
      <c r="M36" s="230">
        <f t="shared" si="10"/>
        <v>16000</v>
      </c>
      <c r="N36" s="218">
        <v>2</v>
      </c>
      <c r="O36" s="186">
        <v>8000</v>
      </c>
      <c r="P36" s="274">
        <f t="shared" si="11"/>
        <v>16000</v>
      </c>
      <c r="Q36" s="187">
        <f t="shared" si="12"/>
        <v>16000</v>
      </c>
      <c r="R36" s="187">
        <f t="shared" si="13"/>
        <v>16000</v>
      </c>
      <c r="S36" s="187">
        <f t="shared" si="14"/>
        <v>0</v>
      </c>
      <c r="T36" s="256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</row>
    <row r="37" spans="1:38" ht="30" customHeight="1" thickBot="1">
      <c r="A37" s="257" t="s">
        <v>37</v>
      </c>
      <c r="B37" s="258" t="s">
        <v>153</v>
      </c>
      <c r="C37" s="259" t="s">
        <v>160</v>
      </c>
      <c r="D37" s="260" t="s">
        <v>40</v>
      </c>
      <c r="E37" s="335"/>
      <c r="F37" s="336"/>
      <c r="G37" s="337"/>
      <c r="H37" s="335"/>
      <c r="I37" s="336"/>
      <c r="J37" s="339"/>
      <c r="K37" s="231">
        <v>0</v>
      </c>
      <c r="L37" s="232">
        <v>0</v>
      </c>
      <c r="M37" s="233">
        <f t="shared" si="10"/>
        <v>0</v>
      </c>
      <c r="N37" s="261">
        <v>2</v>
      </c>
      <c r="O37" s="232">
        <v>3750</v>
      </c>
      <c r="P37" s="275">
        <f t="shared" si="11"/>
        <v>7500</v>
      </c>
      <c r="Q37" s="262">
        <f t="shared" si="12"/>
        <v>0</v>
      </c>
      <c r="R37" s="262">
        <f t="shared" si="13"/>
        <v>7500</v>
      </c>
      <c r="S37" s="262">
        <f t="shared" si="14"/>
        <v>-7500</v>
      </c>
      <c r="T37" s="26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>
      <c r="A38" s="208" t="s">
        <v>34</v>
      </c>
      <c r="B38" s="209" t="s">
        <v>49</v>
      </c>
      <c r="C38" s="210" t="s">
        <v>50</v>
      </c>
      <c r="D38" s="211"/>
      <c r="E38" s="212"/>
      <c r="F38" s="213"/>
      <c r="G38" s="214"/>
      <c r="H38" s="212"/>
      <c r="I38" s="213"/>
      <c r="J38" s="214"/>
      <c r="K38" s="212"/>
      <c r="L38" s="213"/>
      <c r="M38" s="214">
        <f>SUM(M39:M41)</f>
        <v>0</v>
      </c>
      <c r="N38" s="212"/>
      <c r="O38" s="213"/>
      <c r="P38" s="282">
        <f t="shared" ref="P38:S38" si="15">SUM(P39:P41)</f>
        <v>0</v>
      </c>
      <c r="Q38" s="214">
        <f t="shared" si="15"/>
        <v>0</v>
      </c>
      <c r="R38" s="214">
        <f t="shared" si="15"/>
        <v>0</v>
      </c>
      <c r="S38" s="214">
        <f t="shared" si="15"/>
        <v>0</v>
      </c>
      <c r="T38" s="21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78" t="s">
        <v>37</v>
      </c>
      <c r="B39" s="79" t="s">
        <v>51</v>
      </c>
      <c r="C39" s="80" t="s">
        <v>39</v>
      </c>
      <c r="D39" s="81"/>
      <c r="E39" s="331" t="s">
        <v>46</v>
      </c>
      <c r="F39" s="317"/>
      <c r="G39" s="333"/>
      <c r="H39" s="331" t="s">
        <v>46</v>
      </c>
      <c r="I39" s="317"/>
      <c r="J39" s="333"/>
      <c r="K39" s="82"/>
      <c r="L39" s="83"/>
      <c r="M39" s="84">
        <f t="shared" ref="M39:M41" si="16">K39*L39</f>
        <v>0</v>
      </c>
      <c r="N39" s="82"/>
      <c r="O39" s="83"/>
      <c r="P39" s="197">
        <f t="shared" ref="P39:P41" si="17">N39*O39</f>
        <v>0</v>
      </c>
      <c r="Q39" s="84">
        <f t="shared" ref="Q39:Q41" si="18">G39+M39</f>
        <v>0</v>
      </c>
      <c r="R39" s="84">
        <f t="shared" ref="R39:R41" si="19">J39+P39</f>
        <v>0</v>
      </c>
      <c r="S39" s="84">
        <f t="shared" ref="S39:S41" si="20">Q39-R39</f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>
      <c r="A40" s="86" t="s">
        <v>37</v>
      </c>
      <c r="B40" s="87" t="s">
        <v>52</v>
      </c>
      <c r="C40" s="80" t="s">
        <v>39</v>
      </c>
      <c r="D40" s="81"/>
      <c r="E40" s="334"/>
      <c r="F40" s="317"/>
      <c r="G40" s="333"/>
      <c r="H40" s="334"/>
      <c r="I40" s="317"/>
      <c r="J40" s="333"/>
      <c r="K40" s="82"/>
      <c r="L40" s="83"/>
      <c r="M40" s="84">
        <f t="shared" si="16"/>
        <v>0</v>
      </c>
      <c r="N40" s="82"/>
      <c r="O40" s="83"/>
      <c r="P40" s="197">
        <f t="shared" si="17"/>
        <v>0</v>
      </c>
      <c r="Q40" s="84">
        <f t="shared" si="18"/>
        <v>0</v>
      </c>
      <c r="R40" s="84">
        <f t="shared" si="19"/>
        <v>0</v>
      </c>
      <c r="S40" s="84">
        <f t="shared" si="20"/>
        <v>0</v>
      </c>
      <c r="T40" s="8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>
      <c r="A41" s="88" t="s">
        <v>37</v>
      </c>
      <c r="B41" s="89" t="s">
        <v>53</v>
      </c>
      <c r="C41" s="90" t="s">
        <v>39</v>
      </c>
      <c r="D41" s="91"/>
      <c r="E41" s="340"/>
      <c r="F41" s="341"/>
      <c r="G41" s="342"/>
      <c r="H41" s="340"/>
      <c r="I41" s="341"/>
      <c r="J41" s="342"/>
      <c r="K41" s="92"/>
      <c r="L41" s="93"/>
      <c r="M41" s="94">
        <f t="shared" si="16"/>
        <v>0</v>
      </c>
      <c r="N41" s="92"/>
      <c r="O41" s="93"/>
      <c r="P41" s="273">
        <f t="shared" si="17"/>
        <v>0</v>
      </c>
      <c r="Q41" s="84">
        <f t="shared" si="18"/>
        <v>0</v>
      </c>
      <c r="R41" s="84">
        <f t="shared" si="19"/>
        <v>0</v>
      </c>
      <c r="S41" s="84">
        <f t="shared" si="20"/>
        <v>0</v>
      </c>
      <c r="T41" s="9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>
      <c r="A42" s="96" t="s">
        <v>54</v>
      </c>
      <c r="B42" s="97"/>
      <c r="C42" s="98"/>
      <c r="D42" s="99"/>
      <c r="E42" s="100"/>
      <c r="F42" s="101"/>
      <c r="G42" s="102">
        <f>G26+G30+G38</f>
        <v>0</v>
      </c>
      <c r="H42" s="100"/>
      <c r="I42" s="101"/>
      <c r="J42" s="102">
        <f>J26+J30+J38</f>
        <v>0</v>
      </c>
      <c r="K42" s="100"/>
      <c r="L42" s="101"/>
      <c r="M42" s="102">
        <f>M26+M30+M38</f>
        <v>103500</v>
      </c>
      <c r="N42" s="100"/>
      <c r="O42" s="101"/>
      <c r="P42" s="284">
        <f t="shared" ref="P42:S42" si="21">P26+P30+P38</f>
        <v>103500</v>
      </c>
      <c r="Q42" s="102">
        <f t="shared" si="21"/>
        <v>103500</v>
      </c>
      <c r="R42" s="102">
        <f t="shared" si="21"/>
        <v>103500</v>
      </c>
      <c r="S42" s="102">
        <f t="shared" si="21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>
      <c r="A43" s="71" t="s">
        <v>26</v>
      </c>
      <c r="B43" s="72" t="s">
        <v>55</v>
      </c>
      <c r="C43" s="71" t="s">
        <v>56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283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>
      <c r="A44" s="78" t="s">
        <v>37</v>
      </c>
      <c r="B44" s="105" t="s">
        <v>57</v>
      </c>
      <c r="C44" s="80" t="s">
        <v>58</v>
      </c>
      <c r="D44" s="81"/>
      <c r="E44" s="82"/>
      <c r="F44" s="106">
        <v>0.22</v>
      </c>
      <c r="G44" s="84">
        <f t="shared" ref="G44:G45" si="22">E44*F44</f>
        <v>0</v>
      </c>
      <c r="H44" s="82"/>
      <c r="I44" s="106">
        <v>0.22</v>
      </c>
      <c r="J44" s="84">
        <f t="shared" ref="J44:J45" si="23">H44*I44</f>
        <v>0</v>
      </c>
      <c r="K44" s="179">
        <f>M26</f>
        <v>7500</v>
      </c>
      <c r="L44" s="106">
        <v>0.22</v>
      </c>
      <c r="M44" s="84">
        <f t="shared" ref="M44:M45" si="24">K44*L44</f>
        <v>1650</v>
      </c>
      <c r="N44" s="82">
        <v>0</v>
      </c>
      <c r="O44" s="106">
        <v>0.22</v>
      </c>
      <c r="P44" s="197">
        <f t="shared" ref="P44:P45" si="25">N44*O44</f>
        <v>0</v>
      </c>
      <c r="Q44" s="84">
        <f t="shared" ref="Q44:Q45" si="26">G44+M44</f>
        <v>1650</v>
      </c>
      <c r="R44" s="84">
        <f t="shared" ref="R44:R45" si="27">J44+P44</f>
        <v>0</v>
      </c>
      <c r="S44" s="84">
        <f t="shared" ref="S44:S45" si="28">Q44-R44</f>
        <v>1650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86" t="s">
        <v>37</v>
      </c>
      <c r="B45" s="87" t="s">
        <v>59</v>
      </c>
      <c r="C45" s="80" t="s">
        <v>44</v>
      </c>
      <c r="D45" s="81"/>
      <c r="E45" s="82"/>
      <c r="F45" s="106">
        <v>0.22</v>
      </c>
      <c r="G45" s="84">
        <f t="shared" si="22"/>
        <v>0</v>
      </c>
      <c r="H45" s="82"/>
      <c r="I45" s="106">
        <v>0.22</v>
      </c>
      <c r="J45" s="84">
        <f t="shared" si="23"/>
        <v>0</v>
      </c>
      <c r="K45" s="179">
        <f>M30</f>
        <v>96000</v>
      </c>
      <c r="L45" s="106">
        <v>0.22</v>
      </c>
      <c r="M45" s="84">
        <f t="shared" si="24"/>
        <v>21120</v>
      </c>
      <c r="N45" s="82">
        <f>P30</f>
        <v>103500</v>
      </c>
      <c r="O45" s="106">
        <v>0.22</v>
      </c>
      <c r="P45" s="197">
        <f t="shared" si="25"/>
        <v>22770</v>
      </c>
      <c r="Q45" s="84">
        <f t="shared" si="26"/>
        <v>21120</v>
      </c>
      <c r="R45" s="84">
        <f t="shared" si="27"/>
        <v>22770</v>
      </c>
      <c r="S45" s="84">
        <f t="shared" si="28"/>
        <v>-1650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>
      <c r="A46" s="96" t="s">
        <v>60</v>
      </c>
      <c r="B46" s="97"/>
      <c r="C46" s="98"/>
      <c r="D46" s="99"/>
      <c r="E46" s="100"/>
      <c r="F46" s="101"/>
      <c r="G46" s="102">
        <f>SUM(G44:G45)</f>
        <v>0</v>
      </c>
      <c r="H46" s="100"/>
      <c r="I46" s="101"/>
      <c r="J46" s="102">
        <f>SUM(J44:J45)</f>
        <v>0</v>
      </c>
      <c r="K46" s="100"/>
      <c r="L46" s="101"/>
      <c r="M46" s="102">
        <f>SUM(M44:M45)</f>
        <v>22770</v>
      </c>
      <c r="N46" s="100"/>
      <c r="O46" s="101"/>
      <c r="P46" s="284">
        <f t="shared" ref="P46:S46" si="29">SUM(P44:P45)</f>
        <v>22770</v>
      </c>
      <c r="Q46" s="102">
        <f t="shared" si="29"/>
        <v>22770</v>
      </c>
      <c r="R46" s="102">
        <f t="shared" si="29"/>
        <v>22770</v>
      </c>
      <c r="S46" s="102">
        <f t="shared" si="29"/>
        <v>0</v>
      </c>
      <c r="T46" s="10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>
      <c r="A47" s="71" t="s">
        <v>26</v>
      </c>
      <c r="B47" s="72" t="s">
        <v>61</v>
      </c>
      <c r="C47" s="71" t="s">
        <v>62</v>
      </c>
      <c r="D47" s="73"/>
      <c r="E47" s="74"/>
      <c r="F47" s="75"/>
      <c r="G47" s="104"/>
      <c r="H47" s="74"/>
      <c r="I47" s="75"/>
      <c r="J47" s="104"/>
      <c r="K47" s="74"/>
      <c r="L47" s="75"/>
      <c r="M47" s="104"/>
      <c r="N47" s="74"/>
      <c r="O47" s="75"/>
      <c r="P47" s="283"/>
      <c r="Q47" s="104"/>
      <c r="R47" s="104"/>
      <c r="S47" s="104"/>
      <c r="T47" s="77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46.5" customHeight="1">
      <c r="A48" s="78" t="s">
        <v>37</v>
      </c>
      <c r="B48" s="105" t="s">
        <v>63</v>
      </c>
      <c r="C48" s="107" t="s">
        <v>64</v>
      </c>
      <c r="D48" s="81" t="s">
        <v>40</v>
      </c>
      <c r="E48" s="82"/>
      <c r="F48" s="83"/>
      <c r="G48" s="84">
        <f t="shared" ref="G48:G50" si="30">E48*F48</f>
        <v>0</v>
      </c>
      <c r="H48" s="82"/>
      <c r="I48" s="83"/>
      <c r="J48" s="84">
        <f t="shared" ref="J48:J50" si="31">H48*I48</f>
        <v>0</v>
      </c>
      <c r="K48" s="82"/>
      <c r="L48" s="83"/>
      <c r="M48" s="84">
        <f t="shared" ref="M48:M50" si="32">K48*L48</f>
        <v>0</v>
      </c>
      <c r="N48" s="82"/>
      <c r="O48" s="83"/>
      <c r="P48" s="197">
        <f t="shared" ref="P48:P50" si="33">N48*O48</f>
        <v>0</v>
      </c>
      <c r="Q48" s="84">
        <f t="shared" ref="Q48:Q50" si="34">G48+M48</f>
        <v>0</v>
      </c>
      <c r="R48" s="84">
        <f t="shared" ref="R48:R50" si="35">J48+P48</f>
        <v>0</v>
      </c>
      <c r="S48" s="84">
        <f t="shared" ref="S48:S50" si="36">Q48-R48</f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9.75" customHeight="1">
      <c r="A49" s="86" t="s">
        <v>37</v>
      </c>
      <c r="B49" s="87" t="s">
        <v>65</v>
      </c>
      <c r="C49" s="107" t="s">
        <v>64</v>
      </c>
      <c r="D49" s="81" t="s">
        <v>40</v>
      </c>
      <c r="E49" s="82"/>
      <c r="F49" s="83"/>
      <c r="G49" s="84">
        <f t="shared" si="30"/>
        <v>0</v>
      </c>
      <c r="H49" s="82"/>
      <c r="I49" s="83"/>
      <c r="J49" s="84">
        <f t="shared" si="31"/>
        <v>0</v>
      </c>
      <c r="K49" s="82"/>
      <c r="L49" s="83"/>
      <c r="M49" s="84">
        <f t="shared" si="32"/>
        <v>0</v>
      </c>
      <c r="N49" s="82"/>
      <c r="O49" s="83"/>
      <c r="P49" s="197">
        <f t="shared" si="33"/>
        <v>0</v>
      </c>
      <c r="Q49" s="84">
        <f t="shared" si="34"/>
        <v>0</v>
      </c>
      <c r="R49" s="84">
        <f t="shared" si="35"/>
        <v>0</v>
      </c>
      <c r="S49" s="84">
        <f t="shared" si="36"/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47.25" customHeight="1">
      <c r="A50" s="88" t="s">
        <v>37</v>
      </c>
      <c r="B50" s="89" t="s">
        <v>66</v>
      </c>
      <c r="C50" s="107" t="s">
        <v>64</v>
      </c>
      <c r="D50" s="91" t="s">
        <v>40</v>
      </c>
      <c r="E50" s="92"/>
      <c r="F50" s="93"/>
      <c r="G50" s="94">
        <f t="shared" si="30"/>
        <v>0</v>
      </c>
      <c r="H50" s="92"/>
      <c r="I50" s="93"/>
      <c r="J50" s="94">
        <f t="shared" si="31"/>
        <v>0</v>
      </c>
      <c r="K50" s="92"/>
      <c r="L50" s="93"/>
      <c r="M50" s="94">
        <f t="shared" si="32"/>
        <v>0</v>
      </c>
      <c r="N50" s="92"/>
      <c r="O50" s="93"/>
      <c r="P50" s="273">
        <f t="shared" si="33"/>
        <v>0</v>
      </c>
      <c r="Q50" s="84">
        <f t="shared" si="34"/>
        <v>0</v>
      </c>
      <c r="R50" s="84">
        <f t="shared" si="35"/>
        <v>0</v>
      </c>
      <c r="S50" s="84">
        <f t="shared" si="36"/>
        <v>0</v>
      </c>
      <c r="T50" s="9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96" t="s">
        <v>67</v>
      </c>
      <c r="B51" s="97"/>
      <c r="C51" s="98"/>
      <c r="D51" s="99"/>
      <c r="E51" s="100"/>
      <c r="F51" s="101"/>
      <c r="G51" s="102">
        <f>SUM(G48:G50)</f>
        <v>0</v>
      </c>
      <c r="H51" s="100"/>
      <c r="I51" s="101"/>
      <c r="J51" s="102">
        <f>SUM(J48:J50)</f>
        <v>0</v>
      </c>
      <c r="K51" s="100"/>
      <c r="L51" s="101"/>
      <c r="M51" s="102">
        <f>SUM(M48:M50)</f>
        <v>0</v>
      </c>
      <c r="N51" s="100"/>
      <c r="O51" s="101"/>
      <c r="P51" s="284">
        <f t="shared" ref="P51:S51" si="37">SUM(P48:P50)</f>
        <v>0</v>
      </c>
      <c r="Q51" s="102">
        <f t="shared" si="37"/>
        <v>0</v>
      </c>
      <c r="R51" s="102">
        <f t="shared" si="37"/>
        <v>0</v>
      </c>
      <c r="S51" s="102">
        <f t="shared" si="37"/>
        <v>0</v>
      </c>
      <c r="T51" s="103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47.25" customHeight="1">
      <c r="A52" s="71" t="s">
        <v>26</v>
      </c>
      <c r="B52" s="72" t="s">
        <v>68</v>
      </c>
      <c r="C52" s="108" t="s">
        <v>69</v>
      </c>
      <c r="D52" s="73"/>
      <c r="E52" s="74"/>
      <c r="F52" s="75"/>
      <c r="G52" s="104"/>
      <c r="H52" s="74"/>
      <c r="I52" s="75"/>
      <c r="J52" s="104"/>
      <c r="K52" s="74"/>
      <c r="L52" s="75"/>
      <c r="M52" s="104"/>
      <c r="N52" s="74"/>
      <c r="O52" s="75"/>
      <c r="P52" s="283"/>
      <c r="Q52" s="104"/>
      <c r="R52" s="104"/>
      <c r="S52" s="104"/>
      <c r="T52" s="77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ht="30" customHeight="1">
      <c r="A53" s="78" t="s">
        <v>37</v>
      </c>
      <c r="B53" s="105" t="s">
        <v>70</v>
      </c>
      <c r="C53" s="107" t="s">
        <v>71</v>
      </c>
      <c r="D53" s="81" t="s">
        <v>40</v>
      </c>
      <c r="E53" s="82"/>
      <c r="F53" s="83"/>
      <c r="G53" s="84">
        <f t="shared" ref="G53:G56" si="38">E53*F53</f>
        <v>0</v>
      </c>
      <c r="H53" s="82"/>
      <c r="I53" s="83"/>
      <c r="J53" s="84">
        <f t="shared" ref="J53:J56" si="39">H53*I53</f>
        <v>0</v>
      </c>
      <c r="K53" s="82"/>
      <c r="L53" s="83"/>
      <c r="M53" s="84">
        <f t="shared" ref="M53:M56" si="40">K53*L53</f>
        <v>0</v>
      </c>
      <c r="N53" s="82"/>
      <c r="O53" s="83"/>
      <c r="P53" s="197">
        <f t="shared" ref="P53:P56" si="41">N53*O53</f>
        <v>0</v>
      </c>
      <c r="Q53" s="84">
        <f t="shared" ref="Q53:Q56" si="42">G53+M53</f>
        <v>0</v>
      </c>
      <c r="R53" s="84">
        <f t="shared" ref="R53:R56" si="43">J53+P53</f>
        <v>0</v>
      </c>
      <c r="S53" s="84">
        <f t="shared" ref="S53:S56" si="44">Q53-R53</f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>
      <c r="A54" s="86" t="s">
        <v>37</v>
      </c>
      <c r="B54" s="89" t="s">
        <v>72</v>
      </c>
      <c r="C54" s="107" t="s">
        <v>73</v>
      </c>
      <c r="D54" s="81" t="s">
        <v>40</v>
      </c>
      <c r="E54" s="82"/>
      <c r="F54" s="83"/>
      <c r="G54" s="84">
        <f t="shared" si="38"/>
        <v>0</v>
      </c>
      <c r="H54" s="82"/>
      <c r="I54" s="83"/>
      <c r="J54" s="84">
        <f t="shared" si="39"/>
        <v>0</v>
      </c>
      <c r="K54" s="82"/>
      <c r="L54" s="83"/>
      <c r="M54" s="84">
        <f t="shared" si="40"/>
        <v>0</v>
      </c>
      <c r="N54" s="82"/>
      <c r="O54" s="83"/>
      <c r="P54" s="197">
        <f t="shared" si="41"/>
        <v>0</v>
      </c>
      <c r="Q54" s="84">
        <f t="shared" si="42"/>
        <v>0</v>
      </c>
      <c r="R54" s="84">
        <f t="shared" si="43"/>
        <v>0</v>
      </c>
      <c r="S54" s="84">
        <f t="shared" si="44"/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86" t="s">
        <v>37</v>
      </c>
      <c r="B55" s="87" t="s">
        <v>74</v>
      </c>
      <c r="C55" s="109" t="s">
        <v>75</v>
      </c>
      <c r="D55" s="81" t="s">
        <v>40</v>
      </c>
      <c r="E55" s="82"/>
      <c r="F55" s="83"/>
      <c r="G55" s="84">
        <f t="shared" si="38"/>
        <v>0</v>
      </c>
      <c r="H55" s="82"/>
      <c r="I55" s="83"/>
      <c r="J55" s="84">
        <f t="shared" si="39"/>
        <v>0</v>
      </c>
      <c r="K55" s="82"/>
      <c r="L55" s="83"/>
      <c r="M55" s="84">
        <f t="shared" si="40"/>
        <v>0</v>
      </c>
      <c r="N55" s="82"/>
      <c r="O55" s="83"/>
      <c r="P55" s="197">
        <f t="shared" si="41"/>
        <v>0</v>
      </c>
      <c r="Q55" s="84">
        <f t="shared" si="42"/>
        <v>0</v>
      </c>
      <c r="R55" s="84">
        <f t="shared" si="43"/>
        <v>0</v>
      </c>
      <c r="S55" s="84">
        <f t="shared" si="44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66.75" customHeight="1">
      <c r="A56" s="88" t="s">
        <v>37</v>
      </c>
      <c r="B56" s="87" t="s">
        <v>76</v>
      </c>
      <c r="C56" s="110" t="s">
        <v>77</v>
      </c>
      <c r="D56" s="91" t="s">
        <v>40</v>
      </c>
      <c r="E56" s="92"/>
      <c r="F56" s="93"/>
      <c r="G56" s="94">
        <f t="shared" si="38"/>
        <v>0</v>
      </c>
      <c r="H56" s="92"/>
      <c r="I56" s="93"/>
      <c r="J56" s="94">
        <f t="shared" si="39"/>
        <v>0</v>
      </c>
      <c r="K56" s="92"/>
      <c r="L56" s="93"/>
      <c r="M56" s="94">
        <f t="shared" si="40"/>
        <v>0</v>
      </c>
      <c r="N56" s="92"/>
      <c r="O56" s="93"/>
      <c r="P56" s="273">
        <f t="shared" si="41"/>
        <v>0</v>
      </c>
      <c r="Q56" s="84">
        <f t="shared" si="42"/>
        <v>0</v>
      </c>
      <c r="R56" s="84">
        <f t="shared" si="43"/>
        <v>0</v>
      </c>
      <c r="S56" s="84">
        <f t="shared" si="44"/>
        <v>0</v>
      </c>
      <c r="T56" s="9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111" t="s">
        <v>78</v>
      </c>
      <c r="B57" s="97"/>
      <c r="C57" s="98"/>
      <c r="D57" s="99"/>
      <c r="E57" s="100"/>
      <c r="F57" s="101"/>
      <c r="G57" s="102">
        <f>SUM(G53:G56)</f>
        <v>0</v>
      </c>
      <c r="H57" s="100"/>
      <c r="I57" s="101"/>
      <c r="J57" s="102">
        <f>SUM(J53:J56)</f>
        <v>0</v>
      </c>
      <c r="K57" s="100"/>
      <c r="L57" s="101"/>
      <c r="M57" s="102">
        <f>SUM(M53:M56)</f>
        <v>0</v>
      </c>
      <c r="N57" s="100"/>
      <c r="O57" s="101"/>
      <c r="P57" s="284">
        <f t="shared" ref="P57:S57" si="45">SUM(P53:P56)</f>
        <v>0</v>
      </c>
      <c r="Q57" s="102">
        <f t="shared" si="45"/>
        <v>0</v>
      </c>
      <c r="R57" s="102">
        <f t="shared" si="45"/>
        <v>0</v>
      </c>
      <c r="S57" s="102">
        <f t="shared" si="45"/>
        <v>0</v>
      </c>
      <c r="T57" s="103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6" customHeight="1">
      <c r="A58" s="71" t="s">
        <v>26</v>
      </c>
      <c r="B58" s="72" t="s">
        <v>79</v>
      </c>
      <c r="C58" s="71" t="s">
        <v>80</v>
      </c>
      <c r="D58" s="73"/>
      <c r="E58" s="74"/>
      <c r="F58" s="75"/>
      <c r="G58" s="104"/>
      <c r="H58" s="74"/>
      <c r="I58" s="75"/>
      <c r="J58" s="104"/>
      <c r="K58" s="74"/>
      <c r="L58" s="75"/>
      <c r="M58" s="104"/>
      <c r="N58" s="74"/>
      <c r="O58" s="75"/>
      <c r="P58" s="283"/>
      <c r="Q58" s="104"/>
      <c r="R58" s="104"/>
      <c r="S58" s="104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42" customHeight="1">
      <c r="A59" s="78" t="s">
        <v>37</v>
      </c>
      <c r="B59" s="105" t="s">
        <v>81</v>
      </c>
      <c r="C59" s="112" t="s">
        <v>82</v>
      </c>
      <c r="D59" s="81" t="s">
        <v>40</v>
      </c>
      <c r="E59" s="82"/>
      <c r="F59" s="83"/>
      <c r="G59" s="84">
        <f t="shared" ref="G59:G61" si="46">E59*F59</f>
        <v>0</v>
      </c>
      <c r="H59" s="82"/>
      <c r="I59" s="83"/>
      <c r="J59" s="84">
        <f t="shared" ref="J59:J61" si="47">H59*I59</f>
        <v>0</v>
      </c>
      <c r="K59" s="82"/>
      <c r="L59" s="83"/>
      <c r="M59" s="84">
        <f t="shared" ref="M59:M61" si="48">K59*L59</f>
        <v>0</v>
      </c>
      <c r="N59" s="82"/>
      <c r="O59" s="83"/>
      <c r="P59" s="197">
        <f t="shared" ref="P59:P61" si="49">N59*O59</f>
        <v>0</v>
      </c>
      <c r="Q59" s="84">
        <f t="shared" ref="Q59:Q61" si="50">G59+M59</f>
        <v>0</v>
      </c>
      <c r="R59" s="84">
        <f t="shared" ref="R59:R61" si="51">J59+P59</f>
        <v>0</v>
      </c>
      <c r="S59" s="84">
        <f t="shared" ref="S59:S61" si="52">Q59-R59</f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50.25" customHeight="1">
      <c r="A60" s="86" t="s">
        <v>37</v>
      </c>
      <c r="B60" s="87" t="s">
        <v>83</v>
      </c>
      <c r="C60" s="112" t="s">
        <v>84</v>
      </c>
      <c r="D60" s="81" t="s">
        <v>40</v>
      </c>
      <c r="E60" s="82"/>
      <c r="F60" s="83"/>
      <c r="G60" s="84">
        <f t="shared" si="46"/>
        <v>0</v>
      </c>
      <c r="H60" s="82"/>
      <c r="I60" s="83"/>
      <c r="J60" s="84">
        <f t="shared" si="47"/>
        <v>0</v>
      </c>
      <c r="K60" s="82"/>
      <c r="L60" s="83"/>
      <c r="M60" s="84">
        <f t="shared" si="48"/>
        <v>0</v>
      </c>
      <c r="N60" s="82"/>
      <c r="O60" s="83"/>
      <c r="P60" s="197">
        <f t="shared" si="49"/>
        <v>0</v>
      </c>
      <c r="Q60" s="84">
        <f t="shared" si="50"/>
        <v>0</v>
      </c>
      <c r="R60" s="84">
        <f t="shared" si="51"/>
        <v>0</v>
      </c>
      <c r="S60" s="84">
        <f t="shared" si="52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48.75" customHeight="1">
      <c r="A61" s="88" t="s">
        <v>37</v>
      </c>
      <c r="B61" s="89" t="s">
        <v>85</v>
      </c>
      <c r="C61" s="113" t="s">
        <v>86</v>
      </c>
      <c r="D61" s="91" t="s">
        <v>40</v>
      </c>
      <c r="E61" s="92"/>
      <c r="F61" s="93"/>
      <c r="G61" s="94">
        <f t="shared" si="46"/>
        <v>0</v>
      </c>
      <c r="H61" s="92"/>
      <c r="I61" s="93"/>
      <c r="J61" s="94">
        <f t="shared" si="47"/>
        <v>0</v>
      </c>
      <c r="K61" s="92"/>
      <c r="L61" s="93"/>
      <c r="M61" s="94">
        <f t="shared" si="48"/>
        <v>0</v>
      </c>
      <c r="N61" s="92"/>
      <c r="O61" s="93"/>
      <c r="P61" s="273">
        <f t="shared" si="49"/>
        <v>0</v>
      </c>
      <c r="Q61" s="84">
        <f t="shared" si="50"/>
        <v>0</v>
      </c>
      <c r="R61" s="84">
        <f t="shared" si="51"/>
        <v>0</v>
      </c>
      <c r="S61" s="84">
        <f t="shared" si="52"/>
        <v>0</v>
      </c>
      <c r="T61" s="9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>
      <c r="A62" s="96" t="s">
        <v>87</v>
      </c>
      <c r="B62" s="97"/>
      <c r="C62" s="98"/>
      <c r="D62" s="99"/>
      <c r="E62" s="100"/>
      <c r="F62" s="101"/>
      <c r="G62" s="102">
        <f>SUM(G59:G61)</f>
        <v>0</v>
      </c>
      <c r="H62" s="100"/>
      <c r="I62" s="101"/>
      <c r="J62" s="102">
        <f>SUM(J59:J61)</f>
        <v>0</v>
      </c>
      <c r="K62" s="100"/>
      <c r="L62" s="101"/>
      <c r="M62" s="102">
        <f>SUM(M59:M61)</f>
        <v>0</v>
      </c>
      <c r="N62" s="100"/>
      <c r="O62" s="101"/>
      <c r="P62" s="284">
        <f t="shared" ref="P62:S62" si="53">SUM(P59:P61)</f>
        <v>0</v>
      </c>
      <c r="Q62" s="102">
        <f t="shared" si="53"/>
        <v>0</v>
      </c>
      <c r="R62" s="102">
        <f t="shared" si="53"/>
        <v>0</v>
      </c>
      <c r="S62" s="102">
        <f t="shared" si="53"/>
        <v>0</v>
      </c>
      <c r="T62" s="103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54.75" customHeight="1" thickBot="1">
      <c r="A63" s="71" t="s">
        <v>26</v>
      </c>
      <c r="B63" s="72" t="s">
        <v>88</v>
      </c>
      <c r="C63" s="71" t="s">
        <v>89</v>
      </c>
      <c r="D63" s="73"/>
      <c r="E63" s="74"/>
      <c r="F63" s="75"/>
      <c r="G63" s="104"/>
      <c r="H63" s="74"/>
      <c r="I63" s="75"/>
      <c r="J63" s="104"/>
      <c r="K63" s="74"/>
      <c r="L63" s="75"/>
      <c r="M63" s="104"/>
      <c r="N63" s="74"/>
      <c r="O63" s="75"/>
      <c r="P63" s="283"/>
      <c r="Q63" s="104"/>
      <c r="R63" s="104"/>
      <c r="S63" s="104"/>
      <c r="T63" s="77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52.5" customHeight="1" thickBot="1">
      <c r="A64" s="78" t="s">
        <v>37</v>
      </c>
      <c r="B64" s="105" t="s">
        <v>90</v>
      </c>
      <c r="C64" s="193" t="s">
        <v>187</v>
      </c>
      <c r="D64" s="194" t="s">
        <v>184</v>
      </c>
      <c r="E64" s="195"/>
      <c r="F64" s="196"/>
      <c r="G64" s="197">
        <f t="shared" ref="G64:G92" si="54">E64*F64</f>
        <v>0</v>
      </c>
      <c r="H64" s="195"/>
      <c r="I64" s="196"/>
      <c r="J64" s="197">
        <f t="shared" ref="J64:J92" si="55">H64*I64</f>
        <v>0</v>
      </c>
      <c r="K64" s="195">
        <v>150</v>
      </c>
      <c r="L64" s="196">
        <v>120</v>
      </c>
      <c r="M64" s="197">
        <f t="shared" ref="M64:M92" si="56">K64*L64</f>
        <v>18000</v>
      </c>
      <c r="N64" s="195">
        <v>0</v>
      </c>
      <c r="O64" s="196">
        <v>0</v>
      </c>
      <c r="P64" s="197">
        <f t="shared" ref="P64:P92" si="57">N64*O64</f>
        <v>0</v>
      </c>
      <c r="Q64" s="84">
        <f t="shared" ref="Q64:Q92" si="58">G64+M64</f>
        <v>18000</v>
      </c>
      <c r="R64" s="84">
        <f t="shared" ref="R64" si="59">J64+P64</f>
        <v>0</v>
      </c>
      <c r="S64" s="84">
        <f t="shared" ref="S64" si="60">Q64-R64</f>
        <v>18000</v>
      </c>
      <c r="T64" s="85" t="s">
        <v>223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200" customFormat="1" ht="40.5" customHeight="1" thickBot="1">
      <c r="A65" s="191" t="s">
        <v>37</v>
      </c>
      <c r="B65" s="192" t="s">
        <v>92</v>
      </c>
      <c r="C65" s="193" t="s">
        <v>188</v>
      </c>
      <c r="D65" s="194" t="s">
        <v>91</v>
      </c>
      <c r="E65" s="195"/>
      <c r="F65" s="196"/>
      <c r="G65" s="197">
        <f t="shared" si="54"/>
        <v>0</v>
      </c>
      <c r="H65" s="195"/>
      <c r="I65" s="196"/>
      <c r="J65" s="197">
        <f t="shared" si="55"/>
        <v>0</v>
      </c>
      <c r="K65" s="195">
        <v>500</v>
      </c>
      <c r="L65" s="196">
        <v>1</v>
      </c>
      <c r="M65" s="197">
        <f t="shared" si="56"/>
        <v>500</v>
      </c>
      <c r="N65" s="195">
        <v>1</v>
      </c>
      <c r="O65" s="196">
        <v>500</v>
      </c>
      <c r="P65" s="197">
        <f t="shared" si="57"/>
        <v>500</v>
      </c>
      <c r="Q65" s="197">
        <f t="shared" si="58"/>
        <v>500</v>
      </c>
      <c r="R65" s="197">
        <f t="shared" ref="R65:R92" si="61">J65+P65</f>
        <v>500</v>
      </c>
      <c r="S65" s="197">
        <f t="shared" ref="S65:S92" si="62">Q65-R65</f>
        <v>0</v>
      </c>
      <c r="T65" s="198" t="s">
        <v>224</v>
      </c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</row>
    <row r="66" spans="1:38" s="200" customFormat="1" ht="30" customHeight="1" thickBot="1">
      <c r="A66" s="191" t="s">
        <v>37</v>
      </c>
      <c r="B66" s="192" t="s">
        <v>93</v>
      </c>
      <c r="C66" s="193" t="s">
        <v>189</v>
      </c>
      <c r="D66" s="194" t="s">
        <v>91</v>
      </c>
      <c r="E66" s="195"/>
      <c r="F66" s="196"/>
      <c r="G66" s="197">
        <f t="shared" si="54"/>
        <v>0</v>
      </c>
      <c r="H66" s="195"/>
      <c r="I66" s="196"/>
      <c r="J66" s="197">
        <f t="shared" si="55"/>
        <v>0</v>
      </c>
      <c r="K66" s="195">
        <v>1000</v>
      </c>
      <c r="L66" s="196">
        <v>0.4</v>
      </c>
      <c r="M66" s="197">
        <f t="shared" si="56"/>
        <v>400</v>
      </c>
      <c r="N66" s="195">
        <v>100</v>
      </c>
      <c r="O66" s="196">
        <v>4</v>
      </c>
      <c r="P66" s="197">
        <f t="shared" si="57"/>
        <v>400</v>
      </c>
      <c r="Q66" s="197">
        <f t="shared" si="58"/>
        <v>400</v>
      </c>
      <c r="R66" s="197">
        <f t="shared" si="61"/>
        <v>400</v>
      </c>
      <c r="S66" s="197">
        <f t="shared" si="62"/>
        <v>0</v>
      </c>
      <c r="T66" s="201" t="s">
        <v>224</v>
      </c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</row>
    <row r="67" spans="1:38" s="200" customFormat="1" ht="30" customHeight="1" thickBot="1">
      <c r="A67" s="191" t="s">
        <v>37</v>
      </c>
      <c r="B67" s="192" t="s">
        <v>162</v>
      </c>
      <c r="C67" s="193" t="s">
        <v>190</v>
      </c>
      <c r="D67" s="194" t="s">
        <v>91</v>
      </c>
      <c r="E67" s="195"/>
      <c r="F67" s="196"/>
      <c r="G67" s="197">
        <f t="shared" si="54"/>
        <v>0</v>
      </c>
      <c r="H67" s="195"/>
      <c r="I67" s="196"/>
      <c r="J67" s="197">
        <f t="shared" si="55"/>
        <v>0</v>
      </c>
      <c r="K67" s="195">
        <v>30</v>
      </c>
      <c r="L67" s="196">
        <v>30</v>
      </c>
      <c r="M67" s="197">
        <f t="shared" si="56"/>
        <v>900</v>
      </c>
      <c r="N67" s="195">
        <v>0</v>
      </c>
      <c r="O67" s="196">
        <v>0</v>
      </c>
      <c r="P67" s="197">
        <f t="shared" si="57"/>
        <v>0</v>
      </c>
      <c r="Q67" s="197">
        <f t="shared" si="58"/>
        <v>900</v>
      </c>
      <c r="R67" s="197">
        <f t="shared" si="61"/>
        <v>0</v>
      </c>
      <c r="S67" s="197">
        <f t="shared" si="62"/>
        <v>900</v>
      </c>
      <c r="T67" s="201" t="s">
        <v>225</v>
      </c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</row>
    <row r="68" spans="1:38" ht="30" customHeight="1" thickBot="1">
      <c r="A68" s="78" t="s">
        <v>37</v>
      </c>
      <c r="B68" s="105" t="s">
        <v>163</v>
      </c>
      <c r="C68" s="193" t="s">
        <v>191</v>
      </c>
      <c r="D68" s="194" t="s">
        <v>91</v>
      </c>
      <c r="E68" s="195"/>
      <c r="F68" s="196"/>
      <c r="G68" s="197">
        <f t="shared" si="54"/>
        <v>0</v>
      </c>
      <c r="H68" s="195"/>
      <c r="I68" s="196"/>
      <c r="J68" s="197">
        <f t="shared" si="55"/>
        <v>0</v>
      </c>
      <c r="K68" s="195">
        <v>30</v>
      </c>
      <c r="L68" s="196">
        <v>50</v>
      </c>
      <c r="M68" s="197">
        <f t="shared" si="56"/>
        <v>1500</v>
      </c>
      <c r="N68" s="195"/>
      <c r="O68" s="196"/>
      <c r="P68" s="197"/>
      <c r="Q68" s="84">
        <f t="shared" si="58"/>
        <v>1500</v>
      </c>
      <c r="R68" s="84">
        <f t="shared" si="61"/>
        <v>0</v>
      </c>
      <c r="S68" s="84">
        <f t="shared" si="62"/>
        <v>1500</v>
      </c>
      <c r="T68" s="85" t="s">
        <v>231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thickBot="1">
      <c r="A69" s="78" t="s">
        <v>37</v>
      </c>
      <c r="B69" s="105" t="s">
        <v>164</v>
      </c>
      <c r="C69" s="193" t="s">
        <v>220</v>
      </c>
      <c r="D69" s="194" t="s">
        <v>91</v>
      </c>
      <c r="E69" s="195"/>
      <c r="F69" s="196"/>
      <c r="G69" s="197">
        <f t="shared" si="54"/>
        <v>0</v>
      </c>
      <c r="H69" s="195"/>
      <c r="I69" s="196"/>
      <c r="J69" s="197">
        <f t="shared" si="55"/>
        <v>0</v>
      </c>
      <c r="K69" s="195">
        <v>30</v>
      </c>
      <c r="L69" s="196">
        <v>50</v>
      </c>
      <c r="M69" s="197">
        <f t="shared" si="56"/>
        <v>1500</v>
      </c>
      <c r="N69" s="195">
        <v>0</v>
      </c>
      <c r="O69" s="196">
        <v>0</v>
      </c>
      <c r="P69" s="197">
        <f t="shared" si="57"/>
        <v>0</v>
      </c>
      <c r="Q69" s="84">
        <f t="shared" si="58"/>
        <v>1500</v>
      </c>
      <c r="R69" s="84">
        <f t="shared" si="61"/>
        <v>0</v>
      </c>
      <c r="S69" s="84">
        <f t="shared" si="62"/>
        <v>1500</v>
      </c>
      <c r="T69" s="85" t="s">
        <v>225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thickBot="1">
      <c r="A70" s="78" t="s">
        <v>37</v>
      </c>
      <c r="B70" s="105" t="s">
        <v>165</v>
      </c>
      <c r="C70" s="193" t="s">
        <v>192</v>
      </c>
      <c r="D70" s="194" t="s">
        <v>91</v>
      </c>
      <c r="E70" s="195"/>
      <c r="F70" s="196"/>
      <c r="G70" s="197">
        <f t="shared" si="54"/>
        <v>0</v>
      </c>
      <c r="H70" s="195"/>
      <c r="I70" s="196"/>
      <c r="J70" s="197">
        <f t="shared" si="55"/>
        <v>0</v>
      </c>
      <c r="K70" s="195">
        <v>30</v>
      </c>
      <c r="L70" s="196">
        <v>80</v>
      </c>
      <c r="M70" s="197">
        <f t="shared" si="56"/>
        <v>2400</v>
      </c>
      <c r="N70" s="195">
        <v>0</v>
      </c>
      <c r="O70" s="196">
        <v>0</v>
      </c>
      <c r="P70" s="197">
        <f t="shared" si="57"/>
        <v>0</v>
      </c>
      <c r="Q70" s="84">
        <f t="shared" si="58"/>
        <v>2400</v>
      </c>
      <c r="R70" s="84">
        <f t="shared" si="61"/>
        <v>0</v>
      </c>
      <c r="S70" s="84">
        <f t="shared" si="62"/>
        <v>2400</v>
      </c>
      <c r="T70" s="85" t="s">
        <v>225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>
      <c r="A71" s="78" t="s">
        <v>37</v>
      </c>
      <c r="B71" s="105" t="s">
        <v>166</v>
      </c>
      <c r="C71" s="193" t="s">
        <v>193</v>
      </c>
      <c r="D71" s="194" t="s">
        <v>91</v>
      </c>
      <c r="E71" s="195"/>
      <c r="F71" s="196"/>
      <c r="G71" s="197">
        <f t="shared" si="54"/>
        <v>0</v>
      </c>
      <c r="H71" s="195"/>
      <c r="I71" s="196"/>
      <c r="J71" s="197">
        <f t="shared" si="55"/>
        <v>0</v>
      </c>
      <c r="K71" s="195">
        <v>5</v>
      </c>
      <c r="L71" s="196">
        <v>200</v>
      </c>
      <c r="M71" s="197">
        <f t="shared" si="56"/>
        <v>1000</v>
      </c>
      <c r="N71" s="195">
        <v>3</v>
      </c>
      <c r="O71" s="196">
        <v>580.86</v>
      </c>
      <c r="P71" s="197">
        <f t="shared" si="57"/>
        <v>1742.58</v>
      </c>
      <c r="Q71" s="84">
        <f t="shared" si="58"/>
        <v>1000</v>
      </c>
      <c r="R71" s="84">
        <f t="shared" si="61"/>
        <v>1742.58</v>
      </c>
      <c r="S71" s="84">
        <f t="shared" si="62"/>
        <v>-742.57999999999993</v>
      </c>
      <c r="T71" s="85" t="s">
        <v>226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>
      <c r="A72" s="78" t="s">
        <v>37</v>
      </c>
      <c r="B72" s="105" t="s">
        <v>167</v>
      </c>
      <c r="C72" s="193" t="s">
        <v>194</v>
      </c>
      <c r="D72" s="194" t="s">
        <v>91</v>
      </c>
      <c r="E72" s="195"/>
      <c r="F72" s="196"/>
      <c r="G72" s="197">
        <f t="shared" si="54"/>
        <v>0</v>
      </c>
      <c r="H72" s="195"/>
      <c r="I72" s="196"/>
      <c r="J72" s="197">
        <f t="shared" si="55"/>
        <v>0</v>
      </c>
      <c r="K72" s="195">
        <v>3</v>
      </c>
      <c r="L72" s="196">
        <v>150</v>
      </c>
      <c r="M72" s="197">
        <f t="shared" si="56"/>
        <v>450</v>
      </c>
      <c r="N72" s="195">
        <v>0</v>
      </c>
      <c r="O72" s="196">
        <v>0</v>
      </c>
      <c r="P72" s="197">
        <f t="shared" si="57"/>
        <v>0</v>
      </c>
      <c r="Q72" s="84">
        <f t="shared" si="58"/>
        <v>450</v>
      </c>
      <c r="R72" s="84">
        <f t="shared" si="61"/>
        <v>0</v>
      </c>
      <c r="S72" s="84">
        <f t="shared" si="62"/>
        <v>450</v>
      </c>
      <c r="T72" s="85" t="s">
        <v>225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>
      <c r="A73" s="78" t="s">
        <v>37</v>
      </c>
      <c r="B73" s="105" t="s">
        <v>168</v>
      </c>
      <c r="C73" s="193" t="s">
        <v>195</v>
      </c>
      <c r="D73" s="194" t="s">
        <v>91</v>
      </c>
      <c r="E73" s="195"/>
      <c r="F73" s="196"/>
      <c r="G73" s="197">
        <f t="shared" si="54"/>
        <v>0</v>
      </c>
      <c r="H73" s="195"/>
      <c r="I73" s="196"/>
      <c r="J73" s="197">
        <f t="shared" si="55"/>
        <v>0</v>
      </c>
      <c r="K73" s="195">
        <v>30</v>
      </c>
      <c r="L73" s="196">
        <v>50</v>
      </c>
      <c r="M73" s="197">
        <f t="shared" si="56"/>
        <v>1500</v>
      </c>
      <c r="N73" s="195">
        <v>0</v>
      </c>
      <c r="O73" s="196">
        <v>0</v>
      </c>
      <c r="P73" s="197">
        <f t="shared" si="57"/>
        <v>0</v>
      </c>
      <c r="Q73" s="84">
        <f t="shared" si="58"/>
        <v>1500</v>
      </c>
      <c r="R73" s="84">
        <f t="shared" si="61"/>
        <v>0</v>
      </c>
      <c r="S73" s="84">
        <f t="shared" si="62"/>
        <v>1500</v>
      </c>
      <c r="T73" s="85" t="s">
        <v>225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thickBot="1">
      <c r="A74" s="78" t="s">
        <v>37</v>
      </c>
      <c r="B74" s="105" t="s">
        <v>169</v>
      </c>
      <c r="C74" s="193" t="s">
        <v>196</v>
      </c>
      <c r="D74" s="194" t="s">
        <v>91</v>
      </c>
      <c r="E74" s="195"/>
      <c r="F74" s="196"/>
      <c r="G74" s="197">
        <f t="shared" si="54"/>
        <v>0</v>
      </c>
      <c r="H74" s="195"/>
      <c r="I74" s="196"/>
      <c r="J74" s="197">
        <f t="shared" si="55"/>
        <v>0</v>
      </c>
      <c r="K74" s="195">
        <v>500</v>
      </c>
      <c r="L74" s="196">
        <v>1.5</v>
      </c>
      <c r="M74" s="197">
        <f t="shared" si="56"/>
        <v>750</v>
      </c>
      <c r="N74" s="195">
        <v>100</v>
      </c>
      <c r="O74" s="196">
        <v>7.5</v>
      </c>
      <c r="P74" s="197">
        <f t="shared" si="57"/>
        <v>750</v>
      </c>
      <c r="Q74" s="84">
        <f t="shared" si="58"/>
        <v>750</v>
      </c>
      <c r="R74" s="84">
        <f t="shared" si="61"/>
        <v>750</v>
      </c>
      <c r="S74" s="84">
        <f t="shared" si="62"/>
        <v>0</v>
      </c>
      <c r="T74" s="85" t="s">
        <v>224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>
      <c r="A75" s="78" t="s">
        <v>37</v>
      </c>
      <c r="B75" s="105" t="s">
        <v>170</v>
      </c>
      <c r="C75" s="193" t="s">
        <v>197</v>
      </c>
      <c r="D75" s="194" t="s">
        <v>91</v>
      </c>
      <c r="E75" s="195"/>
      <c r="F75" s="196"/>
      <c r="G75" s="197">
        <f t="shared" si="54"/>
        <v>0</v>
      </c>
      <c r="H75" s="195"/>
      <c r="I75" s="196"/>
      <c r="J75" s="197">
        <f t="shared" si="55"/>
        <v>0</v>
      </c>
      <c r="K75" s="195">
        <v>70</v>
      </c>
      <c r="L75" s="196">
        <v>7</v>
      </c>
      <c r="M75" s="197">
        <f t="shared" si="56"/>
        <v>490</v>
      </c>
      <c r="N75" s="195">
        <v>0</v>
      </c>
      <c r="O75" s="196">
        <v>0</v>
      </c>
      <c r="P75" s="197">
        <f t="shared" si="57"/>
        <v>0</v>
      </c>
      <c r="Q75" s="84">
        <f t="shared" si="58"/>
        <v>490</v>
      </c>
      <c r="R75" s="84">
        <f t="shared" si="61"/>
        <v>0</v>
      </c>
      <c r="S75" s="84">
        <f t="shared" si="62"/>
        <v>490</v>
      </c>
      <c r="T75" s="85" t="s">
        <v>225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>
      <c r="A76" s="78" t="s">
        <v>37</v>
      </c>
      <c r="B76" s="105" t="s">
        <v>171</v>
      </c>
      <c r="C76" s="291" t="s">
        <v>198</v>
      </c>
      <c r="D76" s="194" t="s">
        <v>91</v>
      </c>
      <c r="E76" s="195"/>
      <c r="F76" s="196"/>
      <c r="G76" s="197">
        <f t="shared" si="54"/>
        <v>0</v>
      </c>
      <c r="H76" s="195"/>
      <c r="I76" s="196"/>
      <c r="J76" s="197">
        <f t="shared" si="55"/>
        <v>0</v>
      </c>
      <c r="K76" s="195">
        <v>400</v>
      </c>
      <c r="L76" s="196">
        <v>80</v>
      </c>
      <c r="M76" s="197">
        <f t="shared" si="56"/>
        <v>32000</v>
      </c>
      <c r="N76" s="195">
        <v>400</v>
      </c>
      <c r="O76" s="196">
        <v>80</v>
      </c>
      <c r="P76" s="197">
        <f t="shared" si="57"/>
        <v>32000</v>
      </c>
      <c r="Q76" s="84">
        <f t="shared" si="58"/>
        <v>32000</v>
      </c>
      <c r="R76" s="84">
        <f t="shared" si="61"/>
        <v>32000</v>
      </c>
      <c r="S76" s="84">
        <f t="shared" si="62"/>
        <v>0</v>
      </c>
      <c r="T76" s="85" t="s">
        <v>227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>
      <c r="A77" s="78" t="s">
        <v>37</v>
      </c>
      <c r="B77" s="105" t="s">
        <v>172</v>
      </c>
      <c r="C77" s="193" t="s">
        <v>199</v>
      </c>
      <c r="D77" s="194" t="s">
        <v>185</v>
      </c>
      <c r="E77" s="195"/>
      <c r="F77" s="196"/>
      <c r="G77" s="197">
        <f t="shared" si="54"/>
        <v>0</v>
      </c>
      <c r="H77" s="195"/>
      <c r="I77" s="196"/>
      <c r="J77" s="197">
        <f t="shared" si="55"/>
        <v>0</v>
      </c>
      <c r="K77" s="195"/>
      <c r="L77" s="196"/>
      <c r="M77" s="197">
        <f t="shared" si="56"/>
        <v>0</v>
      </c>
      <c r="N77" s="292">
        <v>39.200000000000003</v>
      </c>
      <c r="O77" s="196">
        <v>177.96010000000001</v>
      </c>
      <c r="P77" s="197">
        <f t="shared" si="57"/>
        <v>6976.0359200000012</v>
      </c>
      <c r="Q77" s="84">
        <f t="shared" si="58"/>
        <v>0</v>
      </c>
      <c r="R77" s="84">
        <f t="shared" si="61"/>
        <v>6976.0359200000012</v>
      </c>
      <c r="S77" s="84">
        <f t="shared" si="62"/>
        <v>-6976.0359200000012</v>
      </c>
      <c r="T77" s="85" t="s">
        <v>228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>
      <c r="A78" s="78" t="s">
        <v>37</v>
      </c>
      <c r="B78" s="105" t="s">
        <v>173</v>
      </c>
      <c r="C78" s="193" t="s">
        <v>200</v>
      </c>
      <c r="D78" s="194" t="s">
        <v>185</v>
      </c>
      <c r="E78" s="195"/>
      <c r="F78" s="196"/>
      <c r="G78" s="197">
        <f t="shared" si="54"/>
        <v>0</v>
      </c>
      <c r="H78" s="195"/>
      <c r="I78" s="196"/>
      <c r="J78" s="197">
        <f t="shared" si="55"/>
        <v>0</v>
      </c>
      <c r="K78" s="195"/>
      <c r="L78" s="196"/>
      <c r="M78" s="197">
        <f t="shared" si="56"/>
        <v>0</v>
      </c>
      <c r="N78" s="292">
        <v>13</v>
      </c>
      <c r="O78" s="196">
        <v>84.96</v>
      </c>
      <c r="P78" s="197">
        <f t="shared" si="57"/>
        <v>1104.48</v>
      </c>
      <c r="Q78" s="84">
        <f t="shared" si="58"/>
        <v>0</v>
      </c>
      <c r="R78" s="84">
        <f t="shared" si="61"/>
        <v>1104.48</v>
      </c>
      <c r="S78" s="84">
        <f t="shared" si="62"/>
        <v>-1104.48</v>
      </c>
      <c r="T78" s="85" t="s">
        <v>229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thickBot="1">
      <c r="A79" s="78" t="s">
        <v>37</v>
      </c>
      <c r="B79" s="105" t="s">
        <v>174</v>
      </c>
      <c r="C79" s="193" t="s">
        <v>201</v>
      </c>
      <c r="D79" s="194" t="s">
        <v>185</v>
      </c>
      <c r="E79" s="195"/>
      <c r="F79" s="196"/>
      <c r="G79" s="197">
        <f t="shared" si="54"/>
        <v>0</v>
      </c>
      <c r="H79" s="195"/>
      <c r="I79" s="196"/>
      <c r="J79" s="197">
        <f t="shared" si="55"/>
        <v>0</v>
      </c>
      <c r="K79" s="195"/>
      <c r="L79" s="196"/>
      <c r="M79" s="197">
        <f t="shared" si="56"/>
        <v>0</v>
      </c>
      <c r="N79" s="292">
        <v>15</v>
      </c>
      <c r="O79" s="196">
        <v>84.96</v>
      </c>
      <c r="P79" s="197">
        <f t="shared" si="57"/>
        <v>1274.3999999999999</v>
      </c>
      <c r="Q79" s="84">
        <f t="shared" si="58"/>
        <v>0</v>
      </c>
      <c r="R79" s="84">
        <f t="shared" si="61"/>
        <v>1274.3999999999999</v>
      </c>
      <c r="S79" s="84">
        <f t="shared" si="62"/>
        <v>-1274.3999999999999</v>
      </c>
      <c r="T79" s="85" t="s">
        <v>229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>
      <c r="A80" s="78" t="s">
        <v>37</v>
      </c>
      <c r="B80" s="105" t="s">
        <v>175</v>
      </c>
      <c r="C80" s="193" t="s">
        <v>202</v>
      </c>
      <c r="D80" s="194" t="s">
        <v>185</v>
      </c>
      <c r="E80" s="195"/>
      <c r="F80" s="196"/>
      <c r="G80" s="197">
        <f t="shared" si="54"/>
        <v>0</v>
      </c>
      <c r="H80" s="195"/>
      <c r="I80" s="196"/>
      <c r="J80" s="197">
        <f t="shared" si="55"/>
        <v>0</v>
      </c>
      <c r="K80" s="195"/>
      <c r="L80" s="196"/>
      <c r="M80" s="197">
        <f t="shared" si="56"/>
        <v>0</v>
      </c>
      <c r="N80" s="292">
        <v>12</v>
      </c>
      <c r="O80" s="196">
        <v>134.4</v>
      </c>
      <c r="P80" s="197">
        <f t="shared" si="57"/>
        <v>1612.8000000000002</v>
      </c>
      <c r="Q80" s="84">
        <f t="shared" si="58"/>
        <v>0</v>
      </c>
      <c r="R80" s="84">
        <f t="shared" si="61"/>
        <v>1612.8000000000002</v>
      </c>
      <c r="S80" s="84">
        <f t="shared" si="62"/>
        <v>-1612.8000000000002</v>
      </c>
      <c r="T80" s="85" t="s">
        <v>230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>
      <c r="A81" s="78" t="s">
        <v>37</v>
      </c>
      <c r="B81" s="105" t="s">
        <v>176</v>
      </c>
      <c r="C81" s="193" t="s">
        <v>203</v>
      </c>
      <c r="D81" s="194" t="s">
        <v>185</v>
      </c>
      <c r="E81" s="195"/>
      <c r="F81" s="196"/>
      <c r="G81" s="197">
        <f t="shared" si="54"/>
        <v>0</v>
      </c>
      <c r="H81" s="195"/>
      <c r="I81" s="196"/>
      <c r="J81" s="197">
        <f t="shared" si="55"/>
        <v>0</v>
      </c>
      <c r="K81" s="195"/>
      <c r="L81" s="196"/>
      <c r="M81" s="197">
        <f t="shared" si="56"/>
        <v>0</v>
      </c>
      <c r="N81" s="292">
        <v>10</v>
      </c>
      <c r="O81" s="196">
        <v>34.86</v>
      </c>
      <c r="P81" s="197">
        <f t="shared" si="57"/>
        <v>348.6</v>
      </c>
      <c r="Q81" s="84">
        <f t="shared" si="58"/>
        <v>0</v>
      </c>
      <c r="R81" s="84">
        <f t="shared" si="61"/>
        <v>348.6</v>
      </c>
      <c r="S81" s="84">
        <f t="shared" si="62"/>
        <v>-348.6</v>
      </c>
      <c r="T81" s="85" t="s">
        <v>230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>
      <c r="A82" s="78" t="s">
        <v>37</v>
      </c>
      <c r="B82" s="105" t="s">
        <v>177</v>
      </c>
      <c r="C82" s="193" t="s">
        <v>204</v>
      </c>
      <c r="D82" s="194" t="s">
        <v>185</v>
      </c>
      <c r="E82" s="195"/>
      <c r="F82" s="196"/>
      <c r="G82" s="197">
        <f t="shared" si="54"/>
        <v>0</v>
      </c>
      <c r="H82" s="195"/>
      <c r="I82" s="196"/>
      <c r="J82" s="197">
        <f t="shared" si="55"/>
        <v>0</v>
      </c>
      <c r="K82" s="195"/>
      <c r="L82" s="196"/>
      <c r="M82" s="197">
        <f t="shared" si="56"/>
        <v>0</v>
      </c>
      <c r="N82" s="292">
        <v>10</v>
      </c>
      <c r="O82" s="196">
        <v>135.72</v>
      </c>
      <c r="P82" s="197">
        <f t="shared" si="57"/>
        <v>1357.2</v>
      </c>
      <c r="Q82" s="84">
        <f t="shared" si="58"/>
        <v>0</v>
      </c>
      <c r="R82" s="84">
        <f t="shared" si="61"/>
        <v>1357.2</v>
      </c>
      <c r="S82" s="84">
        <f t="shared" si="62"/>
        <v>-1357.2</v>
      </c>
      <c r="T82" s="85" t="s">
        <v>230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thickBot="1">
      <c r="A83" s="78" t="s">
        <v>37</v>
      </c>
      <c r="B83" s="105" t="s">
        <v>178</v>
      </c>
      <c r="C83" s="193" t="s">
        <v>205</v>
      </c>
      <c r="D83" s="194" t="s">
        <v>185</v>
      </c>
      <c r="E83" s="195"/>
      <c r="F83" s="196"/>
      <c r="G83" s="197">
        <f t="shared" si="54"/>
        <v>0</v>
      </c>
      <c r="H83" s="195"/>
      <c r="I83" s="196"/>
      <c r="J83" s="197">
        <f t="shared" si="55"/>
        <v>0</v>
      </c>
      <c r="K83" s="195"/>
      <c r="L83" s="196"/>
      <c r="M83" s="197">
        <f t="shared" si="56"/>
        <v>0</v>
      </c>
      <c r="N83" s="292">
        <v>10</v>
      </c>
      <c r="O83" s="196">
        <v>135.72</v>
      </c>
      <c r="P83" s="197">
        <f t="shared" si="57"/>
        <v>1357.2</v>
      </c>
      <c r="Q83" s="84">
        <f t="shared" si="58"/>
        <v>0</v>
      </c>
      <c r="R83" s="84">
        <f t="shared" si="61"/>
        <v>1357.2</v>
      </c>
      <c r="S83" s="84">
        <f t="shared" si="62"/>
        <v>-1357.2</v>
      </c>
      <c r="T83" s="85" t="s">
        <v>230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thickBot="1">
      <c r="A84" s="78" t="s">
        <v>37</v>
      </c>
      <c r="B84" s="105" t="s">
        <v>179</v>
      </c>
      <c r="C84" s="193" t="s">
        <v>206</v>
      </c>
      <c r="D84" s="194" t="s">
        <v>185</v>
      </c>
      <c r="E84" s="195"/>
      <c r="F84" s="196"/>
      <c r="G84" s="197">
        <f t="shared" si="54"/>
        <v>0</v>
      </c>
      <c r="H84" s="195"/>
      <c r="I84" s="196"/>
      <c r="J84" s="197">
        <f t="shared" si="55"/>
        <v>0</v>
      </c>
      <c r="K84" s="195"/>
      <c r="L84" s="196"/>
      <c r="M84" s="197">
        <f t="shared" si="56"/>
        <v>0</v>
      </c>
      <c r="N84" s="292">
        <v>20</v>
      </c>
      <c r="O84" s="196">
        <v>43.56</v>
      </c>
      <c r="P84" s="197">
        <f t="shared" si="57"/>
        <v>871.2</v>
      </c>
      <c r="Q84" s="84">
        <f t="shared" si="58"/>
        <v>0</v>
      </c>
      <c r="R84" s="84">
        <f t="shared" si="61"/>
        <v>871.2</v>
      </c>
      <c r="S84" s="84">
        <f t="shared" si="62"/>
        <v>-871.2</v>
      </c>
      <c r="T84" s="85" t="s">
        <v>230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thickBot="1">
      <c r="A85" s="78" t="s">
        <v>37</v>
      </c>
      <c r="B85" s="105" t="s">
        <v>180</v>
      </c>
      <c r="C85" s="193" t="s">
        <v>207</v>
      </c>
      <c r="D85" s="194" t="s">
        <v>185</v>
      </c>
      <c r="E85" s="195"/>
      <c r="F85" s="196"/>
      <c r="G85" s="197">
        <f t="shared" si="54"/>
        <v>0</v>
      </c>
      <c r="H85" s="195"/>
      <c r="I85" s="196"/>
      <c r="J85" s="197">
        <f t="shared" si="55"/>
        <v>0</v>
      </c>
      <c r="K85" s="195"/>
      <c r="L85" s="196"/>
      <c r="M85" s="197">
        <f t="shared" si="56"/>
        <v>0</v>
      </c>
      <c r="N85" s="292">
        <v>20</v>
      </c>
      <c r="O85" s="196">
        <v>76.92</v>
      </c>
      <c r="P85" s="197">
        <f t="shared" si="57"/>
        <v>1538.4</v>
      </c>
      <c r="Q85" s="84">
        <f t="shared" si="58"/>
        <v>0</v>
      </c>
      <c r="R85" s="84">
        <f t="shared" si="61"/>
        <v>1538.4</v>
      </c>
      <c r="S85" s="84">
        <f t="shared" si="62"/>
        <v>-1538.4</v>
      </c>
      <c r="T85" s="85" t="s">
        <v>230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thickBot="1">
      <c r="A86" s="78" t="s">
        <v>37</v>
      </c>
      <c r="B86" s="105" t="s">
        <v>181</v>
      </c>
      <c r="C86" s="193" t="s">
        <v>208</v>
      </c>
      <c r="D86" s="194" t="s">
        <v>185</v>
      </c>
      <c r="E86" s="195"/>
      <c r="F86" s="196"/>
      <c r="G86" s="197">
        <f t="shared" si="54"/>
        <v>0</v>
      </c>
      <c r="H86" s="195"/>
      <c r="I86" s="196"/>
      <c r="J86" s="197">
        <f t="shared" si="55"/>
        <v>0</v>
      </c>
      <c r="K86" s="195"/>
      <c r="L86" s="196"/>
      <c r="M86" s="197">
        <f t="shared" si="56"/>
        <v>0</v>
      </c>
      <c r="N86" s="292">
        <v>20</v>
      </c>
      <c r="O86" s="196">
        <v>105.72</v>
      </c>
      <c r="P86" s="197">
        <f t="shared" si="57"/>
        <v>2114.4</v>
      </c>
      <c r="Q86" s="84">
        <f t="shared" si="58"/>
        <v>0</v>
      </c>
      <c r="R86" s="84">
        <f t="shared" si="61"/>
        <v>2114.4</v>
      </c>
      <c r="S86" s="84">
        <f t="shared" si="62"/>
        <v>-2114.4</v>
      </c>
      <c r="T86" s="85" t="s">
        <v>230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thickBot="1">
      <c r="A87" s="78" t="s">
        <v>37</v>
      </c>
      <c r="B87" s="105" t="s">
        <v>182</v>
      </c>
      <c r="C87" s="193" t="s">
        <v>209</v>
      </c>
      <c r="D87" s="194" t="s">
        <v>185</v>
      </c>
      <c r="E87" s="195"/>
      <c r="F87" s="196"/>
      <c r="G87" s="197">
        <f t="shared" si="54"/>
        <v>0</v>
      </c>
      <c r="H87" s="195"/>
      <c r="I87" s="196"/>
      <c r="J87" s="197">
        <f t="shared" si="55"/>
        <v>0</v>
      </c>
      <c r="K87" s="195"/>
      <c r="L87" s="196"/>
      <c r="M87" s="197">
        <f t="shared" si="56"/>
        <v>0</v>
      </c>
      <c r="N87" s="292">
        <v>4.95</v>
      </c>
      <c r="O87" s="196">
        <v>196.86</v>
      </c>
      <c r="P87" s="197">
        <f t="shared" si="57"/>
        <v>974.45700000000011</v>
      </c>
      <c r="Q87" s="84">
        <f t="shared" si="58"/>
        <v>0</v>
      </c>
      <c r="R87" s="84">
        <f t="shared" si="61"/>
        <v>974.45700000000011</v>
      </c>
      <c r="S87" s="84">
        <f t="shared" si="62"/>
        <v>-974.45700000000011</v>
      </c>
      <c r="T87" s="85" t="s">
        <v>230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>
      <c r="A88" s="180" t="s">
        <v>37</v>
      </c>
      <c r="B88" s="181" t="s">
        <v>183</v>
      </c>
      <c r="C88" s="293" t="s">
        <v>210</v>
      </c>
      <c r="D88" s="294" t="s">
        <v>185</v>
      </c>
      <c r="E88" s="295"/>
      <c r="F88" s="296"/>
      <c r="G88" s="197">
        <f t="shared" si="54"/>
        <v>0</v>
      </c>
      <c r="H88" s="295"/>
      <c r="I88" s="296"/>
      <c r="J88" s="197">
        <f t="shared" si="55"/>
        <v>0</v>
      </c>
      <c r="K88" s="295"/>
      <c r="L88" s="296"/>
      <c r="M88" s="197">
        <f t="shared" si="56"/>
        <v>0</v>
      </c>
      <c r="N88" s="297">
        <v>7.05</v>
      </c>
      <c r="O88" s="296">
        <v>243.36</v>
      </c>
      <c r="P88" s="197">
        <f t="shared" si="57"/>
        <v>1715.6880000000001</v>
      </c>
      <c r="Q88" s="84">
        <f t="shared" si="58"/>
        <v>0</v>
      </c>
      <c r="R88" s="84">
        <f t="shared" si="61"/>
        <v>1715.6880000000001</v>
      </c>
      <c r="S88" s="84">
        <f t="shared" si="62"/>
        <v>-1715.6880000000001</v>
      </c>
      <c r="T88" s="178" t="s">
        <v>230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thickBot="1">
      <c r="A89" s="180" t="s">
        <v>37</v>
      </c>
      <c r="B89" s="181" t="s">
        <v>186</v>
      </c>
      <c r="C89" s="298" t="s">
        <v>215</v>
      </c>
      <c r="D89" s="294" t="s">
        <v>91</v>
      </c>
      <c r="E89" s="295"/>
      <c r="F89" s="296"/>
      <c r="G89" s="197">
        <f t="shared" ref="G89" si="63">E89*F89</f>
        <v>0</v>
      </c>
      <c r="H89" s="295"/>
      <c r="I89" s="296"/>
      <c r="J89" s="197">
        <f t="shared" ref="J89" si="64">H89*I89</f>
        <v>0</v>
      </c>
      <c r="K89" s="295"/>
      <c r="L89" s="296"/>
      <c r="M89" s="197">
        <f t="shared" ref="M89" si="65">K89*L89</f>
        <v>0</v>
      </c>
      <c r="N89" s="297">
        <v>1</v>
      </c>
      <c r="O89" s="296">
        <v>139</v>
      </c>
      <c r="P89" s="197">
        <f t="shared" ref="P89" si="66">N89*O89</f>
        <v>139</v>
      </c>
      <c r="Q89" s="84">
        <f t="shared" ref="Q89" si="67">G89+M89</f>
        <v>0</v>
      </c>
      <c r="R89" s="84">
        <f t="shared" ref="R89" si="68">J89+P89</f>
        <v>139</v>
      </c>
      <c r="S89" s="84">
        <f t="shared" ref="S89" si="69">Q89-R89</f>
        <v>-139</v>
      </c>
      <c r="T89" s="178" t="s">
        <v>232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thickBot="1">
      <c r="A90" s="180" t="s">
        <v>37</v>
      </c>
      <c r="B90" s="181" t="s">
        <v>213</v>
      </c>
      <c r="C90" s="298" t="s">
        <v>215</v>
      </c>
      <c r="D90" s="294" t="s">
        <v>91</v>
      </c>
      <c r="E90" s="295"/>
      <c r="F90" s="296"/>
      <c r="G90" s="197">
        <f t="shared" ref="G90:G91" si="70">E90*F90</f>
        <v>0</v>
      </c>
      <c r="H90" s="295"/>
      <c r="I90" s="296"/>
      <c r="J90" s="197">
        <f t="shared" ref="J90:J91" si="71">H90*I90</f>
        <v>0</v>
      </c>
      <c r="K90" s="295"/>
      <c r="L90" s="296"/>
      <c r="M90" s="197">
        <f t="shared" ref="M90:M91" si="72">K90*L90</f>
        <v>0</v>
      </c>
      <c r="N90" s="297">
        <v>7</v>
      </c>
      <c r="O90" s="296">
        <v>139.80000000000001</v>
      </c>
      <c r="P90" s="197">
        <f t="shared" ref="P90:P91" si="73">N90*O90</f>
        <v>978.60000000000014</v>
      </c>
      <c r="Q90" s="84">
        <f t="shared" ref="Q90:Q91" si="74">G90+M90</f>
        <v>0</v>
      </c>
      <c r="R90" s="84">
        <f t="shared" ref="R90:R91" si="75">J90+P90</f>
        <v>978.60000000000014</v>
      </c>
      <c r="S90" s="84">
        <f t="shared" ref="S90:S91" si="76">Q90-R90</f>
        <v>-978.60000000000014</v>
      </c>
      <c r="T90" s="178" t="s">
        <v>232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thickBot="1">
      <c r="A91" s="180" t="s">
        <v>37</v>
      </c>
      <c r="B91" s="181" t="s">
        <v>214</v>
      </c>
      <c r="C91" s="299" t="s">
        <v>216</v>
      </c>
      <c r="D91" s="300" t="s">
        <v>91</v>
      </c>
      <c r="E91" s="301"/>
      <c r="F91" s="302"/>
      <c r="G91" s="197">
        <f t="shared" si="70"/>
        <v>0</v>
      </c>
      <c r="H91" s="295"/>
      <c r="I91" s="296"/>
      <c r="J91" s="197">
        <f t="shared" si="71"/>
        <v>0</v>
      </c>
      <c r="K91" s="295"/>
      <c r="L91" s="296"/>
      <c r="M91" s="197">
        <f t="shared" si="72"/>
        <v>0</v>
      </c>
      <c r="N91" s="297">
        <v>8</v>
      </c>
      <c r="O91" s="296">
        <v>139.80000000000001</v>
      </c>
      <c r="P91" s="197">
        <f t="shared" si="73"/>
        <v>1118.4000000000001</v>
      </c>
      <c r="Q91" s="84">
        <f t="shared" si="74"/>
        <v>0</v>
      </c>
      <c r="R91" s="84">
        <f t="shared" si="75"/>
        <v>1118.4000000000001</v>
      </c>
      <c r="S91" s="84">
        <f t="shared" si="76"/>
        <v>-1118.4000000000001</v>
      </c>
      <c r="T91" s="189" t="s">
        <v>232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thickBot="1">
      <c r="A92" s="180" t="s">
        <v>37</v>
      </c>
      <c r="B92" s="181" t="s">
        <v>219</v>
      </c>
      <c r="C92" s="303" t="s">
        <v>211</v>
      </c>
      <c r="D92" s="304" t="s">
        <v>185</v>
      </c>
      <c r="E92" s="305"/>
      <c r="F92" s="306"/>
      <c r="G92" s="197">
        <f t="shared" si="54"/>
        <v>0</v>
      </c>
      <c r="H92" s="305"/>
      <c r="I92" s="306"/>
      <c r="J92" s="197">
        <f t="shared" si="55"/>
        <v>0</v>
      </c>
      <c r="K92" s="305"/>
      <c r="L92" s="306"/>
      <c r="M92" s="273">
        <f t="shared" si="56"/>
        <v>0</v>
      </c>
      <c r="N92" s="307">
        <v>14.5</v>
      </c>
      <c r="O92" s="306">
        <v>164.34049999999999</v>
      </c>
      <c r="P92" s="197">
        <f t="shared" si="57"/>
        <v>2382.9372499999999</v>
      </c>
      <c r="Q92" s="84">
        <f t="shared" si="58"/>
        <v>0</v>
      </c>
      <c r="R92" s="84">
        <f t="shared" si="61"/>
        <v>2382.9372499999999</v>
      </c>
      <c r="S92" s="84">
        <f t="shared" si="62"/>
        <v>-2382.9372499999999</v>
      </c>
      <c r="T92" s="95" t="s">
        <v>230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>
      <c r="A93" s="96" t="s">
        <v>94</v>
      </c>
      <c r="B93" s="97"/>
      <c r="C93" s="98"/>
      <c r="D93" s="99"/>
      <c r="E93" s="100"/>
      <c r="F93" s="101"/>
      <c r="G93" s="102">
        <f>SUM(G64:G92)</f>
        <v>0</v>
      </c>
      <c r="H93" s="100"/>
      <c r="I93" s="101"/>
      <c r="J93" s="102">
        <f>SUM(J64:J92)</f>
        <v>0</v>
      </c>
      <c r="K93" s="100"/>
      <c r="L93" s="101"/>
      <c r="M93" s="102">
        <f>SUM(M64:M92)</f>
        <v>61390</v>
      </c>
      <c r="N93" s="100"/>
      <c r="O93" s="101"/>
      <c r="P93" s="284">
        <f t="shared" ref="P93:S93" si="77">SUM(P64:P92)</f>
        <v>61256.378170000011</v>
      </c>
      <c r="Q93" s="102">
        <f t="shared" si="77"/>
        <v>61390</v>
      </c>
      <c r="R93" s="102">
        <f t="shared" si="77"/>
        <v>61256.378170000011</v>
      </c>
      <c r="S93" s="102">
        <f t="shared" si="77"/>
        <v>133.62182999999322</v>
      </c>
      <c r="T93" s="103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42" customHeight="1" thickBot="1">
      <c r="A94" s="71" t="s">
        <v>26</v>
      </c>
      <c r="B94" s="72" t="s">
        <v>95</v>
      </c>
      <c r="C94" s="108" t="s">
        <v>96</v>
      </c>
      <c r="D94" s="73"/>
      <c r="E94" s="74"/>
      <c r="F94" s="75"/>
      <c r="G94" s="104"/>
      <c r="H94" s="74"/>
      <c r="I94" s="75"/>
      <c r="J94" s="104"/>
      <c r="K94" s="74"/>
      <c r="L94" s="75"/>
      <c r="M94" s="104"/>
      <c r="N94" s="74"/>
      <c r="O94" s="75"/>
      <c r="P94" s="283"/>
      <c r="Q94" s="104"/>
      <c r="R94" s="104"/>
      <c r="S94" s="104"/>
      <c r="T94" s="77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ht="30" customHeight="1">
      <c r="A95" s="78" t="s">
        <v>37</v>
      </c>
      <c r="B95" s="105" t="s">
        <v>97</v>
      </c>
      <c r="C95" s="112" t="s">
        <v>98</v>
      </c>
      <c r="D95" s="81" t="s">
        <v>40</v>
      </c>
      <c r="E95" s="82"/>
      <c r="F95" s="83"/>
      <c r="G95" s="84">
        <f t="shared" ref="G95:G97" si="78">E95*F95</f>
        <v>0</v>
      </c>
      <c r="H95" s="82"/>
      <c r="I95" s="83"/>
      <c r="J95" s="84">
        <f t="shared" ref="J95:J97" si="79">H95*I95</f>
        <v>0</v>
      </c>
      <c r="K95" s="82"/>
      <c r="L95" s="83"/>
      <c r="M95" s="84">
        <f t="shared" ref="M95:M97" si="80">K95*L95</f>
        <v>0</v>
      </c>
      <c r="N95" s="82"/>
      <c r="O95" s="83"/>
      <c r="P95" s="197">
        <f t="shared" ref="P95:P97" si="81">N95*O95</f>
        <v>0</v>
      </c>
      <c r="Q95" s="84">
        <f t="shared" ref="Q95:Q97" si="82">G95+M95</f>
        <v>0</v>
      </c>
      <c r="R95" s="84">
        <f t="shared" ref="R95:R97" si="83">J95+P95</f>
        <v>0</v>
      </c>
      <c r="S95" s="84">
        <f t="shared" ref="S95:S97" si="84">Q95-R95</f>
        <v>0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>
      <c r="A96" s="86" t="s">
        <v>37</v>
      </c>
      <c r="B96" s="87" t="s">
        <v>99</v>
      </c>
      <c r="C96" s="112" t="s">
        <v>100</v>
      </c>
      <c r="D96" s="81" t="s">
        <v>40</v>
      </c>
      <c r="E96" s="82"/>
      <c r="F96" s="83"/>
      <c r="G96" s="84">
        <f t="shared" si="78"/>
        <v>0</v>
      </c>
      <c r="H96" s="82"/>
      <c r="I96" s="83"/>
      <c r="J96" s="84">
        <f t="shared" si="79"/>
        <v>0</v>
      </c>
      <c r="K96" s="82"/>
      <c r="L96" s="83"/>
      <c r="M96" s="84">
        <f t="shared" si="80"/>
        <v>0</v>
      </c>
      <c r="N96" s="82"/>
      <c r="O96" s="83"/>
      <c r="P96" s="197">
        <f t="shared" si="81"/>
        <v>0</v>
      </c>
      <c r="Q96" s="84">
        <f t="shared" si="82"/>
        <v>0</v>
      </c>
      <c r="R96" s="84">
        <f t="shared" si="83"/>
        <v>0</v>
      </c>
      <c r="S96" s="84">
        <f t="shared" si="84"/>
        <v>0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>
      <c r="A97" s="88" t="s">
        <v>37</v>
      </c>
      <c r="B97" s="89" t="s">
        <v>101</v>
      </c>
      <c r="C97" s="188" t="s">
        <v>212</v>
      </c>
      <c r="D97" s="91" t="s">
        <v>40</v>
      </c>
      <c r="E97" s="92"/>
      <c r="F97" s="93"/>
      <c r="G97" s="94">
        <f t="shared" si="78"/>
        <v>0</v>
      </c>
      <c r="H97" s="92"/>
      <c r="I97" s="93"/>
      <c r="J97" s="94">
        <f t="shared" si="79"/>
        <v>0</v>
      </c>
      <c r="K97" s="92">
        <v>2</v>
      </c>
      <c r="L97" s="93">
        <v>18000</v>
      </c>
      <c r="M97" s="94">
        <f t="shared" si="80"/>
        <v>36000</v>
      </c>
      <c r="N97" s="92">
        <v>2</v>
      </c>
      <c r="O97" s="93">
        <v>18000</v>
      </c>
      <c r="P97" s="273">
        <f t="shared" si="81"/>
        <v>36000</v>
      </c>
      <c r="Q97" s="84">
        <f t="shared" si="82"/>
        <v>36000</v>
      </c>
      <c r="R97" s="84">
        <f t="shared" si="83"/>
        <v>36000</v>
      </c>
      <c r="S97" s="84">
        <f t="shared" si="84"/>
        <v>0</v>
      </c>
      <c r="T97" s="9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>
      <c r="A98" s="203" t="s">
        <v>102</v>
      </c>
      <c r="B98" s="97"/>
      <c r="C98" s="98"/>
      <c r="D98" s="99"/>
      <c r="E98" s="100"/>
      <c r="F98" s="101"/>
      <c r="G98" s="102">
        <f>SUM(G95:G97)</f>
        <v>0</v>
      </c>
      <c r="H98" s="100"/>
      <c r="I98" s="101"/>
      <c r="J98" s="102">
        <f>SUM(J95:J97)</f>
        <v>0</v>
      </c>
      <c r="K98" s="100"/>
      <c r="L98" s="101"/>
      <c r="M98" s="102">
        <f>SUM(M95:M97)</f>
        <v>36000</v>
      </c>
      <c r="N98" s="100"/>
      <c r="O98" s="101"/>
      <c r="P98" s="284">
        <f t="shared" ref="P98:S98" si="85">SUM(P95:P97)</f>
        <v>36000</v>
      </c>
      <c r="Q98" s="102">
        <f t="shared" si="85"/>
        <v>36000</v>
      </c>
      <c r="R98" s="102">
        <f t="shared" si="85"/>
        <v>36000</v>
      </c>
      <c r="S98" s="102">
        <f t="shared" si="85"/>
        <v>0</v>
      </c>
      <c r="T98" s="103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30" customHeight="1" thickBot="1">
      <c r="A99" s="71" t="s">
        <v>26</v>
      </c>
      <c r="B99" s="72" t="s">
        <v>103</v>
      </c>
      <c r="C99" s="204" t="s">
        <v>104</v>
      </c>
      <c r="D99" s="73"/>
      <c r="E99" s="74"/>
      <c r="F99" s="75"/>
      <c r="G99" s="104"/>
      <c r="H99" s="74"/>
      <c r="I99" s="75"/>
      <c r="J99" s="104"/>
      <c r="K99" s="74"/>
      <c r="L99" s="75"/>
      <c r="M99" s="104"/>
      <c r="N99" s="74"/>
      <c r="O99" s="75"/>
      <c r="P99" s="283"/>
      <c r="Q99" s="104"/>
      <c r="R99" s="104"/>
      <c r="S99" s="104"/>
      <c r="T99" s="77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</row>
    <row r="100" spans="1:38" ht="42.75" customHeight="1">
      <c r="A100" s="78" t="s">
        <v>37</v>
      </c>
      <c r="B100" s="105" t="s">
        <v>105</v>
      </c>
      <c r="C100" s="308" t="s">
        <v>106</v>
      </c>
      <c r="D100" s="81"/>
      <c r="E100" s="82"/>
      <c r="F100" s="83"/>
      <c r="G100" s="84">
        <f t="shared" ref="G100:G102" si="86">E100*F100</f>
        <v>0</v>
      </c>
      <c r="H100" s="82"/>
      <c r="I100" s="83"/>
      <c r="J100" s="84">
        <f t="shared" ref="J100:J102" si="87">H100*I100</f>
        <v>0</v>
      </c>
      <c r="K100" s="82"/>
      <c r="L100" s="83"/>
      <c r="M100" s="84">
        <f t="shared" ref="M100:M102" si="88">K100*L100</f>
        <v>0</v>
      </c>
      <c r="N100" s="82">
        <v>1</v>
      </c>
      <c r="O100" s="83">
        <v>81.19</v>
      </c>
      <c r="P100" s="197">
        <f t="shared" ref="P100:P102" si="89">N100*O100</f>
        <v>81.19</v>
      </c>
      <c r="Q100" s="84">
        <f t="shared" ref="Q100:Q102" si="90">G100+M100</f>
        <v>0</v>
      </c>
      <c r="R100" s="84">
        <f t="shared" ref="R100:R102" si="91">J100+P100</f>
        <v>81.19</v>
      </c>
      <c r="S100" s="84">
        <f t="shared" ref="S100:S102" si="92">Q100-R100</f>
        <v>-81.19</v>
      </c>
      <c r="T100" s="8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2.25" customHeight="1">
      <c r="A101" s="78" t="s">
        <v>37</v>
      </c>
      <c r="B101" s="79" t="s">
        <v>107</v>
      </c>
      <c r="C101" s="107" t="s">
        <v>108</v>
      </c>
      <c r="D101" s="81"/>
      <c r="E101" s="82"/>
      <c r="F101" s="83"/>
      <c r="G101" s="84">
        <f t="shared" si="86"/>
        <v>0</v>
      </c>
      <c r="H101" s="82"/>
      <c r="I101" s="83"/>
      <c r="J101" s="84">
        <f t="shared" si="87"/>
        <v>0</v>
      </c>
      <c r="K101" s="82">
        <v>2</v>
      </c>
      <c r="L101" s="83">
        <v>100</v>
      </c>
      <c r="M101" s="84">
        <f t="shared" si="88"/>
        <v>200</v>
      </c>
      <c r="N101" s="82">
        <v>1</v>
      </c>
      <c r="O101" s="83">
        <v>100</v>
      </c>
      <c r="P101" s="197">
        <f t="shared" si="89"/>
        <v>100</v>
      </c>
      <c r="Q101" s="84">
        <f t="shared" si="90"/>
        <v>200</v>
      </c>
      <c r="R101" s="84">
        <f t="shared" si="91"/>
        <v>100</v>
      </c>
      <c r="S101" s="84">
        <f t="shared" si="92"/>
        <v>100</v>
      </c>
      <c r="T101" s="85" t="s">
        <v>233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>
      <c r="A102" s="86" t="s">
        <v>37</v>
      </c>
      <c r="B102" s="87" t="s">
        <v>109</v>
      </c>
      <c r="C102" s="107" t="s">
        <v>110</v>
      </c>
      <c r="D102" s="81"/>
      <c r="E102" s="82"/>
      <c r="F102" s="83"/>
      <c r="G102" s="84">
        <f t="shared" si="86"/>
        <v>0</v>
      </c>
      <c r="H102" s="82"/>
      <c r="I102" s="83"/>
      <c r="J102" s="84">
        <f t="shared" si="87"/>
        <v>0</v>
      </c>
      <c r="K102" s="82"/>
      <c r="L102" s="83"/>
      <c r="M102" s="84">
        <f t="shared" si="88"/>
        <v>0</v>
      </c>
      <c r="N102" s="82"/>
      <c r="O102" s="83"/>
      <c r="P102" s="197">
        <f t="shared" si="89"/>
        <v>0</v>
      </c>
      <c r="Q102" s="84">
        <f t="shared" si="90"/>
        <v>0</v>
      </c>
      <c r="R102" s="84">
        <f t="shared" si="91"/>
        <v>0</v>
      </c>
      <c r="S102" s="84">
        <f t="shared" si="92"/>
        <v>0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>
      <c r="A103" s="111" t="s">
        <v>111</v>
      </c>
      <c r="B103" s="114"/>
      <c r="C103" s="98"/>
      <c r="D103" s="99"/>
      <c r="E103" s="100"/>
      <c r="F103" s="101"/>
      <c r="G103" s="102">
        <f>SUM(G100:G102)</f>
        <v>0</v>
      </c>
      <c r="H103" s="100"/>
      <c r="I103" s="101"/>
      <c r="J103" s="102">
        <f>SUM(J100:J102)</f>
        <v>0</v>
      </c>
      <c r="K103" s="100"/>
      <c r="L103" s="101"/>
      <c r="M103" s="102">
        <f>SUM(M100:M102)</f>
        <v>200</v>
      </c>
      <c r="N103" s="100"/>
      <c r="O103" s="101"/>
      <c r="P103" s="284">
        <f t="shared" ref="P103:S103" si="93">SUM(P100:P102)</f>
        <v>181.19</v>
      </c>
      <c r="Q103" s="102">
        <f t="shared" si="93"/>
        <v>200</v>
      </c>
      <c r="R103" s="102">
        <f t="shared" si="93"/>
        <v>181.19</v>
      </c>
      <c r="S103" s="102">
        <f t="shared" si="93"/>
        <v>18.810000000000002</v>
      </c>
      <c r="T103" s="103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30" customHeight="1">
      <c r="A104" s="71" t="s">
        <v>26</v>
      </c>
      <c r="B104" s="115" t="s">
        <v>112</v>
      </c>
      <c r="C104" s="205" t="s">
        <v>113</v>
      </c>
      <c r="D104" s="73"/>
      <c r="E104" s="74"/>
      <c r="F104" s="75"/>
      <c r="G104" s="104"/>
      <c r="H104" s="74"/>
      <c r="I104" s="75"/>
      <c r="J104" s="104"/>
      <c r="K104" s="74"/>
      <c r="L104" s="75"/>
      <c r="M104" s="104"/>
      <c r="N104" s="74"/>
      <c r="O104" s="75"/>
      <c r="P104" s="283"/>
      <c r="Q104" s="104"/>
      <c r="R104" s="104"/>
      <c r="S104" s="104"/>
      <c r="T104" s="77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</row>
    <row r="105" spans="1:38" ht="34.5" customHeight="1">
      <c r="A105" s="78" t="s">
        <v>37</v>
      </c>
      <c r="B105" s="116" t="s">
        <v>114</v>
      </c>
      <c r="C105" s="117" t="s">
        <v>113</v>
      </c>
      <c r="D105" s="118"/>
      <c r="E105" s="344" t="s">
        <v>46</v>
      </c>
      <c r="F105" s="345"/>
      <c r="G105" s="346"/>
      <c r="H105" s="344" t="s">
        <v>46</v>
      </c>
      <c r="I105" s="345"/>
      <c r="J105" s="346"/>
      <c r="K105" s="82"/>
      <c r="L105" s="83"/>
      <c r="M105" s="84">
        <f t="shared" ref="M105:M106" si="94">K105*L105</f>
        <v>0</v>
      </c>
      <c r="N105" s="82"/>
      <c r="O105" s="83"/>
      <c r="P105" s="197">
        <f t="shared" ref="P105:P106" si="95">N105*O105</f>
        <v>0</v>
      </c>
      <c r="Q105" s="84">
        <f t="shared" ref="Q105:Q106" si="96">G105+M105</f>
        <v>0</v>
      </c>
      <c r="R105" s="84">
        <f t="shared" ref="R105:R106" si="97">J105+P105</f>
        <v>0</v>
      </c>
      <c r="S105" s="84">
        <f t="shared" ref="S105:S106" si="98">Q105-R105</f>
        <v>0</v>
      </c>
      <c r="T105" s="8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40.5" customHeight="1">
      <c r="A106" s="86" t="s">
        <v>37</v>
      </c>
      <c r="B106" s="119" t="s">
        <v>115</v>
      </c>
      <c r="C106" s="120" t="s">
        <v>113</v>
      </c>
      <c r="D106" s="118"/>
      <c r="E106" s="347"/>
      <c r="F106" s="348"/>
      <c r="G106" s="349"/>
      <c r="H106" s="347"/>
      <c r="I106" s="348"/>
      <c r="J106" s="349"/>
      <c r="K106" s="82"/>
      <c r="L106" s="83"/>
      <c r="M106" s="84">
        <f t="shared" si="94"/>
        <v>0</v>
      </c>
      <c r="N106" s="82"/>
      <c r="O106" s="83"/>
      <c r="P106" s="197">
        <f t="shared" si="95"/>
        <v>0</v>
      </c>
      <c r="Q106" s="84">
        <f t="shared" si="96"/>
        <v>0</v>
      </c>
      <c r="R106" s="84">
        <f t="shared" si="97"/>
        <v>0</v>
      </c>
      <c r="S106" s="84">
        <f t="shared" si="98"/>
        <v>0</v>
      </c>
      <c r="T106" s="8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30" customHeight="1">
      <c r="A107" s="111" t="s">
        <v>116</v>
      </c>
      <c r="B107" s="121"/>
      <c r="C107" s="122"/>
      <c r="D107" s="99"/>
      <c r="E107" s="100"/>
      <c r="F107" s="101"/>
      <c r="G107" s="102">
        <f>SUM(G105:G106)</f>
        <v>0</v>
      </c>
      <c r="H107" s="100"/>
      <c r="I107" s="101"/>
      <c r="J107" s="102">
        <f>SUM(J105:J106)</f>
        <v>0</v>
      </c>
      <c r="K107" s="100"/>
      <c r="L107" s="101"/>
      <c r="M107" s="102">
        <f>SUM(M105:M106)</f>
        <v>0</v>
      </c>
      <c r="N107" s="100"/>
      <c r="O107" s="101"/>
      <c r="P107" s="284">
        <f t="shared" ref="P107:S107" si="99">SUM(P105:P106)</f>
        <v>0</v>
      </c>
      <c r="Q107" s="102">
        <f t="shared" si="99"/>
        <v>0</v>
      </c>
      <c r="R107" s="102">
        <f t="shared" si="99"/>
        <v>0</v>
      </c>
      <c r="S107" s="102">
        <f t="shared" si="99"/>
        <v>0</v>
      </c>
      <c r="T107" s="103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30" customHeight="1">
      <c r="A108" s="71" t="s">
        <v>26</v>
      </c>
      <c r="B108" s="123" t="s">
        <v>117</v>
      </c>
      <c r="C108" s="205" t="s">
        <v>118</v>
      </c>
      <c r="D108" s="73"/>
      <c r="E108" s="74"/>
      <c r="F108" s="75"/>
      <c r="G108" s="104"/>
      <c r="H108" s="74"/>
      <c r="I108" s="75"/>
      <c r="J108" s="104"/>
      <c r="K108" s="74"/>
      <c r="L108" s="75"/>
      <c r="M108" s="104"/>
      <c r="N108" s="74"/>
      <c r="O108" s="75"/>
      <c r="P108" s="283"/>
      <c r="Q108" s="104"/>
      <c r="R108" s="104"/>
      <c r="S108" s="104"/>
      <c r="T108" s="77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</row>
    <row r="109" spans="1:38" ht="41.25" customHeight="1">
      <c r="A109" s="86" t="s">
        <v>37</v>
      </c>
      <c r="B109" s="124" t="s">
        <v>119</v>
      </c>
      <c r="C109" s="125" t="s">
        <v>118</v>
      </c>
      <c r="D109" s="118" t="s">
        <v>120</v>
      </c>
      <c r="E109" s="350" t="s">
        <v>46</v>
      </c>
      <c r="F109" s="348"/>
      <c r="G109" s="349"/>
      <c r="H109" s="350" t="s">
        <v>46</v>
      </c>
      <c r="I109" s="348"/>
      <c r="J109" s="349"/>
      <c r="K109" s="82">
        <v>1</v>
      </c>
      <c r="L109" s="83">
        <v>20000</v>
      </c>
      <c r="M109" s="84">
        <f>K109*L109</f>
        <v>20000</v>
      </c>
      <c r="N109" s="82">
        <v>1</v>
      </c>
      <c r="O109" s="83">
        <v>20000</v>
      </c>
      <c r="P109" s="197">
        <f>N109*O109</f>
        <v>20000</v>
      </c>
      <c r="Q109" s="84">
        <f>G109+M109</f>
        <v>20000</v>
      </c>
      <c r="R109" s="84">
        <f>J109+P109</f>
        <v>20000</v>
      </c>
      <c r="S109" s="84">
        <f>Q109-R109</f>
        <v>0</v>
      </c>
      <c r="T109" s="8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30" customHeight="1">
      <c r="A110" s="111" t="s">
        <v>121</v>
      </c>
      <c r="B110" s="126"/>
      <c r="C110" s="122"/>
      <c r="D110" s="99"/>
      <c r="E110" s="100"/>
      <c r="F110" s="101"/>
      <c r="G110" s="102">
        <f>SUM(G109)</f>
        <v>0</v>
      </c>
      <c r="H110" s="100"/>
      <c r="I110" s="101"/>
      <c r="J110" s="102">
        <f>SUM(J109)</f>
        <v>0</v>
      </c>
      <c r="K110" s="100"/>
      <c r="L110" s="101"/>
      <c r="M110" s="102">
        <f>SUM(M109)</f>
        <v>20000</v>
      </c>
      <c r="N110" s="100"/>
      <c r="O110" s="101"/>
      <c r="P110" s="284">
        <f t="shared" ref="P110:S110" si="100">SUM(P109)</f>
        <v>20000</v>
      </c>
      <c r="Q110" s="102">
        <f t="shared" si="100"/>
        <v>20000</v>
      </c>
      <c r="R110" s="102">
        <f t="shared" si="100"/>
        <v>20000</v>
      </c>
      <c r="S110" s="102">
        <f t="shared" si="100"/>
        <v>0</v>
      </c>
      <c r="T110" s="103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19.5" customHeight="1">
      <c r="A111" s="127" t="s">
        <v>122</v>
      </c>
      <c r="B111" s="128"/>
      <c r="C111" s="129"/>
      <c r="D111" s="130"/>
      <c r="E111" s="131"/>
      <c r="F111" s="132"/>
      <c r="G111" s="133">
        <f>G42+G46+G51+G57+G62+G93+G98+G103+G107+G110</f>
        <v>0</v>
      </c>
      <c r="H111" s="131"/>
      <c r="I111" s="132"/>
      <c r="J111" s="133">
        <f>J42+J46+J51+J57+J62+J93+J98+J103+J107+J110</f>
        <v>0</v>
      </c>
      <c r="K111" s="131"/>
      <c r="L111" s="132"/>
      <c r="M111" s="133">
        <f>M42+M46+M51+M57+M62+M93+M98+M103+M107+M110</f>
        <v>243860</v>
      </c>
      <c r="N111" s="131"/>
      <c r="O111" s="132"/>
      <c r="P111" s="285">
        <f t="shared" ref="P111:S111" si="101">P42+P46+P51+P57+P62+P93+P98+P103+P107+P110</f>
        <v>243707.56817000001</v>
      </c>
      <c r="Q111" s="133">
        <f t="shared" si="101"/>
        <v>243860</v>
      </c>
      <c r="R111" s="133">
        <f t="shared" si="101"/>
        <v>243707.56817000001</v>
      </c>
      <c r="S111" s="133">
        <f t="shared" si="101"/>
        <v>152.43182999999323</v>
      </c>
      <c r="T111" s="134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</row>
    <row r="112" spans="1:38" ht="15.75" customHeight="1">
      <c r="A112" s="351"/>
      <c r="B112" s="326"/>
      <c r="C112" s="326"/>
      <c r="D112" s="136"/>
      <c r="E112" s="137"/>
      <c r="F112" s="138"/>
      <c r="G112" s="139"/>
      <c r="H112" s="137"/>
      <c r="I112" s="138"/>
      <c r="J112" s="139"/>
      <c r="K112" s="137"/>
      <c r="L112" s="138"/>
      <c r="M112" s="139"/>
      <c r="N112" s="137"/>
      <c r="O112" s="138"/>
      <c r="P112" s="276"/>
      <c r="Q112" s="139"/>
      <c r="R112" s="139"/>
      <c r="S112" s="139"/>
      <c r="T112" s="140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9.5" customHeight="1">
      <c r="A113" s="325" t="s">
        <v>123</v>
      </c>
      <c r="B113" s="326"/>
      <c r="C113" s="327"/>
      <c r="D113" s="141"/>
      <c r="E113" s="142"/>
      <c r="F113" s="143"/>
      <c r="G113" s="144">
        <f>G22-G111</f>
        <v>0</v>
      </c>
      <c r="H113" s="142"/>
      <c r="I113" s="143"/>
      <c r="J113" s="144">
        <f>J22-J111</f>
        <v>0</v>
      </c>
      <c r="K113" s="145"/>
      <c r="L113" s="143"/>
      <c r="M113" s="146">
        <f>M22-M111</f>
        <v>-243860</v>
      </c>
      <c r="N113" s="145"/>
      <c r="O113" s="143"/>
      <c r="P113" s="286">
        <f t="shared" ref="P113:S113" si="102">P22-P111</f>
        <v>-243707.56817000001</v>
      </c>
      <c r="Q113" s="147">
        <f t="shared" si="102"/>
        <v>-243860</v>
      </c>
      <c r="R113" s="147">
        <f t="shared" si="102"/>
        <v>-243707.56817000001</v>
      </c>
      <c r="S113" s="147">
        <f t="shared" si="102"/>
        <v>-152.43182999999323</v>
      </c>
      <c r="T113" s="148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49"/>
      <c r="B114" s="150"/>
      <c r="C114" s="149"/>
      <c r="D114" s="149"/>
      <c r="E114" s="51"/>
      <c r="F114" s="149"/>
      <c r="G114" s="149"/>
      <c r="H114" s="51"/>
      <c r="I114" s="149"/>
      <c r="J114" s="149"/>
      <c r="K114" s="51"/>
      <c r="L114" s="149"/>
      <c r="M114" s="149"/>
      <c r="N114" s="51"/>
      <c r="O114" s="149"/>
      <c r="P114" s="277"/>
      <c r="Q114" s="149"/>
      <c r="R114" s="149"/>
      <c r="S114" s="149"/>
      <c r="T114" s="149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49"/>
      <c r="B115" s="150"/>
      <c r="C115" s="149"/>
      <c r="D115" s="149"/>
      <c r="E115" s="51"/>
      <c r="F115" s="149"/>
      <c r="G115" s="149"/>
      <c r="H115" s="51"/>
      <c r="I115" s="149"/>
      <c r="J115" s="149"/>
      <c r="K115" s="51"/>
      <c r="L115" s="149"/>
      <c r="M115" s="149"/>
      <c r="N115" s="51"/>
      <c r="O115" s="149"/>
      <c r="P115" s="277"/>
      <c r="Q115" s="149"/>
      <c r="R115" s="149"/>
      <c r="S115" s="149"/>
      <c r="T115" s="149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49" t="s">
        <v>124</v>
      </c>
      <c r="B116" s="150"/>
      <c r="C116" s="190" t="s">
        <v>217</v>
      </c>
      <c r="D116" s="149"/>
      <c r="E116" s="152"/>
      <c r="F116" s="151"/>
      <c r="G116" s="149"/>
      <c r="H116" s="343" t="s">
        <v>218</v>
      </c>
      <c r="I116" s="343"/>
      <c r="J116" s="343"/>
      <c r="K116" s="343"/>
      <c r="L116" s="149"/>
      <c r="M116" s="149"/>
      <c r="N116" s="51"/>
      <c r="O116" s="149"/>
      <c r="P116" s="277"/>
      <c r="Q116" s="149"/>
      <c r="R116" s="149"/>
      <c r="S116" s="149"/>
      <c r="T116" s="149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1"/>
      <c r="C117" s="153" t="s">
        <v>125</v>
      </c>
      <c r="D117" s="149"/>
      <c r="E117" s="328" t="s">
        <v>126</v>
      </c>
      <c r="F117" s="329"/>
      <c r="G117" s="149"/>
      <c r="H117" s="51"/>
      <c r="I117" s="154" t="s">
        <v>127</v>
      </c>
      <c r="J117" s="149"/>
      <c r="K117" s="51"/>
      <c r="L117" s="154"/>
      <c r="M117" s="149"/>
      <c r="N117" s="51"/>
      <c r="O117" s="154"/>
      <c r="P117" s="277"/>
      <c r="Q117" s="149"/>
      <c r="R117" s="149"/>
      <c r="S117" s="149"/>
      <c r="T117" s="149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1"/>
      <c r="C118" s="155"/>
      <c r="D118" s="156"/>
      <c r="E118" s="157"/>
      <c r="F118" s="158"/>
      <c r="G118" s="159"/>
      <c r="H118" s="157"/>
      <c r="I118" s="158"/>
      <c r="J118" s="159"/>
      <c r="K118" s="160"/>
      <c r="L118" s="158"/>
      <c r="M118" s="159"/>
      <c r="N118" s="160"/>
      <c r="O118" s="158"/>
      <c r="P118" s="278"/>
      <c r="Q118" s="159"/>
      <c r="R118" s="159"/>
      <c r="S118" s="159"/>
      <c r="T118" s="149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49"/>
      <c r="B119" s="150"/>
      <c r="C119" s="149"/>
      <c r="D119" s="149"/>
      <c r="E119" s="51"/>
      <c r="F119" s="149"/>
      <c r="G119" s="149"/>
      <c r="H119" s="51"/>
      <c r="I119" s="149"/>
      <c r="J119" s="149"/>
      <c r="K119" s="51"/>
      <c r="L119" s="149"/>
      <c r="M119" s="149"/>
      <c r="N119" s="51"/>
      <c r="O119" s="149"/>
      <c r="P119" s="277"/>
      <c r="Q119" s="149"/>
      <c r="R119" s="149"/>
      <c r="S119" s="149"/>
      <c r="T119" s="149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49"/>
      <c r="B120" s="150"/>
      <c r="C120" s="149"/>
      <c r="D120" s="149"/>
      <c r="E120" s="51"/>
      <c r="F120" s="149"/>
      <c r="G120" s="149"/>
      <c r="H120" s="51"/>
      <c r="I120" s="149"/>
      <c r="J120" s="149"/>
      <c r="K120" s="51"/>
      <c r="L120" s="149"/>
      <c r="M120" s="149"/>
      <c r="N120" s="51"/>
      <c r="O120" s="149"/>
      <c r="P120" s="277"/>
      <c r="Q120" s="149"/>
      <c r="R120" s="149"/>
      <c r="S120" s="149"/>
      <c r="T120" s="149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49"/>
      <c r="B121" s="150"/>
      <c r="C121" s="149"/>
      <c r="D121" s="149"/>
      <c r="E121" s="51"/>
      <c r="F121" s="149"/>
      <c r="G121" s="149"/>
      <c r="H121" s="51"/>
      <c r="I121" s="149"/>
      <c r="J121" s="149"/>
      <c r="K121" s="51"/>
      <c r="L121" s="149"/>
      <c r="M121" s="149"/>
      <c r="N121" s="51"/>
      <c r="O121" s="149"/>
      <c r="P121" s="277"/>
      <c r="Q121" s="149"/>
      <c r="R121" s="149"/>
      <c r="S121" s="149"/>
      <c r="T121" s="149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49"/>
      <c r="B122" s="150"/>
      <c r="C122" s="149"/>
      <c r="D122" s="149"/>
      <c r="E122" s="51"/>
      <c r="F122" s="149"/>
      <c r="G122" s="149"/>
      <c r="H122" s="51"/>
      <c r="I122" s="149"/>
      <c r="J122" s="149"/>
      <c r="K122" s="51"/>
      <c r="L122" s="149"/>
      <c r="M122" s="149"/>
      <c r="N122" s="51"/>
      <c r="O122" s="149"/>
      <c r="P122" s="277"/>
      <c r="Q122" s="149"/>
      <c r="R122" s="149"/>
      <c r="S122" s="149"/>
      <c r="T122" s="149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49"/>
      <c r="B123" s="150"/>
      <c r="C123" s="149"/>
      <c r="D123" s="149"/>
      <c r="E123" s="51"/>
      <c r="F123" s="149"/>
      <c r="G123" s="149"/>
      <c r="H123" s="51"/>
      <c r="I123" s="149"/>
      <c r="J123" s="149"/>
      <c r="K123" s="51"/>
      <c r="L123" s="149"/>
      <c r="M123" s="149"/>
      <c r="N123" s="51"/>
      <c r="O123" s="149"/>
      <c r="P123" s="277"/>
      <c r="Q123" s="149"/>
      <c r="R123" s="149"/>
      <c r="S123" s="149"/>
      <c r="T123" s="149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264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264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264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26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264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264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264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264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264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264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264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26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264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264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264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264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26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264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264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264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264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264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264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264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264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264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264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264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264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264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264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264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264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264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264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264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264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264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264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26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26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26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264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26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26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26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26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264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26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26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26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26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264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26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26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264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264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26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264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264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264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26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26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26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26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264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26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26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264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264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264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26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26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264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26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264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26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26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264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264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26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264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264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264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26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26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26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264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264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264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264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264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264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264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264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264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264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264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264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264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264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264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264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264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264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264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264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264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264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264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264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264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264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264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264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264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264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264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264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264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264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264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264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264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264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264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264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264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264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264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264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264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264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264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264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264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264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264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264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264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264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264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264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264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264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264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264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264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264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264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264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264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264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264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264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264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264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264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264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264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264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264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264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264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264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264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264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264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264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264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264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264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264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264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264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264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264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264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264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264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264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264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264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264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264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264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264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264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264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264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264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264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264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264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/>
    <row r="319" spans="1:38" ht="15.75" customHeight="1"/>
    <row r="320" spans="1:3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</sheetData>
  <autoFilter ref="A19:T19"/>
  <mergeCells count="26">
    <mergeCell ref="A113:C113"/>
    <mergeCell ref="E117:F117"/>
    <mergeCell ref="E17:G17"/>
    <mergeCell ref="H17:J17"/>
    <mergeCell ref="A23:C23"/>
    <mergeCell ref="E31:G37"/>
    <mergeCell ref="H31:J37"/>
    <mergeCell ref="E39:G41"/>
    <mergeCell ref="H39:J41"/>
    <mergeCell ref="H116:K116"/>
    <mergeCell ref="E105:G106"/>
    <mergeCell ref="H105:J106"/>
    <mergeCell ref="E109:G109"/>
    <mergeCell ref="H109:J109"/>
    <mergeCell ref="A112:C11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0"/>
  <sheetViews>
    <sheetView topLeftCell="B1" zoomScale="62" zoomScaleNormal="62" workbookViewId="0">
      <selection activeCell="E22" sqref="E22"/>
    </sheetView>
  </sheetViews>
  <sheetFormatPr defaultColWidth="12.59765625" defaultRowHeight="15" customHeight="1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8.5" customWidth="1"/>
    <col min="8" max="8" width="21.3984375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>
      <c r="A1" s="161"/>
      <c r="B1" s="161"/>
      <c r="C1" s="161"/>
      <c r="D1" s="162"/>
      <c r="E1" s="161"/>
      <c r="F1" s="162"/>
      <c r="G1" s="161"/>
      <c r="H1" s="161"/>
      <c r="I1" s="163"/>
      <c r="J1" s="164" t="s">
        <v>128</v>
      </c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5" customHeight="1">
      <c r="A2" s="161"/>
      <c r="B2" s="161"/>
      <c r="C2" s="161"/>
      <c r="D2" s="162"/>
      <c r="E2" s="161"/>
      <c r="F2" s="162"/>
      <c r="G2" s="161"/>
      <c r="H2" s="359" t="s">
        <v>129</v>
      </c>
      <c r="I2" s="317"/>
      <c r="J2" s="317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5" customHeight="1">
      <c r="A3" s="161"/>
      <c r="B3" s="161"/>
      <c r="C3" s="161"/>
      <c r="D3" s="162"/>
      <c r="E3" s="161"/>
      <c r="F3" s="162"/>
      <c r="G3" s="161"/>
      <c r="H3" s="359" t="s">
        <v>130</v>
      </c>
      <c r="I3" s="317"/>
      <c r="J3" s="317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ht="14.25" customHeight="1">
      <c r="A4" s="161"/>
      <c r="B4" s="161"/>
      <c r="C4" s="161"/>
      <c r="D4" s="162"/>
      <c r="E4" s="161"/>
      <c r="F4" s="162"/>
      <c r="G4" s="161"/>
      <c r="H4" s="161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</row>
    <row r="5" spans="1:26" ht="21" customHeight="1">
      <c r="A5" s="161"/>
      <c r="B5" s="357" t="s">
        <v>131</v>
      </c>
      <c r="C5" s="317"/>
      <c r="D5" s="317"/>
      <c r="E5" s="317"/>
      <c r="F5" s="317"/>
      <c r="G5" s="317"/>
      <c r="H5" s="317"/>
      <c r="I5" s="317"/>
      <c r="J5" s="317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21" customHeight="1">
      <c r="A6" s="161"/>
      <c r="B6" s="357" t="s">
        <v>132</v>
      </c>
      <c r="C6" s="317"/>
      <c r="D6" s="317"/>
      <c r="E6" s="317"/>
      <c r="F6" s="317"/>
      <c r="G6" s="317"/>
      <c r="H6" s="317"/>
      <c r="I6" s="317"/>
      <c r="J6" s="317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21" customHeight="1">
      <c r="A7" s="161"/>
      <c r="B7" s="360" t="s">
        <v>133</v>
      </c>
      <c r="C7" s="317"/>
      <c r="D7" s="317"/>
      <c r="E7" s="317"/>
      <c r="F7" s="317"/>
      <c r="G7" s="317"/>
      <c r="H7" s="317"/>
      <c r="I7" s="317"/>
      <c r="J7" s="317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21" customHeight="1">
      <c r="A8" s="161"/>
      <c r="B8" s="357" t="s">
        <v>134</v>
      </c>
      <c r="C8" s="317"/>
      <c r="D8" s="317"/>
      <c r="E8" s="317"/>
      <c r="F8" s="317"/>
      <c r="G8" s="317"/>
      <c r="H8" s="317"/>
      <c r="I8" s="317"/>
      <c r="J8" s="317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14.25" customHeight="1">
      <c r="A9" s="161"/>
      <c r="B9" s="161"/>
      <c r="C9" s="161"/>
      <c r="D9" s="162"/>
      <c r="E9" s="161"/>
      <c r="F9" s="162"/>
      <c r="G9" s="161"/>
      <c r="H9" s="161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44.25" customHeight="1">
      <c r="A10" s="165"/>
      <c r="B10" s="358" t="s">
        <v>135</v>
      </c>
      <c r="C10" s="353"/>
      <c r="D10" s="355"/>
      <c r="E10" s="356" t="s">
        <v>136</v>
      </c>
      <c r="F10" s="353"/>
      <c r="G10" s="353"/>
      <c r="H10" s="353"/>
      <c r="I10" s="353"/>
      <c r="J10" s="35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61.5" customHeight="1">
      <c r="A11" s="166" t="s">
        <v>137</v>
      </c>
      <c r="B11" s="166" t="s">
        <v>138</v>
      </c>
      <c r="C11" s="166" t="s">
        <v>5</v>
      </c>
      <c r="D11" s="167" t="s">
        <v>139</v>
      </c>
      <c r="E11" s="166" t="s">
        <v>140</v>
      </c>
      <c r="F11" s="167" t="s">
        <v>139</v>
      </c>
      <c r="G11" s="166" t="s">
        <v>141</v>
      </c>
      <c r="H11" s="166" t="s">
        <v>142</v>
      </c>
      <c r="I11" s="166" t="s">
        <v>143</v>
      </c>
      <c r="J11" s="166" t="s">
        <v>144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15" customHeight="1">
      <c r="A12" s="168"/>
      <c r="B12" s="168" t="s">
        <v>35</v>
      </c>
      <c r="C12" s="169"/>
      <c r="D12" s="170"/>
      <c r="E12" s="169"/>
      <c r="F12" s="170"/>
      <c r="G12" s="169"/>
      <c r="H12" s="169"/>
      <c r="I12" s="170"/>
      <c r="J12" s="1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5" customHeight="1">
      <c r="A13" s="168"/>
      <c r="B13" s="168" t="s">
        <v>57</v>
      </c>
      <c r="C13" s="169"/>
      <c r="D13" s="170"/>
      <c r="E13" s="169"/>
      <c r="F13" s="170"/>
      <c r="G13" s="169"/>
      <c r="H13" s="169"/>
      <c r="I13" s="170"/>
      <c r="J13" s="169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5" customHeight="1">
      <c r="A14" s="168"/>
      <c r="B14" s="168" t="s">
        <v>59</v>
      </c>
      <c r="C14" s="169"/>
      <c r="D14" s="170"/>
      <c r="E14" s="169"/>
      <c r="F14" s="170"/>
      <c r="G14" s="169"/>
      <c r="H14" s="169"/>
      <c r="I14" s="170"/>
      <c r="J14" s="169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5" customHeight="1">
      <c r="A15" s="168"/>
      <c r="B15" s="168" t="s">
        <v>63</v>
      </c>
      <c r="C15" s="169"/>
      <c r="D15" s="170"/>
      <c r="E15" s="169"/>
      <c r="F15" s="170"/>
      <c r="G15" s="169"/>
      <c r="H15" s="169"/>
      <c r="I15" s="170"/>
      <c r="J15" s="169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5" customHeight="1">
      <c r="A16" s="168"/>
      <c r="B16" s="168" t="s">
        <v>70</v>
      </c>
      <c r="C16" s="169"/>
      <c r="D16" s="170"/>
      <c r="E16" s="169"/>
      <c r="F16" s="170"/>
      <c r="G16" s="169"/>
      <c r="H16" s="169"/>
      <c r="I16" s="170"/>
      <c r="J16" s="169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5" customHeight="1">
      <c r="A17" s="168"/>
      <c r="B17" s="168"/>
      <c r="C17" s="169"/>
      <c r="D17" s="170"/>
      <c r="E17" s="169"/>
      <c r="F17" s="170"/>
      <c r="G17" s="169"/>
      <c r="H17" s="169"/>
      <c r="I17" s="170"/>
      <c r="J17" s="169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>
      <c r="A18" s="171"/>
      <c r="B18" s="352" t="s">
        <v>145</v>
      </c>
      <c r="C18" s="353"/>
      <c r="D18" s="172">
        <f>SUM(D12:D17)</f>
        <v>0</v>
      </c>
      <c r="E18" s="173"/>
      <c r="F18" s="172">
        <f>SUM(F12:F17)</f>
        <v>0</v>
      </c>
      <c r="G18" s="173"/>
      <c r="H18" s="173"/>
      <c r="I18" s="172">
        <f>SUM(I12:I17)</f>
        <v>0</v>
      </c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14.25" customHeight="1">
      <c r="A19" s="161"/>
      <c r="B19" s="161"/>
      <c r="C19" s="161"/>
      <c r="D19" s="162"/>
      <c r="E19" s="161"/>
      <c r="F19" s="162"/>
      <c r="G19" s="161"/>
      <c r="H19" s="161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4.25" customHeight="1">
      <c r="A20" s="161"/>
      <c r="B20" s="161"/>
      <c r="C20" s="161"/>
      <c r="D20" s="162"/>
      <c r="E20" s="161"/>
      <c r="F20" s="162"/>
      <c r="G20" s="161"/>
      <c r="H20" s="161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44.25" customHeight="1">
      <c r="A21" s="165"/>
      <c r="B21" s="354" t="s">
        <v>146</v>
      </c>
      <c r="C21" s="353"/>
      <c r="D21" s="355"/>
      <c r="E21" s="356" t="s">
        <v>136</v>
      </c>
      <c r="F21" s="353"/>
      <c r="G21" s="353"/>
      <c r="H21" s="353"/>
      <c r="I21" s="353"/>
      <c r="J21" s="35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61.5" customHeight="1">
      <c r="A22" s="166" t="s">
        <v>137</v>
      </c>
      <c r="B22" s="166" t="s">
        <v>138</v>
      </c>
      <c r="C22" s="166" t="s">
        <v>5</v>
      </c>
      <c r="D22" s="167" t="s">
        <v>139</v>
      </c>
      <c r="E22" s="166" t="s">
        <v>140</v>
      </c>
      <c r="F22" s="167" t="s">
        <v>139</v>
      </c>
      <c r="G22" s="166" t="s">
        <v>141</v>
      </c>
      <c r="H22" s="166" t="s">
        <v>142</v>
      </c>
      <c r="I22" s="166" t="s">
        <v>143</v>
      </c>
      <c r="J22" s="166" t="s">
        <v>144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5" customHeight="1">
      <c r="A23" s="168"/>
      <c r="B23" s="168" t="s">
        <v>35</v>
      </c>
      <c r="C23" s="169"/>
      <c r="D23" s="170"/>
      <c r="E23" s="169"/>
      <c r="F23" s="170"/>
      <c r="G23" s="169"/>
      <c r="H23" s="169"/>
      <c r="I23" s="170"/>
      <c r="J23" s="169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15" customHeight="1">
      <c r="A24" s="168"/>
      <c r="B24" s="168" t="s">
        <v>57</v>
      </c>
      <c r="C24" s="169"/>
      <c r="D24" s="170"/>
      <c r="E24" s="169"/>
      <c r="F24" s="170"/>
      <c r="G24" s="169"/>
      <c r="H24" s="169"/>
      <c r="I24" s="170"/>
      <c r="J24" s="169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ht="15" customHeight="1">
      <c r="A25" s="168"/>
      <c r="B25" s="168" t="s">
        <v>59</v>
      </c>
      <c r="C25" s="169"/>
      <c r="D25" s="170"/>
      <c r="E25" s="169"/>
      <c r="F25" s="170"/>
      <c r="G25" s="169"/>
      <c r="H25" s="169"/>
      <c r="I25" s="170"/>
      <c r="J25" s="169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ht="15" customHeight="1">
      <c r="A26" s="168"/>
      <c r="B26" s="168" t="s">
        <v>63</v>
      </c>
      <c r="C26" s="169"/>
      <c r="D26" s="170"/>
      <c r="E26" s="169"/>
      <c r="F26" s="170"/>
      <c r="G26" s="169"/>
      <c r="H26" s="169"/>
      <c r="I26" s="170"/>
      <c r="J26" s="169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6" ht="15" customHeight="1">
      <c r="A27" s="168"/>
      <c r="B27" s="168" t="s">
        <v>70</v>
      </c>
      <c r="C27" s="169"/>
      <c r="D27" s="170"/>
      <c r="E27" s="169"/>
      <c r="F27" s="170"/>
      <c r="G27" s="169"/>
      <c r="H27" s="169"/>
      <c r="I27" s="170"/>
      <c r="J27" s="169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6" ht="15" customHeight="1">
      <c r="A28" s="168"/>
      <c r="B28" s="168"/>
      <c r="C28" s="169"/>
      <c r="D28" s="170"/>
      <c r="E28" s="169"/>
      <c r="F28" s="170"/>
      <c r="G28" s="169"/>
      <c r="H28" s="169"/>
      <c r="I28" s="170"/>
      <c r="J28" s="169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spans="1:26" ht="15" customHeight="1">
      <c r="A29" s="171"/>
      <c r="B29" s="352" t="s">
        <v>145</v>
      </c>
      <c r="C29" s="353"/>
      <c r="D29" s="172">
        <f>SUM(D23:D28)</f>
        <v>0</v>
      </c>
      <c r="E29" s="173"/>
      <c r="F29" s="172">
        <f>SUM(F23:F28)</f>
        <v>0</v>
      </c>
      <c r="G29" s="173"/>
      <c r="H29" s="173"/>
      <c r="I29" s="172">
        <f>SUM(I23:I28)</f>
        <v>0</v>
      </c>
      <c r="J29" s="173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ht="14.25" customHeight="1">
      <c r="A30" s="161"/>
      <c r="B30" s="161"/>
      <c r="C30" s="161"/>
      <c r="D30" s="162"/>
      <c r="E30" s="161"/>
      <c r="F30" s="162"/>
      <c r="G30" s="161"/>
      <c r="H30" s="161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spans="1:26" ht="14.25" customHeight="1">
      <c r="A31" s="175"/>
      <c r="B31" s="175" t="s">
        <v>147</v>
      </c>
      <c r="C31" s="175"/>
      <c r="D31" s="176"/>
      <c r="E31" s="175"/>
      <c r="F31" s="176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1:26" ht="14.25" customHeight="1">
      <c r="A32" s="161"/>
      <c r="B32" s="161"/>
      <c r="C32" s="161"/>
      <c r="D32" s="162"/>
      <c r="E32" s="161"/>
      <c r="F32" s="162"/>
      <c r="G32" s="161"/>
      <c r="H32" s="161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spans="1:26" ht="14.25" customHeight="1">
      <c r="A33" s="161"/>
      <c r="B33" s="161"/>
      <c r="C33" s="161"/>
      <c r="D33" s="162"/>
      <c r="E33" s="161"/>
      <c r="F33" s="162"/>
      <c r="G33" s="161"/>
      <c r="H33" s="161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4.25" customHeight="1">
      <c r="A34" s="161"/>
      <c r="B34" s="161"/>
      <c r="C34" s="161"/>
      <c r="D34" s="162"/>
      <c r="E34" s="161"/>
      <c r="F34" s="162"/>
      <c r="G34" s="161"/>
      <c r="H34" s="161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4.25" customHeight="1">
      <c r="A35" s="161"/>
      <c r="B35" s="161"/>
      <c r="C35" s="161"/>
      <c r="D35" s="162"/>
      <c r="E35" s="161"/>
      <c r="F35" s="162"/>
      <c r="G35" s="161"/>
      <c r="H35" s="161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4.25" customHeight="1">
      <c r="A36" s="161"/>
      <c r="B36" s="161"/>
      <c r="C36" s="161"/>
      <c r="D36" s="162"/>
      <c r="E36" s="161"/>
      <c r="F36" s="162"/>
      <c r="G36" s="161"/>
      <c r="H36" s="161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4.25" customHeight="1">
      <c r="A37" s="161"/>
      <c r="B37" s="161"/>
      <c r="C37" s="161"/>
      <c r="D37" s="162"/>
      <c r="E37" s="161"/>
      <c r="F37" s="162"/>
      <c r="G37" s="161"/>
      <c r="H37" s="161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spans="1:26" ht="14.25" customHeight="1">
      <c r="A38" s="161"/>
      <c r="B38" s="161"/>
      <c r="C38" s="161"/>
      <c r="D38" s="162"/>
      <c r="E38" s="161"/>
      <c r="F38" s="162"/>
      <c r="G38" s="161"/>
      <c r="H38" s="161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spans="1:26" ht="14.25" customHeight="1">
      <c r="A39" s="161"/>
      <c r="B39" s="161"/>
      <c r="C39" s="161"/>
      <c r="D39" s="162"/>
      <c r="E39" s="161"/>
      <c r="F39" s="162"/>
      <c r="G39" s="161"/>
      <c r="H39" s="161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spans="1:26" ht="14.25" customHeight="1">
      <c r="A40" s="161"/>
      <c r="B40" s="161"/>
      <c r="C40" s="161"/>
      <c r="D40" s="162"/>
      <c r="E40" s="161"/>
      <c r="F40" s="162"/>
      <c r="G40" s="161"/>
      <c r="H40" s="161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 spans="1:26" ht="14.25" customHeight="1">
      <c r="A41" s="161"/>
      <c r="B41" s="161"/>
      <c r="C41" s="161"/>
      <c r="D41" s="162"/>
      <c r="E41" s="161"/>
      <c r="F41" s="162"/>
      <c r="G41" s="161"/>
      <c r="H41" s="161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</row>
    <row r="42" spans="1:26" ht="14.25" customHeight="1">
      <c r="A42" s="161"/>
      <c r="B42" s="161"/>
      <c r="C42" s="161"/>
      <c r="D42" s="162"/>
      <c r="E42" s="161"/>
      <c r="F42" s="162"/>
      <c r="G42" s="161"/>
      <c r="H42" s="161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</row>
    <row r="43" spans="1:26" ht="14.25" customHeight="1">
      <c r="A43" s="161"/>
      <c r="B43" s="161"/>
      <c r="C43" s="161"/>
      <c r="D43" s="162"/>
      <c r="E43" s="161"/>
      <c r="F43" s="162"/>
      <c r="G43" s="161"/>
      <c r="H43" s="161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</row>
    <row r="44" spans="1:26" ht="14.25" customHeight="1">
      <c r="A44" s="161"/>
      <c r="B44" s="161"/>
      <c r="C44" s="161"/>
      <c r="D44" s="162"/>
      <c r="E44" s="161"/>
      <c r="F44" s="162"/>
      <c r="G44" s="161"/>
      <c r="H44" s="161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</row>
    <row r="45" spans="1:26" ht="14.25" customHeight="1">
      <c r="A45" s="161"/>
      <c r="B45" s="161"/>
      <c r="C45" s="161"/>
      <c r="D45" s="162"/>
      <c r="E45" s="161"/>
      <c r="F45" s="162"/>
      <c r="G45" s="161"/>
      <c r="H45" s="161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</row>
    <row r="46" spans="1:26" ht="14.25" customHeight="1">
      <c r="A46" s="161"/>
      <c r="B46" s="161"/>
      <c r="C46" s="161"/>
      <c r="D46" s="162"/>
      <c r="E46" s="161"/>
      <c r="F46" s="162"/>
      <c r="G46" s="161"/>
      <c r="H46" s="161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</row>
    <row r="47" spans="1:26" ht="14.25" customHeight="1">
      <c r="A47" s="161"/>
      <c r="B47" s="161"/>
      <c r="C47" s="161"/>
      <c r="D47" s="162"/>
      <c r="E47" s="161"/>
      <c r="F47" s="162"/>
      <c r="G47" s="161"/>
      <c r="H47" s="161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</row>
    <row r="48" spans="1:26" ht="14.25" customHeight="1">
      <c r="A48" s="161"/>
      <c r="B48" s="161"/>
      <c r="C48" s="161"/>
      <c r="D48" s="162"/>
      <c r="E48" s="161"/>
      <c r="F48" s="162"/>
      <c r="G48" s="161"/>
      <c r="H48" s="161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</row>
    <row r="49" spans="1:26" ht="14.25" customHeight="1">
      <c r="A49" s="161"/>
      <c r="B49" s="161"/>
      <c r="C49" s="161"/>
      <c r="D49" s="162"/>
      <c r="E49" s="161"/>
      <c r="F49" s="162"/>
      <c r="G49" s="161"/>
      <c r="H49" s="161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</row>
    <row r="50" spans="1:26" ht="14.25" customHeight="1">
      <c r="A50" s="161"/>
      <c r="B50" s="161"/>
      <c r="C50" s="161"/>
      <c r="D50" s="162"/>
      <c r="E50" s="161"/>
      <c r="F50" s="162"/>
      <c r="G50" s="161"/>
      <c r="H50" s="161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</row>
    <row r="51" spans="1:26" ht="14.25" customHeight="1">
      <c r="A51" s="161"/>
      <c r="B51" s="161"/>
      <c r="C51" s="161"/>
      <c r="D51" s="162"/>
      <c r="E51" s="161"/>
      <c r="F51" s="162"/>
      <c r="G51" s="161"/>
      <c r="H51" s="161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</row>
    <row r="52" spans="1:26" ht="14.25" customHeight="1">
      <c r="A52" s="161"/>
      <c r="B52" s="161"/>
      <c r="C52" s="161"/>
      <c r="D52" s="162"/>
      <c r="E52" s="161"/>
      <c r="F52" s="162"/>
      <c r="G52" s="161"/>
      <c r="H52" s="161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</row>
    <row r="53" spans="1:26" ht="14.25" customHeight="1">
      <c r="A53" s="161"/>
      <c r="B53" s="161"/>
      <c r="C53" s="161"/>
      <c r="D53" s="162"/>
      <c r="E53" s="161"/>
      <c r="F53" s="162"/>
      <c r="G53" s="161"/>
      <c r="H53" s="161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spans="1:26" ht="14.25" customHeight="1">
      <c r="A54" s="161"/>
      <c r="B54" s="161"/>
      <c r="C54" s="161"/>
      <c r="D54" s="162"/>
      <c r="E54" s="161"/>
      <c r="F54" s="162"/>
      <c r="G54" s="161"/>
      <c r="H54" s="161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</row>
    <row r="55" spans="1:26" ht="14.25" customHeight="1">
      <c r="A55" s="161"/>
      <c r="B55" s="161"/>
      <c r="C55" s="161"/>
      <c r="D55" s="162"/>
      <c r="E55" s="161"/>
      <c r="F55" s="162"/>
      <c r="G55" s="161"/>
      <c r="H55" s="161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spans="1:26" ht="14.25" customHeight="1">
      <c r="A56" s="161"/>
      <c r="B56" s="161"/>
      <c r="C56" s="161"/>
      <c r="D56" s="162"/>
      <c r="E56" s="161"/>
      <c r="F56" s="162"/>
      <c r="G56" s="161"/>
      <c r="H56" s="161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spans="1:26" ht="14.25" customHeight="1">
      <c r="A57" s="161"/>
      <c r="B57" s="161"/>
      <c r="C57" s="161"/>
      <c r="D57" s="162"/>
      <c r="E57" s="161"/>
      <c r="F57" s="162"/>
      <c r="G57" s="161"/>
      <c r="H57" s="161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</row>
    <row r="58" spans="1:26" ht="14.25" customHeight="1">
      <c r="A58" s="161"/>
      <c r="B58" s="161"/>
      <c r="C58" s="161"/>
      <c r="D58" s="162"/>
      <c r="E58" s="161"/>
      <c r="F58" s="162"/>
      <c r="G58" s="161"/>
      <c r="H58" s="161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1:26" ht="14.25" customHeight="1">
      <c r="A59" s="161"/>
      <c r="B59" s="161"/>
      <c r="C59" s="161"/>
      <c r="D59" s="162"/>
      <c r="E59" s="161"/>
      <c r="F59" s="162"/>
      <c r="G59" s="161"/>
      <c r="H59" s="161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</row>
    <row r="60" spans="1:26" ht="14.25" customHeight="1">
      <c r="A60" s="161"/>
      <c r="B60" s="161"/>
      <c r="C60" s="161"/>
      <c r="D60" s="162"/>
      <c r="E60" s="161"/>
      <c r="F60" s="162"/>
      <c r="G60" s="161"/>
      <c r="H60" s="161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</row>
    <row r="61" spans="1:26" ht="14.25" customHeight="1">
      <c r="A61" s="161"/>
      <c r="B61" s="161"/>
      <c r="C61" s="161"/>
      <c r="D61" s="162"/>
      <c r="E61" s="161"/>
      <c r="F61" s="162"/>
      <c r="G61" s="161"/>
      <c r="H61" s="161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4.25" customHeight="1">
      <c r="A62" s="161"/>
      <c r="B62" s="161"/>
      <c r="C62" s="161"/>
      <c r="D62" s="162"/>
      <c r="E62" s="161"/>
      <c r="F62" s="162"/>
      <c r="G62" s="161"/>
      <c r="H62" s="161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4.25" customHeight="1">
      <c r="A63" s="161"/>
      <c r="B63" s="161"/>
      <c r="C63" s="161"/>
      <c r="D63" s="162"/>
      <c r="E63" s="161"/>
      <c r="F63" s="162"/>
      <c r="G63" s="161"/>
      <c r="H63" s="161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</row>
    <row r="64" spans="1:26" ht="14.25" customHeight="1">
      <c r="A64" s="161"/>
      <c r="B64" s="161"/>
      <c r="C64" s="161"/>
      <c r="D64" s="162"/>
      <c r="E64" s="161"/>
      <c r="F64" s="162"/>
      <c r="G64" s="161"/>
      <c r="H64" s="161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</row>
    <row r="65" spans="1:26" ht="14.25" customHeight="1">
      <c r="A65" s="161"/>
      <c r="B65" s="161"/>
      <c r="C65" s="161"/>
      <c r="D65" s="162"/>
      <c r="E65" s="161"/>
      <c r="F65" s="162"/>
      <c r="G65" s="161"/>
      <c r="H65" s="161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</row>
    <row r="66" spans="1:26" ht="14.25" customHeight="1">
      <c r="A66" s="161"/>
      <c r="B66" s="161"/>
      <c r="C66" s="161"/>
      <c r="D66" s="162"/>
      <c r="E66" s="161"/>
      <c r="F66" s="162"/>
      <c r="G66" s="161"/>
      <c r="H66" s="161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</row>
    <row r="67" spans="1:26" ht="14.25" customHeight="1">
      <c r="A67" s="161"/>
      <c r="B67" s="161"/>
      <c r="C67" s="161"/>
      <c r="D67" s="162"/>
      <c r="E67" s="161"/>
      <c r="F67" s="162"/>
      <c r="G67" s="161"/>
      <c r="H67" s="161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spans="1:26" ht="14.25" customHeight="1">
      <c r="A68" s="161"/>
      <c r="B68" s="161"/>
      <c r="C68" s="161"/>
      <c r="D68" s="162"/>
      <c r="E68" s="161"/>
      <c r="F68" s="162"/>
      <c r="G68" s="161"/>
      <c r="H68" s="161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</row>
    <row r="69" spans="1:26" ht="14.25" customHeight="1">
      <c r="A69" s="161"/>
      <c r="B69" s="161"/>
      <c r="C69" s="161"/>
      <c r="D69" s="162"/>
      <c r="E69" s="161"/>
      <c r="F69" s="162"/>
      <c r="G69" s="161"/>
      <c r="H69" s="161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</row>
    <row r="70" spans="1:26" ht="14.25" customHeight="1">
      <c r="A70" s="161"/>
      <c r="B70" s="161"/>
      <c r="C70" s="161"/>
      <c r="D70" s="162"/>
      <c r="E70" s="161"/>
      <c r="F70" s="162"/>
      <c r="G70" s="161"/>
      <c r="H70" s="161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</row>
    <row r="71" spans="1:26" ht="14.25" customHeight="1">
      <c r="A71" s="161"/>
      <c r="B71" s="161"/>
      <c r="C71" s="161"/>
      <c r="D71" s="162"/>
      <c r="E71" s="161"/>
      <c r="F71" s="162"/>
      <c r="G71" s="161"/>
      <c r="H71" s="161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</row>
    <row r="72" spans="1:26" ht="14.25" customHeight="1">
      <c r="A72" s="161"/>
      <c r="B72" s="161"/>
      <c r="C72" s="161"/>
      <c r="D72" s="162"/>
      <c r="E72" s="161"/>
      <c r="F72" s="162"/>
      <c r="G72" s="161"/>
      <c r="H72" s="161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</row>
    <row r="73" spans="1:26" ht="14.25" customHeight="1">
      <c r="A73" s="161"/>
      <c r="B73" s="161"/>
      <c r="C73" s="161"/>
      <c r="D73" s="162"/>
      <c r="E73" s="161"/>
      <c r="F73" s="162"/>
      <c r="G73" s="161"/>
      <c r="H73" s="161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</row>
    <row r="74" spans="1:26" ht="14.25" customHeight="1">
      <c r="A74" s="161"/>
      <c r="B74" s="161"/>
      <c r="C74" s="161"/>
      <c r="D74" s="162"/>
      <c r="E74" s="161"/>
      <c r="F74" s="162"/>
      <c r="G74" s="161"/>
      <c r="H74" s="161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</row>
    <row r="75" spans="1:26" ht="14.25" customHeight="1">
      <c r="A75" s="161"/>
      <c r="B75" s="161"/>
      <c r="C75" s="161"/>
      <c r="D75" s="162"/>
      <c r="E75" s="161"/>
      <c r="F75" s="162"/>
      <c r="G75" s="161"/>
      <c r="H75" s="161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</row>
    <row r="76" spans="1:26" ht="14.25" customHeight="1">
      <c r="A76" s="161"/>
      <c r="B76" s="161"/>
      <c r="C76" s="161"/>
      <c r="D76" s="162"/>
      <c r="E76" s="161"/>
      <c r="F76" s="162"/>
      <c r="G76" s="161"/>
      <c r="H76" s="161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spans="1:26" ht="14.25" customHeight="1">
      <c r="A77" s="161"/>
      <c r="B77" s="161"/>
      <c r="C77" s="161"/>
      <c r="D77" s="162"/>
      <c r="E77" s="161"/>
      <c r="F77" s="162"/>
      <c r="G77" s="161"/>
      <c r="H77" s="161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</row>
    <row r="78" spans="1:26" ht="14.25" customHeight="1">
      <c r="A78" s="161"/>
      <c r="B78" s="161"/>
      <c r="C78" s="161"/>
      <c r="D78" s="162"/>
      <c r="E78" s="161"/>
      <c r="F78" s="162"/>
      <c r="G78" s="161"/>
      <c r="H78" s="161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</row>
    <row r="79" spans="1:26" ht="14.25" customHeight="1">
      <c r="A79" s="161"/>
      <c r="B79" s="161"/>
      <c r="C79" s="161"/>
      <c r="D79" s="162"/>
      <c r="E79" s="161"/>
      <c r="F79" s="162"/>
      <c r="G79" s="161"/>
      <c r="H79" s="161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</row>
    <row r="80" spans="1:26" ht="14.25" customHeight="1">
      <c r="A80" s="161"/>
      <c r="B80" s="161"/>
      <c r="C80" s="161"/>
      <c r="D80" s="162"/>
      <c r="E80" s="161"/>
      <c r="F80" s="162"/>
      <c r="G80" s="161"/>
      <c r="H80" s="161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</row>
    <row r="81" spans="1:26" ht="14.25" customHeight="1">
      <c r="A81" s="161"/>
      <c r="B81" s="161"/>
      <c r="C81" s="161"/>
      <c r="D81" s="162"/>
      <c r="E81" s="161"/>
      <c r="F81" s="162"/>
      <c r="G81" s="161"/>
      <c r="H81" s="161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</row>
    <row r="82" spans="1:26" ht="14.25" customHeight="1">
      <c r="A82" s="161"/>
      <c r="B82" s="161"/>
      <c r="C82" s="161"/>
      <c r="D82" s="162"/>
      <c r="E82" s="161"/>
      <c r="F82" s="162"/>
      <c r="G82" s="161"/>
      <c r="H82" s="161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</row>
    <row r="83" spans="1:26" ht="14.25" customHeight="1">
      <c r="A83" s="161"/>
      <c r="B83" s="161"/>
      <c r="C83" s="161"/>
      <c r="D83" s="162"/>
      <c r="E83" s="161"/>
      <c r="F83" s="162"/>
      <c r="G83" s="161"/>
      <c r="H83" s="161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</row>
    <row r="84" spans="1:26" ht="14.25" customHeight="1">
      <c r="A84" s="161"/>
      <c r="B84" s="161"/>
      <c r="C84" s="161"/>
      <c r="D84" s="162"/>
      <c r="E84" s="161"/>
      <c r="F84" s="162"/>
      <c r="G84" s="161"/>
      <c r="H84" s="161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</row>
    <row r="85" spans="1:26" ht="14.25" customHeight="1">
      <c r="A85" s="161"/>
      <c r="B85" s="161"/>
      <c r="C85" s="161"/>
      <c r="D85" s="162"/>
      <c r="E85" s="161"/>
      <c r="F85" s="162"/>
      <c r="G85" s="161"/>
      <c r="H85" s="161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</row>
    <row r="86" spans="1:26" ht="14.25" customHeight="1">
      <c r="A86" s="161"/>
      <c r="B86" s="161"/>
      <c r="C86" s="161"/>
      <c r="D86" s="162"/>
      <c r="E86" s="161"/>
      <c r="F86" s="162"/>
      <c r="G86" s="161"/>
      <c r="H86" s="161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</row>
    <row r="87" spans="1:26" ht="14.25" customHeight="1">
      <c r="A87" s="161"/>
      <c r="B87" s="161"/>
      <c r="C87" s="161"/>
      <c r="D87" s="162"/>
      <c r="E87" s="161"/>
      <c r="F87" s="162"/>
      <c r="G87" s="161"/>
      <c r="H87" s="161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</row>
    <row r="88" spans="1:26" ht="14.25" customHeight="1">
      <c r="A88" s="161"/>
      <c r="B88" s="161"/>
      <c r="C88" s="161"/>
      <c r="D88" s="162"/>
      <c r="E88" s="161"/>
      <c r="F88" s="162"/>
      <c r="G88" s="161"/>
      <c r="H88" s="161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</row>
    <row r="89" spans="1:26" ht="14.25" customHeight="1">
      <c r="A89" s="161"/>
      <c r="B89" s="161"/>
      <c r="C89" s="161"/>
      <c r="D89" s="162"/>
      <c r="E89" s="161"/>
      <c r="F89" s="162"/>
      <c r="G89" s="161"/>
      <c r="H89" s="161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</row>
    <row r="90" spans="1:26" ht="14.25" customHeight="1">
      <c r="A90" s="161"/>
      <c r="B90" s="161"/>
      <c r="C90" s="161"/>
      <c r="D90" s="162"/>
      <c r="E90" s="161"/>
      <c r="F90" s="162"/>
      <c r="G90" s="161"/>
      <c r="H90" s="161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</row>
    <row r="91" spans="1:26" ht="14.25" customHeight="1">
      <c r="A91" s="161"/>
      <c r="B91" s="161"/>
      <c r="C91" s="161"/>
      <c r="D91" s="162"/>
      <c r="E91" s="161"/>
      <c r="F91" s="162"/>
      <c r="G91" s="161"/>
      <c r="H91" s="161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</row>
    <row r="92" spans="1:26" ht="14.25" customHeight="1">
      <c r="A92" s="161"/>
      <c r="B92" s="161"/>
      <c r="C92" s="161"/>
      <c r="D92" s="162"/>
      <c r="E92" s="161"/>
      <c r="F92" s="162"/>
      <c r="G92" s="161"/>
      <c r="H92" s="161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</row>
    <row r="93" spans="1:26" ht="14.25" customHeight="1">
      <c r="A93" s="161"/>
      <c r="B93" s="161"/>
      <c r="C93" s="161"/>
      <c r="D93" s="162"/>
      <c r="E93" s="161"/>
      <c r="F93" s="162"/>
      <c r="G93" s="161"/>
      <c r="H93" s="161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</row>
    <row r="94" spans="1:26" ht="14.25" customHeight="1">
      <c r="A94" s="161"/>
      <c r="B94" s="161"/>
      <c r="C94" s="161"/>
      <c r="D94" s="162"/>
      <c r="E94" s="161"/>
      <c r="F94" s="162"/>
      <c r="G94" s="161"/>
      <c r="H94" s="161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</row>
    <row r="95" spans="1:26" ht="14.25" customHeight="1">
      <c r="A95" s="161"/>
      <c r="B95" s="161"/>
      <c r="C95" s="161"/>
      <c r="D95" s="162"/>
      <c r="E95" s="161"/>
      <c r="F95" s="162"/>
      <c r="G95" s="161"/>
      <c r="H95" s="161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</row>
    <row r="96" spans="1:26" ht="14.25" customHeight="1">
      <c r="A96" s="161"/>
      <c r="B96" s="161"/>
      <c r="C96" s="161"/>
      <c r="D96" s="162"/>
      <c r="E96" s="161"/>
      <c r="F96" s="162"/>
      <c r="G96" s="161"/>
      <c r="H96" s="161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</row>
    <row r="97" spans="1:26" ht="14.25" customHeight="1">
      <c r="A97" s="161"/>
      <c r="B97" s="161"/>
      <c r="C97" s="161"/>
      <c r="D97" s="162"/>
      <c r="E97" s="161"/>
      <c r="F97" s="162"/>
      <c r="G97" s="161"/>
      <c r="H97" s="161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</row>
    <row r="98" spans="1:26" ht="14.25" customHeight="1">
      <c r="A98" s="161"/>
      <c r="B98" s="161"/>
      <c r="C98" s="161"/>
      <c r="D98" s="162"/>
      <c r="E98" s="161"/>
      <c r="F98" s="162"/>
      <c r="G98" s="161"/>
      <c r="H98" s="161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</row>
    <row r="99" spans="1:26" ht="14.25" customHeight="1">
      <c r="A99" s="161"/>
      <c r="B99" s="161"/>
      <c r="C99" s="161"/>
      <c r="D99" s="162"/>
      <c r="E99" s="161"/>
      <c r="F99" s="162"/>
      <c r="G99" s="161"/>
      <c r="H99" s="161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</row>
    <row r="100" spans="1:26" ht="14.25" customHeight="1">
      <c r="A100" s="161"/>
      <c r="B100" s="161"/>
      <c r="C100" s="161"/>
      <c r="D100" s="162"/>
      <c r="E100" s="161"/>
      <c r="F100" s="162"/>
      <c r="G100" s="161"/>
      <c r="H100" s="161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</row>
    <row r="101" spans="1:26" ht="14.25" customHeight="1">
      <c r="A101" s="161"/>
      <c r="B101" s="161"/>
      <c r="C101" s="161"/>
      <c r="D101" s="162"/>
      <c r="E101" s="161"/>
      <c r="F101" s="162"/>
      <c r="G101" s="161"/>
      <c r="H101" s="161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</row>
    <row r="102" spans="1:26" ht="14.25" customHeight="1">
      <c r="A102" s="161"/>
      <c r="B102" s="161"/>
      <c r="C102" s="161"/>
      <c r="D102" s="162"/>
      <c r="E102" s="161"/>
      <c r="F102" s="162"/>
      <c r="G102" s="161"/>
      <c r="H102" s="161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</row>
    <row r="103" spans="1:26" ht="14.25" customHeight="1">
      <c r="A103" s="161"/>
      <c r="B103" s="161"/>
      <c r="C103" s="161"/>
      <c r="D103" s="162"/>
      <c r="E103" s="161"/>
      <c r="F103" s="162"/>
      <c r="G103" s="161"/>
      <c r="H103" s="161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</row>
    <row r="104" spans="1:26" ht="14.25" customHeight="1">
      <c r="A104" s="161"/>
      <c r="B104" s="161"/>
      <c r="C104" s="161"/>
      <c r="D104" s="162"/>
      <c r="E104" s="161"/>
      <c r="F104" s="162"/>
      <c r="G104" s="161"/>
      <c r="H104" s="161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</row>
    <row r="105" spans="1:26" ht="14.25" customHeight="1">
      <c r="A105" s="161"/>
      <c r="B105" s="161"/>
      <c r="C105" s="161"/>
      <c r="D105" s="162"/>
      <c r="E105" s="161"/>
      <c r="F105" s="162"/>
      <c r="G105" s="161"/>
      <c r="H105" s="161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</row>
    <row r="106" spans="1:26" ht="14.25" customHeight="1">
      <c r="A106" s="161"/>
      <c r="B106" s="161"/>
      <c r="C106" s="161"/>
      <c r="D106" s="162"/>
      <c r="E106" s="161"/>
      <c r="F106" s="162"/>
      <c r="G106" s="161"/>
      <c r="H106" s="161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</row>
    <row r="107" spans="1:26" ht="14.25" customHeight="1">
      <c r="A107" s="161"/>
      <c r="B107" s="161"/>
      <c r="C107" s="161"/>
      <c r="D107" s="162"/>
      <c r="E107" s="161"/>
      <c r="F107" s="162"/>
      <c r="G107" s="161"/>
      <c r="H107" s="161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</row>
    <row r="108" spans="1:26" ht="14.25" customHeight="1">
      <c r="A108" s="161"/>
      <c r="B108" s="161"/>
      <c r="C108" s="161"/>
      <c r="D108" s="162"/>
      <c r="E108" s="161"/>
      <c r="F108" s="162"/>
      <c r="G108" s="161"/>
      <c r="H108" s="161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</row>
    <row r="109" spans="1:26" ht="14.25" customHeight="1">
      <c r="A109" s="161"/>
      <c r="B109" s="161"/>
      <c r="C109" s="161"/>
      <c r="D109" s="162"/>
      <c r="E109" s="161"/>
      <c r="F109" s="162"/>
      <c r="G109" s="161"/>
      <c r="H109" s="161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</row>
    <row r="110" spans="1:26" ht="14.25" customHeight="1">
      <c r="A110" s="161"/>
      <c r="B110" s="161"/>
      <c r="C110" s="161"/>
      <c r="D110" s="162"/>
      <c r="E110" s="161"/>
      <c r="F110" s="162"/>
      <c r="G110" s="161"/>
      <c r="H110" s="161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</row>
    <row r="111" spans="1:26" ht="14.25" customHeight="1">
      <c r="A111" s="161"/>
      <c r="B111" s="161"/>
      <c r="C111" s="161"/>
      <c r="D111" s="162"/>
      <c r="E111" s="161"/>
      <c r="F111" s="162"/>
      <c r="G111" s="161"/>
      <c r="H111" s="161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</row>
    <row r="112" spans="1:26" ht="14.25" customHeight="1">
      <c r="A112" s="161"/>
      <c r="B112" s="161"/>
      <c r="C112" s="161"/>
      <c r="D112" s="162"/>
      <c r="E112" s="161"/>
      <c r="F112" s="162"/>
      <c r="G112" s="161"/>
      <c r="H112" s="161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</row>
    <row r="113" spans="1:26" ht="14.25" customHeight="1">
      <c r="A113" s="161"/>
      <c r="B113" s="161"/>
      <c r="C113" s="161"/>
      <c r="D113" s="162"/>
      <c r="E113" s="161"/>
      <c r="F113" s="162"/>
      <c r="G113" s="161"/>
      <c r="H113" s="161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</row>
    <row r="114" spans="1:26" ht="14.25" customHeight="1">
      <c r="A114" s="161"/>
      <c r="B114" s="161"/>
      <c r="C114" s="161"/>
      <c r="D114" s="162"/>
      <c r="E114" s="161"/>
      <c r="F114" s="162"/>
      <c r="G114" s="161"/>
      <c r="H114" s="161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</row>
    <row r="115" spans="1:26" ht="14.25" customHeight="1">
      <c r="A115" s="161"/>
      <c r="B115" s="161"/>
      <c r="C115" s="161"/>
      <c r="D115" s="162"/>
      <c r="E115" s="161"/>
      <c r="F115" s="162"/>
      <c r="G115" s="161"/>
      <c r="H115" s="161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</row>
    <row r="116" spans="1:26" ht="14.25" customHeight="1">
      <c r="A116" s="161"/>
      <c r="B116" s="161"/>
      <c r="C116" s="161"/>
      <c r="D116" s="162"/>
      <c r="E116" s="161"/>
      <c r="F116" s="162"/>
      <c r="G116" s="161"/>
      <c r="H116" s="161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</row>
    <row r="117" spans="1:26" ht="14.25" customHeight="1">
      <c r="A117" s="161"/>
      <c r="B117" s="161"/>
      <c r="C117" s="161"/>
      <c r="D117" s="162"/>
      <c r="E117" s="161"/>
      <c r="F117" s="162"/>
      <c r="G117" s="161"/>
      <c r="H117" s="161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spans="1:26" ht="14.25" customHeight="1">
      <c r="A118" s="161"/>
      <c r="B118" s="161"/>
      <c r="C118" s="161"/>
      <c r="D118" s="162"/>
      <c r="E118" s="161"/>
      <c r="F118" s="162"/>
      <c r="G118" s="161"/>
      <c r="H118" s="161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</row>
    <row r="119" spans="1:26" ht="14.25" customHeight="1">
      <c r="A119" s="161"/>
      <c r="B119" s="161"/>
      <c r="C119" s="161"/>
      <c r="D119" s="162"/>
      <c r="E119" s="161"/>
      <c r="F119" s="162"/>
      <c r="G119" s="161"/>
      <c r="H119" s="161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</row>
    <row r="120" spans="1:26" ht="14.25" customHeight="1">
      <c r="A120" s="161"/>
      <c r="B120" s="161"/>
      <c r="C120" s="161"/>
      <c r="D120" s="162"/>
      <c r="E120" s="161"/>
      <c r="F120" s="162"/>
      <c r="G120" s="161"/>
      <c r="H120" s="161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1" spans="1:26" ht="14.25" customHeight="1">
      <c r="A121" s="161"/>
      <c r="B121" s="161"/>
      <c r="C121" s="161"/>
      <c r="D121" s="162"/>
      <c r="E121" s="161"/>
      <c r="F121" s="162"/>
      <c r="G121" s="161"/>
      <c r="H121" s="161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26" ht="14.25" customHeight="1">
      <c r="A122" s="161"/>
      <c r="B122" s="161"/>
      <c r="C122" s="161"/>
      <c r="D122" s="162"/>
      <c r="E122" s="161"/>
      <c r="F122" s="162"/>
      <c r="G122" s="161"/>
      <c r="H122" s="161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26" ht="14.25" customHeight="1">
      <c r="A123" s="161"/>
      <c r="B123" s="161"/>
      <c r="C123" s="161"/>
      <c r="D123" s="162"/>
      <c r="E123" s="161"/>
      <c r="F123" s="162"/>
      <c r="G123" s="161"/>
      <c r="H123" s="161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spans="1:26" ht="14.25" customHeight="1">
      <c r="A124" s="161"/>
      <c r="B124" s="161"/>
      <c r="C124" s="161"/>
      <c r="D124" s="162"/>
      <c r="E124" s="161"/>
      <c r="F124" s="162"/>
      <c r="G124" s="161"/>
      <c r="H124" s="161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spans="1:26" ht="14.25" customHeight="1">
      <c r="A125" s="161"/>
      <c r="B125" s="161"/>
      <c r="C125" s="161"/>
      <c r="D125" s="162"/>
      <c r="E125" s="161"/>
      <c r="F125" s="162"/>
      <c r="G125" s="161"/>
      <c r="H125" s="161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spans="1:26" ht="14.25" customHeight="1">
      <c r="A126" s="161"/>
      <c r="B126" s="161"/>
      <c r="C126" s="161"/>
      <c r="D126" s="162"/>
      <c r="E126" s="161"/>
      <c r="F126" s="162"/>
      <c r="G126" s="161"/>
      <c r="H126" s="161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spans="1:26" ht="14.25" customHeight="1">
      <c r="A127" s="161"/>
      <c r="B127" s="161"/>
      <c r="C127" s="161"/>
      <c r="D127" s="162"/>
      <c r="E127" s="161"/>
      <c r="F127" s="162"/>
      <c r="G127" s="161"/>
      <c r="H127" s="161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spans="1:26" ht="14.25" customHeight="1">
      <c r="A128" s="161"/>
      <c r="B128" s="161"/>
      <c r="C128" s="161"/>
      <c r="D128" s="162"/>
      <c r="E128" s="161"/>
      <c r="F128" s="162"/>
      <c r="G128" s="161"/>
      <c r="H128" s="161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spans="1:26" ht="14.25" customHeight="1">
      <c r="A129" s="161"/>
      <c r="B129" s="161"/>
      <c r="C129" s="161"/>
      <c r="D129" s="162"/>
      <c r="E129" s="161"/>
      <c r="F129" s="162"/>
      <c r="G129" s="161"/>
      <c r="H129" s="161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spans="1:26" ht="14.25" customHeight="1">
      <c r="A130" s="161"/>
      <c r="B130" s="161"/>
      <c r="C130" s="161"/>
      <c r="D130" s="162"/>
      <c r="E130" s="161"/>
      <c r="F130" s="162"/>
      <c r="G130" s="161"/>
      <c r="H130" s="161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spans="1:26" ht="14.25" customHeight="1">
      <c r="A131" s="161"/>
      <c r="B131" s="161"/>
      <c r="C131" s="161"/>
      <c r="D131" s="162"/>
      <c r="E131" s="161"/>
      <c r="F131" s="162"/>
      <c r="G131" s="161"/>
      <c r="H131" s="161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spans="1:26" ht="14.25" customHeight="1">
      <c r="A132" s="161"/>
      <c r="B132" s="161"/>
      <c r="C132" s="161"/>
      <c r="D132" s="162"/>
      <c r="E132" s="161"/>
      <c r="F132" s="162"/>
      <c r="G132" s="161"/>
      <c r="H132" s="161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spans="1:26" ht="14.25" customHeight="1">
      <c r="A133" s="161"/>
      <c r="B133" s="161"/>
      <c r="C133" s="161"/>
      <c r="D133" s="162"/>
      <c r="E133" s="161"/>
      <c r="F133" s="162"/>
      <c r="G133" s="161"/>
      <c r="H133" s="161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spans="1:26" ht="14.25" customHeight="1">
      <c r="A134" s="161"/>
      <c r="B134" s="161"/>
      <c r="C134" s="161"/>
      <c r="D134" s="162"/>
      <c r="E134" s="161"/>
      <c r="F134" s="162"/>
      <c r="G134" s="161"/>
      <c r="H134" s="161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spans="1:26" ht="14.25" customHeight="1">
      <c r="A135" s="161"/>
      <c r="B135" s="161"/>
      <c r="C135" s="161"/>
      <c r="D135" s="162"/>
      <c r="E135" s="161"/>
      <c r="F135" s="162"/>
      <c r="G135" s="161"/>
      <c r="H135" s="161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  <row r="136" spans="1:26" ht="14.25" customHeight="1">
      <c r="A136" s="161"/>
      <c r="B136" s="161"/>
      <c r="C136" s="161"/>
      <c r="D136" s="162"/>
      <c r="E136" s="161"/>
      <c r="F136" s="162"/>
      <c r="G136" s="161"/>
      <c r="H136" s="161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</row>
    <row r="137" spans="1:26" ht="14.25" customHeight="1">
      <c r="A137" s="161"/>
      <c r="B137" s="161"/>
      <c r="C137" s="161"/>
      <c r="D137" s="162"/>
      <c r="E137" s="161"/>
      <c r="F137" s="162"/>
      <c r="G137" s="161"/>
      <c r="H137" s="161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</row>
    <row r="138" spans="1:26" ht="14.25" customHeight="1">
      <c r="A138" s="161"/>
      <c r="B138" s="161"/>
      <c r="C138" s="161"/>
      <c r="D138" s="162"/>
      <c r="E138" s="161"/>
      <c r="F138" s="162"/>
      <c r="G138" s="161"/>
      <c r="H138" s="161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</row>
    <row r="139" spans="1:26" ht="14.25" customHeight="1">
      <c r="A139" s="161"/>
      <c r="B139" s="161"/>
      <c r="C139" s="161"/>
      <c r="D139" s="162"/>
      <c r="E139" s="161"/>
      <c r="F139" s="162"/>
      <c r="G139" s="161"/>
      <c r="H139" s="161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</row>
    <row r="140" spans="1:26" ht="14.25" customHeight="1">
      <c r="A140" s="161"/>
      <c r="B140" s="161"/>
      <c r="C140" s="161"/>
      <c r="D140" s="162"/>
      <c r="E140" s="161"/>
      <c r="F140" s="162"/>
      <c r="G140" s="161"/>
      <c r="H140" s="161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</row>
    <row r="141" spans="1:26" ht="14.25" customHeight="1">
      <c r="A141" s="161"/>
      <c r="B141" s="161"/>
      <c r="C141" s="161"/>
      <c r="D141" s="162"/>
      <c r="E141" s="161"/>
      <c r="F141" s="162"/>
      <c r="G141" s="161"/>
      <c r="H141" s="161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</row>
    <row r="142" spans="1:26" ht="14.25" customHeight="1">
      <c r="A142" s="161"/>
      <c r="B142" s="161"/>
      <c r="C142" s="161"/>
      <c r="D142" s="162"/>
      <c r="E142" s="161"/>
      <c r="F142" s="162"/>
      <c r="G142" s="161"/>
      <c r="H142" s="161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</row>
    <row r="143" spans="1:26" ht="14.25" customHeight="1">
      <c r="A143" s="161"/>
      <c r="B143" s="161"/>
      <c r="C143" s="161"/>
      <c r="D143" s="162"/>
      <c r="E143" s="161"/>
      <c r="F143" s="162"/>
      <c r="G143" s="161"/>
      <c r="H143" s="161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</row>
    <row r="144" spans="1:26" ht="14.25" customHeight="1">
      <c r="A144" s="161"/>
      <c r="B144" s="161"/>
      <c r="C144" s="161"/>
      <c r="D144" s="162"/>
      <c r="E144" s="161"/>
      <c r="F144" s="162"/>
      <c r="G144" s="161"/>
      <c r="H144" s="161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</row>
    <row r="145" spans="1:26" ht="14.25" customHeight="1">
      <c r="A145" s="161"/>
      <c r="B145" s="161"/>
      <c r="C145" s="161"/>
      <c r="D145" s="162"/>
      <c r="E145" s="161"/>
      <c r="F145" s="162"/>
      <c r="G145" s="161"/>
      <c r="H145" s="161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</row>
    <row r="146" spans="1:26" ht="14.25" customHeight="1">
      <c r="A146" s="161"/>
      <c r="B146" s="161"/>
      <c r="C146" s="161"/>
      <c r="D146" s="162"/>
      <c r="E146" s="161"/>
      <c r="F146" s="162"/>
      <c r="G146" s="161"/>
      <c r="H146" s="161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</row>
    <row r="147" spans="1:26" ht="14.25" customHeight="1">
      <c r="A147" s="161"/>
      <c r="B147" s="161"/>
      <c r="C147" s="161"/>
      <c r="D147" s="162"/>
      <c r="E147" s="161"/>
      <c r="F147" s="162"/>
      <c r="G147" s="161"/>
      <c r="H147" s="161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</row>
    <row r="148" spans="1:26" ht="14.25" customHeight="1">
      <c r="A148" s="161"/>
      <c r="B148" s="161"/>
      <c r="C148" s="161"/>
      <c r="D148" s="162"/>
      <c r="E148" s="161"/>
      <c r="F148" s="162"/>
      <c r="G148" s="161"/>
      <c r="H148" s="161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</row>
    <row r="149" spans="1:26" ht="14.25" customHeight="1">
      <c r="A149" s="161"/>
      <c r="B149" s="161"/>
      <c r="C149" s="161"/>
      <c r="D149" s="162"/>
      <c r="E149" s="161"/>
      <c r="F149" s="162"/>
      <c r="G149" s="161"/>
      <c r="H149" s="161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</row>
    <row r="150" spans="1:26" ht="14.25" customHeight="1">
      <c r="A150" s="161"/>
      <c r="B150" s="161"/>
      <c r="C150" s="161"/>
      <c r="D150" s="162"/>
      <c r="E150" s="161"/>
      <c r="F150" s="162"/>
      <c r="G150" s="161"/>
      <c r="H150" s="161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</row>
    <row r="151" spans="1:26" ht="14.25" customHeight="1">
      <c r="A151" s="161"/>
      <c r="B151" s="161"/>
      <c r="C151" s="161"/>
      <c r="D151" s="162"/>
      <c r="E151" s="161"/>
      <c r="F151" s="162"/>
      <c r="G151" s="161"/>
      <c r="H151" s="161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</row>
    <row r="152" spans="1:26" ht="14.25" customHeight="1">
      <c r="A152" s="161"/>
      <c r="B152" s="161"/>
      <c r="C152" s="161"/>
      <c r="D152" s="162"/>
      <c r="E152" s="161"/>
      <c r="F152" s="162"/>
      <c r="G152" s="161"/>
      <c r="H152" s="161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</row>
    <row r="153" spans="1:26" ht="14.25" customHeight="1">
      <c r="A153" s="161"/>
      <c r="B153" s="161"/>
      <c r="C153" s="161"/>
      <c r="D153" s="162"/>
      <c r="E153" s="161"/>
      <c r="F153" s="162"/>
      <c r="G153" s="161"/>
      <c r="H153" s="161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</row>
    <row r="154" spans="1:26" ht="14.25" customHeight="1">
      <c r="A154" s="161"/>
      <c r="B154" s="161"/>
      <c r="C154" s="161"/>
      <c r="D154" s="162"/>
      <c r="E154" s="161"/>
      <c r="F154" s="162"/>
      <c r="G154" s="161"/>
      <c r="H154" s="161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</row>
    <row r="155" spans="1:26" ht="14.25" customHeight="1">
      <c r="A155" s="161"/>
      <c r="B155" s="161"/>
      <c r="C155" s="161"/>
      <c r="D155" s="162"/>
      <c r="E155" s="161"/>
      <c r="F155" s="162"/>
      <c r="G155" s="161"/>
      <c r="H155" s="161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</row>
    <row r="156" spans="1:26" ht="14.25" customHeight="1">
      <c r="A156" s="161"/>
      <c r="B156" s="161"/>
      <c r="C156" s="161"/>
      <c r="D156" s="162"/>
      <c r="E156" s="161"/>
      <c r="F156" s="162"/>
      <c r="G156" s="161"/>
      <c r="H156" s="161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</row>
    <row r="157" spans="1:26" ht="14.25" customHeight="1">
      <c r="A157" s="161"/>
      <c r="B157" s="161"/>
      <c r="C157" s="161"/>
      <c r="D157" s="162"/>
      <c r="E157" s="161"/>
      <c r="F157" s="162"/>
      <c r="G157" s="161"/>
      <c r="H157" s="161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</row>
    <row r="158" spans="1:26" ht="14.25" customHeight="1">
      <c r="A158" s="161"/>
      <c r="B158" s="161"/>
      <c r="C158" s="161"/>
      <c r="D158" s="162"/>
      <c r="E158" s="161"/>
      <c r="F158" s="162"/>
      <c r="G158" s="161"/>
      <c r="H158" s="161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</row>
    <row r="159" spans="1:26" ht="14.25" customHeight="1">
      <c r="A159" s="161"/>
      <c r="B159" s="161"/>
      <c r="C159" s="161"/>
      <c r="D159" s="162"/>
      <c r="E159" s="161"/>
      <c r="F159" s="162"/>
      <c r="G159" s="161"/>
      <c r="H159" s="161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</row>
    <row r="160" spans="1:26" ht="14.25" customHeight="1">
      <c r="A160" s="161"/>
      <c r="B160" s="161"/>
      <c r="C160" s="161"/>
      <c r="D160" s="162"/>
      <c r="E160" s="161"/>
      <c r="F160" s="162"/>
      <c r="G160" s="161"/>
      <c r="H160" s="161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</row>
    <row r="161" spans="1:26" ht="14.25" customHeight="1">
      <c r="A161" s="161"/>
      <c r="B161" s="161"/>
      <c r="C161" s="161"/>
      <c r="D161" s="162"/>
      <c r="E161" s="161"/>
      <c r="F161" s="162"/>
      <c r="G161" s="161"/>
      <c r="H161" s="161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</row>
    <row r="162" spans="1:26" ht="14.25" customHeight="1">
      <c r="A162" s="161"/>
      <c r="B162" s="161"/>
      <c r="C162" s="161"/>
      <c r="D162" s="162"/>
      <c r="E162" s="161"/>
      <c r="F162" s="162"/>
      <c r="G162" s="161"/>
      <c r="H162" s="161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</row>
    <row r="163" spans="1:26" ht="14.25" customHeight="1">
      <c r="A163" s="161"/>
      <c r="B163" s="161"/>
      <c r="C163" s="161"/>
      <c r="D163" s="162"/>
      <c r="E163" s="161"/>
      <c r="F163" s="162"/>
      <c r="G163" s="161"/>
      <c r="H163" s="161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</row>
    <row r="164" spans="1:26" ht="14.25" customHeight="1">
      <c r="A164" s="161"/>
      <c r="B164" s="161"/>
      <c r="C164" s="161"/>
      <c r="D164" s="162"/>
      <c r="E164" s="161"/>
      <c r="F164" s="162"/>
      <c r="G164" s="161"/>
      <c r="H164" s="161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</row>
    <row r="165" spans="1:26" ht="14.25" customHeight="1">
      <c r="A165" s="161"/>
      <c r="B165" s="161"/>
      <c r="C165" s="161"/>
      <c r="D165" s="162"/>
      <c r="E165" s="161"/>
      <c r="F165" s="162"/>
      <c r="G165" s="161"/>
      <c r="H165" s="161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</row>
    <row r="166" spans="1:26" ht="14.25" customHeight="1">
      <c r="A166" s="161"/>
      <c r="B166" s="161"/>
      <c r="C166" s="161"/>
      <c r="D166" s="162"/>
      <c r="E166" s="161"/>
      <c r="F166" s="162"/>
      <c r="G166" s="161"/>
      <c r="H166" s="161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</row>
    <row r="167" spans="1:26" ht="14.25" customHeight="1">
      <c r="A167" s="161"/>
      <c r="B167" s="161"/>
      <c r="C167" s="161"/>
      <c r="D167" s="162"/>
      <c r="E167" s="161"/>
      <c r="F167" s="162"/>
      <c r="G167" s="161"/>
      <c r="H167" s="161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</row>
    <row r="168" spans="1:26" ht="14.25" customHeight="1">
      <c r="A168" s="161"/>
      <c r="B168" s="161"/>
      <c r="C168" s="161"/>
      <c r="D168" s="162"/>
      <c r="E168" s="161"/>
      <c r="F168" s="162"/>
      <c r="G168" s="161"/>
      <c r="H168" s="161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</row>
    <row r="169" spans="1:26" ht="14.25" customHeight="1">
      <c r="A169" s="161"/>
      <c r="B169" s="161"/>
      <c r="C169" s="161"/>
      <c r="D169" s="162"/>
      <c r="E169" s="161"/>
      <c r="F169" s="162"/>
      <c r="G169" s="161"/>
      <c r="H169" s="161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</row>
    <row r="170" spans="1:26" ht="14.25" customHeight="1">
      <c r="A170" s="161"/>
      <c r="B170" s="161"/>
      <c r="C170" s="161"/>
      <c r="D170" s="162"/>
      <c r="E170" s="161"/>
      <c r="F170" s="162"/>
      <c r="G170" s="161"/>
      <c r="H170" s="161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</row>
    <row r="171" spans="1:26" ht="14.25" customHeight="1">
      <c r="A171" s="161"/>
      <c r="B171" s="161"/>
      <c r="C171" s="161"/>
      <c r="D171" s="162"/>
      <c r="E171" s="161"/>
      <c r="F171" s="162"/>
      <c r="G171" s="161"/>
      <c r="H171" s="161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</row>
    <row r="172" spans="1:26" ht="14.25" customHeight="1">
      <c r="A172" s="161"/>
      <c r="B172" s="161"/>
      <c r="C172" s="161"/>
      <c r="D172" s="162"/>
      <c r="E172" s="161"/>
      <c r="F172" s="162"/>
      <c r="G172" s="161"/>
      <c r="H172" s="161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</row>
    <row r="173" spans="1:26" ht="14.25" customHeight="1">
      <c r="A173" s="161"/>
      <c r="B173" s="161"/>
      <c r="C173" s="161"/>
      <c r="D173" s="162"/>
      <c r="E173" s="161"/>
      <c r="F173" s="162"/>
      <c r="G173" s="161"/>
      <c r="H173" s="161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</row>
    <row r="174" spans="1:26" ht="14.25" customHeight="1">
      <c r="A174" s="161"/>
      <c r="B174" s="161"/>
      <c r="C174" s="161"/>
      <c r="D174" s="162"/>
      <c r="E174" s="161"/>
      <c r="F174" s="162"/>
      <c r="G174" s="161"/>
      <c r="H174" s="161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</row>
    <row r="175" spans="1:26" ht="14.25" customHeight="1">
      <c r="A175" s="161"/>
      <c r="B175" s="161"/>
      <c r="C175" s="161"/>
      <c r="D175" s="162"/>
      <c r="E175" s="161"/>
      <c r="F175" s="162"/>
      <c r="G175" s="161"/>
      <c r="H175" s="161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</row>
    <row r="176" spans="1:26" ht="14.25" customHeight="1">
      <c r="A176" s="161"/>
      <c r="B176" s="161"/>
      <c r="C176" s="161"/>
      <c r="D176" s="162"/>
      <c r="E176" s="161"/>
      <c r="F176" s="162"/>
      <c r="G176" s="161"/>
      <c r="H176" s="161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</row>
    <row r="177" spans="1:26" ht="14.25" customHeight="1">
      <c r="A177" s="161"/>
      <c r="B177" s="161"/>
      <c r="C177" s="161"/>
      <c r="D177" s="162"/>
      <c r="E177" s="161"/>
      <c r="F177" s="162"/>
      <c r="G177" s="161"/>
      <c r="H177" s="161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</row>
    <row r="178" spans="1:26" ht="14.25" customHeight="1">
      <c r="A178" s="161"/>
      <c r="B178" s="161"/>
      <c r="C178" s="161"/>
      <c r="D178" s="162"/>
      <c r="E178" s="161"/>
      <c r="F178" s="162"/>
      <c r="G178" s="161"/>
      <c r="H178" s="161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</row>
    <row r="179" spans="1:26" ht="14.25" customHeight="1">
      <c r="A179" s="161"/>
      <c r="B179" s="161"/>
      <c r="C179" s="161"/>
      <c r="D179" s="162"/>
      <c r="E179" s="161"/>
      <c r="F179" s="162"/>
      <c r="G179" s="161"/>
      <c r="H179" s="161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</row>
    <row r="180" spans="1:26" ht="14.25" customHeight="1">
      <c r="A180" s="161"/>
      <c r="B180" s="161"/>
      <c r="C180" s="161"/>
      <c r="D180" s="162"/>
      <c r="E180" s="161"/>
      <c r="F180" s="162"/>
      <c r="G180" s="161"/>
      <c r="H180" s="161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</row>
    <row r="181" spans="1:26" ht="14.25" customHeight="1">
      <c r="A181" s="161"/>
      <c r="B181" s="161"/>
      <c r="C181" s="161"/>
      <c r="D181" s="162"/>
      <c r="E181" s="161"/>
      <c r="F181" s="162"/>
      <c r="G181" s="161"/>
      <c r="H181" s="161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</row>
    <row r="182" spans="1:26" ht="14.25" customHeight="1">
      <c r="A182" s="161"/>
      <c r="B182" s="161"/>
      <c r="C182" s="161"/>
      <c r="D182" s="162"/>
      <c r="E182" s="161"/>
      <c r="F182" s="162"/>
      <c r="G182" s="161"/>
      <c r="H182" s="161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</row>
    <row r="183" spans="1:26" ht="14.25" customHeight="1">
      <c r="A183" s="161"/>
      <c r="B183" s="161"/>
      <c r="C183" s="161"/>
      <c r="D183" s="162"/>
      <c r="E183" s="161"/>
      <c r="F183" s="162"/>
      <c r="G183" s="161"/>
      <c r="H183" s="161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</row>
    <row r="184" spans="1:26" ht="14.25" customHeight="1">
      <c r="A184" s="161"/>
      <c r="B184" s="161"/>
      <c r="C184" s="161"/>
      <c r="D184" s="162"/>
      <c r="E184" s="161"/>
      <c r="F184" s="162"/>
      <c r="G184" s="161"/>
      <c r="H184" s="161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</row>
    <row r="185" spans="1:26" ht="14.25" customHeight="1">
      <c r="A185" s="161"/>
      <c r="B185" s="161"/>
      <c r="C185" s="161"/>
      <c r="D185" s="162"/>
      <c r="E185" s="161"/>
      <c r="F185" s="162"/>
      <c r="G185" s="161"/>
      <c r="H185" s="161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</row>
    <row r="186" spans="1:26" ht="14.25" customHeight="1">
      <c r="A186" s="161"/>
      <c r="B186" s="161"/>
      <c r="C186" s="161"/>
      <c r="D186" s="162"/>
      <c r="E186" s="161"/>
      <c r="F186" s="162"/>
      <c r="G186" s="161"/>
      <c r="H186" s="161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</row>
    <row r="187" spans="1:26" ht="14.25" customHeight="1">
      <c r="A187" s="161"/>
      <c r="B187" s="161"/>
      <c r="C187" s="161"/>
      <c r="D187" s="162"/>
      <c r="E187" s="161"/>
      <c r="F187" s="162"/>
      <c r="G187" s="161"/>
      <c r="H187" s="161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</row>
    <row r="188" spans="1:26" ht="14.25" customHeight="1">
      <c r="A188" s="161"/>
      <c r="B188" s="161"/>
      <c r="C188" s="161"/>
      <c r="D188" s="162"/>
      <c r="E188" s="161"/>
      <c r="F188" s="162"/>
      <c r="G188" s="161"/>
      <c r="H188" s="161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</row>
    <row r="189" spans="1:26" ht="14.25" customHeight="1">
      <c r="A189" s="161"/>
      <c r="B189" s="161"/>
      <c r="C189" s="161"/>
      <c r="D189" s="162"/>
      <c r="E189" s="161"/>
      <c r="F189" s="162"/>
      <c r="G189" s="161"/>
      <c r="H189" s="161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</row>
    <row r="190" spans="1:26" ht="14.25" customHeight="1">
      <c r="A190" s="161"/>
      <c r="B190" s="161"/>
      <c r="C190" s="161"/>
      <c r="D190" s="162"/>
      <c r="E190" s="161"/>
      <c r="F190" s="162"/>
      <c r="G190" s="161"/>
      <c r="H190" s="161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</row>
    <row r="191" spans="1:26" ht="14.25" customHeight="1">
      <c r="A191" s="161"/>
      <c r="B191" s="161"/>
      <c r="C191" s="161"/>
      <c r="D191" s="162"/>
      <c r="E191" s="161"/>
      <c r="F191" s="162"/>
      <c r="G191" s="161"/>
      <c r="H191" s="161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</row>
    <row r="192" spans="1:26" ht="14.25" customHeight="1">
      <c r="A192" s="161"/>
      <c r="B192" s="161"/>
      <c r="C192" s="161"/>
      <c r="D192" s="162"/>
      <c r="E192" s="161"/>
      <c r="F192" s="162"/>
      <c r="G192" s="161"/>
      <c r="H192" s="161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</row>
    <row r="193" spans="1:26" ht="14.25" customHeight="1">
      <c r="A193" s="161"/>
      <c r="B193" s="161"/>
      <c r="C193" s="161"/>
      <c r="D193" s="162"/>
      <c r="E193" s="161"/>
      <c r="F193" s="162"/>
      <c r="G193" s="161"/>
      <c r="H193" s="161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</row>
    <row r="194" spans="1:26" ht="14.25" customHeight="1">
      <c r="A194" s="161"/>
      <c r="B194" s="161"/>
      <c r="C194" s="161"/>
      <c r="D194" s="162"/>
      <c r="E194" s="161"/>
      <c r="F194" s="162"/>
      <c r="G194" s="161"/>
      <c r="H194" s="161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</row>
    <row r="195" spans="1:26" ht="14.25" customHeight="1">
      <c r="A195" s="161"/>
      <c r="B195" s="161"/>
      <c r="C195" s="161"/>
      <c r="D195" s="162"/>
      <c r="E195" s="161"/>
      <c r="F195" s="162"/>
      <c r="G195" s="161"/>
      <c r="H195" s="161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</row>
    <row r="196" spans="1:26" ht="14.25" customHeight="1">
      <c r="A196" s="161"/>
      <c r="B196" s="161"/>
      <c r="C196" s="161"/>
      <c r="D196" s="162"/>
      <c r="E196" s="161"/>
      <c r="F196" s="162"/>
      <c r="G196" s="161"/>
      <c r="H196" s="161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</row>
    <row r="197" spans="1:26" ht="14.25" customHeight="1">
      <c r="A197" s="161"/>
      <c r="B197" s="161"/>
      <c r="C197" s="161"/>
      <c r="D197" s="162"/>
      <c r="E197" s="161"/>
      <c r="F197" s="162"/>
      <c r="G197" s="161"/>
      <c r="H197" s="161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</row>
    <row r="198" spans="1:26" ht="14.25" customHeight="1">
      <c r="A198" s="161"/>
      <c r="B198" s="161"/>
      <c r="C198" s="161"/>
      <c r="D198" s="162"/>
      <c r="E198" s="161"/>
      <c r="F198" s="162"/>
      <c r="G198" s="161"/>
      <c r="H198" s="161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</row>
    <row r="199" spans="1:26" ht="14.25" customHeight="1">
      <c r="A199" s="161"/>
      <c r="B199" s="161"/>
      <c r="C199" s="161"/>
      <c r="D199" s="162"/>
      <c r="E199" s="161"/>
      <c r="F199" s="162"/>
      <c r="G199" s="161"/>
      <c r="H199" s="161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</row>
    <row r="200" spans="1:26" ht="14.25" customHeight="1">
      <c r="A200" s="161"/>
      <c r="B200" s="161"/>
      <c r="C200" s="161"/>
      <c r="D200" s="162"/>
      <c r="E200" s="161"/>
      <c r="F200" s="162"/>
      <c r="G200" s="161"/>
      <c r="H200" s="161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</row>
    <row r="201" spans="1:26" ht="14.25" customHeight="1">
      <c r="A201" s="161"/>
      <c r="B201" s="161"/>
      <c r="C201" s="161"/>
      <c r="D201" s="162"/>
      <c r="E201" s="161"/>
      <c r="F201" s="162"/>
      <c r="G201" s="161"/>
      <c r="H201" s="161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</row>
    <row r="202" spans="1:26" ht="14.25" customHeight="1">
      <c r="A202" s="161"/>
      <c r="B202" s="161"/>
      <c r="C202" s="161"/>
      <c r="D202" s="162"/>
      <c r="E202" s="161"/>
      <c r="F202" s="162"/>
      <c r="G202" s="161"/>
      <c r="H202" s="161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</row>
    <row r="203" spans="1:26" ht="14.25" customHeight="1">
      <c r="A203" s="161"/>
      <c r="B203" s="161"/>
      <c r="C203" s="161"/>
      <c r="D203" s="162"/>
      <c r="E203" s="161"/>
      <c r="F203" s="162"/>
      <c r="G203" s="161"/>
      <c r="H203" s="161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</row>
    <row r="204" spans="1:26" ht="14.25" customHeight="1">
      <c r="A204" s="161"/>
      <c r="B204" s="161"/>
      <c r="C204" s="161"/>
      <c r="D204" s="162"/>
      <c r="E204" s="161"/>
      <c r="F204" s="162"/>
      <c r="G204" s="161"/>
      <c r="H204" s="161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</row>
    <row r="205" spans="1:26" ht="14.25" customHeight="1">
      <c r="A205" s="161"/>
      <c r="B205" s="161"/>
      <c r="C205" s="161"/>
      <c r="D205" s="162"/>
      <c r="E205" s="161"/>
      <c r="F205" s="162"/>
      <c r="G205" s="161"/>
      <c r="H205" s="161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</row>
    <row r="206" spans="1:26" ht="14.25" customHeight="1">
      <c r="A206" s="161"/>
      <c r="B206" s="161"/>
      <c r="C206" s="161"/>
      <c r="D206" s="162"/>
      <c r="E206" s="161"/>
      <c r="F206" s="162"/>
      <c r="G206" s="161"/>
      <c r="H206" s="161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</row>
    <row r="207" spans="1:26" ht="14.25" customHeight="1">
      <c r="A207" s="161"/>
      <c r="B207" s="161"/>
      <c r="C207" s="161"/>
      <c r="D207" s="162"/>
      <c r="E207" s="161"/>
      <c r="F207" s="162"/>
      <c r="G207" s="161"/>
      <c r="H207" s="161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</row>
    <row r="208" spans="1:26" ht="14.25" customHeight="1">
      <c r="A208" s="161"/>
      <c r="B208" s="161"/>
      <c r="C208" s="161"/>
      <c r="D208" s="162"/>
      <c r="E208" s="161"/>
      <c r="F208" s="162"/>
      <c r="G208" s="161"/>
      <c r="H208" s="161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</row>
    <row r="209" spans="1:26" ht="14.25" customHeight="1">
      <c r="A209" s="161"/>
      <c r="B209" s="161"/>
      <c r="C209" s="161"/>
      <c r="D209" s="162"/>
      <c r="E209" s="161"/>
      <c r="F209" s="162"/>
      <c r="G209" s="161"/>
      <c r="H209" s="161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</row>
    <row r="210" spans="1:26" ht="14.25" customHeight="1">
      <c r="A210" s="161"/>
      <c r="B210" s="161"/>
      <c r="C210" s="161"/>
      <c r="D210" s="162"/>
      <c r="E210" s="161"/>
      <c r="F210" s="162"/>
      <c r="G210" s="161"/>
      <c r="H210" s="161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</row>
    <row r="211" spans="1:26" ht="14.25" customHeight="1">
      <c r="A211" s="161"/>
      <c r="B211" s="161"/>
      <c r="C211" s="161"/>
      <c r="D211" s="162"/>
      <c r="E211" s="161"/>
      <c r="F211" s="162"/>
      <c r="G211" s="161"/>
      <c r="H211" s="161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</row>
    <row r="212" spans="1:26" ht="14.25" customHeight="1">
      <c r="A212" s="161"/>
      <c r="B212" s="161"/>
      <c r="C212" s="161"/>
      <c r="D212" s="162"/>
      <c r="E212" s="161"/>
      <c r="F212" s="162"/>
      <c r="G212" s="161"/>
      <c r="H212" s="161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</row>
    <row r="213" spans="1:26" ht="14.25" customHeight="1">
      <c r="A213" s="161"/>
      <c r="B213" s="161"/>
      <c r="C213" s="161"/>
      <c r="D213" s="162"/>
      <c r="E213" s="161"/>
      <c r="F213" s="162"/>
      <c r="G213" s="161"/>
      <c r="H213" s="161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</row>
    <row r="214" spans="1:26" ht="14.25" customHeight="1">
      <c r="A214" s="161"/>
      <c r="B214" s="161"/>
      <c r="C214" s="161"/>
      <c r="D214" s="162"/>
      <c r="E214" s="161"/>
      <c r="F214" s="162"/>
      <c r="G214" s="161"/>
      <c r="H214" s="161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</row>
    <row r="215" spans="1:26" ht="14.25" customHeight="1">
      <c r="A215" s="161"/>
      <c r="B215" s="161"/>
      <c r="C215" s="161"/>
      <c r="D215" s="162"/>
      <c r="E215" s="161"/>
      <c r="F215" s="162"/>
      <c r="G215" s="161"/>
      <c r="H215" s="161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</row>
    <row r="216" spans="1:26" ht="14.25" customHeight="1">
      <c r="A216" s="161"/>
      <c r="B216" s="161"/>
      <c r="C216" s="161"/>
      <c r="D216" s="162"/>
      <c r="E216" s="161"/>
      <c r="F216" s="162"/>
      <c r="G216" s="161"/>
      <c r="H216" s="161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</row>
    <row r="217" spans="1:26" ht="14.25" customHeight="1">
      <c r="A217" s="161"/>
      <c r="B217" s="161"/>
      <c r="C217" s="161"/>
      <c r="D217" s="162"/>
      <c r="E217" s="161"/>
      <c r="F217" s="162"/>
      <c r="G217" s="161"/>
      <c r="H217" s="161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</row>
    <row r="218" spans="1:26" ht="14.25" customHeight="1">
      <c r="A218" s="161"/>
      <c r="B218" s="161"/>
      <c r="C218" s="161"/>
      <c r="D218" s="162"/>
      <c r="E218" s="161"/>
      <c r="F218" s="162"/>
      <c r="G218" s="161"/>
      <c r="H218" s="161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</row>
    <row r="219" spans="1:26" ht="14.25" customHeight="1">
      <c r="A219" s="161"/>
      <c r="B219" s="161"/>
      <c r="C219" s="161"/>
      <c r="D219" s="162"/>
      <c r="E219" s="161"/>
      <c r="F219" s="162"/>
      <c r="G219" s="161"/>
      <c r="H219" s="161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</row>
    <row r="220" spans="1:26" ht="14.25" customHeight="1">
      <c r="A220" s="161"/>
      <c r="B220" s="161"/>
      <c r="C220" s="161"/>
      <c r="D220" s="162"/>
      <c r="E220" s="161"/>
      <c r="F220" s="162"/>
      <c r="G220" s="161"/>
      <c r="H220" s="161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</row>
    <row r="221" spans="1:26" ht="14.25" customHeight="1">
      <c r="A221" s="161"/>
      <c r="B221" s="161"/>
      <c r="C221" s="161"/>
      <c r="D221" s="162"/>
      <c r="E221" s="161"/>
      <c r="F221" s="162"/>
      <c r="G221" s="161"/>
      <c r="H221" s="161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</row>
    <row r="222" spans="1:26" ht="14.25" customHeight="1">
      <c r="A222" s="161"/>
      <c r="B222" s="161"/>
      <c r="C222" s="161"/>
      <c r="D222" s="162"/>
      <c r="E222" s="161"/>
      <c r="F222" s="162"/>
      <c r="G222" s="161"/>
      <c r="H222" s="161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</row>
    <row r="223" spans="1:26" ht="14.25" customHeight="1">
      <c r="A223" s="161"/>
      <c r="B223" s="161"/>
      <c r="C223" s="161"/>
      <c r="D223" s="162"/>
      <c r="E223" s="161"/>
      <c r="F223" s="162"/>
      <c r="G223" s="161"/>
      <c r="H223" s="161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</row>
    <row r="224" spans="1:26" ht="14.25" customHeight="1">
      <c r="A224" s="161"/>
      <c r="B224" s="161"/>
      <c r="C224" s="161"/>
      <c r="D224" s="162"/>
      <c r="E224" s="161"/>
      <c r="F224" s="162"/>
      <c r="G224" s="161"/>
      <c r="H224" s="161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</row>
    <row r="225" spans="1:26" ht="14.25" customHeight="1">
      <c r="A225" s="161"/>
      <c r="B225" s="161"/>
      <c r="C225" s="161"/>
      <c r="D225" s="162"/>
      <c r="E225" s="161"/>
      <c r="F225" s="162"/>
      <c r="G225" s="161"/>
      <c r="H225" s="161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</row>
    <row r="226" spans="1:26" ht="14.25" customHeight="1">
      <c r="A226" s="161"/>
      <c r="B226" s="161"/>
      <c r="C226" s="161"/>
      <c r="D226" s="162"/>
      <c r="E226" s="161"/>
      <c r="F226" s="162"/>
      <c r="G226" s="161"/>
      <c r="H226" s="161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</row>
    <row r="227" spans="1:26" ht="14.25" customHeight="1">
      <c r="A227" s="161"/>
      <c r="B227" s="161"/>
      <c r="C227" s="161"/>
      <c r="D227" s="162"/>
      <c r="E227" s="161"/>
      <c r="F227" s="162"/>
      <c r="G227" s="161"/>
      <c r="H227" s="161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</row>
    <row r="228" spans="1:26" ht="14.25" customHeight="1">
      <c r="A228" s="161"/>
      <c r="B228" s="161"/>
      <c r="C228" s="161"/>
      <c r="D228" s="162"/>
      <c r="E228" s="161"/>
      <c r="F228" s="162"/>
      <c r="G228" s="161"/>
      <c r="H228" s="161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</row>
    <row r="229" spans="1:26" ht="14.25" customHeight="1">
      <c r="A229" s="161"/>
      <c r="B229" s="161"/>
      <c r="C229" s="161"/>
      <c r="D229" s="162"/>
      <c r="E229" s="161"/>
      <c r="F229" s="162"/>
      <c r="G229" s="161"/>
      <c r="H229" s="161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</row>
    <row r="230" spans="1:26" ht="14.25" customHeight="1">
      <c r="A230" s="161"/>
      <c r="B230" s="161"/>
      <c r="C230" s="161"/>
      <c r="D230" s="162"/>
      <c r="E230" s="161"/>
      <c r="F230" s="162"/>
      <c r="G230" s="161"/>
      <c r="H230" s="161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</row>
    <row r="231" spans="1:26" ht="14.25" customHeight="1">
      <c r="A231" s="161"/>
      <c r="B231" s="161"/>
      <c r="C231" s="161"/>
      <c r="D231" s="162"/>
      <c r="E231" s="161"/>
      <c r="F231" s="162"/>
      <c r="G231" s="161"/>
      <c r="H231" s="161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</row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29:C29"/>
    <mergeCell ref="B8:J8"/>
    <mergeCell ref="E10:J10"/>
    <mergeCell ref="B10:D1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</vt:lpstr>
      <vt:lpstr>Реєстр</vt:lpstr>
      <vt:lpstr>Звіт!Заголовки_для_печати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Lussi</dc:creator>
  <cp:lastModifiedBy>PC</cp:lastModifiedBy>
  <cp:lastPrinted>2021-01-10T23:47:44Z</cp:lastPrinted>
  <dcterms:created xsi:type="dcterms:W3CDTF">2021-01-10T17:27:06Z</dcterms:created>
  <dcterms:modified xsi:type="dcterms:W3CDTF">2021-01-10T23:50:26Z</dcterms:modified>
</cp:coreProperties>
</file>