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4" yWindow="624" windowWidth="21756" windowHeight="8148"/>
  </bookViews>
  <sheets>
    <sheet name="Звіт" sheetId="1" r:id="rId1"/>
    <sheet name="Реєстр" sheetId="2" r:id="rId2"/>
    <sheet name="Лист1" sheetId="3" r:id="rId3"/>
  </sheets>
  <definedNames>
    <definedName name="_xlnm._FilterDatabase" localSheetId="0" hidden="1">Звіт!$A$19:$T$19</definedName>
  </definedNames>
  <calcPr calcId="144525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47" i="2" l="1"/>
  <c r="M76" i="1" l="1"/>
  <c r="Q76" i="1"/>
  <c r="P76" i="1"/>
  <c r="R76" i="1"/>
  <c r="M77" i="1"/>
  <c r="Q77" i="1"/>
  <c r="R77" i="1"/>
  <c r="M78" i="1"/>
  <c r="Q78" i="1"/>
  <c r="P78" i="1"/>
  <c r="R78" i="1"/>
  <c r="M79" i="1"/>
  <c r="Q79" i="1"/>
  <c r="P79" i="1"/>
  <c r="R79" i="1"/>
  <c r="G82" i="3"/>
  <c r="J81" i="3"/>
  <c r="K81" i="3"/>
  <c r="K82" i="3"/>
  <c r="G79" i="3"/>
  <c r="K78" i="3"/>
  <c r="J78" i="3"/>
  <c r="J77" i="3"/>
  <c r="K77" i="3"/>
  <c r="K76" i="3"/>
  <c r="J76" i="3"/>
  <c r="J75" i="3"/>
  <c r="K75" i="3"/>
  <c r="K74" i="3"/>
  <c r="J74" i="3"/>
  <c r="J73" i="3"/>
  <c r="J79" i="3"/>
  <c r="J70" i="3"/>
  <c r="K70" i="3"/>
  <c r="G70" i="3"/>
  <c r="J69" i="3"/>
  <c r="G69" i="3"/>
  <c r="K69" i="3"/>
  <c r="J68" i="3"/>
  <c r="J71" i="3"/>
  <c r="G68" i="3"/>
  <c r="G71" i="3"/>
  <c r="J65" i="3"/>
  <c r="K65" i="3"/>
  <c r="G65" i="3"/>
  <c r="J64" i="3"/>
  <c r="G64" i="3"/>
  <c r="K64" i="3"/>
  <c r="J63" i="3"/>
  <c r="J66" i="3"/>
  <c r="G63" i="3"/>
  <c r="G66" i="3"/>
  <c r="J60" i="3"/>
  <c r="K60" i="3"/>
  <c r="G60" i="3"/>
  <c r="J59" i="3"/>
  <c r="G59" i="3"/>
  <c r="K59" i="3"/>
  <c r="J58" i="3"/>
  <c r="J61" i="3"/>
  <c r="G58" i="3"/>
  <c r="G61" i="3"/>
  <c r="J55" i="3"/>
  <c r="K55" i="3"/>
  <c r="G55" i="3"/>
  <c r="J54" i="3"/>
  <c r="J56" i="3"/>
  <c r="G54" i="3"/>
  <c r="K54" i="3"/>
  <c r="J53" i="3"/>
  <c r="G53" i="3"/>
  <c r="G56" i="3"/>
  <c r="J50" i="3"/>
  <c r="K50" i="3"/>
  <c r="G50" i="3"/>
  <c r="J49" i="3"/>
  <c r="G49" i="3"/>
  <c r="K49" i="3"/>
  <c r="J48" i="3"/>
  <c r="G48" i="3"/>
  <c r="K48" i="3"/>
  <c r="K47" i="3"/>
  <c r="J47" i="3"/>
  <c r="J51" i="3"/>
  <c r="G47" i="3"/>
  <c r="G51" i="3"/>
  <c r="J45" i="3"/>
  <c r="J43" i="3"/>
  <c r="G43" i="3"/>
  <c r="G45" i="3"/>
  <c r="K42" i="3"/>
  <c r="J42" i="3"/>
  <c r="G42" i="3"/>
  <c r="J35" i="3"/>
  <c r="K35" i="3"/>
  <c r="K34" i="3"/>
  <c r="J34" i="3"/>
  <c r="J33" i="3"/>
  <c r="K33" i="3"/>
  <c r="G33" i="3"/>
  <c r="J32" i="3"/>
  <c r="K32" i="3"/>
  <c r="K31" i="3"/>
  <c r="J31" i="3"/>
  <c r="G30" i="3"/>
  <c r="E39" i="3"/>
  <c r="G39" i="3"/>
  <c r="J29" i="3"/>
  <c r="G29" i="3"/>
  <c r="K29" i="3"/>
  <c r="K28" i="3"/>
  <c r="J28" i="3"/>
  <c r="G28" i="3"/>
  <c r="J27" i="3"/>
  <c r="K27" i="3"/>
  <c r="G27" i="3"/>
  <c r="G26" i="3"/>
  <c r="G36" i="3"/>
  <c r="J22" i="3"/>
  <c r="G22" i="3"/>
  <c r="K21" i="3"/>
  <c r="K22" i="3"/>
  <c r="G21" i="3"/>
  <c r="S78" i="1"/>
  <c r="S77" i="1"/>
  <c r="S79" i="1"/>
  <c r="S76" i="1"/>
  <c r="K45" i="3"/>
  <c r="K51" i="3"/>
  <c r="K39" i="3"/>
  <c r="K43" i="3"/>
  <c r="K53" i="3"/>
  <c r="K56" i="3"/>
  <c r="K58" i="3"/>
  <c r="K61" i="3"/>
  <c r="K63" i="3"/>
  <c r="K66" i="3"/>
  <c r="K68" i="3"/>
  <c r="K71" i="3"/>
  <c r="J82" i="3"/>
  <c r="E38" i="3"/>
  <c r="G38" i="3"/>
  <c r="J26" i="3"/>
  <c r="J30" i="3"/>
  <c r="H39" i="3"/>
  <c r="J39" i="3"/>
  <c r="K30" i="3"/>
  <c r="K73" i="3"/>
  <c r="K79" i="3"/>
  <c r="H38" i="3"/>
  <c r="J38" i="3"/>
  <c r="J40" i="3"/>
  <c r="J36" i="3"/>
  <c r="J83" i="3"/>
  <c r="J85" i="3"/>
  <c r="G40" i="3"/>
  <c r="G83" i="3"/>
  <c r="G85" i="3"/>
  <c r="K26" i="3"/>
  <c r="K36" i="3"/>
  <c r="I47" i="2"/>
  <c r="F47" i="2"/>
  <c r="I18" i="2"/>
  <c r="F18" i="2"/>
  <c r="D18" i="2"/>
  <c r="J84" i="1"/>
  <c r="G84" i="1"/>
  <c r="P83" i="1"/>
  <c r="R83" i="1"/>
  <c r="R84" i="1"/>
  <c r="M83" i="1"/>
  <c r="M84" i="1"/>
  <c r="J81" i="1"/>
  <c r="G81" i="1"/>
  <c r="P80" i="1"/>
  <c r="R80" i="1"/>
  <c r="M80" i="1"/>
  <c r="Q80" i="1"/>
  <c r="P75" i="1"/>
  <c r="R75" i="1"/>
  <c r="M75" i="1"/>
  <c r="P72" i="1"/>
  <c r="M72" i="1"/>
  <c r="J72" i="1"/>
  <c r="G72" i="1"/>
  <c r="Q72" i="1"/>
  <c r="P71" i="1"/>
  <c r="M71" i="1"/>
  <c r="J71" i="1"/>
  <c r="G71" i="1"/>
  <c r="P70" i="1"/>
  <c r="P73" i="1"/>
  <c r="M70" i="1"/>
  <c r="M73" i="1"/>
  <c r="J70" i="1"/>
  <c r="J73" i="1"/>
  <c r="G70" i="1"/>
  <c r="Q70" i="1"/>
  <c r="P67" i="1"/>
  <c r="M67" i="1"/>
  <c r="J67" i="1"/>
  <c r="G67" i="1"/>
  <c r="Q67" i="1"/>
  <c r="P66" i="1"/>
  <c r="M66" i="1"/>
  <c r="J66" i="1"/>
  <c r="G66" i="1"/>
  <c r="Q66" i="1"/>
  <c r="P65" i="1"/>
  <c r="P68" i="1"/>
  <c r="M65" i="1"/>
  <c r="M68" i="1"/>
  <c r="J65" i="1"/>
  <c r="J68" i="1"/>
  <c r="G65" i="1"/>
  <c r="Q65" i="1"/>
  <c r="P62" i="1"/>
  <c r="M62" i="1"/>
  <c r="J62" i="1"/>
  <c r="G62" i="1"/>
  <c r="Q62" i="1"/>
  <c r="P61" i="1"/>
  <c r="M61" i="1"/>
  <c r="J61" i="1"/>
  <c r="G61" i="1"/>
  <c r="Q61" i="1"/>
  <c r="P60" i="1"/>
  <c r="P63" i="1"/>
  <c r="M60" i="1"/>
  <c r="M63" i="1"/>
  <c r="J60" i="1"/>
  <c r="J63" i="1"/>
  <c r="G60" i="1"/>
  <c r="Q60" i="1"/>
  <c r="P57" i="1"/>
  <c r="M57" i="1"/>
  <c r="J57" i="1"/>
  <c r="G57" i="1"/>
  <c r="Q57" i="1"/>
  <c r="P56" i="1"/>
  <c r="M56" i="1"/>
  <c r="J56" i="1"/>
  <c r="G56" i="1"/>
  <c r="Q56" i="1"/>
  <c r="P55" i="1"/>
  <c r="P58" i="1"/>
  <c r="M55" i="1"/>
  <c r="M58" i="1"/>
  <c r="J55" i="1"/>
  <c r="J58" i="1"/>
  <c r="G55" i="1"/>
  <c r="Q55" i="1"/>
  <c r="P52" i="1"/>
  <c r="M52" i="1"/>
  <c r="J52" i="1"/>
  <c r="G52" i="1"/>
  <c r="Q52" i="1"/>
  <c r="P51" i="1"/>
  <c r="M51" i="1"/>
  <c r="J51" i="1"/>
  <c r="G51" i="1"/>
  <c r="Q51" i="1"/>
  <c r="P50" i="1"/>
  <c r="M50" i="1"/>
  <c r="J50" i="1"/>
  <c r="G50" i="1"/>
  <c r="Q50" i="1"/>
  <c r="P49" i="1"/>
  <c r="P53" i="1"/>
  <c r="M49" i="1"/>
  <c r="M53" i="1"/>
  <c r="J49" i="1"/>
  <c r="J53" i="1"/>
  <c r="G49" i="1"/>
  <c r="G53" i="1"/>
  <c r="P46" i="1"/>
  <c r="M46" i="1"/>
  <c r="J46" i="1"/>
  <c r="G46" i="1"/>
  <c r="P45" i="1"/>
  <c r="M45" i="1"/>
  <c r="J45" i="1"/>
  <c r="G45" i="1"/>
  <c r="P44" i="1"/>
  <c r="P47" i="1"/>
  <c r="M44" i="1"/>
  <c r="M47" i="1"/>
  <c r="J44" i="1"/>
  <c r="J47" i="1"/>
  <c r="G44" i="1"/>
  <c r="G47" i="1"/>
  <c r="P41" i="1"/>
  <c r="M41" i="1"/>
  <c r="J41" i="1"/>
  <c r="G41" i="1"/>
  <c r="P40" i="1"/>
  <c r="M40" i="1"/>
  <c r="M42" i="1"/>
  <c r="J40" i="1"/>
  <c r="J42" i="1"/>
  <c r="G40" i="1"/>
  <c r="G42" i="1"/>
  <c r="P37" i="1"/>
  <c r="R37" i="1"/>
  <c r="M37" i="1"/>
  <c r="Q37" i="1"/>
  <c r="P36" i="1"/>
  <c r="R36" i="1"/>
  <c r="M36" i="1"/>
  <c r="Q36" i="1"/>
  <c r="P35" i="1"/>
  <c r="R35" i="1"/>
  <c r="M35" i="1"/>
  <c r="Q35" i="1"/>
  <c r="P33" i="1"/>
  <c r="R33" i="1"/>
  <c r="M33" i="1"/>
  <c r="Q33" i="1"/>
  <c r="P32" i="1"/>
  <c r="R32" i="1"/>
  <c r="M32" i="1"/>
  <c r="Q32" i="1"/>
  <c r="P31" i="1"/>
  <c r="R31" i="1"/>
  <c r="M31" i="1"/>
  <c r="Q31" i="1"/>
  <c r="P29" i="1"/>
  <c r="M29" i="1"/>
  <c r="J29" i="1"/>
  <c r="G29" i="1"/>
  <c r="P28" i="1"/>
  <c r="M28" i="1"/>
  <c r="J28" i="1"/>
  <c r="G28" i="1"/>
  <c r="P27" i="1"/>
  <c r="P26" i="1"/>
  <c r="M27" i="1"/>
  <c r="M26" i="1"/>
  <c r="J27" i="1"/>
  <c r="J26" i="1"/>
  <c r="J38" i="1"/>
  <c r="G27" i="1"/>
  <c r="G26" i="1"/>
  <c r="G38" i="1"/>
  <c r="Q22" i="1"/>
  <c r="P22" i="1"/>
  <c r="P87" i="1" s="1"/>
  <c r="M22" i="1"/>
  <c r="J22" i="1"/>
  <c r="G22" i="1"/>
  <c r="S21" i="1"/>
  <c r="S22" i="1" s="1"/>
  <c r="S87" i="1" s="1"/>
  <c r="R21" i="1"/>
  <c r="R22" i="1" s="1"/>
  <c r="R87" i="1" s="1"/>
  <c r="Q21" i="1"/>
  <c r="Q71" i="1"/>
  <c r="R45" i="1"/>
  <c r="R46" i="1"/>
  <c r="R50" i="1"/>
  <c r="S50" i="1"/>
  <c r="R51" i="1"/>
  <c r="R52" i="1"/>
  <c r="R56" i="1"/>
  <c r="S56" i="1"/>
  <c r="R57" i="1"/>
  <c r="S57" i="1"/>
  <c r="G58" i="1"/>
  <c r="S33" i="1"/>
  <c r="S37" i="1"/>
  <c r="P42" i="1"/>
  <c r="M81" i="1"/>
  <c r="Q28" i="1"/>
  <c r="Q29" i="1"/>
  <c r="M30" i="1"/>
  <c r="R61" i="1"/>
  <c r="S61" i="1"/>
  <c r="R62" i="1"/>
  <c r="S62" i="1"/>
  <c r="R66" i="1"/>
  <c r="R67" i="1"/>
  <c r="R71" i="1"/>
  <c r="R72" i="1"/>
  <c r="S72" i="1"/>
  <c r="R81" i="1"/>
  <c r="R28" i="1"/>
  <c r="R29" i="1"/>
  <c r="R34" i="1"/>
  <c r="Q45" i="1"/>
  <c r="S45" i="1"/>
  <c r="Q46" i="1"/>
  <c r="S46" i="1"/>
  <c r="Q75" i="1"/>
  <c r="S75" i="1"/>
  <c r="R41" i="1"/>
  <c r="Q41" i="1"/>
  <c r="Q40" i="1"/>
  <c r="Q42" i="1"/>
  <c r="S36" i="1"/>
  <c r="M34" i="1"/>
  <c r="R30" i="1"/>
  <c r="S32" i="1"/>
  <c r="Q27" i="1"/>
  <c r="K38" i="3"/>
  <c r="K40" i="3"/>
  <c r="K83" i="3"/>
  <c r="K85" i="3"/>
  <c r="S29" i="1"/>
  <c r="Q34" i="1"/>
  <c r="S35" i="1"/>
  <c r="J85" i="1"/>
  <c r="J87" i="1"/>
  <c r="S31" i="1"/>
  <c r="Q30" i="1"/>
  <c r="S51" i="1"/>
  <c r="S52" i="1"/>
  <c r="Q58" i="1"/>
  <c r="S80" i="1"/>
  <c r="Q63" i="1"/>
  <c r="Q68" i="1"/>
  <c r="S66" i="1"/>
  <c r="S67" i="1"/>
  <c r="Q73" i="1"/>
  <c r="R40" i="1"/>
  <c r="Q44" i="1"/>
  <c r="Q49" i="1"/>
  <c r="R55" i="1"/>
  <c r="R60" i="1"/>
  <c r="G63" i="1"/>
  <c r="R65" i="1"/>
  <c r="S65" i="1"/>
  <c r="G68" i="1"/>
  <c r="R70" i="1"/>
  <c r="G73" i="1"/>
  <c r="P81" i="1"/>
  <c r="P84" i="1"/>
  <c r="R27" i="1"/>
  <c r="P34" i="1"/>
  <c r="R44" i="1"/>
  <c r="R47" i="1"/>
  <c r="R49" i="1"/>
  <c r="Q81" i="1"/>
  <c r="P30" i="1"/>
  <c r="P38" i="1"/>
  <c r="Q83" i="1"/>
  <c r="S71" i="1"/>
  <c r="R26" i="1"/>
  <c r="M38" i="1"/>
  <c r="M85" i="1"/>
  <c r="M87" i="1"/>
  <c r="R53" i="1"/>
  <c r="R58" i="1"/>
  <c r="S28" i="1"/>
  <c r="P85" i="1"/>
  <c r="R38" i="1"/>
  <c r="S68" i="1"/>
  <c r="Q26" i="1"/>
  <c r="Q38" i="1"/>
  <c r="G85" i="1"/>
  <c r="G87" i="1"/>
  <c r="R73" i="1"/>
  <c r="R63" i="1"/>
  <c r="R68" i="1"/>
  <c r="S34" i="1"/>
  <c r="S41" i="1"/>
  <c r="R42" i="1"/>
  <c r="S30" i="1"/>
  <c r="S70" i="1"/>
  <c r="S73" i="1"/>
  <c r="S40" i="1"/>
  <c r="S42" i="1"/>
  <c r="Q84" i="1"/>
  <c r="S83" i="1"/>
  <c r="S84" i="1"/>
  <c r="S49" i="1"/>
  <c r="S53" i="1"/>
  <c r="Q53" i="1"/>
  <c r="S60" i="1"/>
  <c r="S63" i="1"/>
  <c r="S44" i="1"/>
  <c r="S47" i="1"/>
  <c r="Q47" i="1"/>
  <c r="S55" i="1"/>
  <c r="S58" i="1"/>
  <c r="S81" i="1"/>
  <c r="S27" i="1"/>
  <c r="S26" i="1"/>
  <c r="R85" i="1"/>
  <c r="Q85" i="1"/>
  <c r="Q87" i="1"/>
  <c r="S38" i="1"/>
  <c r="S85" i="1"/>
</calcChain>
</file>

<file path=xl/sharedStrings.xml><?xml version="1.0" encoding="utf-8"?>
<sst xmlns="http://schemas.openxmlformats.org/spreadsheetml/2006/main" count="629" uniqueCount="278">
  <si>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</si>
  <si>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</si>
  <si>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</si>
  <si>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</si>
  <si>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</si>
  <si>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</si>
  <si>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</si>
  <si>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</si>
  <si>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</si>
  <si>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</si>
  <si>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</si>
  <si>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</si>
  <si>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</si>
  <si>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</si>
  <si>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</si>
  <si>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</si>
  <si>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</si>
  <si>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</si>
  <si>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</si>
  <si>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</si>
  <si>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</si>
  <si>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</si>
  <si>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</si>
  <si>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</si>
  <si>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</si>
  <si>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</si>
  <si>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</si>
  <si>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</si>
  <si>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</si>
  <si>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</si>
  <si>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</si>
  <si>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</si>
  <si>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</si>
  <si>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</si>
  <si>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</si>
  <si>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</si>
  <si>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</si>
  <si>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</si>
  <si>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</si>
  <si>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</si>
  <si>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</si>
  <si>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</si>
  <si>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</si>
  <si>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</si>
  <si>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</si>
  <si>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</si>
  <si>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</si>
  <si>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</si>
  <si>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</si>
  <si>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</si>
  <si>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</si>
  <si>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</si>
  <si>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</si>
  <si>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</si>
  <si>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</si>
  <si>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</si>
  <si>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</si>
  <si>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</si>
  <si>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</si>
  <si>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</si>
  <si>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</si>
  <si>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</si>
  <si>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</si>
  <si>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</si>
  <si>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</si>
  <si>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</si>
  <si>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</si>
  <si>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</si>
  <si>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</si>
  <si>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</si>
  <si>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</si>
  <si>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</si>
  <si>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</si>
  <si>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</si>
  <si>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</si>
  <si>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</si>
  <si>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</si>
  <si>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</si>
  <si>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</si>
  <si>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</si>
  <si>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</si>
  <si>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</si>
  <si>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</si>
  <si>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</si>
  <si>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</si>
  <si>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</si>
  <si>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</si>
  <si>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</si>
  <si>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</si>
  <si>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</si>
  <si>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</si>
  <si>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</si>
  <si>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</si>
  <si>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</si>
  <si>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</si>
  <si>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</si>
  <si>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</si>
  <si>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</si>
  <si>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</si>
  <si>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</si>
  <si>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</si>
  <si>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</si>
  <si>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</si>
  <si>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</si>
  <si>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</si>
  <si>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</si>
  <si>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</si>
  <si>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</si>
  <si>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</si>
  <si>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</si>
  <si>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</si>
  <si>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</si>
  <si>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</si>
  <si>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</si>
  <si>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</si>
  <si>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</si>
  <si>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</si>
  <si>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</si>
  <si>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</si>
  <si>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</si>
  <si>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</si>
  <si>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</si>
  <si>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</si>
  <si>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</si>
  <si>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</si>
  <si>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</si>
  <si>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</si>
  <si>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</si>
  <si>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</si>
  <si>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</si>
  <si>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</si>
  <si>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</si>
  <si>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</si>
  <si>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</si>
  <si>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</si>
  <si>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</si>
  <si>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</si>
  <si>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</si>
  <si>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</si>
  <si>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</si>
  <si>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</si>
  <si>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</si>
  <si>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</si>
  <si>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</si>
  <si>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</si>
  <si>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</si>
  <si>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</si>
  <si>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</si>
  <si>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</si>
  <si>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№ ____________ від "___" ___________________ 2020 року</t>
  </si>
  <si>
    <t xml:space="preserve">КОШТОРИС </t>
  </si>
  <si>
    <t>проєкту інституційної підтримки</t>
  </si>
  <si>
    <t>Повна назва організації Заявника: Фізична особа-підприємець Харламова Ірина Германівна</t>
  </si>
  <si>
    <t>Розділ: 
Стаття:
Підстаття: 
Пункт:</t>
  </si>
  <si>
    <t>Витрати гранту інституційної підтримки УКФ
(заплановані витрати)
 до 31.12.2020 року включно</t>
  </si>
  <si>
    <t>Загальна
запитувана
сума від УКФ</t>
  </si>
  <si>
    <t>ОБҐРУНТУВАННЯ  ТА ДЕТАЛІЗАЦІЯ ВИТРАТ
(колонка обов'язкова для заповнення)</t>
  </si>
  <si>
    <t>Вартість за
одиницю, грн</t>
  </si>
  <si>
    <t>Загальна сума, 
грн (=7*8)</t>
  </si>
  <si>
    <t>Загальна сума, 
грн (=6+9)</t>
  </si>
  <si>
    <t xml:space="preserve">Повний та постійний супровід проектної діяльності у режимі 24/7: Відбір підрядників. Підготовка договорів. Контроль за виконанням послуг. Участь у відборі учасників. Організація комунікації з кожним контрагентом/учасником проекту. Моніторинг виконання проекту. Оцінка виконання проєкту. Участь у підготовці фінансового і змістового звітів. </t>
  </si>
  <si>
    <t>Оплата за підготовку та виконання перформансу, написання партитури до нього, виконання перформансу-інтерпретації, документацію 2-ох перформансів (фото, відео, тексти).</t>
  </si>
  <si>
    <t>Редактура каталогу, підготова кураторського тексту. Організація комунікації з кожним учасником проєкту і менторство протягом резиденції. Участь в оцінці проєкту. Участь у підготовці змістовного звіту до УКФ.</t>
  </si>
  <si>
    <t>Бухгалтерський супровід проєкту: підготовка первинної документації, комунікація з підрядниками, підготовка платежів, звітів до ДПС, ПФУ, робота з аудитором, підготовка звіту до УКФ та ін.</t>
  </si>
  <si>
    <t>ЄСВ штатних працівників</t>
  </si>
  <si>
    <t>ЄСВ працівників за договорами ЦПХ</t>
  </si>
  <si>
    <t>100 грн в місяць за обслуговування рахунку, 50 грн - платежі по Україні, 1000 грн - міжнародні платежі.</t>
  </si>
  <si>
    <t>Дизайн та верстка макету каталогу 80 сторінок, створення стилю проекту, логотипу (який буде використовуватися також і в дизайні каталогу), макетів для опен-колу 9 шт. (афіші проєкту, гугл-форми, обкладинки в fb, заходу в fb, посту в fb, посту в instagram, сторіз в fb та instagram), .</t>
  </si>
  <si>
    <t>Кількість каталогів - 100 шт. Кількість сторінок 80, розмір 160*235мм, повнокольоровий друк тип/конструкція обкладинки - картон 200 г/м кв. кріплення - зшивання+термобіндер, офсетний папір 120 г/м кв. наявність малюнків, фото - щонайменше 40 шт. Розповсюдження каталогів: 10 шт для учасників проекту, 12 шт для Галереї Артсвіт, 12 шт для організації-партнера, 16 шт буде розподілено по 2 екземпляри серед: Дзиґа(Львів), арт-група ZABIH(Львів), Арт-центр MASLO(Хмельницький), Ермілов центр(Харків), Муніципальна галерея(Харків), бібліотека PinchukArtCentre(Київ), PostPlayТеатр(Київ), Carbon(Київ).</t>
  </si>
  <si>
    <t>Запис відео-лекцій хронометражем 15-20 хвилин з трьома артистами мистецтва перформансу: попередньо Юргеном Фріцем, Парваною Рейд, Мерилін Арсем. До складу оплати за послуги включені: гонорар лекторам - відеоряд близько 30 хвилин (з наданням відео із особистого архіву - якщо це необхідно), послуги з оренди апаратури (камера, штативи, прилади для аудіування, за необхідності апис аудіо у студії, освітлювальн прилади), оренда приміщень для зйомок, робота оператора, автоперевезення апаратури за необхідності)</t>
  </si>
  <si>
    <t>Запис відео-лекцій хронометражем 15-20 хвилин з трьома артистами мистецтва перформансу: попередньо Яриною Шумською, Влодкою Кауфманом, Ганною Цибою. До складу оплати за послуги включені: гонорар лекторам - відеоряд близько 30 хвилин (з наданням відео із особистого архіву - якщо це необхідно), послуги з оренди апаратури (камера, штативи, прилади для аудіування, за необхідності запис аудіо у студії, освітлювальні прилади), оренда приміщень для зйомок, робота оператора, автоперевезення апаратури за необхідності)</t>
  </si>
  <si>
    <t>Монтаж 6 відео-лекцій хронометражем 15-20 хвилин. Виконує один підрядник з України. Ми вважаємо запотрібне відбирати, на нашу думку, більш якісний та актуальний контент, тому монтаж будемо проводити на місці.</t>
  </si>
  <si>
    <t>Транскрибування та переклад 3-х відео-лекцій хронометражем 15-20 хвилин з ангійської на українську з робивкою посекундно.</t>
  </si>
  <si>
    <t>Один аудиторський висновок</t>
  </si>
  <si>
    <t>Витрати гранту інституційної підтримки УКФ
(кредиторська заборгованість)
з 12.03.2020 року</t>
  </si>
  <si>
    <t>Оплата праці</t>
  </si>
  <si>
    <t>Харламова Ірина Германівна, керівник проєктів та програм у сфері нематіального виробництва</t>
  </si>
  <si>
    <t>Винагорода учасникам резиденції за створений культурний продукт (учасники будуть обрані під час конкурсу, тому на даний момент немає можливості вказати учасників поосібно)</t>
  </si>
  <si>
    <t>чол</t>
  </si>
  <si>
    <t xml:space="preserve">Ярина Шумська, кураторка резиденції </t>
  </si>
  <si>
    <t xml:space="preserve">ФОП Приходько Олена, бухгалтер </t>
  </si>
  <si>
    <t>ФОП Русецька Катерина, PR-менеджерка проєкту</t>
  </si>
  <si>
    <r>
      <t>Створення для проекту сторінок в соцмережах fb й Instagram. Створення і розповсюдження журналістських матеріалів. Коо</t>
    </r>
    <r>
      <rPr>
        <sz val="10"/>
        <color rgb="FF000000"/>
        <rFont val="Arial"/>
      </rPr>
      <t>рдинація роботи дизайнера (написання комерційних запитів, контроль виконання). Зв‘язок зі ЗМІ, громадськістю, партнерськими організаціями і ресурсами, потенційними учасниками, лекторами. Розробка контент-стратегії, наповнення сторінок проекту в соціальних мережах. Робота з рекламою в соціальних мережах. Оплата реклами в соціальних мережах.  Аналіз метрики в соціальних мережах. Підготовка звітності в співпраці з менеджером. Показники виконання роботи: створено щонайменше 1 матеріал (інтерв’ю, критичні статті, огляди тощо), що висвітлюють процес реалізації проекту, який опубліковано в інтернет-виданні, що спеціалізуються на культурі (YourArt, розділ про культуру LB, Коридор, Чорнозем, Bird in fligh тощо), щонайменше 2 сюжети в місцевих ЗМІ, щонайменше 30 публікацій на сторінках організацій в fb (головні сторінки і сторінки подій), щонайменше 20 публікацій на сторінці організації в Instagram, щонайменше 7 сторіз на сторінці організації в fb та 7 в Instagram, охоплено в соціальних мережах щонайменше 10000 осіб. Додано нових підписників сторінок в соц мережах щонайменще 500 осіб.</t>
    </r>
  </si>
  <si>
    <t>Всього по статті 1 "Оплати праці"</t>
  </si>
  <si>
    <t xml:space="preserve">Витрати на послуги зв'язку, інтернету, обслуговування сайтів та програмного забезпечення;   </t>
  </si>
  <si>
    <t xml:space="preserve">Послуги інтернету </t>
  </si>
  <si>
    <t>Дизайну і верстка макету каталогу, розробка айдентики та дизайну проекту макетів для онлайн-публікацій в соцмережах.</t>
  </si>
  <si>
    <t>Друк каталогу Резиденції</t>
  </si>
  <si>
    <t>9.3</t>
  </si>
  <si>
    <t xml:space="preserve">Запис відео-лекцій з іноземними артистами для циклу про світове перформативне мистецтво </t>
  </si>
  <si>
    <t>9.4</t>
  </si>
  <si>
    <t>Запис відео-лекцій для циклу про українське перформативне мистецтво</t>
  </si>
  <si>
    <t>9.5</t>
  </si>
  <si>
    <t>Монтаж відео-лекцій для циклів про українське і світове перформативне мистецтво</t>
  </si>
  <si>
    <t>9.6</t>
  </si>
  <si>
    <t>Транскрибування та переклад відео-лекцій для циклу про світове перформативне мистецтво - субтитри для відео.</t>
  </si>
  <si>
    <t>Всього по статті 9 "Інші витрати пов'҆язані з основною діяльністю організації"</t>
  </si>
  <si>
    <t>Всього по статті 10 "Аудиторські послуги"</t>
  </si>
  <si>
    <t>за проектом "Грант інституційної підтримки"</t>
  </si>
  <si>
    <t>Повна назва організації Грантоотримувача: Фізична особа-підприємець Харламова Ірина Германівна</t>
  </si>
  <si>
    <t>Калькуляція наданих послуг</t>
  </si>
  <si>
    <t>Харламова Ірина Германівна,3391307644</t>
  </si>
  <si>
    <t>4/25.12.2020</t>
  </si>
  <si>
    <t xml:space="preserve">РЄДІНА НАТАЛІЯ ОЛЕКСІЇВНА 
ІПН: 3103905648
</t>
  </si>
  <si>
    <t xml:space="preserve">ГЕЛИТОВИЧ АНДРІЙ АДРІАНОВИЧ 
ІПН: 3285403836
</t>
  </si>
  <si>
    <t xml:space="preserve">КАРЮК АНТОН ОЛЕКСАНДРОВИЧ
ІПН 3224117818
</t>
  </si>
  <si>
    <t xml:space="preserve">
ЛІСОВА НАТАЛІЯ ЛЕОНІДІВНА
ІПН 2957516604
</t>
  </si>
  <si>
    <t xml:space="preserve">СКЛЯРСЬКА ОЛЬГА МИКОЛАЇВНА
ІПН 3416801361
</t>
  </si>
  <si>
    <t xml:space="preserve">ТОПІЙ ВОЛОДИМИР БРОНІСЛАВОВИЧ
ІПН 2910721112
</t>
  </si>
  <si>
    <t xml:space="preserve">ЧИГРИК ОЛЬГА СЕРГІЇВНА
ІПН 3164907701
</t>
  </si>
  <si>
    <t xml:space="preserve">ШТАЙДА ЮРІЙ ВАЛЕРІЙОВИЧ
ІПН 2786809954
</t>
  </si>
  <si>
    <t xml:space="preserve">Янчук Богдан Юрійович
IПH/ЄДРПОУ 2774611911
</t>
  </si>
  <si>
    <t xml:space="preserve">№15 від 01.12.2020 р.
</t>
  </si>
  <si>
    <t>15/28.12.2020</t>
  </si>
  <si>
    <t xml:space="preserve"> №1 від 01.12.2020 р.
</t>
  </si>
  <si>
    <t>1/28.12.2020</t>
  </si>
  <si>
    <t xml:space="preserve">№2 від 01.12.2020 р.
</t>
  </si>
  <si>
    <t>2/28.12.2020</t>
  </si>
  <si>
    <t xml:space="preserve">№4 від 01.12.2020 р.
</t>
  </si>
  <si>
    <t>4/28.12.2020</t>
  </si>
  <si>
    <t xml:space="preserve">№5 від 01.12.2020 р.
</t>
  </si>
  <si>
    <t>5/28.12.2020</t>
  </si>
  <si>
    <t xml:space="preserve">№3 від 01.12.2020 р.
</t>
  </si>
  <si>
    <t>3/28.12.2020</t>
  </si>
  <si>
    <t xml:space="preserve">№6 від 01.12.2020 р.
</t>
  </si>
  <si>
    <t>6/28.12.2020</t>
  </si>
  <si>
    <t xml:space="preserve">№7 від 01.12.2020 р.
</t>
  </si>
  <si>
    <t>7/28.12.2020</t>
  </si>
  <si>
    <t xml:space="preserve">№8 від 01.12.2020 р.
</t>
  </si>
  <si>
    <t>8/28.12.2020</t>
  </si>
  <si>
    <t>16/29.12.2020</t>
  </si>
  <si>
    <t>17/29.12.2020</t>
  </si>
  <si>
    <t>18/29.12.2020</t>
  </si>
  <si>
    <t>19/29.12.2020</t>
  </si>
  <si>
    <t>20/29.12.2020</t>
  </si>
  <si>
    <t>21/29.12.2020</t>
  </si>
  <si>
    <t>23/29.12.2020</t>
  </si>
  <si>
    <t>24/29.12.2020</t>
  </si>
  <si>
    <t>22/29.12.2020</t>
  </si>
  <si>
    <t>9/01.12.2020</t>
  </si>
  <si>
    <t>9/28.12.2020</t>
  </si>
  <si>
    <t>26/29.12.2020</t>
  </si>
  <si>
    <t>ПРИХОДЬКО О.В. ФОП 3265612925</t>
  </si>
  <si>
    <t xml:space="preserve">№10/28.12.2020 </t>
  </si>
  <si>
    <t xml:space="preserve">№10/01.12.2020 р. </t>
  </si>
  <si>
    <t>5/29.12.2020</t>
  </si>
  <si>
    <t xml:space="preserve"> №11/01.12.2020 </t>
  </si>
  <si>
    <t>№11/28.12.2020 р.</t>
  </si>
  <si>
    <t>РУСЕЦЬКА К.Є. ФОП 3257611903</t>
  </si>
  <si>
    <t>6/29.12.2020</t>
  </si>
  <si>
    <t>Відомість №1 нарахування винагороди за договорами ЦПХ за 12.2020 р. від 29.12.2020</t>
  </si>
  <si>
    <t>13/29.12.2020</t>
  </si>
  <si>
    <t>Шевченко М.С. ФОП 2820106632</t>
  </si>
  <si>
    <t xml:space="preserve">№12/01.12.2020 </t>
  </si>
  <si>
    <t xml:space="preserve">№12/29.11.2020 </t>
  </si>
  <si>
    <t>7/29.12.2020</t>
  </si>
  <si>
    <t>АРТ-ПРЕСС ПРОИЗВ.-КОММЕРЧ.ФИРМА ООО 24438497</t>
  </si>
  <si>
    <t>25/29.12.2020</t>
  </si>
  <si>
    <t xml:space="preserve"> </t>
  </si>
  <si>
    <t>МАЛЬЧЕНКО В.О. ФОП 3199616028</t>
  </si>
  <si>
    <t xml:space="preserve">13/1 вiд 20.12.2020 </t>
  </si>
  <si>
    <t xml:space="preserve">13/01.12.2020 </t>
  </si>
  <si>
    <t>13/01.12.2020</t>
  </si>
  <si>
    <t>13/2 вiд 28.12.2020</t>
  </si>
  <si>
    <t>8/29.12.2020</t>
  </si>
  <si>
    <t>9/29.12.2020</t>
  </si>
  <si>
    <t>САЛАХОВА Я.В. ФОП 2996918323</t>
  </si>
  <si>
    <t>65/29.12.2020</t>
  </si>
  <si>
    <t>14 вiд 01.12.2020</t>
  </si>
  <si>
    <t>11/29.12.2020</t>
  </si>
  <si>
    <t>ШУМСЬКА ЯРИНА IГОРIВНА 3276404644</t>
  </si>
  <si>
    <t>ТОВ, "КГ "ПРОАУДИТ" 36470829</t>
  </si>
  <si>
    <t>14/28.12.2020</t>
  </si>
  <si>
    <t>у період з 01.10.2020 року по 31.12.2020 року</t>
  </si>
  <si>
    <t>Склала:</t>
  </si>
  <si>
    <t>Затвердила:</t>
  </si>
  <si>
    <t>№3ORG51-00959 від "30" листопада 2020 року</t>
  </si>
  <si>
    <t>Додаток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</si>
</sst>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_р_."/>
  </numFmts>
  <fonts count="3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rgb="FF000000"/>
      <name val="Arial"/>
    </font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4" fillId="2" borderId="22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165" fontId="9" fillId="4" borderId="61" xfId="0" applyNumberFormat="1" applyFont="1" applyFill="1" applyBorder="1" applyAlignment="1">
      <alignment vertical="top" wrapText="1"/>
    </xf>
    <xf numFmtId="166" fontId="5" fillId="0" borderId="4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80" xfId="0" applyFont="1" applyBorder="1" applyAlignment="1">
      <alignment vertical="center" wrapText="1"/>
    </xf>
    <xf numFmtId="167" fontId="11" fillId="4" borderId="72" xfId="0" applyNumberFormat="1" applyFont="1" applyFill="1" applyBorder="1" applyAlignment="1">
      <alignment vertical="top"/>
    </xf>
    <xf numFmtId="167" fontId="8" fillId="4" borderId="74" xfId="0" applyNumberFormat="1" applyFont="1" applyFill="1" applyBorder="1" applyAlignment="1">
      <alignment horizontal="center" vertical="top"/>
    </xf>
    <xf numFmtId="167" fontId="8" fillId="4" borderId="74" xfId="0" applyNumberFormat="1" applyFont="1" applyFill="1" applyBorder="1" applyAlignment="1">
      <alignment vertical="top"/>
    </xf>
    <xf numFmtId="3" fontId="8" fillId="4" borderId="81" xfId="0" applyNumberFormat="1" applyFont="1" applyFill="1" applyBorder="1" applyAlignment="1">
      <alignment vertical="top"/>
    </xf>
    <xf numFmtId="4" fontId="8" fillId="4" borderId="12" xfId="0" applyNumberFormat="1" applyFont="1" applyFill="1" applyBorder="1" applyAlignment="1">
      <alignment vertical="top"/>
    </xf>
    <xf numFmtId="4" fontId="8" fillId="4" borderId="13" xfId="0" applyNumberFormat="1" applyFont="1" applyFill="1" applyBorder="1" applyAlignment="1">
      <alignment horizontal="right" vertical="top"/>
    </xf>
    <xf numFmtId="0" fontId="5" fillId="4" borderId="28" xfId="0" applyFont="1" applyFill="1" applyBorder="1" applyAlignment="1">
      <alignment vertical="top" wrapText="1"/>
    </xf>
    <xf numFmtId="0" fontId="9" fillId="4" borderId="68" xfId="0" applyFont="1" applyFill="1" applyBorder="1" applyAlignment="1">
      <alignment vertical="top" wrapText="1"/>
    </xf>
    <xf numFmtId="166" fontId="4" fillId="5" borderId="72" xfId="0" applyNumberFormat="1" applyFont="1" applyFill="1" applyBorder="1" applyAlignment="1">
      <alignment vertical="center" wrapText="1"/>
    </xf>
    <xf numFmtId="166" fontId="4" fillId="5" borderId="74" xfId="0" applyNumberFormat="1" applyFont="1" applyFill="1" applyBorder="1" applyAlignment="1">
      <alignment horizontal="center" vertical="center" wrapText="1"/>
    </xf>
    <xf numFmtId="3" fontId="4" fillId="5" borderId="74" xfId="0" applyNumberFormat="1" applyFont="1" applyFill="1" applyBorder="1" applyAlignment="1">
      <alignment horizontal="center" vertical="center" wrapText="1"/>
    </xf>
    <xf numFmtId="4" fontId="4" fillId="5" borderId="74" xfId="0" applyNumberFormat="1" applyFont="1" applyFill="1" applyBorder="1" applyAlignment="1">
      <alignment horizontal="center" vertical="center" wrapText="1"/>
    </xf>
    <xf numFmtId="4" fontId="4" fillId="5" borderId="74" xfId="0" applyNumberFormat="1" applyFont="1" applyFill="1" applyBorder="1" applyAlignment="1">
      <alignment horizontal="right" vertical="center" wrapText="1"/>
    </xf>
    <xf numFmtId="0" fontId="4" fillId="5" borderId="71" xfId="0" applyFont="1" applyFill="1" applyBorder="1" applyAlignment="1">
      <alignment vertical="center" wrapText="1"/>
    </xf>
    <xf numFmtId="4" fontId="4" fillId="5" borderId="75" xfId="0" applyNumberFormat="1" applyFont="1" applyFill="1" applyBorder="1" applyAlignment="1">
      <alignment horizontal="center" vertical="center" wrapText="1"/>
    </xf>
    <xf numFmtId="3" fontId="4" fillId="5" borderId="72" xfId="0" applyNumberFormat="1" applyFont="1" applyFill="1" applyBorder="1" applyAlignment="1">
      <alignment horizontal="center" vertical="center" wrapText="1"/>
    </xf>
    <xf numFmtId="4" fontId="4" fillId="5" borderId="60" xfId="0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right" vertical="center" wrapText="1"/>
    </xf>
    <xf numFmtId="0" fontId="4" fillId="5" borderId="68" xfId="0" applyFont="1" applyFill="1" applyBorder="1" applyAlignment="1">
      <alignment vertical="center"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4" fontId="5" fillId="0" borderId="70" xfId="0" applyNumberFormat="1" applyFont="1" applyBorder="1" applyAlignment="1">
      <alignment horizontal="center" vertical="top" wrapText="1"/>
    </xf>
    <xf numFmtId="4" fontId="5" fillId="0" borderId="82" xfId="0" applyNumberFormat="1" applyFont="1" applyBorder="1" applyAlignment="1">
      <alignment horizontal="right" vertical="top" wrapText="1"/>
    </xf>
    <xf numFmtId="4" fontId="4" fillId="5" borderId="72" xfId="0" applyNumberFormat="1" applyFont="1" applyFill="1" applyBorder="1" applyAlignment="1">
      <alignment horizontal="right" vertical="center" wrapText="1"/>
    </xf>
    <xf numFmtId="0" fontId="4" fillId="5" borderId="14" xfId="0" applyFont="1" applyFill="1" applyBorder="1" applyAlignment="1">
      <alignment vertical="center" wrapText="1"/>
    </xf>
    <xf numFmtId="166" fontId="5" fillId="0" borderId="47" xfId="0" applyNumberFormat="1" applyFont="1" applyBorder="1" applyAlignment="1">
      <alignment vertical="top" wrapText="1"/>
    </xf>
    <xf numFmtId="166" fontId="5" fillId="0" borderId="61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right" vertical="top" wrapText="1"/>
    </xf>
    <xf numFmtId="166" fontId="5" fillId="0" borderId="47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4" fontId="5" fillId="6" borderId="76" xfId="0" applyNumberFormat="1" applyFont="1" applyFill="1" applyBorder="1" applyAlignment="1">
      <alignment horizontal="right" vertical="center" wrapText="1"/>
    </xf>
    <xf numFmtId="0" fontId="4" fillId="5" borderId="58" xfId="0" applyFont="1" applyFill="1" applyBorder="1" applyAlignment="1">
      <alignment vertical="center" wrapText="1"/>
    </xf>
    <xf numFmtId="4" fontId="5" fillId="0" borderId="44" xfId="0" applyNumberFormat="1" applyFont="1" applyBorder="1" applyAlignment="1">
      <alignment horizontal="center" vertical="top" wrapText="1"/>
    </xf>
    <xf numFmtId="0" fontId="5" fillId="6" borderId="71" xfId="0" applyFont="1" applyFill="1" applyBorder="1" applyAlignment="1">
      <alignment vertical="center" wrapText="1"/>
    </xf>
    <xf numFmtId="166" fontId="6" fillId="5" borderId="72" xfId="0" applyNumberFormat="1" applyFont="1" applyFill="1" applyBorder="1" applyAlignment="1">
      <alignment vertical="center" wrapText="1"/>
    </xf>
    <xf numFmtId="167" fontId="5" fillId="0" borderId="64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horizontal="center" vertical="top" wrapText="1"/>
    </xf>
    <xf numFmtId="167" fontId="26" fillId="0" borderId="63" xfId="0" applyNumberFormat="1" applyFont="1" applyBorder="1" applyAlignment="1">
      <alignment vertical="top" wrapText="1"/>
    </xf>
    <xf numFmtId="3" fontId="5" fillId="7" borderId="56" xfId="0" applyNumberFormat="1" applyFont="1" applyFill="1" applyBorder="1" applyAlignment="1">
      <alignment horizontal="center" vertical="center" wrapText="1"/>
    </xf>
    <xf numFmtId="3" fontId="5" fillId="7" borderId="57" xfId="0" applyNumberFormat="1" applyFont="1" applyFill="1" applyBorder="1" applyAlignment="1">
      <alignment horizontal="center" vertical="center" wrapText="1"/>
    </xf>
    <xf numFmtId="3" fontId="5" fillId="7" borderId="58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49" fontId="6" fillId="5" borderId="31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top" wrapText="1"/>
    </xf>
    <xf numFmtId="0" fontId="8" fillId="4" borderId="71" xfId="0" applyFont="1" applyFill="1" applyBorder="1" applyAlignment="1">
      <alignment vertical="top" wrapText="1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4" fillId="4" borderId="71" xfId="0" applyFont="1" applyFill="1" applyBorder="1" applyAlignment="1">
      <alignment wrapText="1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166" fontId="5" fillId="0" borderId="80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horizontal="center" vertical="top" wrapText="1"/>
    </xf>
    <xf numFmtId="166" fontId="5" fillId="0" borderId="49" xfId="0" applyNumberFormat="1" applyFont="1" applyBorder="1" applyAlignment="1">
      <alignment vertical="top" wrapText="1"/>
    </xf>
    <xf numFmtId="166" fontId="5" fillId="0" borderId="83" xfId="0" applyNumberFormat="1" applyFont="1" applyBorder="1" applyAlignment="1">
      <alignment vertical="top" wrapText="1"/>
    </xf>
    <xf numFmtId="49" fontId="27" fillId="0" borderId="42" xfId="0" applyNumberFormat="1" applyFont="1" applyBorder="1" applyAlignment="1">
      <alignment horizontal="center" vertical="top" wrapText="1"/>
    </xf>
    <xf numFmtId="166" fontId="28" fillId="0" borderId="43" xfId="0" applyNumberFormat="1" applyFont="1" applyBorder="1" applyAlignment="1">
      <alignment vertical="top" wrapText="1"/>
    </xf>
    <xf numFmtId="166" fontId="28" fillId="0" borderId="47" xfId="0" applyNumberFormat="1" applyFont="1" applyBorder="1" applyAlignment="1">
      <alignment vertical="top" wrapText="1"/>
    </xf>
    <xf numFmtId="49" fontId="27" fillId="0" borderId="47" xfId="0" applyNumberFormat="1" applyFont="1" applyBorder="1" applyAlignment="1">
      <alignment horizontal="center" vertical="top" wrapText="1"/>
    </xf>
    <xf numFmtId="166" fontId="28" fillId="0" borderId="49" xfId="0" applyNumberFormat="1" applyFont="1" applyBorder="1" applyAlignment="1">
      <alignment vertical="top" wrapText="1"/>
    </xf>
    <xf numFmtId="49" fontId="27" fillId="0" borderId="27" xfId="0" applyNumberFormat="1" applyFont="1" applyBorder="1" applyAlignment="1">
      <alignment horizontal="center" vertical="top" wrapText="1"/>
    </xf>
    <xf numFmtId="166" fontId="28" fillId="0" borderId="83" xfId="0" applyNumberFormat="1" applyFont="1" applyBorder="1" applyAlignment="1">
      <alignment vertical="top" wrapText="1"/>
    </xf>
    <xf numFmtId="49" fontId="27" fillId="0" borderId="61" xfId="0" applyNumberFormat="1" applyFont="1" applyBorder="1" applyAlignment="1">
      <alignment horizontal="center" vertical="top" wrapText="1"/>
    </xf>
    <xf numFmtId="167" fontId="28" fillId="0" borderId="62" xfId="0" applyNumberFormat="1" applyFont="1" applyBorder="1" applyAlignment="1">
      <alignment vertical="top" wrapText="1"/>
    </xf>
    <xf numFmtId="0" fontId="28" fillId="0" borderId="25" xfId="0" applyFont="1" applyBorder="1" applyAlignment="1">
      <alignment wrapText="1"/>
    </xf>
    <xf numFmtId="49" fontId="28" fillId="0" borderId="25" xfId="0" applyNumberFormat="1" applyFont="1" applyBorder="1" applyAlignment="1">
      <alignment horizontal="right" wrapText="1"/>
    </xf>
    <xf numFmtId="4" fontId="28" fillId="0" borderId="25" xfId="0" applyNumberFormat="1" applyFont="1" applyBorder="1"/>
    <xf numFmtId="0" fontId="28" fillId="0" borderId="0" xfId="0" applyFont="1"/>
    <xf numFmtId="0" fontId="28" fillId="0" borderId="0" xfId="0" applyFont="1" applyAlignment="1"/>
    <xf numFmtId="168" fontId="28" fillId="0" borderId="83" xfId="0" applyNumberFormat="1" applyFont="1" applyFill="1" applyBorder="1" applyAlignment="1">
      <alignment horizontal="left" vertical="top" wrapText="1"/>
    </xf>
    <xf numFmtId="0" fontId="28" fillId="8" borderId="25" xfId="0" applyFont="1" applyFill="1" applyBorder="1" applyAlignment="1">
      <alignment wrapText="1"/>
    </xf>
    <xf numFmtId="14" fontId="28" fillId="0" borderId="25" xfId="0" applyNumberFormat="1" applyFont="1" applyBorder="1" applyAlignment="1">
      <alignment wrapText="1"/>
    </xf>
    <xf numFmtId="49" fontId="29" fillId="0" borderId="31" xfId="0" applyNumberFormat="1" applyFont="1" applyBorder="1" applyAlignment="1">
      <alignment horizontal="center" vertical="top" wrapText="1"/>
    </xf>
    <xf numFmtId="167" fontId="28" fillId="0" borderId="71" xfId="0" applyNumberFormat="1" applyFont="1" applyBorder="1" applyAlignment="1">
      <alignment vertical="top" wrapText="1"/>
    </xf>
    <xf numFmtId="0" fontId="28" fillId="0" borderId="25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25" fillId="0" borderId="8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25" fillId="0" borderId="33" xfId="0" applyFont="1" applyBorder="1"/>
    <xf numFmtId="3" fontId="4" fillId="2" borderId="17" xfId="0" applyNumberFormat="1" applyFont="1" applyFill="1" applyBorder="1" applyAlignment="1">
      <alignment horizontal="center" vertical="center" wrapText="1"/>
    </xf>
    <xf numFmtId="0" fontId="25" fillId="0" borderId="34" xfId="0" applyFont="1" applyBorder="1"/>
    <xf numFmtId="0" fontId="25" fillId="2" borderId="22" xfId="0" applyFont="1" applyFill="1" applyBorder="1" applyAlignment="1">
      <alignment horizontal="center" vertical="center" wrapText="1"/>
    </xf>
    <xf numFmtId="0" fontId="25" fillId="0" borderId="5" xfId="0" applyFont="1" applyBorder="1"/>
    <xf numFmtId="0" fontId="25" fillId="0" borderId="23" xfId="0" applyFont="1" applyBorder="1"/>
    <xf numFmtId="164" fontId="6" fillId="2" borderId="36" xfId="0" applyNumberFormat="1" applyFont="1" applyFill="1" applyBorder="1" applyAlignment="1">
      <alignment horizontal="center" vertical="center" wrapText="1"/>
    </xf>
    <xf numFmtId="0" fontId="25" fillId="0" borderId="14" xfId="0" applyFont="1" applyBorder="1"/>
    <xf numFmtId="0" fontId="25" fillId="0" borderId="74" xfId="0" applyFont="1" applyBorder="1"/>
    <xf numFmtId="0" fontId="25" fillId="0" borderId="77" xfId="0" applyFont="1" applyBorder="1"/>
    <xf numFmtId="3" fontId="5" fillId="0" borderId="67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3" fontId="5" fillId="0" borderId="72" xfId="0" applyNumberFormat="1" applyFont="1" applyBorder="1" applyAlignment="1">
      <alignment horizontal="center" vertical="center" wrapText="1"/>
    </xf>
    <xf numFmtId="3" fontId="5" fillId="0" borderId="74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0</xdr:row>
      <xdr:rowOff>76200</xdr:rowOff>
    </xdr:from>
    <xdr:to>
      <xdr:col>11</xdr:col>
      <xdr:colOff>2152650</xdr:colOff>
      <xdr:row>9</xdr:row>
      <xdr:rowOff>95250</xdr:rowOff>
    </xdr:to>
    <xdr:pic>
      <xdr:nvPicPr>
        <xdr:cNvPr id="2" name="image1.png" descr="xl/media/image1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03080" y="76200"/>
          <a:ext cx="2000250" cy="16649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4"/>
  <sheetViews>
    <sheetView tabSelected="1" zoomScale="69" zoomScaleNormal="69" workbookViewId="0">
      <selection activeCell="N17" sqref="N17:P17"/>
    </sheetView>
  </sheetViews>
  <sheetFormatPr defaultColWidth="12.6171875" defaultRowHeight="15" customHeight="1" x14ac:dyDescent="0.45"/>
  <cols>
    <col min="1" max="1" width="11.90234375" customWidth="1"/>
    <col min="2" max="2" width="6.47265625" customWidth="1"/>
    <col min="3" max="3" width="33.80859375" customWidth="1"/>
    <col min="4" max="4" width="9.37890625" customWidth="1"/>
    <col min="5" max="5" width="10.6171875" customWidth="1"/>
    <col min="6" max="6" width="14.1875" customWidth="1"/>
    <col min="7" max="7" width="13.47265625" customWidth="1"/>
    <col min="8" max="8" width="10.6171875" customWidth="1"/>
    <col min="9" max="9" width="14.1875" customWidth="1"/>
    <col min="10" max="10" width="13.47265625" customWidth="1"/>
    <col min="11" max="11" width="10.6171875" customWidth="1"/>
    <col min="12" max="12" width="14.1875" customWidth="1"/>
    <col min="13" max="13" width="13.47265625" customWidth="1"/>
    <col min="14" max="14" width="10.6171875" customWidth="1"/>
    <col min="15" max="15" width="14.1875" customWidth="1"/>
    <col min="16" max="19" width="13.47265625" customWidth="1"/>
    <col min="20" max="20" width="22.09375" customWidth="1"/>
    <col min="21" max="38" width="5" customWidth="1"/>
  </cols>
  <sheetData>
    <row r="1" spans="1:38" ht="14.4" x14ac:dyDescent="0.5500000000000000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5500000000000000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277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5500000000000000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5500000000000000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276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5500000000000000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5500000000000000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5500000000000000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5500000000000000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5500000000000000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5500000000000000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5500000000000000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45">
      <c r="A12" s="275" t="s">
        <v>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45">
      <c r="A13" s="275" t="s">
        <v>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4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55000000000000004">
      <c r="A15" s="277" t="s">
        <v>199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55000000000000004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55000000000000004">
      <c r="A17" s="278" t="s">
        <v>4</v>
      </c>
      <c r="B17" s="280" t="s">
        <v>5</v>
      </c>
      <c r="C17" s="280" t="s">
        <v>6</v>
      </c>
      <c r="D17" s="282" t="s">
        <v>7</v>
      </c>
      <c r="E17" s="269" t="s">
        <v>8</v>
      </c>
      <c r="F17" s="270"/>
      <c r="G17" s="271"/>
      <c r="H17" s="269" t="s">
        <v>9</v>
      </c>
      <c r="I17" s="270"/>
      <c r="J17" s="271"/>
      <c r="K17" s="269" t="s">
        <v>10</v>
      </c>
      <c r="L17" s="270"/>
      <c r="M17" s="271"/>
      <c r="N17" s="269" t="s">
        <v>11</v>
      </c>
      <c r="O17" s="270"/>
      <c r="P17" s="271"/>
      <c r="Q17" s="272" t="s">
        <v>12</v>
      </c>
      <c r="R17" s="270"/>
      <c r="S17" s="271"/>
      <c r="T17" s="273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55000000000000004">
      <c r="A18" s="279"/>
      <c r="B18" s="281"/>
      <c r="C18" s="281"/>
      <c r="D18" s="283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7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55000000000000004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45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45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401640</v>
      </c>
      <c r="N21" s="38"/>
      <c r="O21" s="39"/>
      <c r="P21" s="40">
        <v>401640</v>
      </c>
      <c r="Q21" s="40">
        <f>G21+M21</f>
        <v>401640</v>
      </c>
      <c r="R21" s="40">
        <f>J21+P21</f>
        <v>401640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45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401640</v>
      </c>
      <c r="N22" s="46"/>
      <c r="O22" s="47"/>
      <c r="P22" s="48">
        <f t="shared" ref="P22:S22" si="0">SUM(P21)</f>
        <v>401640</v>
      </c>
      <c r="Q22" s="48">
        <f t="shared" si="0"/>
        <v>401640</v>
      </c>
      <c r="R22" s="48">
        <f t="shared" si="0"/>
        <v>401640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45">
      <c r="A23" s="289"/>
      <c r="B23" s="276"/>
      <c r="C23" s="27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45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45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45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42000</v>
      </c>
      <c r="N26" s="74"/>
      <c r="O26" s="75"/>
      <c r="P26" s="76">
        <f t="shared" ref="P26:S26" si="1">SUM(P27:P29)</f>
        <v>42000</v>
      </c>
      <c r="Q26" s="76">
        <f t="shared" si="1"/>
        <v>42000</v>
      </c>
      <c r="R26" s="76">
        <f t="shared" si="1"/>
        <v>42000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45">
      <c r="A27" s="78" t="s">
        <v>38</v>
      </c>
      <c r="B27" s="79" t="s">
        <v>39</v>
      </c>
      <c r="C27" s="80" t="s">
        <v>176</v>
      </c>
      <c r="D27" s="81" t="s">
        <v>41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3</v>
      </c>
      <c r="L27" s="83">
        <v>14000</v>
      </c>
      <c r="M27" s="84">
        <f t="shared" ref="M27:M29" si="4">K27*L27</f>
        <v>42000</v>
      </c>
      <c r="N27" s="82">
        <v>3</v>
      </c>
      <c r="O27" s="83">
        <v>14000</v>
      </c>
      <c r="P27" s="84">
        <f t="shared" ref="P27:P29" si="5">N27*O27</f>
        <v>42000</v>
      </c>
      <c r="Q27" s="84">
        <f t="shared" ref="Q27:Q29" si="6">G27+M27</f>
        <v>42000</v>
      </c>
      <c r="R27" s="84">
        <f t="shared" ref="R27:R29" si="7">J27+P27</f>
        <v>42000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45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45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45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90000</v>
      </c>
      <c r="N30" s="74"/>
      <c r="O30" s="75"/>
      <c r="P30" s="76">
        <f t="shared" ref="P30:S30" si="9">SUM(P31:P33)</f>
        <v>120000</v>
      </c>
      <c r="Q30" s="76">
        <f t="shared" si="9"/>
        <v>90000</v>
      </c>
      <c r="R30" s="76">
        <f t="shared" si="9"/>
        <v>120000</v>
      </c>
      <c r="S30" s="76">
        <f t="shared" si="9"/>
        <v>-30000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43.2" customHeight="1" x14ac:dyDescent="0.45">
      <c r="A31" s="78" t="s">
        <v>38</v>
      </c>
      <c r="B31" s="79" t="s">
        <v>46</v>
      </c>
      <c r="C31" s="208" t="s">
        <v>177</v>
      </c>
      <c r="D31" s="81"/>
      <c r="E31" s="290" t="s">
        <v>47</v>
      </c>
      <c r="F31" s="276"/>
      <c r="G31" s="291"/>
      <c r="H31" s="290" t="s">
        <v>47</v>
      </c>
      <c r="I31" s="276"/>
      <c r="J31" s="291"/>
      <c r="K31" s="82">
        <v>6</v>
      </c>
      <c r="L31" s="83">
        <v>10000</v>
      </c>
      <c r="M31" s="84">
        <f t="shared" ref="M31:M33" si="10">K31*L31</f>
        <v>60000</v>
      </c>
      <c r="N31" s="82">
        <v>9</v>
      </c>
      <c r="O31" s="83">
        <v>10000</v>
      </c>
      <c r="P31" s="84">
        <f t="shared" ref="P31:P33" si="11">N31*O31</f>
        <v>90000</v>
      </c>
      <c r="Q31" s="84">
        <f t="shared" ref="Q31:Q33" si="12">G31+M31</f>
        <v>60000</v>
      </c>
      <c r="R31" s="84">
        <f t="shared" ref="R31:R33" si="13">J31+P31</f>
        <v>90000</v>
      </c>
      <c r="S31" s="84">
        <f t="shared" ref="S31:S33" si="14">Q31-R31</f>
        <v>-30000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45">
      <c r="A32" s="86" t="s">
        <v>38</v>
      </c>
      <c r="B32" s="87" t="s">
        <v>48</v>
      </c>
      <c r="C32" s="208" t="s">
        <v>179</v>
      </c>
      <c r="D32" s="81"/>
      <c r="E32" s="292"/>
      <c r="F32" s="276"/>
      <c r="G32" s="291"/>
      <c r="H32" s="292"/>
      <c r="I32" s="276"/>
      <c r="J32" s="291"/>
      <c r="K32" s="82">
        <v>3</v>
      </c>
      <c r="L32" s="83">
        <v>10000</v>
      </c>
      <c r="M32" s="84">
        <f t="shared" si="10"/>
        <v>30000</v>
      </c>
      <c r="N32" s="82">
        <v>3</v>
      </c>
      <c r="O32" s="83">
        <v>10000</v>
      </c>
      <c r="P32" s="84">
        <f t="shared" si="11"/>
        <v>30000</v>
      </c>
      <c r="Q32" s="84">
        <f t="shared" si="12"/>
        <v>30000</v>
      </c>
      <c r="R32" s="84">
        <f t="shared" si="13"/>
        <v>30000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45">
      <c r="A33" s="88" t="s">
        <v>38</v>
      </c>
      <c r="B33" s="89" t="s">
        <v>49</v>
      </c>
      <c r="C33" s="90" t="s">
        <v>40</v>
      </c>
      <c r="D33" s="91"/>
      <c r="E33" s="292"/>
      <c r="F33" s="276"/>
      <c r="G33" s="291"/>
      <c r="H33" s="292"/>
      <c r="I33" s="276"/>
      <c r="J33" s="291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45">
      <c r="A34" s="71" t="s">
        <v>35</v>
      </c>
      <c r="B34" s="72" t="s">
        <v>50</v>
      </c>
      <c r="C34" s="71" t="s">
        <v>51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60000</v>
      </c>
      <c r="N34" s="74"/>
      <c r="O34" s="75"/>
      <c r="P34" s="76">
        <f t="shared" ref="P34:S34" si="15">SUM(P35:P37)</f>
        <v>60000</v>
      </c>
      <c r="Q34" s="76">
        <f t="shared" si="15"/>
        <v>60000</v>
      </c>
      <c r="R34" s="76">
        <f t="shared" si="15"/>
        <v>60000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45">
      <c r="A35" s="78" t="s">
        <v>38</v>
      </c>
      <c r="B35" s="79" t="s">
        <v>52</v>
      </c>
      <c r="C35" s="247" t="s">
        <v>180</v>
      </c>
      <c r="D35" s="211" t="s">
        <v>41</v>
      </c>
      <c r="E35" s="290" t="s">
        <v>47</v>
      </c>
      <c r="F35" s="276"/>
      <c r="G35" s="291"/>
      <c r="H35" s="290" t="s">
        <v>47</v>
      </c>
      <c r="I35" s="276"/>
      <c r="J35" s="291"/>
      <c r="K35" s="82">
        <v>3</v>
      </c>
      <c r="L35" s="83">
        <v>8000</v>
      </c>
      <c r="M35" s="84">
        <f t="shared" ref="M35:M37" si="16">K35*L35</f>
        <v>24000</v>
      </c>
      <c r="N35" s="82">
        <v>3</v>
      </c>
      <c r="O35" s="83">
        <v>8000</v>
      </c>
      <c r="P35" s="84">
        <f t="shared" ref="P35:P37" si="17">N35*O35</f>
        <v>24000</v>
      </c>
      <c r="Q35" s="84">
        <f t="shared" ref="Q35:Q37" si="18">G35+M35</f>
        <v>24000</v>
      </c>
      <c r="R35" s="84">
        <f t="shared" ref="R35:R37" si="19">J35+P35</f>
        <v>24000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45">
      <c r="A36" s="86" t="s">
        <v>38</v>
      </c>
      <c r="B36" s="243" t="s">
        <v>53</v>
      </c>
      <c r="C36" s="248" t="s">
        <v>181</v>
      </c>
      <c r="D36" s="245" t="s">
        <v>41</v>
      </c>
      <c r="E36" s="292"/>
      <c r="F36" s="276"/>
      <c r="G36" s="291"/>
      <c r="H36" s="292"/>
      <c r="I36" s="276"/>
      <c r="J36" s="291"/>
      <c r="K36" s="82">
        <v>3</v>
      </c>
      <c r="L36" s="83">
        <v>12000</v>
      </c>
      <c r="M36" s="84">
        <f t="shared" si="16"/>
        <v>36000</v>
      </c>
      <c r="N36" s="82">
        <v>3</v>
      </c>
      <c r="O36" s="83">
        <v>12000</v>
      </c>
      <c r="P36" s="84">
        <f t="shared" si="17"/>
        <v>36000</v>
      </c>
      <c r="Q36" s="84">
        <f t="shared" si="18"/>
        <v>36000</v>
      </c>
      <c r="R36" s="84">
        <f t="shared" si="19"/>
        <v>36000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5">
      <c r="A37" s="88" t="s">
        <v>38</v>
      </c>
      <c r="B37" s="244" t="s">
        <v>54</v>
      </c>
      <c r="C37" s="248" t="s">
        <v>40</v>
      </c>
      <c r="D37" s="246"/>
      <c r="E37" s="293"/>
      <c r="F37" s="294"/>
      <c r="G37" s="295"/>
      <c r="H37" s="293"/>
      <c r="I37" s="294"/>
      <c r="J37" s="295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5">
      <c r="A38" s="96" t="s">
        <v>55</v>
      </c>
      <c r="B38" s="97"/>
      <c r="C38" s="120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192000</v>
      </c>
      <c r="N38" s="100"/>
      <c r="O38" s="101"/>
      <c r="P38" s="102">
        <f t="shared" ref="P38:S38" si="21">P26+P30+P34</f>
        <v>222000</v>
      </c>
      <c r="Q38" s="102">
        <f t="shared" si="21"/>
        <v>192000</v>
      </c>
      <c r="R38" s="102">
        <f t="shared" si="21"/>
        <v>222000</v>
      </c>
      <c r="S38" s="102">
        <f t="shared" si="21"/>
        <v>-30000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5">
      <c r="A39" s="71" t="s">
        <v>27</v>
      </c>
      <c r="B39" s="72" t="s">
        <v>56</v>
      </c>
      <c r="C39" s="71" t="s">
        <v>57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45">
      <c r="A40" s="78" t="s">
        <v>38</v>
      </c>
      <c r="B40" s="105" t="s">
        <v>58</v>
      </c>
      <c r="C40" s="80" t="s">
        <v>59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>
        <v>42000</v>
      </c>
      <c r="L40" s="106">
        <v>0.22</v>
      </c>
      <c r="M40" s="84">
        <f t="shared" ref="M40:M41" si="24">K40*L40</f>
        <v>9240</v>
      </c>
      <c r="N40" s="82">
        <v>0</v>
      </c>
      <c r="O40" s="106">
        <v>0.22</v>
      </c>
      <c r="P40" s="84">
        <f t="shared" ref="P40:P41" si="25">N40*O40</f>
        <v>0</v>
      </c>
      <c r="Q40" s="84">
        <f t="shared" ref="Q40:Q41" si="26">G40+M40</f>
        <v>9240</v>
      </c>
      <c r="R40" s="84">
        <f t="shared" ref="R40:R41" si="27">J40+P40</f>
        <v>0</v>
      </c>
      <c r="S40" s="84">
        <f t="shared" ref="S40:S41" si="28">Q40-R40</f>
        <v>9240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45">
      <c r="A41" s="86" t="s">
        <v>38</v>
      </c>
      <c r="B41" s="87" t="s">
        <v>60</v>
      </c>
      <c r="C41" s="80" t="s">
        <v>45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>
        <v>90000</v>
      </c>
      <c r="L41" s="106">
        <v>0.22</v>
      </c>
      <c r="M41" s="84">
        <f t="shared" si="24"/>
        <v>19800</v>
      </c>
      <c r="N41" s="82">
        <v>120000</v>
      </c>
      <c r="O41" s="106">
        <v>0.22</v>
      </c>
      <c r="P41" s="84">
        <f t="shared" si="25"/>
        <v>26400</v>
      </c>
      <c r="Q41" s="84">
        <f t="shared" si="26"/>
        <v>19800</v>
      </c>
      <c r="R41" s="84">
        <f t="shared" si="27"/>
        <v>26400</v>
      </c>
      <c r="S41" s="84">
        <f t="shared" si="28"/>
        <v>-6600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45">
      <c r="A42" s="96" t="s">
        <v>61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29040</v>
      </c>
      <c r="N42" s="100"/>
      <c r="O42" s="101"/>
      <c r="P42" s="102">
        <f t="shared" ref="P42:S42" si="29">SUM(P40:P41)</f>
        <v>26400</v>
      </c>
      <c r="Q42" s="102">
        <f t="shared" si="29"/>
        <v>29040</v>
      </c>
      <c r="R42" s="102">
        <f t="shared" si="29"/>
        <v>26400</v>
      </c>
      <c r="S42" s="102">
        <f t="shared" si="29"/>
        <v>2640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45">
      <c r="A43" s="71" t="s">
        <v>27</v>
      </c>
      <c r="B43" s="72" t="s">
        <v>62</v>
      </c>
      <c r="C43" s="71" t="s">
        <v>63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45">
      <c r="A44" s="78" t="s">
        <v>38</v>
      </c>
      <c r="B44" s="105" t="s">
        <v>64</v>
      </c>
      <c r="C44" s="107" t="s">
        <v>65</v>
      </c>
      <c r="D44" s="81" t="s">
        <v>41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45">
      <c r="A45" s="86" t="s">
        <v>38</v>
      </c>
      <c r="B45" s="87" t="s">
        <v>66</v>
      </c>
      <c r="C45" s="107" t="s">
        <v>65</v>
      </c>
      <c r="D45" s="81" t="s">
        <v>41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45">
      <c r="A46" s="88" t="s">
        <v>38</v>
      </c>
      <c r="B46" s="89" t="s">
        <v>67</v>
      </c>
      <c r="C46" s="107" t="s">
        <v>65</v>
      </c>
      <c r="D46" s="91" t="s">
        <v>41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45">
      <c r="A47" s="96" t="s">
        <v>68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45">
      <c r="A48" s="71" t="s">
        <v>27</v>
      </c>
      <c r="B48" s="72" t="s">
        <v>69</v>
      </c>
      <c r="C48" s="108" t="s">
        <v>70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45">
      <c r="A49" s="78" t="s">
        <v>38</v>
      </c>
      <c r="B49" s="105" t="s">
        <v>71</v>
      </c>
      <c r="C49" s="107" t="s">
        <v>72</v>
      </c>
      <c r="D49" s="81" t="s">
        <v>41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45">
      <c r="A50" s="86" t="s">
        <v>38</v>
      </c>
      <c r="B50" s="89" t="s">
        <v>73</v>
      </c>
      <c r="C50" s="107" t="s">
        <v>74</v>
      </c>
      <c r="D50" s="81" t="s">
        <v>41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45">
      <c r="A51" s="86" t="s">
        <v>38</v>
      </c>
      <c r="B51" s="87" t="s">
        <v>75</v>
      </c>
      <c r="C51" s="109" t="s">
        <v>76</v>
      </c>
      <c r="D51" s="81" t="s">
        <v>41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45">
      <c r="A52" s="88" t="s">
        <v>38</v>
      </c>
      <c r="B52" s="87" t="s">
        <v>77</v>
      </c>
      <c r="C52" s="110" t="s">
        <v>78</v>
      </c>
      <c r="D52" s="91" t="s">
        <v>41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45">
      <c r="A53" s="111" t="s">
        <v>79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45">
      <c r="A54" s="71" t="s">
        <v>27</v>
      </c>
      <c r="B54" s="72" t="s">
        <v>80</v>
      </c>
      <c r="C54" s="71" t="s">
        <v>81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45">
      <c r="A55" s="78" t="s">
        <v>38</v>
      </c>
      <c r="B55" s="105" t="s">
        <v>82</v>
      </c>
      <c r="C55" s="112" t="s">
        <v>83</v>
      </c>
      <c r="D55" s="81" t="s">
        <v>41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45">
      <c r="A56" s="86" t="s">
        <v>38</v>
      </c>
      <c r="B56" s="87" t="s">
        <v>84</v>
      </c>
      <c r="C56" s="112" t="s">
        <v>85</v>
      </c>
      <c r="D56" s="81" t="s">
        <v>41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45">
      <c r="A57" s="88" t="s">
        <v>38</v>
      </c>
      <c r="B57" s="89" t="s">
        <v>86</v>
      </c>
      <c r="C57" s="113" t="s">
        <v>87</v>
      </c>
      <c r="D57" s="91" t="s">
        <v>41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45">
      <c r="A58" s="96" t="s">
        <v>88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45">
      <c r="A59" s="71" t="s">
        <v>27</v>
      </c>
      <c r="B59" s="72" t="s">
        <v>89</v>
      </c>
      <c r="C59" s="71" t="s">
        <v>90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45">
      <c r="A60" s="78" t="s">
        <v>38</v>
      </c>
      <c r="B60" s="105" t="s">
        <v>91</v>
      </c>
      <c r="C60" s="112" t="s">
        <v>92</v>
      </c>
      <c r="D60" s="81" t="s">
        <v>93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82"/>
      <c r="L60" s="83"/>
      <c r="M60" s="84">
        <f t="shared" ref="M60:M62" si="56">K60*L60</f>
        <v>0</v>
      </c>
      <c r="N60" s="82"/>
      <c r="O60" s="83"/>
      <c r="P60" s="84">
        <f t="shared" ref="P60:P62" si="57">N60*O60</f>
        <v>0</v>
      </c>
      <c r="Q60" s="84">
        <f t="shared" ref="Q60:Q62" si="58">G60+M60</f>
        <v>0</v>
      </c>
      <c r="R60" s="84">
        <f t="shared" ref="R60:R62" si="59">J60+P60</f>
        <v>0</v>
      </c>
      <c r="S60" s="84">
        <f t="shared" ref="S60:S62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45">
      <c r="A61" s="86" t="s">
        <v>38</v>
      </c>
      <c r="B61" s="87" t="s">
        <v>94</v>
      </c>
      <c r="C61" s="112" t="s">
        <v>92</v>
      </c>
      <c r="D61" s="81" t="s">
        <v>93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/>
      <c r="L61" s="83"/>
      <c r="M61" s="84">
        <f t="shared" si="56"/>
        <v>0</v>
      </c>
      <c r="N61" s="82"/>
      <c r="O61" s="83"/>
      <c r="P61" s="84">
        <f t="shared" si="57"/>
        <v>0</v>
      </c>
      <c r="Q61" s="84">
        <f t="shared" si="58"/>
        <v>0</v>
      </c>
      <c r="R61" s="84">
        <f t="shared" si="59"/>
        <v>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45">
      <c r="A62" s="88" t="s">
        <v>38</v>
      </c>
      <c r="B62" s="89" t="s">
        <v>95</v>
      </c>
      <c r="C62" s="113" t="s">
        <v>92</v>
      </c>
      <c r="D62" s="91" t="s">
        <v>93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/>
      <c r="L62" s="93"/>
      <c r="M62" s="94">
        <f t="shared" si="56"/>
        <v>0</v>
      </c>
      <c r="N62" s="92"/>
      <c r="O62" s="93"/>
      <c r="P62" s="94">
        <f t="shared" si="57"/>
        <v>0</v>
      </c>
      <c r="Q62" s="84">
        <f t="shared" si="58"/>
        <v>0</v>
      </c>
      <c r="R62" s="84">
        <f t="shared" si="59"/>
        <v>0</v>
      </c>
      <c r="S62" s="84">
        <f t="shared" si="60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45">
      <c r="A63" s="96" t="s">
        <v>96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61">SUM(P60:P62)</f>
        <v>0</v>
      </c>
      <c r="Q63" s="102">
        <f t="shared" si="61"/>
        <v>0</v>
      </c>
      <c r="R63" s="102">
        <f t="shared" si="61"/>
        <v>0</v>
      </c>
      <c r="S63" s="102">
        <f t="shared" si="61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45">
      <c r="A64" s="71" t="s">
        <v>27</v>
      </c>
      <c r="B64" s="72" t="s">
        <v>97</v>
      </c>
      <c r="C64" s="108" t="s">
        <v>98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45">
      <c r="A65" s="78" t="s">
        <v>38</v>
      </c>
      <c r="B65" s="105" t="s">
        <v>99</v>
      </c>
      <c r="C65" s="112" t="s">
        <v>100</v>
      </c>
      <c r="D65" s="81" t="s">
        <v>41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/>
      <c r="L65" s="83"/>
      <c r="M65" s="84">
        <f t="shared" ref="M65:M67" si="64">K65*L65</f>
        <v>0</v>
      </c>
      <c r="N65" s="82"/>
      <c r="O65" s="83"/>
      <c r="P65" s="84">
        <f t="shared" ref="P65:P67" si="65">N65*O65</f>
        <v>0</v>
      </c>
      <c r="Q65" s="84">
        <f t="shared" ref="Q65:Q67" si="66">G65+M65</f>
        <v>0</v>
      </c>
      <c r="R65" s="84">
        <f t="shared" ref="R65:R67" si="67">J65+P65</f>
        <v>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45">
      <c r="A66" s="86" t="s">
        <v>38</v>
      </c>
      <c r="B66" s="87" t="s">
        <v>101</v>
      </c>
      <c r="C66" s="112" t="s">
        <v>102</v>
      </c>
      <c r="D66" s="81" t="s">
        <v>41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/>
      <c r="L66" s="83"/>
      <c r="M66" s="84">
        <f t="shared" si="64"/>
        <v>0</v>
      </c>
      <c r="N66" s="82"/>
      <c r="O66" s="83"/>
      <c r="P66" s="84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45">
      <c r="A67" s="88" t="s">
        <v>38</v>
      </c>
      <c r="B67" s="89" t="s">
        <v>103</v>
      </c>
      <c r="C67" s="113" t="s">
        <v>104</v>
      </c>
      <c r="D67" s="91" t="s">
        <v>41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45">
      <c r="A68" s="96" t="s">
        <v>105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9">SUM(P65:P67)</f>
        <v>0</v>
      </c>
      <c r="Q68" s="102">
        <f t="shared" si="69"/>
        <v>0</v>
      </c>
      <c r="R68" s="102">
        <f t="shared" si="69"/>
        <v>0</v>
      </c>
      <c r="S68" s="102">
        <f t="shared" si="69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45">
      <c r="A69" s="71" t="s">
        <v>27</v>
      </c>
      <c r="B69" s="72" t="s">
        <v>106</v>
      </c>
      <c r="C69" s="108" t="s">
        <v>107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45">
      <c r="A70" s="78" t="s">
        <v>38</v>
      </c>
      <c r="B70" s="105" t="s">
        <v>108</v>
      </c>
      <c r="C70" s="107" t="s">
        <v>109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/>
      <c r="L70" s="83"/>
      <c r="M70" s="84">
        <f t="shared" ref="M70:M72" si="72">K70*L70</f>
        <v>0</v>
      </c>
      <c r="N70" s="82"/>
      <c r="O70" s="83"/>
      <c r="P70" s="84">
        <f t="shared" ref="P70:P72" si="73">N70*O70</f>
        <v>0</v>
      </c>
      <c r="Q70" s="84">
        <f t="shared" ref="Q70:Q72" si="74">G70+M70</f>
        <v>0</v>
      </c>
      <c r="R70" s="84">
        <f t="shared" ref="R70:R72" si="75">J70+P70</f>
        <v>0</v>
      </c>
      <c r="S70" s="84">
        <f t="shared" ref="S70:S72" si="76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45">
      <c r="A71" s="78" t="s">
        <v>38</v>
      </c>
      <c r="B71" s="79" t="s">
        <v>110</v>
      </c>
      <c r="C71" s="107" t="s">
        <v>111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>
        <v>3</v>
      </c>
      <c r="L71" s="83">
        <v>1200</v>
      </c>
      <c r="M71" s="84">
        <f t="shared" si="72"/>
        <v>3600</v>
      </c>
      <c r="N71" s="82"/>
      <c r="O71" s="83"/>
      <c r="P71" s="84">
        <f t="shared" si="73"/>
        <v>0</v>
      </c>
      <c r="Q71" s="84">
        <f t="shared" si="74"/>
        <v>3600</v>
      </c>
      <c r="R71" s="84">
        <f t="shared" si="75"/>
        <v>0</v>
      </c>
      <c r="S71" s="84">
        <f t="shared" si="76"/>
        <v>3600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45">
      <c r="A72" s="86" t="s">
        <v>38</v>
      </c>
      <c r="B72" s="87" t="s">
        <v>112</v>
      </c>
      <c r="C72" s="107" t="s">
        <v>113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/>
      <c r="L72" s="83"/>
      <c r="M72" s="84">
        <f t="shared" si="72"/>
        <v>0</v>
      </c>
      <c r="N72" s="82"/>
      <c r="O72" s="83"/>
      <c r="P72" s="84">
        <f t="shared" si="73"/>
        <v>0</v>
      </c>
      <c r="Q72" s="84">
        <f t="shared" si="74"/>
        <v>0</v>
      </c>
      <c r="R72" s="84">
        <f t="shared" si="75"/>
        <v>0</v>
      </c>
      <c r="S72" s="84">
        <f t="shared" si="7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45">
      <c r="A73" s="111" t="s">
        <v>114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3600</v>
      </c>
      <c r="N73" s="100"/>
      <c r="O73" s="101"/>
      <c r="P73" s="102">
        <f t="shared" ref="P73:S73" si="77">SUM(P70:P72)</f>
        <v>0</v>
      </c>
      <c r="Q73" s="102">
        <f t="shared" si="77"/>
        <v>3600</v>
      </c>
      <c r="R73" s="102">
        <f t="shared" si="77"/>
        <v>0</v>
      </c>
      <c r="S73" s="102">
        <f t="shared" si="77"/>
        <v>3600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5">
      <c r="A74" s="71" t="s">
        <v>27</v>
      </c>
      <c r="B74" s="115" t="s">
        <v>115</v>
      </c>
      <c r="C74" s="116" t="s">
        <v>116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55.8" customHeight="1" thickBot="1" x14ac:dyDescent="0.5">
      <c r="A75" s="78" t="s">
        <v>38</v>
      </c>
      <c r="B75" s="117" t="s">
        <v>117</v>
      </c>
      <c r="C75" s="107" t="s">
        <v>186</v>
      </c>
      <c r="D75" s="81" t="s">
        <v>123</v>
      </c>
      <c r="E75" s="296" t="s">
        <v>47</v>
      </c>
      <c r="F75" s="297"/>
      <c r="G75" s="298"/>
      <c r="H75" s="296" t="s">
        <v>47</v>
      </c>
      <c r="I75" s="297"/>
      <c r="J75" s="298"/>
      <c r="K75" s="82">
        <v>1</v>
      </c>
      <c r="L75" s="83">
        <v>25000</v>
      </c>
      <c r="M75" s="84">
        <f t="shared" ref="M75:M80" si="78">K75*L75</f>
        <v>25000</v>
      </c>
      <c r="N75" s="82">
        <v>1</v>
      </c>
      <c r="O75" s="83">
        <v>25000</v>
      </c>
      <c r="P75" s="84">
        <f t="shared" ref="P75:P80" si="79">N75*O75</f>
        <v>25000</v>
      </c>
      <c r="Q75" s="84">
        <f t="shared" ref="Q75:Q80" si="80">G75+M75</f>
        <v>25000</v>
      </c>
      <c r="R75" s="84">
        <f t="shared" ref="R75:R80" si="81">J75+P75</f>
        <v>25000</v>
      </c>
      <c r="S75" s="84">
        <f t="shared" ref="S75:S80" si="82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55.8" customHeight="1" thickBot="1" x14ac:dyDescent="0.5">
      <c r="A76" s="78" t="s">
        <v>38</v>
      </c>
      <c r="B76" s="117" t="s">
        <v>118</v>
      </c>
      <c r="C76" s="107" t="s">
        <v>187</v>
      </c>
      <c r="D76" s="81" t="s">
        <v>93</v>
      </c>
      <c r="E76" s="290"/>
      <c r="F76" s="299"/>
      <c r="G76" s="291"/>
      <c r="H76" s="290"/>
      <c r="I76" s="299"/>
      <c r="J76" s="291"/>
      <c r="K76" s="82">
        <v>100</v>
      </c>
      <c r="L76" s="83">
        <v>280</v>
      </c>
      <c r="M76" s="84">
        <f t="shared" ref="M76:M79" si="83">K76*L76</f>
        <v>28000</v>
      </c>
      <c r="N76" s="82">
        <v>1</v>
      </c>
      <c r="O76" s="83">
        <v>27999.599999999999</v>
      </c>
      <c r="P76" s="84">
        <f t="shared" ref="P76:P79" si="84">N76*O76</f>
        <v>27999.599999999999</v>
      </c>
      <c r="Q76" s="84">
        <f t="shared" ref="Q76:Q79" si="85">G76+M76</f>
        <v>28000</v>
      </c>
      <c r="R76" s="84">
        <f t="shared" ref="R76:R79" si="86">J76+P76</f>
        <v>27999.599999999999</v>
      </c>
      <c r="S76" s="84">
        <f t="shared" ref="S76:S79" si="87">Q76-R76</f>
        <v>0.40000000000145519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55.8" customHeight="1" thickBot="1" x14ac:dyDescent="0.5">
      <c r="A77" s="78" t="s">
        <v>38</v>
      </c>
      <c r="B77" s="117" t="s">
        <v>188</v>
      </c>
      <c r="C77" s="107" t="s">
        <v>189</v>
      </c>
      <c r="D77" s="81" t="s">
        <v>123</v>
      </c>
      <c r="E77" s="290"/>
      <c r="F77" s="299"/>
      <c r="G77" s="291"/>
      <c r="H77" s="290"/>
      <c r="I77" s="299"/>
      <c r="J77" s="291"/>
      <c r="K77" s="82">
        <v>3</v>
      </c>
      <c r="L77" s="83">
        <v>25000</v>
      </c>
      <c r="M77" s="84">
        <f t="shared" si="83"/>
        <v>75000</v>
      </c>
      <c r="N77" s="82">
        <v>1</v>
      </c>
      <c r="O77" s="83"/>
      <c r="P77" s="84"/>
      <c r="Q77" s="84">
        <f t="shared" si="85"/>
        <v>75000</v>
      </c>
      <c r="R77" s="84">
        <f t="shared" si="86"/>
        <v>0</v>
      </c>
      <c r="S77" s="84">
        <f t="shared" si="87"/>
        <v>75000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55.8" customHeight="1" thickBot="1" x14ac:dyDescent="0.5">
      <c r="A78" s="78" t="s">
        <v>38</v>
      </c>
      <c r="B78" s="117" t="s">
        <v>190</v>
      </c>
      <c r="C78" s="107" t="s">
        <v>191</v>
      </c>
      <c r="D78" s="81" t="s">
        <v>123</v>
      </c>
      <c r="E78" s="290"/>
      <c r="F78" s="299"/>
      <c r="G78" s="291"/>
      <c r="H78" s="290"/>
      <c r="I78" s="299"/>
      <c r="J78" s="291"/>
      <c r="K78" s="82">
        <v>3</v>
      </c>
      <c r="L78" s="83">
        <v>5000</v>
      </c>
      <c r="M78" s="84">
        <f t="shared" si="83"/>
        <v>15000</v>
      </c>
      <c r="N78" s="82">
        <v>1</v>
      </c>
      <c r="O78" s="83">
        <v>53400</v>
      </c>
      <c r="P78" s="84">
        <f t="shared" si="84"/>
        <v>53400</v>
      </c>
      <c r="Q78" s="84">
        <f t="shared" si="85"/>
        <v>15000</v>
      </c>
      <c r="R78" s="84">
        <f t="shared" si="86"/>
        <v>53400</v>
      </c>
      <c r="S78" s="84">
        <f t="shared" si="87"/>
        <v>-38400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55.8" customHeight="1" thickBot="1" x14ac:dyDescent="0.5">
      <c r="A79" s="78" t="s">
        <v>38</v>
      </c>
      <c r="B79" s="117" t="s">
        <v>192</v>
      </c>
      <c r="C79" s="107" t="s">
        <v>193</v>
      </c>
      <c r="D79" s="81" t="s">
        <v>123</v>
      </c>
      <c r="E79" s="290"/>
      <c r="F79" s="299"/>
      <c r="G79" s="291"/>
      <c r="H79" s="290"/>
      <c r="I79" s="299"/>
      <c r="J79" s="291"/>
      <c r="K79" s="82">
        <v>1</v>
      </c>
      <c r="L79" s="83">
        <v>15000</v>
      </c>
      <c r="M79" s="84">
        <f t="shared" si="83"/>
        <v>15000</v>
      </c>
      <c r="N79" s="82">
        <v>1</v>
      </c>
      <c r="O79" s="83">
        <v>15000</v>
      </c>
      <c r="P79" s="84">
        <f t="shared" si="84"/>
        <v>15000</v>
      </c>
      <c r="Q79" s="84">
        <f t="shared" si="85"/>
        <v>15000</v>
      </c>
      <c r="R79" s="84">
        <f t="shared" si="86"/>
        <v>15000</v>
      </c>
      <c r="S79" s="84">
        <f t="shared" si="87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55.8" customHeight="1" thickBot="1" x14ac:dyDescent="0.5">
      <c r="A80" s="86" t="s">
        <v>38</v>
      </c>
      <c r="B80" s="117" t="s">
        <v>194</v>
      </c>
      <c r="C80" s="107" t="s">
        <v>195</v>
      </c>
      <c r="D80" s="81" t="s">
        <v>123</v>
      </c>
      <c r="E80" s="300"/>
      <c r="F80" s="301"/>
      <c r="G80" s="302"/>
      <c r="H80" s="300"/>
      <c r="I80" s="301"/>
      <c r="J80" s="302"/>
      <c r="K80" s="82">
        <v>1</v>
      </c>
      <c r="L80" s="83">
        <v>9000</v>
      </c>
      <c r="M80" s="84">
        <f t="shared" si="78"/>
        <v>9000</v>
      </c>
      <c r="N80" s="82">
        <v>1</v>
      </c>
      <c r="O80" s="83">
        <v>11840.4</v>
      </c>
      <c r="P80" s="84">
        <f t="shared" si="79"/>
        <v>11840.4</v>
      </c>
      <c r="Q80" s="84">
        <f t="shared" si="80"/>
        <v>9000</v>
      </c>
      <c r="R80" s="84">
        <f t="shared" si="81"/>
        <v>11840.4</v>
      </c>
      <c r="S80" s="84">
        <f t="shared" si="82"/>
        <v>-2840.3999999999996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5">
      <c r="A81" s="111" t="s">
        <v>119</v>
      </c>
      <c r="B81" s="119"/>
      <c r="C81" s="120"/>
      <c r="D81" s="99"/>
      <c r="E81" s="100"/>
      <c r="F81" s="101"/>
      <c r="G81" s="102">
        <f>SUM(G75:G80)</f>
        <v>0</v>
      </c>
      <c r="H81" s="100"/>
      <c r="I81" s="101"/>
      <c r="J81" s="102">
        <f>SUM(J75:J80)</f>
        <v>0</v>
      </c>
      <c r="K81" s="100"/>
      <c r="L81" s="101"/>
      <c r="M81" s="102">
        <f>SUM(M75:M80)</f>
        <v>167000</v>
      </c>
      <c r="N81" s="100"/>
      <c r="O81" s="101"/>
      <c r="P81" s="102">
        <f t="shared" ref="P81:S81" si="88">SUM(P75:P80)</f>
        <v>133240</v>
      </c>
      <c r="Q81" s="102">
        <f t="shared" si="88"/>
        <v>167000</v>
      </c>
      <c r="R81" s="102">
        <f t="shared" si="88"/>
        <v>133240</v>
      </c>
      <c r="S81" s="102">
        <f t="shared" si="88"/>
        <v>33759.999999999993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5">
      <c r="A82" s="71" t="s">
        <v>27</v>
      </c>
      <c r="B82" s="121" t="s">
        <v>120</v>
      </c>
      <c r="C82" s="116" t="s">
        <v>121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41.25" customHeight="1" x14ac:dyDescent="0.45">
      <c r="A83" s="86" t="s">
        <v>38</v>
      </c>
      <c r="B83" s="122" t="s">
        <v>122</v>
      </c>
      <c r="C83" s="123" t="s">
        <v>121</v>
      </c>
      <c r="D83" s="118" t="s">
        <v>123</v>
      </c>
      <c r="E83" s="303" t="s">
        <v>47</v>
      </c>
      <c r="F83" s="301"/>
      <c r="G83" s="302"/>
      <c r="H83" s="303" t="s">
        <v>47</v>
      </c>
      <c r="I83" s="301"/>
      <c r="J83" s="302"/>
      <c r="K83" s="82">
        <v>1</v>
      </c>
      <c r="L83" s="83">
        <v>10000</v>
      </c>
      <c r="M83" s="84">
        <f>K83*L83</f>
        <v>10000</v>
      </c>
      <c r="N83" s="82">
        <v>1</v>
      </c>
      <c r="O83" s="83">
        <v>20000</v>
      </c>
      <c r="P83" s="84">
        <f>N83*O83</f>
        <v>20000</v>
      </c>
      <c r="Q83" s="84">
        <f>G83+M83</f>
        <v>10000</v>
      </c>
      <c r="R83" s="84">
        <f>J83+P83</f>
        <v>20000</v>
      </c>
      <c r="S83" s="84">
        <f>Q83-R83</f>
        <v>-10000</v>
      </c>
      <c r="T83" s="85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45">
      <c r="A84" s="111" t="s">
        <v>124</v>
      </c>
      <c r="B84" s="124"/>
      <c r="C84" s="120"/>
      <c r="D84" s="99"/>
      <c r="E84" s="100"/>
      <c r="F84" s="101"/>
      <c r="G84" s="102">
        <f>SUM(G83)</f>
        <v>0</v>
      </c>
      <c r="H84" s="100"/>
      <c r="I84" s="101"/>
      <c r="J84" s="102">
        <f>SUM(J83)</f>
        <v>0</v>
      </c>
      <c r="K84" s="100"/>
      <c r="L84" s="101"/>
      <c r="M84" s="102">
        <f>SUM(M83)</f>
        <v>10000</v>
      </c>
      <c r="N84" s="100"/>
      <c r="O84" s="101"/>
      <c r="P84" s="102">
        <f t="shared" ref="P84:S84" si="89">SUM(P83)</f>
        <v>20000</v>
      </c>
      <c r="Q84" s="102">
        <f t="shared" si="89"/>
        <v>10000</v>
      </c>
      <c r="R84" s="102">
        <f t="shared" si="89"/>
        <v>20000</v>
      </c>
      <c r="S84" s="102">
        <f t="shared" si="89"/>
        <v>-10000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9.5" customHeight="1" x14ac:dyDescent="0.45">
      <c r="A85" s="125" t="s">
        <v>125</v>
      </c>
      <c r="B85" s="126"/>
      <c r="C85" s="127"/>
      <c r="D85" s="128"/>
      <c r="E85" s="129"/>
      <c r="F85" s="130"/>
      <c r="G85" s="131">
        <f>G38+G42+G47+G53+G58+G63+G68+G73+G81+G84</f>
        <v>0</v>
      </c>
      <c r="H85" s="129"/>
      <c r="I85" s="130"/>
      <c r="J85" s="131">
        <f>J38+J42+J47+J53+J58+J63+J68+J73+J81+J84</f>
        <v>0</v>
      </c>
      <c r="K85" s="129"/>
      <c r="L85" s="130"/>
      <c r="M85" s="131">
        <f>M38+M42+M47+M53+M58+M63+M68+M73+M81+M84</f>
        <v>401640</v>
      </c>
      <c r="N85" s="129"/>
      <c r="O85" s="130"/>
      <c r="P85" s="131">
        <f t="shared" ref="P85:S85" si="90">P38+P42+P47+P53+P58+P63+P68+P73+P81+P84</f>
        <v>401640</v>
      </c>
      <c r="Q85" s="131">
        <f t="shared" si="90"/>
        <v>401640</v>
      </c>
      <c r="R85" s="131">
        <f t="shared" si="90"/>
        <v>401640</v>
      </c>
      <c r="S85" s="131">
        <f t="shared" si="90"/>
        <v>0</v>
      </c>
      <c r="T85" s="132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</row>
    <row r="86" spans="1:38" ht="15.75" customHeight="1" x14ac:dyDescent="0.55000000000000004">
      <c r="A86" s="304"/>
      <c r="B86" s="287"/>
      <c r="C86" s="287"/>
      <c r="D86" s="134"/>
      <c r="E86" s="135"/>
      <c r="F86" s="136"/>
      <c r="G86" s="137"/>
      <c r="H86" s="135"/>
      <c r="I86" s="136"/>
      <c r="J86" s="137"/>
      <c r="K86" s="135"/>
      <c r="L86" s="136"/>
      <c r="M86" s="137"/>
      <c r="N86" s="135"/>
      <c r="O86" s="136"/>
      <c r="P86" s="137"/>
      <c r="Q86" s="137"/>
      <c r="R86" s="137"/>
      <c r="S86" s="137"/>
      <c r="T86" s="13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9.5" customHeight="1" x14ac:dyDescent="0.55000000000000004">
      <c r="A87" s="286" t="s">
        <v>126</v>
      </c>
      <c r="B87" s="287"/>
      <c r="C87" s="288"/>
      <c r="D87" s="139"/>
      <c r="E87" s="140"/>
      <c r="F87" s="141"/>
      <c r="G87" s="142">
        <f>G22-G85</f>
        <v>0</v>
      </c>
      <c r="H87" s="140"/>
      <c r="I87" s="141"/>
      <c r="J87" s="142">
        <f>J22-J85</f>
        <v>0</v>
      </c>
      <c r="K87" s="143"/>
      <c r="L87" s="141"/>
      <c r="M87" s="144">
        <f>M22-M85</f>
        <v>0</v>
      </c>
      <c r="N87" s="143"/>
      <c r="O87" s="141"/>
      <c r="P87" s="144">
        <f t="shared" ref="P87:S87" si="91">P22-P85</f>
        <v>0</v>
      </c>
      <c r="Q87" s="145">
        <f t="shared" si="91"/>
        <v>0</v>
      </c>
      <c r="R87" s="145">
        <f t="shared" si="91"/>
        <v>0</v>
      </c>
      <c r="S87" s="145">
        <f t="shared" si="91"/>
        <v>0</v>
      </c>
      <c r="T87" s="146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55000000000000004">
      <c r="A88" s="147"/>
      <c r="B88" s="148"/>
      <c r="C88" s="147"/>
      <c r="D88" s="147"/>
      <c r="E88" s="51"/>
      <c r="F88" s="147"/>
      <c r="G88" s="147"/>
      <c r="H88" s="51"/>
      <c r="I88" s="147"/>
      <c r="J88" s="147"/>
      <c r="K88" s="51"/>
      <c r="L88" s="147"/>
      <c r="M88" s="147"/>
      <c r="N88" s="51"/>
      <c r="O88" s="147"/>
      <c r="P88" s="147"/>
      <c r="Q88" s="147"/>
      <c r="R88" s="147"/>
      <c r="S88" s="147"/>
      <c r="T88" s="14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55000000000000004">
      <c r="A89" s="147"/>
      <c r="B89" s="148"/>
      <c r="C89" s="147"/>
      <c r="D89" s="147"/>
      <c r="E89" s="51"/>
      <c r="F89" s="147"/>
      <c r="G89" s="147"/>
      <c r="H89" s="51"/>
      <c r="I89" s="147"/>
      <c r="J89" s="147"/>
      <c r="K89" s="51"/>
      <c r="L89" s="147"/>
      <c r="M89" s="147"/>
      <c r="N89" s="51"/>
      <c r="O89" s="147"/>
      <c r="P89" s="147"/>
      <c r="Q89" s="147"/>
      <c r="R89" s="147"/>
      <c r="S89" s="147"/>
      <c r="T89" s="14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55000000000000004">
      <c r="A90" s="147" t="s">
        <v>274</v>
      </c>
      <c r="B90" s="148"/>
      <c r="C90" s="149"/>
      <c r="D90" s="147"/>
      <c r="E90" s="150"/>
      <c r="F90" s="149"/>
      <c r="G90" s="147"/>
      <c r="H90" s="150"/>
      <c r="I90" s="149"/>
      <c r="J90" s="149"/>
      <c r="K90" s="150"/>
      <c r="L90" s="147"/>
      <c r="M90" s="147"/>
      <c r="N90" s="51"/>
      <c r="O90" s="147"/>
      <c r="P90" s="147"/>
      <c r="Q90" s="147"/>
      <c r="R90" s="147"/>
      <c r="S90" s="147"/>
      <c r="T90" s="14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55000000000000004">
      <c r="A91" s="1"/>
      <c r="B91" s="1"/>
      <c r="C91" s="151" t="s">
        <v>128</v>
      </c>
      <c r="D91" s="147"/>
      <c r="E91" s="284" t="s">
        <v>129</v>
      </c>
      <c r="F91" s="285"/>
      <c r="G91" s="147"/>
      <c r="H91" s="51"/>
      <c r="I91" s="152" t="s">
        <v>130</v>
      </c>
      <c r="J91" s="147"/>
      <c r="K91" s="51"/>
      <c r="L91" s="152"/>
      <c r="M91" s="147"/>
      <c r="N91" s="51"/>
      <c r="O91" s="152"/>
      <c r="P91" s="147"/>
      <c r="Q91" s="147"/>
      <c r="R91" s="147"/>
      <c r="S91" s="147"/>
      <c r="T91" s="14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75">
      <c r="A92" s="1"/>
      <c r="B92" s="1"/>
      <c r="C92" s="153"/>
      <c r="D92" s="154"/>
      <c r="E92" s="155"/>
      <c r="F92" s="156"/>
      <c r="G92" s="157"/>
      <c r="H92" s="155"/>
      <c r="I92" s="156"/>
      <c r="J92" s="157"/>
      <c r="K92" s="158"/>
      <c r="L92" s="156"/>
      <c r="M92" s="157"/>
      <c r="N92" s="158"/>
      <c r="O92" s="156"/>
      <c r="P92" s="157"/>
      <c r="Q92" s="157"/>
      <c r="R92" s="157"/>
      <c r="S92" s="157"/>
      <c r="T92" s="14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55000000000000004">
      <c r="A93" s="147"/>
      <c r="B93" s="148"/>
      <c r="C93" s="147"/>
      <c r="D93" s="147"/>
      <c r="E93" s="51"/>
      <c r="F93" s="147"/>
      <c r="G93" s="147"/>
      <c r="H93" s="51"/>
      <c r="I93" s="147"/>
      <c r="J93" s="147"/>
      <c r="K93" s="51"/>
      <c r="L93" s="147"/>
      <c r="M93" s="147"/>
      <c r="N93" s="51"/>
      <c r="O93" s="147"/>
      <c r="P93" s="147"/>
      <c r="Q93" s="147"/>
      <c r="R93" s="147"/>
      <c r="S93" s="147"/>
      <c r="T93" s="14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55000000000000004">
      <c r="A94" s="147" t="s">
        <v>275</v>
      </c>
      <c r="B94" s="148"/>
      <c r="C94" s="149"/>
      <c r="D94" s="147"/>
      <c r="E94" s="150"/>
      <c r="F94" s="149"/>
      <c r="G94" s="147"/>
      <c r="H94" s="150"/>
      <c r="I94" s="149"/>
      <c r="J94" s="149"/>
      <c r="K94" s="150"/>
      <c r="L94" s="147"/>
      <c r="M94" s="147"/>
      <c r="N94" s="51"/>
      <c r="O94" s="147"/>
      <c r="P94" s="147"/>
      <c r="Q94" s="147"/>
      <c r="R94" s="147"/>
      <c r="S94" s="147"/>
      <c r="T94" s="14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55000000000000004">
      <c r="A95" s="1"/>
      <c r="B95" s="1"/>
      <c r="C95" s="151" t="s">
        <v>128</v>
      </c>
      <c r="D95" s="147"/>
      <c r="E95" s="284" t="s">
        <v>129</v>
      </c>
      <c r="F95" s="285"/>
      <c r="G95" s="147"/>
      <c r="H95" s="51"/>
      <c r="I95" s="152" t="s">
        <v>130</v>
      </c>
      <c r="J95" s="147"/>
      <c r="K95" s="51"/>
      <c r="L95" s="147"/>
      <c r="M95" s="147"/>
      <c r="N95" s="51"/>
      <c r="O95" s="147"/>
      <c r="P95" s="147"/>
      <c r="Q95" s="147"/>
      <c r="R95" s="147"/>
      <c r="S95" s="147"/>
      <c r="T95" s="14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55000000000000004">
      <c r="A96" s="147"/>
      <c r="B96" s="148"/>
      <c r="C96" s="147"/>
      <c r="D96" s="147"/>
      <c r="E96" s="51"/>
      <c r="F96" s="147"/>
      <c r="G96" s="147"/>
      <c r="H96" s="51"/>
      <c r="I96" s="147"/>
      <c r="J96" s="147"/>
      <c r="K96" s="51"/>
      <c r="L96" s="147"/>
      <c r="M96" s="147"/>
      <c r="N96" s="51"/>
      <c r="O96" s="147"/>
      <c r="P96" s="147"/>
      <c r="Q96" s="147"/>
      <c r="R96" s="147"/>
      <c r="S96" s="147"/>
      <c r="T96" s="14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55000000000000004">
      <c r="A97" s="147"/>
      <c r="B97" s="148"/>
      <c r="C97" s="147"/>
      <c r="D97" s="147"/>
      <c r="E97" s="51"/>
      <c r="F97" s="147"/>
      <c r="G97" s="147"/>
      <c r="H97" s="51"/>
      <c r="I97" s="147"/>
      <c r="J97" s="147"/>
      <c r="K97" s="51"/>
      <c r="L97" s="147"/>
      <c r="M97" s="147"/>
      <c r="N97" s="51"/>
      <c r="O97" s="147"/>
      <c r="P97" s="147"/>
      <c r="Q97" s="147"/>
      <c r="R97" s="147"/>
      <c r="S97" s="147"/>
      <c r="T97" s="14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55000000000000004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55000000000000004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55000000000000004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55000000000000004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55000000000000004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55000000000000004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55000000000000004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55000000000000004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55000000000000004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55000000000000004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55000000000000004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55000000000000004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55000000000000004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55000000000000004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55000000000000004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55000000000000004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55000000000000004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55000000000000004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55000000000000004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55000000000000004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55000000000000004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55000000000000004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55000000000000004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55000000000000004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55000000000000004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55000000000000004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55000000000000004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55000000000000004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55000000000000004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55000000000000004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55000000000000004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55000000000000004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55000000000000004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55000000000000004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55000000000000004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55000000000000004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55000000000000004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55000000000000004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55000000000000004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55000000000000004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55000000000000004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55000000000000004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55000000000000004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55000000000000004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55000000000000004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55000000000000004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55000000000000004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55000000000000004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55000000000000004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55000000000000004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55000000000000004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55000000000000004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55000000000000004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55000000000000004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55000000000000004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55000000000000004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55000000000000004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55000000000000004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55000000000000004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55000000000000004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55000000000000004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55000000000000004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55000000000000004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55000000000000004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55000000000000004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55000000000000004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55000000000000004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55000000000000004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55000000000000004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55000000000000004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55000000000000004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55000000000000004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55000000000000004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55000000000000004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55000000000000004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55000000000000004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55000000000000004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55000000000000004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55000000000000004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55000000000000004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55000000000000004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55000000000000004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55000000000000004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55000000000000004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55000000000000004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55000000000000004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55000000000000004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55000000000000004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55000000000000004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55000000000000004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55000000000000004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55000000000000004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55000000000000004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55000000000000004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55000000000000004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55000000000000004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55000000000000004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55000000000000004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55000000000000004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55000000000000004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55000000000000004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55000000000000004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55000000000000004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55000000000000004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55000000000000004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55000000000000004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55000000000000004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55000000000000004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55000000000000004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55000000000000004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55000000000000004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55000000000000004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55000000000000004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55000000000000004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55000000000000004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55000000000000004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55000000000000004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55000000000000004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55000000000000004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55000000000000004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55000000000000004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55000000000000004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55000000000000004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55000000000000004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55000000000000004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55000000000000004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55000000000000004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55000000000000004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55000000000000004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55000000000000004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55000000000000004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55000000000000004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55000000000000004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55000000000000004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55000000000000004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55000000000000004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55000000000000004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55000000000000004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55000000000000004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55000000000000004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55000000000000004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55000000000000004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55000000000000004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55000000000000004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55000000000000004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55000000000000004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55000000000000004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55000000000000004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55000000000000004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55000000000000004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55000000000000004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55000000000000004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55000000000000004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55000000000000004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55000000000000004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55000000000000004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55000000000000004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55000000000000004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55000000000000004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55000000000000004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55000000000000004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55000000000000004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55000000000000004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55000000000000004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55000000000000004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55000000000000004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55000000000000004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55000000000000004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55000000000000004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55000000000000004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55000000000000004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55000000000000004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55000000000000004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55000000000000004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55000000000000004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55000000000000004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55000000000000004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55000000000000004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55000000000000004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55000000000000004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55000000000000004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55000000000000004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55000000000000004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55000000000000004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55000000000000004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55000000000000004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55000000000000004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55000000000000004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55000000000000004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55000000000000004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55000000000000004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55000000000000004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55000000000000004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55000000000000004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45"/>
    <row r="293" spans="1:38" ht="15.75" customHeight="1" x14ac:dyDescent="0.45"/>
    <row r="294" spans="1:38" ht="15.75" customHeight="1" x14ac:dyDescent="0.45"/>
    <row r="295" spans="1:38" ht="15.75" customHeight="1" x14ac:dyDescent="0.45"/>
    <row r="296" spans="1:38" ht="15.75" customHeight="1" x14ac:dyDescent="0.45"/>
    <row r="297" spans="1:38" ht="15.75" customHeight="1" x14ac:dyDescent="0.45"/>
    <row r="298" spans="1:38" ht="15.75" customHeight="1" x14ac:dyDescent="0.45"/>
    <row r="299" spans="1:38" ht="15.75" customHeight="1" x14ac:dyDescent="0.45"/>
    <row r="300" spans="1:38" ht="15.75" customHeight="1" x14ac:dyDescent="0.45"/>
    <row r="301" spans="1:38" ht="15.75" customHeight="1" x14ac:dyDescent="0.45"/>
    <row r="302" spans="1:38" ht="15.75" customHeight="1" x14ac:dyDescent="0.45"/>
    <row r="303" spans="1:38" ht="15.75" customHeight="1" x14ac:dyDescent="0.45"/>
    <row r="304" spans="1:38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  <row r="1001" ht="15.75" customHeight="1" x14ac:dyDescent="0.45"/>
    <row r="1002" ht="15.75" customHeight="1" x14ac:dyDescent="0.45"/>
    <row r="1003" ht="15.75" customHeight="1" x14ac:dyDescent="0.45"/>
    <row r="1004" ht="15.75" customHeight="1" x14ac:dyDescent="0.45"/>
  </sheetData>
  <autoFilter ref="A19:T19"/>
  <mergeCells count="26">
    <mergeCell ref="E95:F95"/>
    <mergeCell ref="A87:C87"/>
    <mergeCell ref="E91:F91"/>
    <mergeCell ref="E17:G17"/>
    <mergeCell ref="H17:J17"/>
    <mergeCell ref="A23:C23"/>
    <mergeCell ref="E31:G33"/>
    <mergeCell ref="H31:J33"/>
    <mergeCell ref="E35:G37"/>
    <mergeCell ref="H35:J37"/>
    <mergeCell ref="E75:G80"/>
    <mergeCell ref="H75:J80"/>
    <mergeCell ref="E83:G83"/>
    <mergeCell ref="H83:J83"/>
    <mergeCell ref="A86:C86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18"/>
  <sheetViews>
    <sheetView topLeftCell="B13" workbookViewId="0">
      <selection activeCell="H19" sqref="H19"/>
    </sheetView>
  </sheetViews>
  <sheetFormatPr defaultColWidth="12.6171875" defaultRowHeight="15" customHeight="1" x14ac:dyDescent="0.45"/>
  <cols>
    <col min="1" max="1" width="12.90234375" hidden="1" customWidth="1"/>
    <col min="2" max="2" width="12.09375" customWidth="1"/>
    <col min="3" max="3" width="33.47265625" customWidth="1"/>
    <col min="4" max="4" width="15.6171875" customWidth="1"/>
    <col min="5" max="5" width="21.47265625" customWidth="1"/>
    <col min="6" max="6" width="15.6171875" customWidth="1"/>
    <col min="7" max="7" width="23.1875" customWidth="1"/>
    <col min="8" max="8" width="21.37890625" customWidth="1"/>
    <col min="9" max="9" width="15.6171875" customWidth="1"/>
    <col min="10" max="10" width="16.09375" customWidth="1"/>
    <col min="11" max="26" width="6.7109375" customWidth="1"/>
  </cols>
  <sheetData>
    <row r="1" spans="1:26" ht="15" customHeight="1" x14ac:dyDescent="0.55000000000000004">
      <c r="A1" s="159"/>
      <c r="B1" s="159"/>
      <c r="C1" s="159"/>
      <c r="D1" s="160"/>
      <c r="E1" s="159"/>
      <c r="F1" s="160"/>
      <c r="G1" s="159"/>
      <c r="H1" s="159"/>
      <c r="I1" s="161"/>
      <c r="J1" s="162" t="s">
        <v>131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5" customHeight="1" x14ac:dyDescent="0.55000000000000004">
      <c r="A2" s="159"/>
      <c r="B2" s="159"/>
      <c r="C2" s="159"/>
      <c r="D2" s="160"/>
      <c r="E2" s="159"/>
      <c r="F2" s="160"/>
      <c r="G2" s="159"/>
      <c r="H2" s="311" t="s">
        <v>132</v>
      </c>
      <c r="I2" s="276"/>
      <c r="J2" s="276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" customHeight="1" x14ac:dyDescent="0.55000000000000004">
      <c r="A3" s="159"/>
      <c r="B3" s="159"/>
      <c r="C3" s="159"/>
      <c r="D3" s="160"/>
      <c r="E3" s="159"/>
      <c r="F3" s="160"/>
      <c r="G3" s="159"/>
      <c r="H3" s="311" t="s">
        <v>133</v>
      </c>
      <c r="I3" s="276"/>
      <c r="J3" s="276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4.25" customHeight="1" x14ac:dyDescent="0.45">
      <c r="A4" s="159"/>
      <c r="B4" s="159"/>
      <c r="C4" s="159"/>
      <c r="D4" s="160"/>
      <c r="E4" s="159"/>
      <c r="F4" s="160"/>
      <c r="G4" s="159"/>
      <c r="H4" s="159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21" customHeight="1" x14ac:dyDescent="0.7">
      <c r="A5" s="159"/>
      <c r="B5" s="310" t="s">
        <v>134</v>
      </c>
      <c r="C5" s="276"/>
      <c r="D5" s="276"/>
      <c r="E5" s="276"/>
      <c r="F5" s="276"/>
      <c r="G5" s="276"/>
      <c r="H5" s="276"/>
      <c r="I5" s="276"/>
      <c r="J5" s="276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1" customHeight="1" x14ac:dyDescent="0.7">
      <c r="A6" s="159"/>
      <c r="B6" s="310" t="s">
        <v>198</v>
      </c>
      <c r="C6" s="276"/>
      <c r="D6" s="276"/>
      <c r="E6" s="276"/>
      <c r="F6" s="276"/>
      <c r="G6" s="276"/>
      <c r="H6" s="276"/>
      <c r="I6" s="276"/>
      <c r="J6" s="276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1" customHeight="1" x14ac:dyDescent="0.7">
      <c r="A7" s="159"/>
      <c r="B7" s="312" t="s">
        <v>135</v>
      </c>
      <c r="C7" s="276"/>
      <c r="D7" s="276"/>
      <c r="E7" s="276"/>
      <c r="F7" s="276"/>
      <c r="G7" s="276"/>
      <c r="H7" s="276"/>
      <c r="I7" s="276"/>
      <c r="J7" s="276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1" customHeight="1" x14ac:dyDescent="0.7">
      <c r="A8" s="159"/>
      <c r="B8" s="310" t="s">
        <v>273</v>
      </c>
      <c r="C8" s="276"/>
      <c r="D8" s="276"/>
      <c r="E8" s="276"/>
      <c r="F8" s="276"/>
      <c r="G8" s="276"/>
      <c r="H8" s="276"/>
      <c r="I8" s="276"/>
      <c r="J8" s="276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4.25" customHeight="1" x14ac:dyDescent="0.45">
      <c r="A9" s="159"/>
      <c r="B9" s="159"/>
      <c r="C9" s="159"/>
      <c r="D9" s="160"/>
      <c r="E9" s="159"/>
      <c r="F9" s="160"/>
      <c r="G9" s="159"/>
      <c r="H9" s="159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44.25" customHeight="1" x14ac:dyDescent="0.45">
      <c r="A10" s="163"/>
      <c r="B10" s="307" t="s">
        <v>136</v>
      </c>
      <c r="C10" s="306"/>
      <c r="D10" s="308"/>
      <c r="E10" s="309" t="s">
        <v>137</v>
      </c>
      <c r="F10" s="306"/>
      <c r="G10" s="306"/>
      <c r="H10" s="306"/>
      <c r="I10" s="306"/>
      <c r="J10" s="308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61.5" customHeight="1" x14ac:dyDescent="0.45">
      <c r="A11" s="164" t="s">
        <v>138</v>
      </c>
      <c r="B11" s="164" t="s">
        <v>139</v>
      </c>
      <c r="C11" s="164" t="s">
        <v>6</v>
      </c>
      <c r="D11" s="165" t="s">
        <v>140</v>
      </c>
      <c r="E11" s="164" t="s">
        <v>141</v>
      </c>
      <c r="F11" s="165" t="s">
        <v>140</v>
      </c>
      <c r="G11" s="164" t="s">
        <v>142</v>
      </c>
      <c r="H11" s="164" t="s">
        <v>143</v>
      </c>
      <c r="I11" s="164" t="s">
        <v>144</v>
      </c>
      <c r="J11" s="164" t="s">
        <v>145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5" customHeight="1" x14ac:dyDescent="0.45">
      <c r="A12" s="166"/>
      <c r="B12" s="166" t="s">
        <v>36</v>
      </c>
      <c r="C12" s="167"/>
      <c r="D12" s="168"/>
      <c r="E12" s="167"/>
      <c r="F12" s="168"/>
      <c r="G12" s="167"/>
      <c r="H12" s="167"/>
      <c r="I12" s="168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x14ac:dyDescent="0.45">
      <c r="A13" s="166"/>
      <c r="B13" s="166" t="s">
        <v>58</v>
      </c>
      <c r="C13" s="167"/>
      <c r="D13" s="168"/>
      <c r="E13" s="167"/>
      <c r="F13" s="168"/>
      <c r="G13" s="167"/>
      <c r="H13" s="167"/>
      <c r="I13" s="168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" customHeight="1" x14ac:dyDescent="0.45">
      <c r="A14" s="166"/>
      <c r="B14" s="166" t="s">
        <v>60</v>
      </c>
      <c r="C14" s="167"/>
      <c r="D14" s="168"/>
      <c r="E14" s="167"/>
      <c r="F14" s="168"/>
      <c r="G14" s="167"/>
      <c r="H14" s="167"/>
      <c r="I14" s="168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" customHeight="1" x14ac:dyDescent="0.45">
      <c r="A15" s="166"/>
      <c r="B15" s="166" t="s">
        <v>64</v>
      </c>
      <c r="C15" s="167"/>
      <c r="D15" s="168"/>
      <c r="E15" s="167"/>
      <c r="F15" s="168"/>
      <c r="G15" s="167"/>
      <c r="H15" s="167"/>
      <c r="I15" s="168"/>
      <c r="J15" s="167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" customHeight="1" x14ac:dyDescent="0.45">
      <c r="A16" s="166"/>
      <c r="B16" s="166" t="s">
        <v>71</v>
      </c>
      <c r="C16" s="258"/>
      <c r="D16" s="168"/>
      <c r="E16" s="167"/>
      <c r="F16" s="168"/>
      <c r="G16" s="167"/>
      <c r="H16" s="167"/>
      <c r="I16" s="168"/>
      <c r="J16" s="167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" customHeight="1" x14ac:dyDescent="0.45">
      <c r="A17" s="166"/>
      <c r="B17" s="166"/>
      <c r="C17" s="167"/>
      <c r="D17" s="168"/>
      <c r="E17" s="167"/>
      <c r="F17" s="168"/>
      <c r="G17" s="167"/>
      <c r="H17" s="167"/>
      <c r="I17" s="168"/>
      <c r="J17" s="167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" customHeight="1" x14ac:dyDescent="0.55000000000000004">
      <c r="A18" s="169"/>
      <c r="B18" s="305" t="s">
        <v>146</v>
      </c>
      <c r="C18" s="306"/>
      <c r="D18" s="170">
        <f>SUM(D12:D17)</f>
        <v>0</v>
      </c>
      <c r="E18" s="171"/>
      <c r="F18" s="170">
        <f>SUM(F12:F17)</f>
        <v>0</v>
      </c>
      <c r="G18" s="171"/>
      <c r="H18" s="171"/>
      <c r="I18" s="170">
        <f>SUM(I12:I17)</f>
        <v>0</v>
      </c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 x14ac:dyDescent="0.45">
      <c r="A19" s="159"/>
      <c r="B19" s="159"/>
      <c r="C19" s="159"/>
      <c r="D19" s="160"/>
      <c r="E19" s="159"/>
      <c r="F19" s="160"/>
      <c r="G19" s="159"/>
      <c r="H19" s="159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4.25" customHeight="1" x14ac:dyDescent="0.45">
      <c r="A20" s="159"/>
      <c r="B20" s="159"/>
      <c r="C20" s="159"/>
      <c r="D20" s="160"/>
      <c r="E20" s="159"/>
      <c r="F20" s="160"/>
      <c r="G20" s="159"/>
      <c r="H20" s="159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44.25" customHeight="1" x14ac:dyDescent="0.45">
      <c r="A21" s="163"/>
      <c r="B21" s="307" t="s">
        <v>147</v>
      </c>
      <c r="C21" s="306"/>
      <c r="D21" s="308"/>
      <c r="E21" s="309" t="s">
        <v>137</v>
      </c>
      <c r="F21" s="306"/>
      <c r="G21" s="306"/>
      <c r="H21" s="306"/>
      <c r="I21" s="306"/>
      <c r="J21" s="308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61.5" customHeight="1" x14ac:dyDescent="0.45">
      <c r="A22" s="164" t="s">
        <v>138</v>
      </c>
      <c r="B22" s="164" t="s">
        <v>139</v>
      </c>
      <c r="C22" s="164" t="s">
        <v>6</v>
      </c>
      <c r="D22" s="165" t="s">
        <v>140</v>
      </c>
      <c r="E22" s="164" t="s">
        <v>141</v>
      </c>
      <c r="F22" s="165" t="s">
        <v>140</v>
      </c>
      <c r="G22" s="164" t="s">
        <v>142</v>
      </c>
      <c r="H22" s="164" t="s">
        <v>143</v>
      </c>
      <c r="I22" s="164" t="s">
        <v>144</v>
      </c>
      <c r="J22" s="164" t="s">
        <v>145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s="262" customFormat="1" ht="27" customHeight="1" x14ac:dyDescent="0.4">
      <c r="A23" s="259"/>
      <c r="B23" s="249" t="s">
        <v>39</v>
      </c>
      <c r="C23" s="250" t="s">
        <v>176</v>
      </c>
      <c r="D23" s="260">
        <v>42000</v>
      </c>
      <c r="E23" s="258" t="s">
        <v>201</v>
      </c>
      <c r="F23" s="260">
        <v>42000</v>
      </c>
      <c r="G23" s="258"/>
      <c r="H23" s="258" t="s">
        <v>200</v>
      </c>
      <c r="I23" s="260">
        <v>42000</v>
      </c>
      <c r="J23" s="258" t="s">
        <v>202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s="262" customFormat="1" ht="77.400000000000006" customHeight="1" x14ac:dyDescent="0.4">
      <c r="A24" s="259"/>
      <c r="B24" s="249" t="s">
        <v>46</v>
      </c>
      <c r="C24" s="251" t="s">
        <v>177</v>
      </c>
      <c r="D24" s="260">
        <v>90000</v>
      </c>
      <c r="E24" s="258"/>
      <c r="F24" s="260"/>
      <c r="G24" s="258"/>
      <c r="H24" s="258"/>
      <c r="I24" s="260"/>
      <c r="J24" s="258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s="262" customFormat="1" ht="64.2" customHeight="1" x14ac:dyDescent="0.4">
      <c r="A25" s="259"/>
      <c r="B25" s="249"/>
      <c r="C25" s="251"/>
      <c r="D25" s="260"/>
      <c r="E25" s="263" t="s">
        <v>203</v>
      </c>
      <c r="F25" s="260">
        <v>10000</v>
      </c>
      <c r="G25" s="263" t="s">
        <v>212</v>
      </c>
      <c r="H25" s="258" t="s">
        <v>213</v>
      </c>
      <c r="I25" s="260">
        <v>10000</v>
      </c>
      <c r="J25" s="258" t="s">
        <v>230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s="262" customFormat="1" ht="64.2" customHeight="1" x14ac:dyDescent="0.4">
      <c r="A26" s="259"/>
      <c r="B26" s="249"/>
      <c r="C26" s="251"/>
      <c r="D26" s="260"/>
      <c r="E26" s="263" t="s">
        <v>204</v>
      </c>
      <c r="F26" s="260">
        <v>10000</v>
      </c>
      <c r="G26" s="263" t="s">
        <v>214</v>
      </c>
      <c r="H26" s="258" t="s">
        <v>215</v>
      </c>
      <c r="I26" s="260">
        <v>10000</v>
      </c>
      <c r="J26" s="258" t="s">
        <v>231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s="262" customFormat="1" ht="64.2" customHeight="1" x14ac:dyDescent="0.4">
      <c r="A27" s="259"/>
      <c r="B27" s="249"/>
      <c r="C27" s="251"/>
      <c r="D27" s="260"/>
      <c r="E27" s="263" t="s">
        <v>205</v>
      </c>
      <c r="F27" s="260">
        <v>10000</v>
      </c>
      <c r="G27" s="263" t="s">
        <v>216</v>
      </c>
      <c r="H27" s="258" t="s">
        <v>217</v>
      </c>
      <c r="I27" s="260">
        <v>10000</v>
      </c>
      <c r="J27" s="258" t="s">
        <v>232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</row>
    <row r="28" spans="1:26" s="262" customFormat="1" ht="64.2" customHeight="1" x14ac:dyDescent="0.4">
      <c r="A28" s="259"/>
      <c r="B28" s="249"/>
      <c r="C28" s="251"/>
      <c r="D28" s="260"/>
      <c r="E28" s="263" t="s">
        <v>206</v>
      </c>
      <c r="F28" s="260">
        <v>10000</v>
      </c>
      <c r="G28" s="263" t="s">
        <v>218</v>
      </c>
      <c r="H28" s="258" t="s">
        <v>219</v>
      </c>
      <c r="I28" s="260">
        <v>10000</v>
      </c>
      <c r="J28" s="258" t="s">
        <v>233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s="262" customFormat="1" ht="64.2" customHeight="1" x14ac:dyDescent="0.4">
      <c r="A29" s="259"/>
      <c r="B29" s="249"/>
      <c r="C29" s="251"/>
      <c r="D29" s="260"/>
      <c r="E29" s="263" t="s">
        <v>207</v>
      </c>
      <c r="F29" s="260">
        <v>10000</v>
      </c>
      <c r="G29" s="263" t="s">
        <v>220</v>
      </c>
      <c r="H29" s="258" t="s">
        <v>221</v>
      </c>
      <c r="I29" s="260">
        <v>10000</v>
      </c>
      <c r="J29" s="258" t="s">
        <v>234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s="262" customFormat="1" ht="64.2" customHeight="1" x14ac:dyDescent="0.4">
      <c r="A30" s="259"/>
      <c r="B30" s="249"/>
      <c r="C30" s="251"/>
      <c r="D30" s="260"/>
      <c r="E30" s="263" t="s">
        <v>208</v>
      </c>
      <c r="F30" s="260">
        <v>10000</v>
      </c>
      <c r="G30" s="263" t="s">
        <v>222</v>
      </c>
      <c r="H30" s="258" t="s">
        <v>223</v>
      </c>
      <c r="I30" s="260">
        <v>10000</v>
      </c>
      <c r="J30" s="258" t="s">
        <v>235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</row>
    <row r="31" spans="1:26" s="262" customFormat="1" ht="64.2" customHeight="1" x14ac:dyDescent="0.4">
      <c r="A31" s="259"/>
      <c r="B31" s="249"/>
      <c r="C31" s="251"/>
      <c r="D31" s="260"/>
      <c r="E31" s="263" t="s">
        <v>209</v>
      </c>
      <c r="F31" s="260">
        <v>10000</v>
      </c>
      <c r="G31" s="263" t="s">
        <v>224</v>
      </c>
      <c r="H31" s="258" t="s">
        <v>225</v>
      </c>
      <c r="I31" s="260">
        <v>10000</v>
      </c>
      <c r="J31" s="258" t="s">
        <v>238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s="262" customFormat="1" ht="64.2" customHeight="1" x14ac:dyDescent="0.4">
      <c r="A32" s="259"/>
      <c r="B32" s="249"/>
      <c r="C32" s="251"/>
      <c r="D32" s="260"/>
      <c r="E32" s="263" t="s">
        <v>210</v>
      </c>
      <c r="F32" s="260">
        <v>10000</v>
      </c>
      <c r="G32" s="263" t="s">
        <v>226</v>
      </c>
      <c r="H32" s="258" t="s">
        <v>227</v>
      </c>
      <c r="I32" s="260">
        <v>10000</v>
      </c>
      <c r="J32" s="258" t="s">
        <v>236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s="262" customFormat="1" ht="64.2" customHeight="1" x14ac:dyDescent="0.4">
      <c r="A33" s="259"/>
      <c r="B33" s="249"/>
      <c r="C33" s="251"/>
      <c r="D33" s="260"/>
      <c r="E33" s="263" t="s">
        <v>211</v>
      </c>
      <c r="F33" s="260">
        <v>10000</v>
      </c>
      <c r="G33" s="263" t="s">
        <v>228</v>
      </c>
      <c r="H33" s="258" t="s">
        <v>229</v>
      </c>
      <c r="I33" s="260">
        <v>10000</v>
      </c>
      <c r="J33" s="258" t="s">
        <v>237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s="262" customFormat="1" ht="33" customHeight="1" x14ac:dyDescent="0.4">
      <c r="A34" s="259"/>
      <c r="B34" s="252" t="s">
        <v>48</v>
      </c>
      <c r="C34" s="251" t="s">
        <v>179</v>
      </c>
      <c r="D34" s="260">
        <v>30000</v>
      </c>
      <c r="E34" s="258" t="s">
        <v>270</v>
      </c>
      <c r="F34" s="260">
        <v>30000</v>
      </c>
      <c r="G34" s="258" t="s">
        <v>239</v>
      </c>
      <c r="H34" s="258" t="s">
        <v>240</v>
      </c>
      <c r="I34" s="260">
        <v>30000</v>
      </c>
      <c r="J34" s="258" t="s">
        <v>241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s="262" customFormat="1" ht="47.4" customHeight="1" x14ac:dyDescent="0.4">
      <c r="A35" s="259"/>
      <c r="B35" s="249" t="s">
        <v>52</v>
      </c>
      <c r="C35" s="253" t="s">
        <v>180</v>
      </c>
      <c r="D35" s="260">
        <v>24000</v>
      </c>
      <c r="E35" s="258" t="s">
        <v>242</v>
      </c>
      <c r="F35" s="260">
        <v>24000</v>
      </c>
      <c r="G35" s="258" t="s">
        <v>244</v>
      </c>
      <c r="H35" s="258" t="s">
        <v>243</v>
      </c>
      <c r="I35" s="260">
        <v>24000</v>
      </c>
      <c r="J35" s="258" t="s">
        <v>245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s="262" customFormat="1" ht="47.4" customHeight="1" thickBot="1" x14ac:dyDescent="0.45">
      <c r="A36" s="259"/>
      <c r="B36" s="254" t="s">
        <v>53</v>
      </c>
      <c r="C36" s="255" t="s">
        <v>181</v>
      </c>
      <c r="D36" s="260">
        <v>36000</v>
      </c>
      <c r="E36" s="258" t="s">
        <v>248</v>
      </c>
      <c r="F36" s="260">
        <v>36000</v>
      </c>
      <c r="G36" s="258" t="s">
        <v>246</v>
      </c>
      <c r="H36" s="258" t="s">
        <v>247</v>
      </c>
      <c r="I36" s="260">
        <v>36000</v>
      </c>
      <c r="J36" s="258" t="s">
        <v>249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s="262" customFormat="1" ht="24.6" customHeight="1" x14ac:dyDescent="0.4">
      <c r="A37" s="259"/>
      <c r="B37" s="256" t="s">
        <v>58</v>
      </c>
      <c r="C37" s="250" t="s">
        <v>59</v>
      </c>
      <c r="D37" s="260"/>
      <c r="E37" s="258"/>
      <c r="F37" s="260"/>
      <c r="G37" s="258"/>
      <c r="H37" s="258"/>
      <c r="I37" s="260"/>
      <c r="J37" s="258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8" spans="1:26" s="262" customFormat="1" ht="64.2" customHeight="1" x14ac:dyDescent="0.4">
      <c r="A38" s="259"/>
      <c r="B38" s="252" t="s">
        <v>60</v>
      </c>
      <c r="C38" s="250" t="s">
        <v>45</v>
      </c>
      <c r="D38" s="260">
        <v>26400</v>
      </c>
      <c r="E38" s="258"/>
      <c r="F38" s="260">
        <v>26400</v>
      </c>
      <c r="G38" s="258"/>
      <c r="H38" s="258" t="s">
        <v>250</v>
      </c>
      <c r="I38" s="260">
        <v>26400</v>
      </c>
      <c r="J38" s="258" t="s">
        <v>251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</row>
    <row r="39" spans="1:26" s="262" customFormat="1" ht="30" customHeight="1" thickBot="1" x14ac:dyDescent="0.45">
      <c r="A39" s="259"/>
      <c r="B39" s="249" t="s">
        <v>110</v>
      </c>
      <c r="C39" s="257" t="s">
        <v>111</v>
      </c>
      <c r="D39" s="260"/>
      <c r="E39" s="258"/>
      <c r="F39" s="260"/>
      <c r="G39" s="258"/>
      <c r="H39" s="258"/>
      <c r="I39" s="260"/>
      <c r="J39" s="258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</row>
    <row r="40" spans="1:26" s="262" customFormat="1" ht="27.6" customHeight="1" thickBot="1" x14ac:dyDescent="0.45">
      <c r="A40" s="259"/>
      <c r="B40" s="256" t="s">
        <v>117</v>
      </c>
      <c r="C40" s="257" t="s">
        <v>186</v>
      </c>
      <c r="D40" s="260">
        <v>25000</v>
      </c>
      <c r="E40" s="258" t="s">
        <v>252</v>
      </c>
      <c r="F40" s="260">
        <v>25000</v>
      </c>
      <c r="G40" s="258" t="s">
        <v>253</v>
      </c>
      <c r="H40" s="258" t="s">
        <v>254</v>
      </c>
      <c r="I40" s="260">
        <v>25000</v>
      </c>
      <c r="J40" s="258" t="s">
        <v>255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</row>
    <row r="41" spans="1:26" s="262" customFormat="1" ht="15" customHeight="1" thickBot="1" x14ac:dyDescent="0.45">
      <c r="A41" s="259"/>
      <c r="B41" s="256" t="s">
        <v>118</v>
      </c>
      <c r="C41" s="257" t="s">
        <v>187</v>
      </c>
      <c r="D41" s="260">
        <v>27999.599999999999</v>
      </c>
      <c r="E41" s="258" t="s">
        <v>256</v>
      </c>
      <c r="F41" s="260">
        <v>27999.599999999999</v>
      </c>
      <c r="G41" s="264"/>
      <c r="H41" s="264"/>
      <c r="I41" s="260">
        <v>27999.599999999999</v>
      </c>
      <c r="J41" s="258" t="s">
        <v>257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26" s="262" customFormat="1" ht="15" customHeight="1" thickBot="1" x14ac:dyDescent="0.45">
      <c r="A42" s="259"/>
      <c r="B42" s="256" t="s">
        <v>188</v>
      </c>
      <c r="C42" s="257" t="s">
        <v>189</v>
      </c>
      <c r="D42" s="260"/>
      <c r="E42" s="258"/>
      <c r="F42" s="260"/>
      <c r="G42" s="258"/>
      <c r="H42" s="258"/>
      <c r="I42" s="260"/>
      <c r="J42" s="258" t="s">
        <v>258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26" s="262" customFormat="1" ht="43.8" customHeight="1" thickBot="1" x14ac:dyDescent="0.45">
      <c r="A43" s="259"/>
      <c r="B43" s="256" t="s">
        <v>190</v>
      </c>
      <c r="C43" s="257" t="s">
        <v>191</v>
      </c>
      <c r="D43" s="260">
        <v>53400</v>
      </c>
      <c r="E43" s="258" t="s">
        <v>259</v>
      </c>
      <c r="F43" s="260">
        <v>53400</v>
      </c>
      <c r="G43" s="258" t="s">
        <v>261</v>
      </c>
      <c r="H43" s="258" t="s">
        <v>260</v>
      </c>
      <c r="I43" s="260">
        <v>53400</v>
      </c>
      <c r="J43" s="265" t="s">
        <v>264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26" s="262" customFormat="1" ht="47.4" customHeight="1" thickBot="1" x14ac:dyDescent="0.45">
      <c r="A44" s="259"/>
      <c r="B44" s="256" t="s">
        <v>192</v>
      </c>
      <c r="C44" s="257" t="s">
        <v>193</v>
      </c>
      <c r="D44" s="260">
        <v>15000</v>
      </c>
      <c r="E44" s="258" t="s">
        <v>259</v>
      </c>
      <c r="F44" s="260">
        <v>15000</v>
      </c>
      <c r="G44" s="258" t="s">
        <v>262</v>
      </c>
      <c r="H44" s="258" t="s">
        <v>263</v>
      </c>
      <c r="I44" s="260">
        <v>15000</v>
      </c>
      <c r="J44" s="265" t="s">
        <v>265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26" s="262" customFormat="1" ht="32.4" customHeight="1" thickBot="1" x14ac:dyDescent="0.45">
      <c r="A45" s="259"/>
      <c r="B45" s="256" t="s">
        <v>194</v>
      </c>
      <c r="C45" s="257" t="s">
        <v>195</v>
      </c>
      <c r="D45" s="260">
        <v>11840.4</v>
      </c>
      <c r="E45" s="258" t="s">
        <v>266</v>
      </c>
      <c r="F45" s="260">
        <v>11840.4</v>
      </c>
      <c r="G45" s="268" t="s">
        <v>268</v>
      </c>
      <c r="H45" s="268" t="s">
        <v>272</v>
      </c>
      <c r="I45" s="260">
        <v>11840.4</v>
      </c>
      <c r="J45" s="265" t="s">
        <v>267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</row>
    <row r="46" spans="1:26" s="262" customFormat="1" ht="32.4" customHeight="1" thickBot="1" x14ac:dyDescent="0.45">
      <c r="A46" s="259"/>
      <c r="B46" s="266" t="s">
        <v>122</v>
      </c>
      <c r="C46" s="267" t="s">
        <v>121</v>
      </c>
      <c r="D46" s="260">
        <v>20000</v>
      </c>
      <c r="E46" s="258" t="s">
        <v>271</v>
      </c>
      <c r="F46" s="260">
        <v>20000</v>
      </c>
      <c r="G46" s="264"/>
      <c r="H46" s="264"/>
      <c r="I46" s="260">
        <v>20000</v>
      </c>
      <c r="J46" s="265" t="s">
        <v>269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</row>
    <row r="47" spans="1:26" ht="15" customHeight="1" x14ac:dyDescent="0.55000000000000004">
      <c r="A47" s="169"/>
      <c r="B47" s="305" t="s">
        <v>146</v>
      </c>
      <c r="C47" s="306"/>
      <c r="D47" s="170">
        <f>SUM(D23:D46)</f>
        <v>401640</v>
      </c>
      <c r="E47" s="171"/>
      <c r="F47" s="170">
        <f>SUM(F23:F46)</f>
        <v>401640</v>
      </c>
      <c r="G47" s="171"/>
      <c r="H47" s="171"/>
      <c r="I47" s="170">
        <f>SUM(I23:I46)</f>
        <v>401640</v>
      </c>
      <c r="J47" s="171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ht="14.25" customHeight="1" x14ac:dyDescent="0.45">
      <c r="A48" s="159"/>
      <c r="B48" s="159"/>
      <c r="C48" s="159"/>
      <c r="D48" s="160"/>
      <c r="E48" s="159"/>
      <c r="F48" s="160"/>
      <c r="G48" s="159"/>
      <c r="H48" s="159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4.25" customHeight="1" x14ac:dyDescent="0.5">
      <c r="A49" s="173"/>
      <c r="B49" s="173" t="s">
        <v>148</v>
      </c>
      <c r="C49" s="173"/>
      <c r="D49" s="174"/>
      <c r="E49" s="173"/>
      <c r="F49" s="174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 ht="14.25" customHeight="1" x14ac:dyDescent="0.45">
      <c r="A50" s="159"/>
      <c r="B50" s="159"/>
      <c r="C50" s="159"/>
      <c r="D50" s="160"/>
      <c r="E50" s="159"/>
      <c r="F50" s="160"/>
      <c r="G50" s="159"/>
      <c r="H50" s="159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4.25" customHeight="1" x14ac:dyDescent="0.45">
      <c r="A51" s="159"/>
      <c r="B51" s="159"/>
      <c r="C51" s="159"/>
      <c r="D51" s="160"/>
      <c r="E51" s="159"/>
      <c r="F51" s="160"/>
      <c r="G51" s="159"/>
      <c r="H51" s="159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4.25" customHeight="1" x14ac:dyDescent="0.45">
      <c r="A52" s="159"/>
      <c r="B52" s="159"/>
      <c r="C52" s="159"/>
      <c r="D52" s="160"/>
      <c r="E52" s="159"/>
      <c r="F52" s="160"/>
      <c r="G52" s="159"/>
      <c r="H52" s="159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4.25" customHeight="1" x14ac:dyDescent="0.45">
      <c r="A53" s="159"/>
      <c r="B53" s="159"/>
      <c r="C53" s="159"/>
      <c r="D53" s="160"/>
      <c r="E53" s="159"/>
      <c r="F53" s="160"/>
      <c r="G53" s="159"/>
      <c r="H53" s="159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4.25" customHeight="1" x14ac:dyDescent="0.45">
      <c r="A54" s="159"/>
      <c r="B54" s="159"/>
      <c r="C54" s="159"/>
      <c r="D54" s="160"/>
      <c r="E54" s="159"/>
      <c r="F54" s="160"/>
      <c r="G54" s="159"/>
      <c r="H54" s="159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4.25" customHeight="1" x14ac:dyDescent="0.45">
      <c r="A55" s="159"/>
      <c r="B55" s="159"/>
      <c r="C55" s="159"/>
      <c r="D55" s="160"/>
      <c r="E55" s="159"/>
      <c r="F55" s="160"/>
      <c r="G55" s="159"/>
      <c r="H55" s="159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4.25" customHeight="1" x14ac:dyDescent="0.45">
      <c r="A56" s="159"/>
      <c r="B56" s="159"/>
      <c r="C56" s="159"/>
      <c r="D56" s="160"/>
      <c r="E56" s="159"/>
      <c r="F56" s="160"/>
      <c r="G56" s="159"/>
      <c r="H56" s="159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4.25" customHeight="1" x14ac:dyDescent="0.45">
      <c r="A57" s="159"/>
      <c r="B57" s="159"/>
      <c r="C57" s="159"/>
      <c r="D57" s="160"/>
      <c r="E57" s="159"/>
      <c r="F57" s="160"/>
      <c r="G57" s="159"/>
      <c r="H57" s="159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4.25" customHeight="1" x14ac:dyDescent="0.45">
      <c r="A58" s="159"/>
      <c r="B58" s="159"/>
      <c r="C58" s="159"/>
      <c r="D58" s="160"/>
      <c r="E58" s="159"/>
      <c r="F58" s="160"/>
      <c r="G58" s="159"/>
      <c r="H58" s="159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4.25" customHeight="1" x14ac:dyDescent="0.45">
      <c r="A59" s="159"/>
      <c r="B59" s="159"/>
      <c r="C59" s="159"/>
      <c r="D59" s="160"/>
      <c r="E59" s="159"/>
      <c r="F59" s="160"/>
      <c r="G59" s="159"/>
      <c r="H59" s="159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4.25" customHeight="1" x14ac:dyDescent="0.45">
      <c r="A60" s="159"/>
      <c r="B60" s="159"/>
      <c r="C60" s="159"/>
      <c r="D60" s="160"/>
      <c r="E60" s="159"/>
      <c r="F60" s="160"/>
      <c r="G60" s="159"/>
      <c r="H60" s="159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4.25" customHeight="1" x14ac:dyDescent="0.45">
      <c r="A61" s="159"/>
      <c r="B61" s="159"/>
      <c r="C61" s="159"/>
      <c r="D61" s="160"/>
      <c r="E61" s="159"/>
      <c r="F61" s="160"/>
      <c r="G61" s="159"/>
      <c r="H61" s="159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4.25" customHeight="1" x14ac:dyDescent="0.45">
      <c r="A62" s="159"/>
      <c r="B62" s="159"/>
      <c r="C62" s="159"/>
      <c r="D62" s="160"/>
      <c r="E62" s="159"/>
      <c r="F62" s="160"/>
      <c r="G62" s="159"/>
      <c r="H62" s="159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4.25" customHeight="1" x14ac:dyDescent="0.45">
      <c r="A63" s="159"/>
      <c r="B63" s="159"/>
      <c r="C63" s="159"/>
      <c r="D63" s="160"/>
      <c r="E63" s="159"/>
      <c r="F63" s="160"/>
      <c r="G63" s="159"/>
      <c r="H63" s="159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4.25" customHeight="1" x14ac:dyDescent="0.45">
      <c r="A64" s="159"/>
      <c r="B64" s="159"/>
      <c r="C64" s="159"/>
      <c r="D64" s="160"/>
      <c r="E64" s="159"/>
      <c r="F64" s="160"/>
      <c r="G64" s="159"/>
      <c r="H64" s="159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4.25" customHeight="1" x14ac:dyDescent="0.45">
      <c r="A65" s="159"/>
      <c r="B65" s="159"/>
      <c r="C65" s="159"/>
      <c r="D65" s="160"/>
      <c r="E65" s="159"/>
      <c r="F65" s="160"/>
      <c r="G65" s="159"/>
      <c r="H65" s="159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4.25" customHeight="1" x14ac:dyDescent="0.45">
      <c r="A66" s="159"/>
      <c r="B66" s="159"/>
      <c r="C66" s="159"/>
      <c r="D66" s="160"/>
      <c r="E66" s="159"/>
      <c r="F66" s="160"/>
      <c r="G66" s="159"/>
      <c r="H66" s="159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4.25" customHeight="1" x14ac:dyDescent="0.45">
      <c r="A67" s="159"/>
      <c r="B67" s="159"/>
      <c r="C67" s="159"/>
      <c r="D67" s="160"/>
      <c r="E67" s="159"/>
      <c r="F67" s="160"/>
      <c r="G67" s="159"/>
      <c r="H67" s="159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4.25" customHeight="1" x14ac:dyDescent="0.45">
      <c r="A68" s="159"/>
      <c r="B68" s="159"/>
      <c r="C68" s="159"/>
      <c r="D68" s="160"/>
      <c r="E68" s="159"/>
      <c r="F68" s="160"/>
      <c r="G68" s="159"/>
      <c r="H68" s="159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4.25" customHeight="1" x14ac:dyDescent="0.45">
      <c r="A69" s="159"/>
      <c r="B69" s="159"/>
      <c r="C69" s="159"/>
      <c r="D69" s="160"/>
      <c r="E69" s="159"/>
      <c r="F69" s="160"/>
      <c r="G69" s="159"/>
      <c r="H69" s="159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4.25" customHeight="1" x14ac:dyDescent="0.45">
      <c r="A70" s="159"/>
      <c r="B70" s="159"/>
      <c r="C70" s="159"/>
      <c r="D70" s="160"/>
      <c r="E70" s="159"/>
      <c r="F70" s="160"/>
      <c r="G70" s="159"/>
      <c r="H70" s="159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4.25" customHeight="1" x14ac:dyDescent="0.45">
      <c r="A71" s="159"/>
      <c r="B71" s="159"/>
      <c r="C71" s="159"/>
      <c r="D71" s="160"/>
      <c r="E71" s="159"/>
      <c r="F71" s="160"/>
      <c r="G71" s="159"/>
      <c r="H71" s="159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4.25" customHeight="1" x14ac:dyDescent="0.45">
      <c r="A72" s="159"/>
      <c r="B72" s="159"/>
      <c r="C72" s="159"/>
      <c r="D72" s="160"/>
      <c r="E72" s="159"/>
      <c r="F72" s="160"/>
      <c r="G72" s="159"/>
      <c r="H72" s="159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4.25" customHeight="1" x14ac:dyDescent="0.45">
      <c r="A73" s="159"/>
      <c r="B73" s="159"/>
      <c r="C73" s="159"/>
      <c r="D73" s="160"/>
      <c r="E73" s="159"/>
      <c r="F73" s="160"/>
      <c r="G73" s="159"/>
      <c r="H73" s="159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4.25" customHeight="1" x14ac:dyDescent="0.45">
      <c r="A74" s="159"/>
      <c r="B74" s="159"/>
      <c r="C74" s="159"/>
      <c r="D74" s="160"/>
      <c r="E74" s="159"/>
      <c r="F74" s="160"/>
      <c r="G74" s="159"/>
      <c r="H74" s="159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4.25" customHeight="1" x14ac:dyDescent="0.45">
      <c r="A75" s="159"/>
      <c r="B75" s="159"/>
      <c r="C75" s="159"/>
      <c r="D75" s="160"/>
      <c r="E75" s="159"/>
      <c r="F75" s="160"/>
      <c r="G75" s="159"/>
      <c r="H75" s="159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4.25" customHeight="1" x14ac:dyDescent="0.45">
      <c r="A76" s="159"/>
      <c r="B76" s="159"/>
      <c r="C76" s="159"/>
      <c r="D76" s="160"/>
      <c r="E76" s="159"/>
      <c r="F76" s="160"/>
      <c r="G76" s="159"/>
      <c r="H76" s="159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4.25" customHeight="1" x14ac:dyDescent="0.45">
      <c r="A77" s="159"/>
      <c r="B77" s="159"/>
      <c r="C77" s="159"/>
      <c r="D77" s="160"/>
      <c r="E77" s="159"/>
      <c r="F77" s="160"/>
      <c r="G77" s="159"/>
      <c r="H77" s="159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4.25" customHeight="1" x14ac:dyDescent="0.45">
      <c r="A78" s="159"/>
      <c r="B78" s="159"/>
      <c r="C78" s="159"/>
      <c r="D78" s="160"/>
      <c r="E78" s="159"/>
      <c r="F78" s="160"/>
      <c r="G78" s="159"/>
      <c r="H78" s="159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4.25" customHeight="1" x14ac:dyDescent="0.45">
      <c r="A79" s="159"/>
      <c r="B79" s="159"/>
      <c r="C79" s="159"/>
      <c r="D79" s="160"/>
      <c r="E79" s="159"/>
      <c r="F79" s="160"/>
      <c r="G79" s="159"/>
      <c r="H79" s="159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4.25" customHeight="1" x14ac:dyDescent="0.45">
      <c r="A80" s="159"/>
      <c r="B80" s="159"/>
      <c r="C80" s="159"/>
      <c r="D80" s="160"/>
      <c r="E80" s="159"/>
      <c r="F80" s="160"/>
      <c r="G80" s="159"/>
      <c r="H80" s="159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4.25" customHeight="1" x14ac:dyDescent="0.45">
      <c r="A81" s="159"/>
      <c r="B81" s="159"/>
      <c r="C81" s="159"/>
      <c r="D81" s="160"/>
      <c r="E81" s="159"/>
      <c r="F81" s="160"/>
      <c r="G81" s="159"/>
      <c r="H81" s="159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4.25" customHeight="1" x14ac:dyDescent="0.45">
      <c r="A82" s="159"/>
      <c r="B82" s="159"/>
      <c r="C82" s="159"/>
      <c r="D82" s="160"/>
      <c r="E82" s="159"/>
      <c r="F82" s="160"/>
      <c r="G82" s="159"/>
      <c r="H82" s="159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4.25" customHeight="1" x14ac:dyDescent="0.45">
      <c r="A83" s="159"/>
      <c r="B83" s="159"/>
      <c r="C83" s="159"/>
      <c r="D83" s="160"/>
      <c r="E83" s="159"/>
      <c r="F83" s="160"/>
      <c r="G83" s="159"/>
      <c r="H83" s="159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4.25" customHeight="1" x14ac:dyDescent="0.45">
      <c r="A84" s="159"/>
      <c r="B84" s="159"/>
      <c r="C84" s="159"/>
      <c r="D84" s="160"/>
      <c r="E84" s="159"/>
      <c r="F84" s="160"/>
      <c r="G84" s="159"/>
      <c r="H84" s="159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4.25" customHeight="1" x14ac:dyDescent="0.45">
      <c r="A85" s="159"/>
      <c r="B85" s="159"/>
      <c r="C85" s="159"/>
      <c r="D85" s="160"/>
      <c r="E85" s="159"/>
      <c r="F85" s="160"/>
      <c r="G85" s="159"/>
      <c r="H85" s="159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4.25" customHeight="1" x14ac:dyDescent="0.45">
      <c r="A86" s="159"/>
      <c r="B86" s="159"/>
      <c r="C86" s="159"/>
      <c r="D86" s="160"/>
      <c r="E86" s="159"/>
      <c r="F86" s="160"/>
      <c r="G86" s="159"/>
      <c r="H86" s="159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4.25" customHeight="1" x14ac:dyDescent="0.45">
      <c r="A87" s="159"/>
      <c r="B87" s="159"/>
      <c r="C87" s="159"/>
      <c r="D87" s="160"/>
      <c r="E87" s="159"/>
      <c r="F87" s="160"/>
      <c r="G87" s="159"/>
      <c r="H87" s="159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4.25" customHeight="1" x14ac:dyDescent="0.45">
      <c r="A88" s="159"/>
      <c r="B88" s="159"/>
      <c r="C88" s="159"/>
      <c r="D88" s="160"/>
      <c r="E88" s="159"/>
      <c r="F88" s="160"/>
      <c r="G88" s="159"/>
      <c r="H88" s="159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4.25" customHeight="1" x14ac:dyDescent="0.45">
      <c r="A89" s="159"/>
      <c r="B89" s="159"/>
      <c r="C89" s="159"/>
      <c r="D89" s="160"/>
      <c r="E89" s="159"/>
      <c r="F89" s="160"/>
      <c r="G89" s="159"/>
      <c r="H89" s="159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4.25" customHeight="1" x14ac:dyDescent="0.45">
      <c r="A90" s="159"/>
      <c r="B90" s="159"/>
      <c r="C90" s="159"/>
      <c r="D90" s="160"/>
      <c r="E90" s="159"/>
      <c r="F90" s="160"/>
      <c r="G90" s="159"/>
      <c r="H90" s="159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4.25" customHeight="1" x14ac:dyDescent="0.45">
      <c r="A91" s="159"/>
      <c r="B91" s="159"/>
      <c r="C91" s="159"/>
      <c r="D91" s="160"/>
      <c r="E91" s="159"/>
      <c r="F91" s="160"/>
      <c r="G91" s="159"/>
      <c r="H91" s="159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4.25" customHeight="1" x14ac:dyDescent="0.45">
      <c r="A92" s="159"/>
      <c r="B92" s="159"/>
      <c r="C92" s="159"/>
      <c r="D92" s="160"/>
      <c r="E92" s="159"/>
      <c r="F92" s="160"/>
      <c r="G92" s="159"/>
      <c r="H92" s="159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4.25" customHeight="1" x14ac:dyDescent="0.45">
      <c r="A93" s="159"/>
      <c r="B93" s="159"/>
      <c r="C93" s="159"/>
      <c r="D93" s="160"/>
      <c r="E93" s="159"/>
      <c r="F93" s="160"/>
      <c r="G93" s="159"/>
      <c r="H93" s="159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4.25" customHeight="1" x14ac:dyDescent="0.45">
      <c r="A94" s="159"/>
      <c r="B94" s="159"/>
      <c r="C94" s="159"/>
      <c r="D94" s="160"/>
      <c r="E94" s="159"/>
      <c r="F94" s="160"/>
      <c r="G94" s="159"/>
      <c r="H94" s="159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4.25" customHeight="1" x14ac:dyDescent="0.45">
      <c r="A95" s="159"/>
      <c r="B95" s="159"/>
      <c r="C95" s="159"/>
      <c r="D95" s="160"/>
      <c r="E95" s="159"/>
      <c r="F95" s="160"/>
      <c r="G95" s="159"/>
      <c r="H95" s="159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4.25" customHeight="1" x14ac:dyDescent="0.45">
      <c r="A96" s="159"/>
      <c r="B96" s="159"/>
      <c r="C96" s="159"/>
      <c r="D96" s="160"/>
      <c r="E96" s="159"/>
      <c r="F96" s="160"/>
      <c r="G96" s="159"/>
      <c r="H96" s="159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4.25" customHeight="1" x14ac:dyDescent="0.45">
      <c r="A97" s="159"/>
      <c r="B97" s="159"/>
      <c r="C97" s="159"/>
      <c r="D97" s="160"/>
      <c r="E97" s="159"/>
      <c r="F97" s="160"/>
      <c r="G97" s="159"/>
      <c r="H97" s="159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4.25" customHeight="1" x14ac:dyDescent="0.45">
      <c r="A98" s="159"/>
      <c r="B98" s="159"/>
      <c r="C98" s="159"/>
      <c r="D98" s="160"/>
      <c r="E98" s="159"/>
      <c r="F98" s="160"/>
      <c r="G98" s="159"/>
      <c r="H98" s="159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4.25" customHeight="1" x14ac:dyDescent="0.45">
      <c r="A99" s="159"/>
      <c r="B99" s="159"/>
      <c r="C99" s="159"/>
      <c r="D99" s="160"/>
      <c r="E99" s="159"/>
      <c r="F99" s="160"/>
      <c r="G99" s="159"/>
      <c r="H99" s="159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4.25" customHeight="1" x14ac:dyDescent="0.45">
      <c r="A100" s="159"/>
      <c r="B100" s="159"/>
      <c r="C100" s="159"/>
      <c r="D100" s="160"/>
      <c r="E100" s="159"/>
      <c r="F100" s="160"/>
      <c r="G100" s="159"/>
      <c r="H100" s="159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4.25" customHeight="1" x14ac:dyDescent="0.45">
      <c r="A101" s="159"/>
      <c r="B101" s="159"/>
      <c r="C101" s="159"/>
      <c r="D101" s="160"/>
      <c r="E101" s="159"/>
      <c r="F101" s="160"/>
      <c r="G101" s="159"/>
      <c r="H101" s="159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 x14ac:dyDescent="0.45">
      <c r="A102" s="159"/>
      <c r="B102" s="159"/>
      <c r="C102" s="159"/>
      <c r="D102" s="160"/>
      <c r="E102" s="159"/>
      <c r="F102" s="160"/>
      <c r="G102" s="159"/>
      <c r="H102" s="159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4.25" customHeight="1" x14ac:dyDescent="0.45">
      <c r="A103" s="159"/>
      <c r="B103" s="159"/>
      <c r="C103" s="159"/>
      <c r="D103" s="160"/>
      <c r="E103" s="159"/>
      <c r="F103" s="160"/>
      <c r="G103" s="159"/>
      <c r="H103" s="159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4.25" customHeight="1" x14ac:dyDescent="0.45">
      <c r="A104" s="159"/>
      <c r="B104" s="159"/>
      <c r="C104" s="159"/>
      <c r="D104" s="160"/>
      <c r="E104" s="159"/>
      <c r="F104" s="160"/>
      <c r="G104" s="159"/>
      <c r="H104" s="159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4.25" customHeight="1" x14ac:dyDescent="0.45">
      <c r="A105" s="159"/>
      <c r="B105" s="159"/>
      <c r="C105" s="159"/>
      <c r="D105" s="160"/>
      <c r="E105" s="159"/>
      <c r="F105" s="160"/>
      <c r="G105" s="159"/>
      <c r="H105" s="159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4.25" customHeight="1" x14ac:dyDescent="0.45">
      <c r="A106" s="159"/>
      <c r="B106" s="159"/>
      <c r="C106" s="159"/>
      <c r="D106" s="160"/>
      <c r="E106" s="159"/>
      <c r="F106" s="160"/>
      <c r="G106" s="159"/>
      <c r="H106" s="159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4.25" customHeight="1" x14ac:dyDescent="0.45">
      <c r="A107" s="159"/>
      <c r="B107" s="159"/>
      <c r="C107" s="159"/>
      <c r="D107" s="160"/>
      <c r="E107" s="159"/>
      <c r="F107" s="160"/>
      <c r="G107" s="159"/>
      <c r="H107" s="159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4.25" customHeight="1" x14ac:dyDescent="0.45">
      <c r="A108" s="159"/>
      <c r="B108" s="159"/>
      <c r="C108" s="159"/>
      <c r="D108" s="160"/>
      <c r="E108" s="159"/>
      <c r="F108" s="160"/>
      <c r="G108" s="159"/>
      <c r="H108" s="159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4.25" customHeight="1" x14ac:dyDescent="0.45">
      <c r="A109" s="159"/>
      <c r="B109" s="159"/>
      <c r="C109" s="159"/>
      <c r="D109" s="160"/>
      <c r="E109" s="159"/>
      <c r="F109" s="160"/>
      <c r="G109" s="159"/>
      <c r="H109" s="15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4.25" customHeight="1" x14ac:dyDescent="0.45">
      <c r="A110" s="159"/>
      <c r="B110" s="159"/>
      <c r="C110" s="159"/>
      <c r="D110" s="160"/>
      <c r="E110" s="159"/>
      <c r="F110" s="160"/>
      <c r="G110" s="159"/>
      <c r="H110" s="159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4.25" customHeight="1" x14ac:dyDescent="0.45">
      <c r="A111" s="159"/>
      <c r="B111" s="159"/>
      <c r="C111" s="159"/>
      <c r="D111" s="160"/>
      <c r="E111" s="159"/>
      <c r="F111" s="160"/>
      <c r="G111" s="159"/>
      <c r="H111" s="159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4.25" customHeight="1" x14ac:dyDescent="0.45">
      <c r="A112" s="159"/>
      <c r="B112" s="159"/>
      <c r="C112" s="159"/>
      <c r="D112" s="160"/>
      <c r="E112" s="159"/>
      <c r="F112" s="160"/>
      <c r="G112" s="159"/>
      <c r="H112" s="159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4.25" customHeight="1" x14ac:dyDescent="0.45">
      <c r="A113" s="159"/>
      <c r="B113" s="159"/>
      <c r="C113" s="159"/>
      <c r="D113" s="160"/>
      <c r="E113" s="159"/>
      <c r="F113" s="160"/>
      <c r="G113" s="159"/>
      <c r="H113" s="159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4.25" customHeight="1" x14ac:dyDescent="0.45">
      <c r="A114" s="159"/>
      <c r="B114" s="159"/>
      <c r="C114" s="159"/>
      <c r="D114" s="160"/>
      <c r="E114" s="159"/>
      <c r="F114" s="160"/>
      <c r="G114" s="159"/>
      <c r="H114" s="159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4.25" customHeight="1" x14ac:dyDescent="0.45">
      <c r="A115" s="159"/>
      <c r="B115" s="159"/>
      <c r="C115" s="159"/>
      <c r="D115" s="160"/>
      <c r="E115" s="159"/>
      <c r="F115" s="160"/>
      <c r="G115" s="159"/>
      <c r="H115" s="159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4.25" customHeight="1" x14ac:dyDescent="0.45">
      <c r="A116" s="159"/>
      <c r="B116" s="159"/>
      <c r="C116" s="159"/>
      <c r="D116" s="160"/>
      <c r="E116" s="159"/>
      <c r="F116" s="160"/>
      <c r="G116" s="159"/>
      <c r="H116" s="159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4.25" customHeight="1" x14ac:dyDescent="0.45">
      <c r="A117" s="159"/>
      <c r="B117" s="159"/>
      <c r="C117" s="159"/>
      <c r="D117" s="160"/>
      <c r="E117" s="159"/>
      <c r="F117" s="160"/>
      <c r="G117" s="159"/>
      <c r="H117" s="159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4.25" customHeight="1" x14ac:dyDescent="0.45">
      <c r="A118" s="159"/>
      <c r="B118" s="159"/>
      <c r="C118" s="159"/>
      <c r="D118" s="160"/>
      <c r="E118" s="159"/>
      <c r="F118" s="160"/>
      <c r="G118" s="159"/>
      <c r="H118" s="159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4.25" customHeight="1" x14ac:dyDescent="0.45">
      <c r="A119" s="159"/>
      <c r="B119" s="159"/>
      <c r="C119" s="159"/>
      <c r="D119" s="160"/>
      <c r="E119" s="159"/>
      <c r="F119" s="160"/>
      <c r="G119" s="159"/>
      <c r="H119" s="159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4.25" customHeight="1" x14ac:dyDescent="0.45">
      <c r="A120" s="159"/>
      <c r="B120" s="159"/>
      <c r="C120" s="159"/>
      <c r="D120" s="160"/>
      <c r="E120" s="159"/>
      <c r="F120" s="160"/>
      <c r="G120" s="159"/>
      <c r="H120" s="159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4.25" customHeight="1" x14ac:dyDescent="0.45">
      <c r="A121" s="159"/>
      <c r="B121" s="159"/>
      <c r="C121" s="159"/>
      <c r="D121" s="160"/>
      <c r="E121" s="159"/>
      <c r="F121" s="160"/>
      <c r="G121" s="159"/>
      <c r="H121" s="159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4.25" customHeight="1" x14ac:dyDescent="0.45">
      <c r="A122" s="159"/>
      <c r="B122" s="159"/>
      <c r="C122" s="159"/>
      <c r="D122" s="160"/>
      <c r="E122" s="159"/>
      <c r="F122" s="160"/>
      <c r="G122" s="159"/>
      <c r="H122" s="159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4.25" customHeight="1" x14ac:dyDescent="0.45">
      <c r="A123" s="159"/>
      <c r="B123" s="159"/>
      <c r="C123" s="159"/>
      <c r="D123" s="160"/>
      <c r="E123" s="159"/>
      <c r="F123" s="160"/>
      <c r="G123" s="159"/>
      <c r="H123" s="159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4.25" customHeight="1" x14ac:dyDescent="0.45">
      <c r="A124" s="159"/>
      <c r="B124" s="159"/>
      <c r="C124" s="159"/>
      <c r="D124" s="160"/>
      <c r="E124" s="159"/>
      <c r="F124" s="160"/>
      <c r="G124" s="159"/>
      <c r="H124" s="159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4.25" customHeight="1" x14ac:dyDescent="0.45">
      <c r="A125" s="159"/>
      <c r="B125" s="159"/>
      <c r="C125" s="159"/>
      <c r="D125" s="160"/>
      <c r="E125" s="159"/>
      <c r="F125" s="160"/>
      <c r="G125" s="159"/>
      <c r="H125" s="159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4.25" customHeight="1" x14ac:dyDescent="0.45">
      <c r="A126" s="159"/>
      <c r="B126" s="159"/>
      <c r="C126" s="159"/>
      <c r="D126" s="160"/>
      <c r="E126" s="159"/>
      <c r="F126" s="160"/>
      <c r="G126" s="159"/>
      <c r="H126" s="159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4.25" customHeight="1" x14ac:dyDescent="0.45">
      <c r="A127" s="159"/>
      <c r="B127" s="159"/>
      <c r="C127" s="159"/>
      <c r="D127" s="160"/>
      <c r="E127" s="159"/>
      <c r="F127" s="160"/>
      <c r="G127" s="159"/>
      <c r="H127" s="159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4.25" customHeight="1" x14ac:dyDescent="0.45">
      <c r="A128" s="159"/>
      <c r="B128" s="159"/>
      <c r="C128" s="159"/>
      <c r="D128" s="160"/>
      <c r="E128" s="159"/>
      <c r="F128" s="160"/>
      <c r="G128" s="159"/>
      <c r="H128" s="159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4.25" customHeight="1" x14ac:dyDescent="0.45">
      <c r="A129" s="159"/>
      <c r="B129" s="159"/>
      <c r="C129" s="159"/>
      <c r="D129" s="160"/>
      <c r="E129" s="159"/>
      <c r="F129" s="160"/>
      <c r="G129" s="159"/>
      <c r="H129" s="159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4.25" customHeight="1" x14ac:dyDescent="0.45">
      <c r="A130" s="159"/>
      <c r="B130" s="159"/>
      <c r="C130" s="159"/>
      <c r="D130" s="160"/>
      <c r="E130" s="159"/>
      <c r="F130" s="160"/>
      <c r="G130" s="159"/>
      <c r="H130" s="159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4.25" customHeight="1" x14ac:dyDescent="0.45">
      <c r="A131" s="159"/>
      <c r="B131" s="159"/>
      <c r="C131" s="159"/>
      <c r="D131" s="160"/>
      <c r="E131" s="159"/>
      <c r="F131" s="160"/>
      <c r="G131" s="159"/>
      <c r="H131" s="159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4.25" customHeight="1" x14ac:dyDescent="0.45">
      <c r="A132" s="159"/>
      <c r="B132" s="159"/>
      <c r="C132" s="159"/>
      <c r="D132" s="160"/>
      <c r="E132" s="159"/>
      <c r="F132" s="160"/>
      <c r="G132" s="159"/>
      <c r="H132" s="159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4.25" customHeight="1" x14ac:dyDescent="0.45">
      <c r="A133" s="159"/>
      <c r="B133" s="159"/>
      <c r="C133" s="159"/>
      <c r="D133" s="160"/>
      <c r="E133" s="159"/>
      <c r="F133" s="160"/>
      <c r="G133" s="159"/>
      <c r="H133" s="159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4.25" customHeight="1" x14ac:dyDescent="0.45">
      <c r="A134" s="159"/>
      <c r="B134" s="159"/>
      <c r="C134" s="159"/>
      <c r="D134" s="160"/>
      <c r="E134" s="159"/>
      <c r="F134" s="160"/>
      <c r="G134" s="159"/>
      <c r="H134" s="159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4.25" customHeight="1" x14ac:dyDescent="0.45">
      <c r="A135" s="159"/>
      <c r="B135" s="159"/>
      <c r="C135" s="159"/>
      <c r="D135" s="160"/>
      <c r="E135" s="159"/>
      <c r="F135" s="160"/>
      <c r="G135" s="159"/>
      <c r="H135" s="159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4.25" customHeight="1" x14ac:dyDescent="0.45">
      <c r="A136" s="159"/>
      <c r="B136" s="159"/>
      <c r="C136" s="159"/>
      <c r="D136" s="160"/>
      <c r="E136" s="159"/>
      <c r="F136" s="160"/>
      <c r="G136" s="159"/>
      <c r="H136" s="159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4.25" customHeight="1" x14ac:dyDescent="0.45">
      <c r="A137" s="159"/>
      <c r="B137" s="159"/>
      <c r="C137" s="159"/>
      <c r="D137" s="160"/>
      <c r="E137" s="159"/>
      <c r="F137" s="160"/>
      <c r="G137" s="159"/>
      <c r="H137" s="159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4.25" customHeight="1" x14ac:dyDescent="0.45">
      <c r="A138" s="159"/>
      <c r="B138" s="159"/>
      <c r="C138" s="159"/>
      <c r="D138" s="160"/>
      <c r="E138" s="159"/>
      <c r="F138" s="160"/>
      <c r="G138" s="159"/>
      <c r="H138" s="159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4.25" customHeight="1" x14ac:dyDescent="0.45">
      <c r="A139" s="159"/>
      <c r="B139" s="159"/>
      <c r="C139" s="159"/>
      <c r="D139" s="160"/>
      <c r="E139" s="159"/>
      <c r="F139" s="160"/>
      <c r="G139" s="159"/>
      <c r="H139" s="159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4.25" customHeight="1" x14ac:dyDescent="0.45">
      <c r="A140" s="159"/>
      <c r="B140" s="159"/>
      <c r="C140" s="159"/>
      <c r="D140" s="160"/>
      <c r="E140" s="159"/>
      <c r="F140" s="160"/>
      <c r="G140" s="159"/>
      <c r="H140" s="159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4.25" customHeight="1" x14ac:dyDescent="0.45">
      <c r="A141" s="159"/>
      <c r="B141" s="159"/>
      <c r="C141" s="159"/>
      <c r="D141" s="160"/>
      <c r="E141" s="159"/>
      <c r="F141" s="160"/>
      <c r="G141" s="159"/>
      <c r="H141" s="159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4.25" customHeight="1" x14ac:dyDescent="0.45">
      <c r="A142" s="159"/>
      <c r="B142" s="159"/>
      <c r="C142" s="159"/>
      <c r="D142" s="160"/>
      <c r="E142" s="159"/>
      <c r="F142" s="160"/>
      <c r="G142" s="159"/>
      <c r="H142" s="159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4.25" customHeight="1" x14ac:dyDescent="0.45">
      <c r="A143" s="159"/>
      <c r="B143" s="159"/>
      <c r="C143" s="159"/>
      <c r="D143" s="160"/>
      <c r="E143" s="159"/>
      <c r="F143" s="160"/>
      <c r="G143" s="159"/>
      <c r="H143" s="159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4.25" customHeight="1" x14ac:dyDescent="0.45">
      <c r="A144" s="159"/>
      <c r="B144" s="159"/>
      <c r="C144" s="159"/>
      <c r="D144" s="160"/>
      <c r="E144" s="159"/>
      <c r="F144" s="160"/>
      <c r="G144" s="159"/>
      <c r="H144" s="159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4.25" customHeight="1" x14ac:dyDescent="0.45">
      <c r="A145" s="159"/>
      <c r="B145" s="159"/>
      <c r="C145" s="159"/>
      <c r="D145" s="160"/>
      <c r="E145" s="159"/>
      <c r="F145" s="160"/>
      <c r="G145" s="159"/>
      <c r="H145" s="159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4.25" customHeight="1" x14ac:dyDescent="0.45">
      <c r="A146" s="159"/>
      <c r="B146" s="159"/>
      <c r="C146" s="159"/>
      <c r="D146" s="160"/>
      <c r="E146" s="159"/>
      <c r="F146" s="160"/>
      <c r="G146" s="159"/>
      <c r="H146" s="159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4.25" customHeight="1" x14ac:dyDescent="0.45">
      <c r="A147" s="159"/>
      <c r="B147" s="159"/>
      <c r="C147" s="159"/>
      <c r="D147" s="160"/>
      <c r="E147" s="159"/>
      <c r="F147" s="160"/>
      <c r="G147" s="159"/>
      <c r="H147" s="159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4.25" customHeight="1" x14ac:dyDescent="0.45">
      <c r="A148" s="159"/>
      <c r="B148" s="159"/>
      <c r="C148" s="159"/>
      <c r="D148" s="160"/>
      <c r="E148" s="159"/>
      <c r="F148" s="160"/>
      <c r="G148" s="159"/>
      <c r="H148" s="159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4.25" customHeight="1" x14ac:dyDescent="0.45">
      <c r="A149" s="159"/>
      <c r="B149" s="159"/>
      <c r="C149" s="159"/>
      <c r="D149" s="160"/>
      <c r="E149" s="159"/>
      <c r="F149" s="160"/>
      <c r="G149" s="159"/>
      <c r="H149" s="159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4.25" customHeight="1" x14ac:dyDescent="0.45">
      <c r="A150" s="159"/>
      <c r="B150" s="159"/>
      <c r="C150" s="159"/>
      <c r="D150" s="160"/>
      <c r="E150" s="159"/>
      <c r="F150" s="160"/>
      <c r="G150" s="159"/>
      <c r="H150" s="159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4.25" customHeight="1" x14ac:dyDescent="0.45">
      <c r="A151" s="159"/>
      <c r="B151" s="159"/>
      <c r="C151" s="159"/>
      <c r="D151" s="160"/>
      <c r="E151" s="159"/>
      <c r="F151" s="160"/>
      <c r="G151" s="159"/>
      <c r="H151" s="159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4.25" customHeight="1" x14ac:dyDescent="0.45">
      <c r="A152" s="159"/>
      <c r="B152" s="159"/>
      <c r="C152" s="159"/>
      <c r="D152" s="160"/>
      <c r="E152" s="159"/>
      <c r="F152" s="160"/>
      <c r="G152" s="159"/>
      <c r="H152" s="159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4.25" customHeight="1" x14ac:dyDescent="0.45">
      <c r="A153" s="159"/>
      <c r="B153" s="159"/>
      <c r="C153" s="159"/>
      <c r="D153" s="160"/>
      <c r="E153" s="159"/>
      <c r="F153" s="160"/>
      <c r="G153" s="159"/>
      <c r="H153" s="159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4.25" customHeight="1" x14ac:dyDescent="0.45">
      <c r="A154" s="159"/>
      <c r="B154" s="159"/>
      <c r="C154" s="159"/>
      <c r="D154" s="160"/>
      <c r="E154" s="159"/>
      <c r="F154" s="160"/>
      <c r="G154" s="159"/>
      <c r="H154" s="159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4.25" customHeight="1" x14ac:dyDescent="0.45">
      <c r="A155" s="159"/>
      <c r="B155" s="159"/>
      <c r="C155" s="159"/>
      <c r="D155" s="160"/>
      <c r="E155" s="159"/>
      <c r="F155" s="160"/>
      <c r="G155" s="159"/>
      <c r="H155" s="159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4.25" customHeight="1" x14ac:dyDescent="0.45">
      <c r="A156" s="159"/>
      <c r="B156" s="159"/>
      <c r="C156" s="159"/>
      <c r="D156" s="160"/>
      <c r="E156" s="159"/>
      <c r="F156" s="160"/>
      <c r="G156" s="159"/>
      <c r="H156" s="159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4.25" customHeight="1" x14ac:dyDescent="0.45">
      <c r="A157" s="159"/>
      <c r="B157" s="159"/>
      <c r="C157" s="159"/>
      <c r="D157" s="160"/>
      <c r="E157" s="159"/>
      <c r="F157" s="160"/>
      <c r="G157" s="159"/>
      <c r="H157" s="159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4.25" customHeight="1" x14ac:dyDescent="0.45">
      <c r="A158" s="159"/>
      <c r="B158" s="159"/>
      <c r="C158" s="159"/>
      <c r="D158" s="160"/>
      <c r="E158" s="159"/>
      <c r="F158" s="160"/>
      <c r="G158" s="159"/>
      <c r="H158" s="159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4.25" customHeight="1" x14ac:dyDescent="0.45">
      <c r="A159" s="159"/>
      <c r="B159" s="159"/>
      <c r="C159" s="159"/>
      <c r="D159" s="160"/>
      <c r="E159" s="159"/>
      <c r="F159" s="160"/>
      <c r="G159" s="159"/>
      <c r="H159" s="159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4.25" customHeight="1" x14ac:dyDescent="0.45">
      <c r="A160" s="159"/>
      <c r="B160" s="159"/>
      <c r="C160" s="159"/>
      <c r="D160" s="160"/>
      <c r="E160" s="159"/>
      <c r="F160" s="160"/>
      <c r="G160" s="159"/>
      <c r="H160" s="159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4.25" customHeight="1" x14ac:dyDescent="0.45">
      <c r="A161" s="159"/>
      <c r="B161" s="159"/>
      <c r="C161" s="159"/>
      <c r="D161" s="160"/>
      <c r="E161" s="159"/>
      <c r="F161" s="160"/>
      <c r="G161" s="159"/>
      <c r="H161" s="159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4.25" customHeight="1" x14ac:dyDescent="0.45">
      <c r="A162" s="159"/>
      <c r="B162" s="159"/>
      <c r="C162" s="159"/>
      <c r="D162" s="160"/>
      <c r="E162" s="159"/>
      <c r="F162" s="160"/>
      <c r="G162" s="159"/>
      <c r="H162" s="159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4.25" customHeight="1" x14ac:dyDescent="0.45">
      <c r="A163" s="159"/>
      <c r="B163" s="159"/>
      <c r="C163" s="159"/>
      <c r="D163" s="160"/>
      <c r="E163" s="159"/>
      <c r="F163" s="160"/>
      <c r="G163" s="159"/>
      <c r="H163" s="159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4.25" customHeight="1" x14ac:dyDescent="0.45">
      <c r="A164" s="159"/>
      <c r="B164" s="159"/>
      <c r="C164" s="159"/>
      <c r="D164" s="160"/>
      <c r="E164" s="159"/>
      <c r="F164" s="160"/>
      <c r="G164" s="159"/>
      <c r="H164" s="159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4.25" customHeight="1" x14ac:dyDescent="0.45">
      <c r="A165" s="159"/>
      <c r="B165" s="159"/>
      <c r="C165" s="159"/>
      <c r="D165" s="160"/>
      <c r="E165" s="159"/>
      <c r="F165" s="160"/>
      <c r="G165" s="159"/>
      <c r="H165" s="159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4.25" customHeight="1" x14ac:dyDescent="0.45">
      <c r="A166" s="159"/>
      <c r="B166" s="159"/>
      <c r="C166" s="159"/>
      <c r="D166" s="160"/>
      <c r="E166" s="159"/>
      <c r="F166" s="160"/>
      <c r="G166" s="159"/>
      <c r="H166" s="159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4.25" customHeight="1" x14ac:dyDescent="0.45">
      <c r="A167" s="159"/>
      <c r="B167" s="159"/>
      <c r="C167" s="159"/>
      <c r="D167" s="160"/>
      <c r="E167" s="159"/>
      <c r="F167" s="160"/>
      <c r="G167" s="159"/>
      <c r="H167" s="159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4.25" customHeight="1" x14ac:dyDescent="0.45">
      <c r="A168" s="159"/>
      <c r="B168" s="159"/>
      <c r="C168" s="159"/>
      <c r="D168" s="160"/>
      <c r="E168" s="159"/>
      <c r="F168" s="160"/>
      <c r="G168" s="159"/>
      <c r="H168" s="159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4.25" customHeight="1" x14ac:dyDescent="0.45">
      <c r="A169" s="159"/>
      <c r="B169" s="159"/>
      <c r="C169" s="159"/>
      <c r="D169" s="160"/>
      <c r="E169" s="159"/>
      <c r="F169" s="160"/>
      <c r="G169" s="159"/>
      <c r="H169" s="159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4.25" customHeight="1" x14ac:dyDescent="0.45">
      <c r="A170" s="159"/>
      <c r="B170" s="159"/>
      <c r="C170" s="159"/>
      <c r="D170" s="160"/>
      <c r="E170" s="159"/>
      <c r="F170" s="160"/>
      <c r="G170" s="159"/>
      <c r="H170" s="159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4.25" customHeight="1" x14ac:dyDescent="0.45">
      <c r="A171" s="159"/>
      <c r="B171" s="159"/>
      <c r="C171" s="159"/>
      <c r="D171" s="160"/>
      <c r="E171" s="159"/>
      <c r="F171" s="160"/>
      <c r="G171" s="159"/>
      <c r="H171" s="159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4.25" customHeight="1" x14ac:dyDescent="0.45">
      <c r="A172" s="159"/>
      <c r="B172" s="159"/>
      <c r="C172" s="159"/>
      <c r="D172" s="160"/>
      <c r="E172" s="159"/>
      <c r="F172" s="160"/>
      <c r="G172" s="159"/>
      <c r="H172" s="159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4.25" customHeight="1" x14ac:dyDescent="0.45">
      <c r="A173" s="159"/>
      <c r="B173" s="159"/>
      <c r="C173" s="159"/>
      <c r="D173" s="160"/>
      <c r="E173" s="159"/>
      <c r="F173" s="160"/>
      <c r="G173" s="159"/>
      <c r="H173" s="159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4.25" customHeight="1" x14ac:dyDescent="0.45">
      <c r="A174" s="159"/>
      <c r="B174" s="159"/>
      <c r="C174" s="159"/>
      <c r="D174" s="160"/>
      <c r="E174" s="159"/>
      <c r="F174" s="160"/>
      <c r="G174" s="159"/>
      <c r="H174" s="159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4.25" customHeight="1" x14ac:dyDescent="0.45">
      <c r="A175" s="159"/>
      <c r="B175" s="159"/>
      <c r="C175" s="159"/>
      <c r="D175" s="160"/>
      <c r="E175" s="159"/>
      <c r="F175" s="160"/>
      <c r="G175" s="159"/>
      <c r="H175" s="159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4.25" customHeight="1" x14ac:dyDescent="0.45">
      <c r="A176" s="159"/>
      <c r="B176" s="159"/>
      <c r="C176" s="159"/>
      <c r="D176" s="160"/>
      <c r="E176" s="159"/>
      <c r="F176" s="160"/>
      <c r="G176" s="159"/>
      <c r="H176" s="159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4.25" customHeight="1" x14ac:dyDescent="0.45">
      <c r="A177" s="159"/>
      <c r="B177" s="159"/>
      <c r="C177" s="159"/>
      <c r="D177" s="160"/>
      <c r="E177" s="159"/>
      <c r="F177" s="160"/>
      <c r="G177" s="159"/>
      <c r="H177" s="159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4.25" customHeight="1" x14ac:dyDescent="0.45">
      <c r="A178" s="159"/>
      <c r="B178" s="159"/>
      <c r="C178" s="159"/>
      <c r="D178" s="160"/>
      <c r="E178" s="159"/>
      <c r="F178" s="160"/>
      <c r="G178" s="159"/>
      <c r="H178" s="159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4.25" customHeight="1" x14ac:dyDescent="0.45">
      <c r="A179" s="159"/>
      <c r="B179" s="159"/>
      <c r="C179" s="159"/>
      <c r="D179" s="160"/>
      <c r="E179" s="159"/>
      <c r="F179" s="160"/>
      <c r="G179" s="159"/>
      <c r="H179" s="159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4.25" customHeight="1" x14ac:dyDescent="0.45">
      <c r="A180" s="159"/>
      <c r="B180" s="159"/>
      <c r="C180" s="159"/>
      <c r="D180" s="160"/>
      <c r="E180" s="159"/>
      <c r="F180" s="160"/>
      <c r="G180" s="159"/>
      <c r="H180" s="159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4.25" customHeight="1" x14ac:dyDescent="0.45">
      <c r="A181" s="159"/>
      <c r="B181" s="159"/>
      <c r="C181" s="159"/>
      <c r="D181" s="160"/>
      <c r="E181" s="159"/>
      <c r="F181" s="160"/>
      <c r="G181" s="159"/>
      <c r="H181" s="159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4.25" customHeight="1" x14ac:dyDescent="0.45">
      <c r="A182" s="159"/>
      <c r="B182" s="159"/>
      <c r="C182" s="159"/>
      <c r="D182" s="160"/>
      <c r="E182" s="159"/>
      <c r="F182" s="160"/>
      <c r="G182" s="159"/>
      <c r="H182" s="159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4.25" customHeight="1" x14ac:dyDescent="0.45">
      <c r="A183" s="159"/>
      <c r="B183" s="159"/>
      <c r="C183" s="159"/>
      <c r="D183" s="160"/>
      <c r="E183" s="159"/>
      <c r="F183" s="160"/>
      <c r="G183" s="159"/>
      <c r="H183" s="159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4.25" customHeight="1" x14ac:dyDescent="0.45">
      <c r="A184" s="159"/>
      <c r="B184" s="159"/>
      <c r="C184" s="159"/>
      <c r="D184" s="160"/>
      <c r="E184" s="159"/>
      <c r="F184" s="160"/>
      <c r="G184" s="159"/>
      <c r="H184" s="159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4.25" customHeight="1" x14ac:dyDescent="0.45">
      <c r="A185" s="159"/>
      <c r="B185" s="159"/>
      <c r="C185" s="159"/>
      <c r="D185" s="160"/>
      <c r="E185" s="159"/>
      <c r="F185" s="160"/>
      <c r="G185" s="159"/>
      <c r="H185" s="159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4.25" customHeight="1" x14ac:dyDescent="0.45">
      <c r="A186" s="159"/>
      <c r="B186" s="159"/>
      <c r="C186" s="159"/>
      <c r="D186" s="160"/>
      <c r="E186" s="159"/>
      <c r="F186" s="160"/>
      <c r="G186" s="159"/>
      <c r="H186" s="159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4.25" customHeight="1" x14ac:dyDescent="0.45">
      <c r="A187" s="159"/>
      <c r="B187" s="159"/>
      <c r="C187" s="159"/>
      <c r="D187" s="160"/>
      <c r="E187" s="159"/>
      <c r="F187" s="160"/>
      <c r="G187" s="159"/>
      <c r="H187" s="159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4.25" customHeight="1" x14ac:dyDescent="0.45">
      <c r="A188" s="159"/>
      <c r="B188" s="159"/>
      <c r="C188" s="159"/>
      <c r="D188" s="160"/>
      <c r="E188" s="159"/>
      <c r="F188" s="160"/>
      <c r="G188" s="159"/>
      <c r="H188" s="159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4.25" customHeight="1" x14ac:dyDescent="0.45">
      <c r="A189" s="159"/>
      <c r="B189" s="159"/>
      <c r="C189" s="159"/>
      <c r="D189" s="160"/>
      <c r="E189" s="159"/>
      <c r="F189" s="160"/>
      <c r="G189" s="159"/>
      <c r="H189" s="159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4.25" customHeight="1" x14ac:dyDescent="0.45">
      <c r="A190" s="159"/>
      <c r="B190" s="159"/>
      <c r="C190" s="159"/>
      <c r="D190" s="160"/>
      <c r="E190" s="159"/>
      <c r="F190" s="160"/>
      <c r="G190" s="159"/>
      <c r="H190" s="159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4.25" customHeight="1" x14ac:dyDescent="0.45">
      <c r="A191" s="159"/>
      <c r="B191" s="159"/>
      <c r="C191" s="159"/>
      <c r="D191" s="160"/>
      <c r="E191" s="159"/>
      <c r="F191" s="160"/>
      <c r="G191" s="159"/>
      <c r="H191" s="159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4.25" customHeight="1" x14ac:dyDescent="0.45">
      <c r="A192" s="159"/>
      <c r="B192" s="159"/>
      <c r="C192" s="159"/>
      <c r="D192" s="160"/>
      <c r="E192" s="159"/>
      <c r="F192" s="160"/>
      <c r="G192" s="159"/>
      <c r="H192" s="159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4.25" customHeight="1" x14ac:dyDescent="0.45">
      <c r="A193" s="159"/>
      <c r="B193" s="159"/>
      <c r="C193" s="159"/>
      <c r="D193" s="160"/>
      <c r="E193" s="159"/>
      <c r="F193" s="160"/>
      <c r="G193" s="159"/>
      <c r="H193" s="159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4.25" customHeight="1" x14ac:dyDescent="0.45">
      <c r="A194" s="159"/>
      <c r="B194" s="159"/>
      <c r="C194" s="159"/>
      <c r="D194" s="160"/>
      <c r="E194" s="159"/>
      <c r="F194" s="160"/>
      <c r="G194" s="159"/>
      <c r="H194" s="159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4.25" customHeight="1" x14ac:dyDescent="0.45">
      <c r="A195" s="159"/>
      <c r="B195" s="159"/>
      <c r="C195" s="159"/>
      <c r="D195" s="160"/>
      <c r="E195" s="159"/>
      <c r="F195" s="160"/>
      <c r="G195" s="159"/>
      <c r="H195" s="159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4.25" customHeight="1" x14ac:dyDescent="0.45">
      <c r="A196" s="159"/>
      <c r="B196" s="159"/>
      <c r="C196" s="159"/>
      <c r="D196" s="160"/>
      <c r="E196" s="159"/>
      <c r="F196" s="160"/>
      <c r="G196" s="159"/>
      <c r="H196" s="159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4.25" customHeight="1" x14ac:dyDescent="0.45">
      <c r="A197" s="159"/>
      <c r="B197" s="159"/>
      <c r="C197" s="159"/>
      <c r="D197" s="160"/>
      <c r="E197" s="159"/>
      <c r="F197" s="160"/>
      <c r="G197" s="159"/>
      <c r="H197" s="159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4.25" customHeight="1" x14ac:dyDescent="0.45">
      <c r="A198" s="159"/>
      <c r="B198" s="159"/>
      <c r="C198" s="159"/>
      <c r="D198" s="160"/>
      <c r="E198" s="159"/>
      <c r="F198" s="160"/>
      <c r="G198" s="159"/>
      <c r="H198" s="159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4.25" customHeight="1" x14ac:dyDescent="0.45">
      <c r="A199" s="159"/>
      <c r="B199" s="159"/>
      <c r="C199" s="159"/>
      <c r="D199" s="160"/>
      <c r="E199" s="159"/>
      <c r="F199" s="160"/>
      <c r="G199" s="159"/>
      <c r="H199" s="159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4.25" customHeight="1" x14ac:dyDescent="0.45">
      <c r="A200" s="159"/>
      <c r="B200" s="159"/>
      <c r="C200" s="159"/>
      <c r="D200" s="160"/>
      <c r="E200" s="159"/>
      <c r="F200" s="160"/>
      <c r="G200" s="159"/>
      <c r="H200" s="159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4.25" customHeight="1" x14ac:dyDescent="0.45">
      <c r="A201" s="159"/>
      <c r="B201" s="159"/>
      <c r="C201" s="159"/>
      <c r="D201" s="160"/>
      <c r="E201" s="159"/>
      <c r="F201" s="160"/>
      <c r="G201" s="159"/>
      <c r="H201" s="159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4.25" customHeight="1" x14ac:dyDescent="0.45">
      <c r="A202" s="159"/>
      <c r="B202" s="159"/>
      <c r="C202" s="159"/>
      <c r="D202" s="160"/>
      <c r="E202" s="159"/>
      <c r="F202" s="160"/>
      <c r="G202" s="159"/>
      <c r="H202" s="159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4.25" customHeight="1" x14ac:dyDescent="0.45">
      <c r="A203" s="159"/>
      <c r="B203" s="159"/>
      <c r="C203" s="159"/>
      <c r="D203" s="160"/>
      <c r="E203" s="159"/>
      <c r="F203" s="160"/>
      <c r="G203" s="159"/>
      <c r="H203" s="159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4.25" customHeight="1" x14ac:dyDescent="0.45">
      <c r="A204" s="159"/>
      <c r="B204" s="159"/>
      <c r="C204" s="159"/>
      <c r="D204" s="160"/>
      <c r="E204" s="159"/>
      <c r="F204" s="160"/>
      <c r="G204" s="159"/>
      <c r="H204" s="159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4.25" customHeight="1" x14ac:dyDescent="0.45">
      <c r="A205" s="159"/>
      <c r="B205" s="159"/>
      <c r="C205" s="159"/>
      <c r="D205" s="160"/>
      <c r="E205" s="159"/>
      <c r="F205" s="160"/>
      <c r="G205" s="159"/>
      <c r="H205" s="159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4.25" customHeight="1" x14ac:dyDescent="0.45">
      <c r="A206" s="159"/>
      <c r="B206" s="159"/>
      <c r="C206" s="159"/>
      <c r="D206" s="160"/>
      <c r="E206" s="159"/>
      <c r="F206" s="160"/>
      <c r="G206" s="159"/>
      <c r="H206" s="159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4.25" customHeight="1" x14ac:dyDescent="0.45">
      <c r="A207" s="159"/>
      <c r="B207" s="159"/>
      <c r="C207" s="159"/>
      <c r="D207" s="160"/>
      <c r="E207" s="159"/>
      <c r="F207" s="160"/>
      <c r="G207" s="159"/>
      <c r="H207" s="159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4.25" customHeight="1" x14ac:dyDescent="0.45">
      <c r="A208" s="159"/>
      <c r="B208" s="159"/>
      <c r="C208" s="159"/>
      <c r="D208" s="160"/>
      <c r="E208" s="159"/>
      <c r="F208" s="160"/>
      <c r="G208" s="159"/>
      <c r="H208" s="159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4.25" customHeight="1" x14ac:dyDescent="0.45">
      <c r="A209" s="159"/>
      <c r="B209" s="159"/>
      <c r="C209" s="159"/>
      <c r="D209" s="160"/>
      <c r="E209" s="159"/>
      <c r="F209" s="160"/>
      <c r="G209" s="159"/>
      <c r="H209" s="159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4.25" customHeight="1" x14ac:dyDescent="0.45">
      <c r="A210" s="159"/>
      <c r="B210" s="159"/>
      <c r="C210" s="159"/>
      <c r="D210" s="160"/>
      <c r="E210" s="159"/>
      <c r="F210" s="160"/>
      <c r="G210" s="159"/>
      <c r="H210" s="159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4.25" customHeight="1" x14ac:dyDescent="0.45">
      <c r="A211" s="159"/>
      <c r="B211" s="159"/>
      <c r="C211" s="159"/>
      <c r="D211" s="160"/>
      <c r="E211" s="159"/>
      <c r="F211" s="160"/>
      <c r="G211" s="159"/>
      <c r="H211" s="159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4.25" customHeight="1" x14ac:dyDescent="0.45">
      <c r="A212" s="159"/>
      <c r="B212" s="159"/>
      <c r="C212" s="159"/>
      <c r="D212" s="160"/>
      <c r="E212" s="159"/>
      <c r="F212" s="160"/>
      <c r="G212" s="159"/>
      <c r="H212" s="159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4.25" customHeight="1" x14ac:dyDescent="0.45">
      <c r="A213" s="159"/>
      <c r="B213" s="159"/>
      <c r="C213" s="159"/>
      <c r="D213" s="160"/>
      <c r="E213" s="159"/>
      <c r="F213" s="160"/>
      <c r="G213" s="159"/>
      <c r="H213" s="159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4.25" customHeight="1" x14ac:dyDescent="0.45">
      <c r="A214" s="159"/>
      <c r="B214" s="159"/>
      <c r="C214" s="159"/>
      <c r="D214" s="160"/>
      <c r="E214" s="159"/>
      <c r="F214" s="160"/>
      <c r="G214" s="159"/>
      <c r="H214" s="159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4.25" customHeight="1" x14ac:dyDescent="0.45">
      <c r="A215" s="159"/>
      <c r="B215" s="159"/>
      <c r="C215" s="159"/>
      <c r="D215" s="160"/>
      <c r="E215" s="159"/>
      <c r="F215" s="160"/>
      <c r="G215" s="159"/>
      <c r="H215" s="159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4.25" customHeight="1" x14ac:dyDescent="0.45">
      <c r="A216" s="159"/>
      <c r="B216" s="159"/>
      <c r="C216" s="159"/>
      <c r="D216" s="160"/>
      <c r="E216" s="159"/>
      <c r="F216" s="160"/>
      <c r="G216" s="159"/>
      <c r="H216" s="159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4.25" customHeight="1" x14ac:dyDescent="0.45">
      <c r="A217" s="159"/>
      <c r="B217" s="159"/>
      <c r="C217" s="159"/>
      <c r="D217" s="160"/>
      <c r="E217" s="159"/>
      <c r="F217" s="160"/>
      <c r="G217" s="159"/>
      <c r="H217" s="159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4.25" customHeight="1" x14ac:dyDescent="0.45">
      <c r="A218" s="159"/>
      <c r="B218" s="159"/>
      <c r="C218" s="159"/>
      <c r="D218" s="160"/>
      <c r="E218" s="159"/>
      <c r="F218" s="160"/>
      <c r="G218" s="159"/>
      <c r="H218" s="159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4.25" customHeight="1" x14ac:dyDescent="0.45">
      <c r="A219" s="159"/>
      <c r="B219" s="159"/>
      <c r="C219" s="159"/>
      <c r="D219" s="160"/>
      <c r="E219" s="159"/>
      <c r="F219" s="160"/>
      <c r="G219" s="159"/>
      <c r="H219" s="159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4.25" customHeight="1" x14ac:dyDescent="0.45">
      <c r="A220" s="159"/>
      <c r="B220" s="159"/>
      <c r="C220" s="159"/>
      <c r="D220" s="160"/>
      <c r="E220" s="159"/>
      <c r="F220" s="160"/>
      <c r="G220" s="159"/>
      <c r="H220" s="159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4.25" customHeight="1" x14ac:dyDescent="0.45">
      <c r="A221" s="159"/>
      <c r="B221" s="159"/>
      <c r="C221" s="159"/>
      <c r="D221" s="160"/>
      <c r="E221" s="159"/>
      <c r="F221" s="160"/>
      <c r="G221" s="159"/>
      <c r="H221" s="159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4.25" customHeight="1" x14ac:dyDescent="0.45">
      <c r="A222" s="159"/>
      <c r="B222" s="159"/>
      <c r="C222" s="159"/>
      <c r="D222" s="160"/>
      <c r="E222" s="159"/>
      <c r="F222" s="160"/>
      <c r="G222" s="159"/>
      <c r="H222" s="159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4.25" customHeight="1" x14ac:dyDescent="0.45">
      <c r="A223" s="159"/>
      <c r="B223" s="159"/>
      <c r="C223" s="159"/>
      <c r="D223" s="160"/>
      <c r="E223" s="159"/>
      <c r="F223" s="160"/>
      <c r="G223" s="159"/>
      <c r="H223" s="159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4.25" customHeight="1" x14ac:dyDescent="0.45">
      <c r="A224" s="159"/>
      <c r="B224" s="159"/>
      <c r="C224" s="159"/>
      <c r="D224" s="160"/>
      <c r="E224" s="159"/>
      <c r="F224" s="160"/>
      <c r="G224" s="159"/>
      <c r="H224" s="159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4.25" customHeight="1" x14ac:dyDescent="0.45">
      <c r="A225" s="159"/>
      <c r="B225" s="159"/>
      <c r="C225" s="159"/>
      <c r="D225" s="160"/>
      <c r="E225" s="159"/>
      <c r="F225" s="160"/>
      <c r="G225" s="159"/>
      <c r="H225" s="159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4.25" customHeight="1" x14ac:dyDescent="0.45">
      <c r="A226" s="159"/>
      <c r="B226" s="159"/>
      <c r="C226" s="159"/>
      <c r="D226" s="160"/>
      <c r="E226" s="159"/>
      <c r="F226" s="160"/>
      <c r="G226" s="159"/>
      <c r="H226" s="159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4.25" customHeight="1" x14ac:dyDescent="0.45">
      <c r="A227" s="159"/>
      <c r="B227" s="159"/>
      <c r="C227" s="159"/>
      <c r="D227" s="160"/>
      <c r="E227" s="159"/>
      <c r="F227" s="160"/>
      <c r="G227" s="159"/>
      <c r="H227" s="159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4.25" customHeight="1" x14ac:dyDescent="0.45">
      <c r="A228" s="159"/>
      <c r="B228" s="159"/>
      <c r="C228" s="159"/>
      <c r="D228" s="160"/>
      <c r="E228" s="159"/>
      <c r="F228" s="160"/>
      <c r="G228" s="159"/>
      <c r="H228" s="159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4.25" customHeight="1" x14ac:dyDescent="0.45">
      <c r="A229" s="159"/>
      <c r="B229" s="159"/>
      <c r="C229" s="159"/>
      <c r="D229" s="160"/>
      <c r="E229" s="159"/>
      <c r="F229" s="160"/>
      <c r="G229" s="159"/>
      <c r="H229" s="159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4.25" customHeight="1" x14ac:dyDescent="0.45">
      <c r="A230" s="159"/>
      <c r="B230" s="159"/>
      <c r="C230" s="159"/>
      <c r="D230" s="160"/>
      <c r="E230" s="159"/>
      <c r="F230" s="160"/>
      <c r="G230" s="159"/>
      <c r="H230" s="159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4.25" customHeight="1" x14ac:dyDescent="0.45">
      <c r="A231" s="159"/>
      <c r="B231" s="159"/>
      <c r="C231" s="159"/>
      <c r="D231" s="160"/>
      <c r="E231" s="159"/>
      <c r="F231" s="160"/>
      <c r="G231" s="159"/>
      <c r="H231" s="159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4.25" customHeight="1" x14ac:dyDescent="0.45">
      <c r="A232" s="159"/>
      <c r="B232" s="159"/>
      <c r="C232" s="159"/>
      <c r="D232" s="160"/>
      <c r="E232" s="159"/>
      <c r="F232" s="160"/>
      <c r="G232" s="159"/>
      <c r="H232" s="159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4.25" customHeight="1" x14ac:dyDescent="0.45">
      <c r="A233" s="159"/>
      <c r="B233" s="159"/>
      <c r="C233" s="159"/>
      <c r="D233" s="160"/>
      <c r="E233" s="159"/>
      <c r="F233" s="160"/>
      <c r="G233" s="159"/>
      <c r="H233" s="159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4.25" customHeight="1" x14ac:dyDescent="0.45">
      <c r="A234" s="159"/>
      <c r="B234" s="159"/>
      <c r="C234" s="159"/>
      <c r="D234" s="160"/>
      <c r="E234" s="159"/>
      <c r="F234" s="160"/>
      <c r="G234" s="159"/>
      <c r="H234" s="159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4.25" customHeight="1" x14ac:dyDescent="0.45">
      <c r="A235" s="159"/>
      <c r="B235" s="159"/>
      <c r="C235" s="159"/>
      <c r="D235" s="160"/>
      <c r="E235" s="159"/>
      <c r="F235" s="160"/>
      <c r="G235" s="159"/>
      <c r="H235" s="159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4.25" customHeight="1" x14ac:dyDescent="0.45">
      <c r="A236" s="159"/>
      <c r="B236" s="159"/>
      <c r="C236" s="159"/>
      <c r="D236" s="160"/>
      <c r="E236" s="159"/>
      <c r="F236" s="160"/>
      <c r="G236" s="159"/>
      <c r="H236" s="159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4.25" customHeight="1" x14ac:dyDescent="0.45">
      <c r="A237" s="159"/>
      <c r="B237" s="159"/>
      <c r="C237" s="159"/>
      <c r="D237" s="160"/>
      <c r="E237" s="159"/>
      <c r="F237" s="160"/>
      <c r="G237" s="159"/>
      <c r="H237" s="159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4.25" customHeight="1" x14ac:dyDescent="0.45">
      <c r="A238" s="159"/>
      <c r="B238" s="159"/>
      <c r="C238" s="159"/>
      <c r="D238" s="160"/>
      <c r="E238" s="159"/>
      <c r="F238" s="160"/>
      <c r="G238" s="159"/>
      <c r="H238" s="159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4.25" customHeight="1" x14ac:dyDescent="0.45">
      <c r="A239" s="159"/>
      <c r="B239" s="159"/>
      <c r="C239" s="159"/>
      <c r="D239" s="160"/>
      <c r="E239" s="159"/>
      <c r="F239" s="160"/>
      <c r="G239" s="159"/>
      <c r="H239" s="159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4.25" customHeight="1" x14ac:dyDescent="0.45">
      <c r="A240" s="159"/>
      <c r="B240" s="159"/>
      <c r="C240" s="159"/>
      <c r="D240" s="160"/>
      <c r="E240" s="159"/>
      <c r="F240" s="160"/>
      <c r="G240" s="159"/>
      <c r="H240" s="159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4.25" customHeight="1" x14ac:dyDescent="0.45">
      <c r="A241" s="159"/>
      <c r="B241" s="159"/>
      <c r="C241" s="159"/>
      <c r="D241" s="160"/>
      <c r="E241" s="159"/>
      <c r="F241" s="160"/>
      <c r="G241" s="159"/>
      <c r="H241" s="159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4.25" customHeight="1" x14ac:dyDescent="0.45">
      <c r="A242" s="159"/>
      <c r="B242" s="159"/>
      <c r="C242" s="159"/>
      <c r="D242" s="160"/>
      <c r="E242" s="159"/>
      <c r="F242" s="160"/>
      <c r="G242" s="159"/>
      <c r="H242" s="159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4.25" customHeight="1" x14ac:dyDescent="0.45">
      <c r="A243" s="159"/>
      <c r="B243" s="159"/>
      <c r="C243" s="159"/>
      <c r="D243" s="160"/>
      <c r="E243" s="159"/>
      <c r="F243" s="160"/>
      <c r="G243" s="159"/>
      <c r="H243" s="159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4.25" customHeight="1" x14ac:dyDescent="0.45">
      <c r="A244" s="159"/>
      <c r="B244" s="159"/>
      <c r="C244" s="159"/>
      <c r="D244" s="160"/>
      <c r="E244" s="159"/>
      <c r="F244" s="160"/>
      <c r="G244" s="159"/>
      <c r="H244" s="159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4.25" customHeight="1" x14ac:dyDescent="0.45">
      <c r="A245" s="159"/>
      <c r="B245" s="159"/>
      <c r="C245" s="159"/>
      <c r="D245" s="160"/>
      <c r="E245" s="159"/>
      <c r="F245" s="160"/>
      <c r="G245" s="159"/>
      <c r="H245" s="159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4.25" customHeight="1" x14ac:dyDescent="0.45">
      <c r="A246" s="159"/>
      <c r="B246" s="159"/>
      <c r="C246" s="159"/>
      <c r="D246" s="160"/>
      <c r="E246" s="159"/>
      <c r="F246" s="160"/>
      <c r="G246" s="159"/>
      <c r="H246" s="159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4.25" customHeight="1" x14ac:dyDescent="0.45">
      <c r="A247" s="159"/>
      <c r="B247" s="159"/>
      <c r="C247" s="159"/>
      <c r="D247" s="160"/>
      <c r="E247" s="159"/>
      <c r="F247" s="160"/>
      <c r="G247" s="159"/>
      <c r="H247" s="159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4.25" customHeight="1" x14ac:dyDescent="0.45">
      <c r="A248" s="159"/>
      <c r="B248" s="159"/>
      <c r="C248" s="159"/>
      <c r="D248" s="160"/>
      <c r="E248" s="159"/>
      <c r="F248" s="160"/>
      <c r="G248" s="159"/>
      <c r="H248" s="159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4.25" customHeight="1" x14ac:dyDescent="0.45">
      <c r="A249" s="159"/>
      <c r="B249" s="159"/>
      <c r="C249" s="159"/>
      <c r="D249" s="160"/>
      <c r="E249" s="159"/>
      <c r="F249" s="160"/>
      <c r="G249" s="159"/>
      <c r="H249" s="159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5.75" customHeight="1" x14ac:dyDescent="0.45"/>
    <row r="251" spans="1:26" ht="15.75" customHeight="1" x14ac:dyDescent="0.45"/>
    <row r="252" spans="1:26" ht="15.75" customHeight="1" x14ac:dyDescent="0.45"/>
    <row r="253" spans="1:26" ht="15.75" customHeight="1" x14ac:dyDescent="0.45"/>
    <row r="254" spans="1:26" ht="15.75" customHeight="1" x14ac:dyDescent="0.45"/>
    <row r="255" spans="1:26" ht="15.75" customHeight="1" x14ac:dyDescent="0.45"/>
    <row r="256" spans="1:2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  <row r="1001" ht="15.75" customHeight="1" x14ac:dyDescent="0.45"/>
    <row r="1002" ht="15.75" customHeight="1" x14ac:dyDescent="0.45"/>
    <row r="1003" ht="15.75" customHeight="1" x14ac:dyDescent="0.45"/>
    <row r="1004" ht="15.75" customHeight="1" x14ac:dyDescent="0.45"/>
    <row r="1005" ht="15.75" customHeight="1" x14ac:dyDescent="0.45"/>
    <row r="1006" ht="15.75" customHeight="1" x14ac:dyDescent="0.45"/>
    <row r="1007" ht="15.75" customHeight="1" x14ac:dyDescent="0.45"/>
    <row r="1008" ht="15.75" customHeight="1" x14ac:dyDescent="0.45"/>
    <row r="1009" ht="15.75" customHeight="1" x14ac:dyDescent="0.45"/>
    <row r="1010" ht="15.75" customHeight="1" x14ac:dyDescent="0.45"/>
    <row r="1011" ht="15.75" customHeight="1" x14ac:dyDescent="0.45"/>
    <row r="1012" ht="15.75" customHeight="1" x14ac:dyDescent="0.45"/>
    <row r="1013" ht="15.75" customHeight="1" x14ac:dyDescent="0.45"/>
    <row r="1014" ht="15.75" customHeight="1" x14ac:dyDescent="0.45"/>
    <row r="1015" ht="15.75" customHeight="1" x14ac:dyDescent="0.45"/>
    <row r="1016" ht="15.75" customHeight="1" x14ac:dyDescent="0.45"/>
    <row r="1017" ht="15.75" customHeight="1" x14ac:dyDescent="0.45"/>
    <row r="1018" ht="15.75" customHeight="1" x14ac:dyDescent="0.45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47:C47"/>
    <mergeCell ref="B8:J8"/>
    <mergeCell ref="E10:J10"/>
    <mergeCell ref="B10:D10"/>
  </mergeCells>
  <pageMargins left="0.70866141732283472" right="0.70866141732283472" top="0.74803149606299213" bottom="0.74803149606299213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A5" zoomScale="75" zoomScaleNormal="75" workbookViewId="0">
      <selection activeCell="A15" sqref="A15:L15"/>
    </sheetView>
  </sheetViews>
  <sheetFormatPr defaultRowHeight="13.8" x14ac:dyDescent="0.45"/>
  <cols>
    <col min="3" max="3" width="62.47265625" customWidth="1"/>
    <col min="10" max="10" width="13.90234375" customWidth="1"/>
    <col min="11" max="11" width="11.6171875" customWidth="1"/>
    <col min="12" max="12" width="50.47265625" customWidth="1"/>
  </cols>
  <sheetData>
    <row r="1" spans="1:12" ht="14.4" x14ac:dyDescent="0.55000000000000004">
      <c r="A1" s="1"/>
      <c r="B1" s="2"/>
      <c r="C1" s="1"/>
      <c r="D1" s="1"/>
      <c r="E1" s="3"/>
      <c r="F1" s="1"/>
      <c r="G1" s="1"/>
      <c r="H1" s="3"/>
      <c r="I1" s="1"/>
      <c r="J1" s="1"/>
      <c r="K1" s="1"/>
      <c r="L1" s="1"/>
    </row>
    <row r="2" spans="1:12" ht="14.4" x14ac:dyDescent="0.55000000000000004">
      <c r="A2" s="1"/>
      <c r="B2" s="2"/>
      <c r="C2" s="4" t="s">
        <v>0</v>
      </c>
      <c r="D2" s="1"/>
      <c r="E2" s="3"/>
      <c r="F2" s="1"/>
      <c r="G2" s="1"/>
      <c r="H2" s="3"/>
      <c r="I2" s="1"/>
      <c r="J2" s="1"/>
      <c r="K2" s="1"/>
      <c r="L2" s="1"/>
    </row>
    <row r="3" spans="1:12" ht="14.4" x14ac:dyDescent="0.55000000000000004">
      <c r="A3" s="1"/>
      <c r="B3" s="2"/>
      <c r="C3" s="5" t="s">
        <v>1</v>
      </c>
      <c r="D3" s="1"/>
      <c r="E3" s="3"/>
      <c r="F3" s="1"/>
      <c r="G3" s="1"/>
      <c r="H3" s="3"/>
      <c r="I3" s="1"/>
      <c r="J3" s="1"/>
      <c r="K3" s="1"/>
      <c r="L3" s="1"/>
    </row>
    <row r="4" spans="1:12" ht="14.4" x14ac:dyDescent="0.55000000000000004">
      <c r="A4" s="1"/>
      <c r="B4" s="2"/>
      <c r="C4" s="5" t="s">
        <v>149</v>
      </c>
      <c r="D4" s="1"/>
      <c r="E4" s="3"/>
      <c r="F4" s="1"/>
      <c r="G4" s="1"/>
      <c r="H4" s="3"/>
      <c r="I4" s="1"/>
      <c r="J4" s="1"/>
      <c r="K4" s="1"/>
      <c r="L4" s="1"/>
    </row>
    <row r="5" spans="1:12" ht="14.4" x14ac:dyDescent="0.55000000000000004">
      <c r="A5" s="1"/>
      <c r="B5" s="2"/>
      <c r="C5" s="1"/>
      <c r="D5" s="1"/>
      <c r="E5" s="3"/>
      <c r="F5" s="1"/>
      <c r="G5" s="1"/>
      <c r="H5" s="3"/>
      <c r="I5" s="1"/>
      <c r="J5" s="1"/>
      <c r="K5" s="1"/>
      <c r="L5" s="1"/>
    </row>
    <row r="6" spans="1:12" ht="14.4" x14ac:dyDescent="0.55000000000000004">
      <c r="A6" s="1"/>
      <c r="B6" s="2"/>
      <c r="C6" s="1"/>
      <c r="D6" s="1"/>
      <c r="E6" s="3"/>
      <c r="F6" s="1"/>
      <c r="G6" s="1"/>
      <c r="H6" s="3"/>
      <c r="I6" s="1"/>
      <c r="J6" s="1"/>
      <c r="K6" s="1"/>
      <c r="L6" s="1"/>
    </row>
    <row r="7" spans="1:12" ht="14.4" x14ac:dyDescent="0.55000000000000004">
      <c r="A7" s="1"/>
      <c r="B7" s="2"/>
      <c r="C7" s="1"/>
      <c r="D7" s="1"/>
      <c r="E7" s="3"/>
      <c r="F7" s="1"/>
      <c r="G7" s="1"/>
      <c r="H7" s="3"/>
      <c r="I7" s="1"/>
      <c r="J7" s="1"/>
      <c r="K7" s="1"/>
      <c r="L7" s="1"/>
    </row>
    <row r="8" spans="1:12" ht="14.4" x14ac:dyDescent="0.55000000000000004">
      <c r="A8" s="1"/>
      <c r="B8" s="2"/>
      <c r="C8" s="1"/>
      <c r="D8" s="1"/>
      <c r="E8" s="3"/>
      <c r="F8" s="1"/>
      <c r="G8" s="1"/>
      <c r="H8" s="3"/>
      <c r="I8" s="1"/>
      <c r="J8" s="1"/>
      <c r="K8" s="1"/>
      <c r="L8" s="1"/>
    </row>
    <row r="9" spans="1:12" ht="14.4" x14ac:dyDescent="0.55000000000000004">
      <c r="A9" s="1"/>
      <c r="B9" s="2"/>
      <c r="C9" s="1"/>
      <c r="D9" s="1"/>
      <c r="E9" s="3"/>
      <c r="F9" s="1"/>
      <c r="G9" s="1"/>
      <c r="H9" s="3"/>
      <c r="I9" s="1"/>
      <c r="J9" s="1"/>
      <c r="K9" s="1"/>
      <c r="L9" s="1"/>
    </row>
    <row r="10" spans="1:12" ht="14.4" x14ac:dyDescent="0.55000000000000004">
      <c r="A10" s="1"/>
      <c r="B10" s="2"/>
      <c r="C10" s="1"/>
      <c r="D10" s="1"/>
      <c r="E10" s="3"/>
      <c r="F10" s="1"/>
      <c r="G10" s="1"/>
      <c r="H10" s="3"/>
      <c r="I10" s="1"/>
      <c r="J10" s="1"/>
      <c r="K10" s="1"/>
      <c r="L10" s="1"/>
    </row>
    <row r="11" spans="1:12" ht="14.4" x14ac:dyDescent="0.55000000000000004">
      <c r="A11" s="1"/>
      <c r="B11" s="2"/>
      <c r="C11" s="1"/>
      <c r="D11" s="1"/>
      <c r="E11" s="3"/>
      <c r="F11" s="1"/>
      <c r="G11" s="1"/>
      <c r="H11" s="3"/>
      <c r="I11" s="1"/>
      <c r="J11" s="1"/>
      <c r="K11" s="1"/>
      <c r="L11" s="1"/>
    </row>
    <row r="12" spans="1:12" x14ac:dyDescent="0.45">
      <c r="A12" s="275" t="s">
        <v>150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</row>
    <row r="13" spans="1:12" x14ac:dyDescent="0.45">
      <c r="A13" s="275" t="s">
        <v>151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ht="15" x14ac:dyDescent="0.45">
      <c r="A14" s="6"/>
      <c r="B14" s="6"/>
      <c r="C14" s="6"/>
      <c r="D14" s="6"/>
      <c r="E14" s="8"/>
      <c r="F14" s="6"/>
      <c r="G14" s="6"/>
      <c r="H14" s="8"/>
      <c r="I14" s="6"/>
      <c r="J14" s="6"/>
      <c r="K14" s="6"/>
      <c r="L14" s="6"/>
    </row>
    <row r="15" spans="1:12" x14ac:dyDescent="0.45">
      <c r="A15" s="314" t="s">
        <v>152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14.1" thickBot="1" x14ac:dyDescent="0.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2"/>
      <c r="L16" s="14"/>
    </row>
    <row r="17" spans="1:12" ht="36.9" x14ac:dyDescent="0.45">
      <c r="A17" s="316" t="s">
        <v>153</v>
      </c>
      <c r="B17" s="318" t="s">
        <v>5</v>
      </c>
      <c r="C17" s="318" t="s">
        <v>6</v>
      </c>
      <c r="D17" s="320" t="s">
        <v>7</v>
      </c>
      <c r="E17" s="322" t="s">
        <v>174</v>
      </c>
      <c r="F17" s="323"/>
      <c r="G17" s="324"/>
      <c r="H17" s="322" t="s">
        <v>154</v>
      </c>
      <c r="I17" s="323"/>
      <c r="J17" s="324"/>
      <c r="K17" s="175" t="s">
        <v>155</v>
      </c>
      <c r="L17" s="325" t="s">
        <v>156</v>
      </c>
    </row>
    <row r="18" spans="1:12" ht="49.5" thickBot="1" x14ac:dyDescent="0.5">
      <c r="A18" s="317"/>
      <c r="B18" s="319"/>
      <c r="C18" s="319"/>
      <c r="D18" s="321"/>
      <c r="E18" s="16" t="s">
        <v>14</v>
      </c>
      <c r="F18" s="17" t="s">
        <v>157</v>
      </c>
      <c r="G18" s="18" t="s">
        <v>16</v>
      </c>
      <c r="H18" s="16" t="s">
        <v>14</v>
      </c>
      <c r="I18" s="17" t="s">
        <v>157</v>
      </c>
      <c r="J18" s="18" t="s">
        <v>158</v>
      </c>
      <c r="K18" s="18" t="s">
        <v>159</v>
      </c>
      <c r="L18" s="326"/>
    </row>
    <row r="19" spans="1:12" ht="14.1" thickBot="1" x14ac:dyDescent="0.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7</v>
      </c>
      <c r="I19" s="23">
        <v>8</v>
      </c>
      <c r="J19" s="21">
        <v>9</v>
      </c>
      <c r="K19" s="21">
        <v>10</v>
      </c>
      <c r="L19" s="176">
        <v>11</v>
      </c>
    </row>
    <row r="20" spans="1:12" ht="15" x14ac:dyDescent="0.45">
      <c r="A20" s="25" t="s">
        <v>24</v>
      </c>
      <c r="B20" s="26" t="s">
        <v>25</v>
      </c>
      <c r="C20" s="27" t="s">
        <v>26</v>
      </c>
      <c r="D20" s="177"/>
      <c r="E20" s="29"/>
      <c r="F20" s="30"/>
      <c r="G20" s="31"/>
      <c r="H20" s="29"/>
      <c r="I20" s="30"/>
      <c r="J20" s="31"/>
      <c r="K20" s="31"/>
      <c r="L20" s="32"/>
    </row>
    <row r="21" spans="1:12" ht="14.1" thickBot="1" x14ac:dyDescent="0.5">
      <c r="A21" s="34" t="s">
        <v>27</v>
      </c>
      <c r="B21" s="35" t="s">
        <v>28</v>
      </c>
      <c r="C21" s="36" t="s">
        <v>29</v>
      </c>
      <c r="D21" s="178" t="s">
        <v>30</v>
      </c>
      <c r="E21" s="179"/>
      <c r="F21" s="180"/>
      <c r="G21" s="181">
        <f>E21*F21</f>
        <v>0</v>
      </c>
      <c r="H21" s="179"/>
      <c r="I21" s="180"/>
      <c r="J21" s="181">
        <v>401640</v>
      </c>
      <c r="K21" s="181">
        <f>G21+J21</f>
        <v>401640</v>
      </c>
      <c r="L21" s="182"/>
    </row>
    <row r="22" spans="1:12" ht="15.3" thickBot="1" x14ac:dyDescent="0.5">
      <c r="A22" s="183" t="s">
        <v>31</v>
      </c>
      <c r="B22" s="184"/>
      <c r="C22" s="185"/>
      <c r="D22" s="45"/>
      <c r="E22" s="186"/>
      <c r="F22" s="187"/>
      <c r="G22" s="188">
        <f>SUM(G21)</f>
        <v>0</v>
      </c>
      <c r="H22" s="186"/>
      <c r="I22" s="187"/>
      <c r="J22" s="188">
        <f>SUM(J21)</f>
        <v>401640</v>
      </c>
      <c r="K22" s="188">
        <f>SUM(K21)</f>
        <v>401640</v>
      </c>
      <c r="L22" s="189"/>
    </row>
    <row r="23" spans="1:12" ht="14.1" thickBot="1" x14ac:dyDescent="0.5">
      <c r="A23" s="289"/>
      <c r="B23" s="313"/>
      <c r="C23" s="313"/>
      <c r="D23" s="50"/>
      <c r="E23" s="51"/>
      <c r="F23" s="52"/>
      <c r="G23" s="53"/>
      <c r="H23" s="51"/>
      <c r="I23" s="52"/>
      <c r="J23" s="53"/>
      <c r="K23" s="53"/>
      <c r="L23" s="54"/>
    </row>
    <row r="24" spans="1:12" ht="15.3" thickBot="1" x14ac:dyDescent="0.5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61"/>
      <c r="L24" s="190"/>
    </row>
    <row r="25" spans="1:12" ht="14.1" thickBot="1" x14ac:dyDescent="0.5">
      <c r="A25" s="191" t="s">
        <v>27</v>
      </c>
      <c r="B25" s="72" t="s">
        <v>28</v>
      </c>
      <c r="C25" s="191" t="s">
        <v>175</v>
      </c>
      <c r="D25" s="192"/>
      <c r="E25" s="193"/>
      <c r="F25" s="194"/>
      <c r="G25" s="195"/>
      <c r="H25" s="193"/>
      <c r="I25" s="194"/>
      <c r="J25" s="195"/>
      <c r="K25" s="195"/>
      <c r="L25" s="196"/>
    </row>
    <row r="26" spans="1:12" ht="24.9" thickBot="1" x14ac:dyDescent="0.5">
      <c r="A26" s="191" t="s">
        <v>35</v>
      </c>
      <c r="B26" s="72" t="s">
        <v>36</v>
      </c>
      <c r="C26" s="191" t="s">
        <v>37</v>
      </c>
      <c r="D26" s="192"/>
      <c r="E26" s="193"/>
      <c r="F26" s="197"/>
      <c r="G26" s="195">
        <f>SUM(G27:G29)</f>
        <v>0</v>
      </c>
      <c r="H26" s="198"/>
      <c r="I26" s="194"/>
      <c r="J26" s="199">
        <f>SUM(J27:J29)</f>
        <v>42000</v>
      </c>
      <c r="K26" s="200">
        <f>SUM(G26,J26)</f>
        <v>42000</v>
      </c>
      <c r="L26" s="201"/>
    </row>
    <row r="27" spans="1:12" ht="109.2" customHeight="1" x14ac:dyDescent="0.45">
      <c r="A27" s="78" t="s">
        <v>38</v>
      </c>
      <c r="B27" s="105" t="s">
        <v>39</v>
      </c>
      <c r="C27" s="80" t="s">
        <v>176</v>
      </c>
      <c r="D27" s="81" t="s">
        <v>41</v>
      </c>
      <c r="E27" s="82"/>
      <c r="F27" s="83"/>
      <c r="G27" s="84">
        <f>E27*F27</f>
        <v>0</v>
      </c>
      <c r="H27" s="82">
        <v>3</v>
      </c>
      <c r="I27" s="83">
        <v>14000</v>
      </c>
      <c r="J27" s="84">
        <f>H27*I27</f>
        <v>42000</v>
      </c>
      <c r="K27" s="202">
        <f>G27+J27</f>
        <v>42000</v>
      </c>
      <c r="L27" s="203" t="s">
        <v>160</v>
      </c>
    </row>
    <row r="28" spans="1:12" x14ac:dyDescent="0.45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>E28*F28</f>
        <v>0</v>
      </c>
      <c r="H28" s="82"/>
      <c r="I28" s="83"/>
      <c r="J28" s="84">
        <f>H28*I28</f>
        <v>0</v>
      </c>
      <c r="K28" s="202">
        <f>G28+J28</f>
        <v>0</v>
      </c>
      <c r="L28" s="203"/>
    </row>
    <row r="29" spans="1:12" ht="14.1" thickBot="1" x14ac:dyDescent="0.5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204"/>
      <c r="G29" s="94">
        <f>E29*F29</f>
        <v>0</v>
      </c>
      <c r="H29" s="92"/>
      <c r="I29" s="204"/>
      <c r="J29" s="94">
        <f>H29*I29</f>
        <v>0</v>
      </c>
      <c r="K29" s="205">
        <f>G29+J29</f>
        <v>0</v>
      </c>
      <c r="L29" s="203"/>
    </row>
    <row r="30" spans="1:12" ht="24.9" thickBot="1" x14ac:dyDescent="0.5">
      <c r="A30" s="191" t="s">
        <v>35</v>
      </c>
      <c r="B30" s="72" t="s">
        <v>44</v>
      </c>
      <c r="C30" s="191" t="s">
        <v>45</v>
      </c>
      <c r="D30" s="192"/>
      <c r="E30" s="193"/>
      <c r="F30" s="194"/>
      <c r="G30" s="199">
        <f>SUM(G31:G32)</f>
        <v>0</v>
      </c>
      <c r="H30" s="193"/>
      <c r="I30" s="194"/>
      <c r="J30" s="199">
        <f>SUM(J31:J32)</f>
        <v>90000</v>
      </c>
      <c r="K30" s="206">
        <f>SUM(G30,J30)</f>
        <v>90000</v>
      </c>
      <c r="L30" s="207"/>
    </row>
    <row r="31" spans="1:12" ht="94.2" customHeight="1" thickBot="1" x14ac:dyDescent="0.5">
      <c r="A31" s="88" t="s">
        <v>38</v>
      </c>
      <c r="B31" s="89" t="s">
        <v>46</v>
      </c>
      <c r="C31" s="208" t="s">
        <v>177</v>
      </c>
      <c r="D31" s="209" t="s">
        <v>178</v>
      </c>
      <c r="E31" s="296" t="s">
        <v>47</v>
      </c>
      <c r="F31" s="329"/>
      <c r="G31" s="330"/>
      <c r="H31" s="82">
        <v>6</v>
      </c>
      <c r="I31" s="83">
        <v>10000</v>
      </c>
      <c r="J31" s="84">
        <f>H31*I31</f>
        <v>60000</v>
      </c>
      <c r="K31" s="210">
        <f>G31+J31</f>
        <v>60000</v>
      </c>
      <c r="L31" s="203" t="s">
        <v>161</v>
      </c>
    </row>
    <row r="32" spans="1:12" ht="95.4" customHeight="1" thickBot="1" x14ac:dyDescent="0.5">
      <c r="A32" s="88" t="s">
        <v>38</v>
      </c>
      <c r="B32" s="89" t="s">
        <v>48</v>
      </c>
      <c r="C32" s="208" t="s">
        <v>179</v>
      </c>
      <c r="D32" s="209" t="s">
        <v>41</v>
      </c>
      <c r="E32" s="290"/>
      <c r="F32" s="331"/>
      <c r="G32" s="332"/>
      <c r="H32" s="82">
        <v>3</v>
      </c>
      <c r="I32" s="83">
        <v>10000</v>
      </c>
      <c r="J32" s="84">
        <f>H32*I32</f>
        <v>30000</v>
      </c>
      <c r="K32" s="94">
        <f>G32+J32</f>
        <v>30000</v>
      </c>
      <c r="L32" s="203" t="s">
        <v>162</v>
      </c>
    </row>
    <row r="33" spans="1:12" ht="24.9" thickBot="1" x14ac:dyDescent="0.5">
      <c r="A33" s="191" t="s">
        <v>35</v>
      </c>
      <c r="B33" s="72" t="s">
        <v>50</v>
      </c>
      <c r="C33" s="191" t="s">
        <v>51</v>
      </c>
      <c r="D33" s="192"/>
      <c r="E33" s="193"/>
      <c r="F33" s="194"/>
      <c r="G33" s="199">
        <f>SUM(G34:G35)</f>
        <v>0</v>
      </c>
      <c r="H33" s="198"/>
      <c r="I33" s="194"/>
      <c r="J33" s="199">
        <f>SUM(J34:J35)</f>
        <v>60000</v>
      </c>
      <c r="K33" s="200">
        <f>SUM(G33,J33)</f>
        <v>60000</v>
      </c>
      <c r="L33" s="201"/>
    </row>
    <row r="34" spans="1:12" ht="91.8" customHeight="1" x14ac:dyDescent="0.45">
      <c r="A34" s="88" t="s">
        <v>38</v>
      </c>
      <c r="B34" s="89" t="s">
        <v>52</v>
      </c>
      <c r="C34" s="208" t="s">
        <v>180</v>
      </c>
      <c r="D34" s="211" t="s">
        <v>41</v>
      </c>
      <c r="E34" s="290"/>
      <c r="F34" s="331"/>
      <c r="G34" s="332"/>
      <c r="H34" s="212">
        <v>3</v>
      </c>
      <c r="I34" s="213">
        <v>8000</v>
      </c>
      <c r="J34" s="214">
        <f>H34*I34</f>
        <v>24000</v>
      </c>
      <c r="K34" s="215">
        <f>G34+J34</f>
        <v>24000</v>
      </c>
      <c r="L34" s="216" t="s">
        <v>163</v>
      </c>
    </row>
    <row r="35" spans="1:12" ht="71.400000000000006" customHeight="1" thickBot="1" x14ac:dyDescent="0.5">
      <c r="A35" s="88" t="s">
        <v>38</v>
      </c>
      <c r="B35" s="89" t="s">
        <v>53</v>
      </c>
      <c r="C35" s="90" t="s">
        <v>181</v>
      </c>
      <c r="D35" s="211" t="s">
        <v>41</v>
      </c>
      <c r="E35" s="333"/>
      <c r="F35" s="334"/>
      <c r="G35" s="335"/>
      <c r="H35" s="92">
        <v>3</v>
      </c>
      <c r="I35" s="204">
        <v>12000</v>
      </c>
      <c r="J35" s="94">
        <f>H35*I35</f>
        <v>36000</v>
      </c>
      <c r="K35" s="205">
        <f>G35+J35</f>
        <v>36000</v>
      </c>
      <c r="L35" s="216" t="s">
        <v>182</v>
      </c>
    </row>
    <row r="36" spans="1:12" ht="14.1" thickBot="1" x14ac:dyDescent="0.5">
      <c r="A36" s="96" t="s">
        <v>183</v>
      </c>
      <c r="B36" s="97"/>
      <c r="C36" s="98"/>
      <c r="D36" s="99"/>
      <c r="E36" s="100"/>
      <c r="F36" s="101"/>
      <c r="G36" s="102">
        <f>G26+G30+G33</f>
        <v>0</v>
      </c>
      <c r="H36" s="100"/>
      <c r="I36" s="101"/>
      <c r="J36" s="102">
        <f>J26+J30+J33</f>
        <v>192000</v>
      </c>
      <c r="K36" s="217">
        <f>K33+K30+K26</f>
        <v>192000</v>
      </c>
      <c r="L36" s="217"/>
    </row>
    <row r="37" spans="1:12" ht="14.1" thickBot="1" x14ac:dyDescent="0.5">
      <c r="A37" s="191" t="s">
        <v>27</v>
      </c>
      <c r="B37" s="72" t="s">
        <v>56</v>
      </c>
      <c r="C37" s="191" t="s">
        <v>57</v>
      </c>
      <c r="D37" s="192"/>
      <c r="E37" s="193"/>
      <c r="F37" s="194"/>
      <c r="G37" s="195"/>
      <c r="H37" s="193"/>
      <c r="I37" s="194"/>
      <c r="J37" s="195"/>
      <c r="K37" s="195"/>
      <c r="L37" s="218"/>
    </row>
    <row r="38" spans="1:12" x14ac:dyDescent="0.45">
      <c r="A38" s="78" t="s">
        <v>38</v>
      </c>
      <c r="B38" s="105" t="s">
        <v>58</v>
      </c>
      <c r="C38" s="80" t="s">
        <v>59</v>
      </c>
      <c r="D38" s="81"/>
      <c r="E38" s="219">
        <f>G26</f>
        <v>0</v>
      </c>
      <c r="F38" s="106">
        <v>0.22</v>
      </c>
      <c r="G38" s="84">
        <f>E38*F38</f>
        <v>0</v>
      </c>
      <c r="H38" s="219">
        <f>J26</f>
        <v>42000</v>
      </c>
      <c r="I38" s="106">
        <v>0.22</v>
      </c>
      <c r="J38" s="84">
        <f>H38*I38</f>
        <v>9240</v>
      </c>
      <c r="K38" s="84">
        <f>G38+J38</f>
        <v>9240</v>
      </c>
      <c r="L38" s="85" t="s">
        <v>164</v>
      </c>
    </row>
    <row r="39" spans="1:12" ht="14.1" thickBot="1" x14ac:dyDescent="0.5">
      <c r="A39" s="86" t="s">
        <v>38</v>
      </c>
      <c r="B39" s="87" t="s">
        <v>60</v>
      </c>
      <c r="C39" s="80" t="s">
        <v>45</v>
      </c>
      <c r="D39" s="81"/>
      <c r="E39" s="219">
        <f>G30</f>
        <v>0</v>
      </c>
      <c r="F39" s="106">
        <v>0.22</v>
      </c>
      <c r="G39" s="84">
        <f>E39*F39</f>
        <v>0</v>
      </c>
      <c r="H39" s="219">
        <f>J30</f>
        <v>90000</v>
      </c>
      <c r="I39" s="106">
        <v>0.22</v>
      </c>
      <c r="J39" s="84">
        <f>H39*I39</f>
        <v>19800</v>
      </c>
      <c r="K39" s="84">
        <f>G39+J39</f>
        <v>19800</v>
      </c>
      <c r="L39" s="85" t="s">
        <v>165</v>
      </c>
    </row>
    <row r="40" spans="1:12" ht="14.1" thickBot="1" x14ac:dyDescent="0.5">
      <c r="A40" s="96" t="s">
        <v>61</v>
      </c>
      <c r="B40" s="97"/>
      <c r="C40" s="98"/>
      <c r="D40" s="99"/>
      <c r="E40" s="100"/>
      <c r="F40" s="101"/>
      <c r="G40" s="102">
        <f>SUM(G38:G39)</f>
        <v>0</v>
      </c>
      <c r="H40" s="100"/>
      <c r="I40" s="101"/>
      <c r="J40" s="102">
        <f>SUM(J38:J39)</f>
        <v>29040</v>
      </c>
      <c r="K40" s="102">
        <f>SUM(K38:K39)</f>
        <v>29040</v>
      </c>
      <c r="L40" s="220"/>
    </row>
    <row r="41" spans="1:12" ht="14.1" thickBot="1" x14ac:dyDescent="0.5">
      <c r="A41" s="191" t="s">
        <v>27</v>
      </c>
      <c r="B41" s="72" t="s">
        <v>62</v>
      </c>
      <c r="C41" s="191" t="s">
        <v>63</v>
      </c>
      <c r="D41" s="192"/>
      <c r="E41" s="193"/>
      <c r="F41" s="194"/>
      <c r="G41" s="195"/>
      <c r="H41" s="193"/>
      <c r="I41" s="194"/>
      <c r="J41" s="195"/>
      <c r="K41" s="195"/>
      <c r="L41" s="196"/>
    </row>
    <row r="42" spans="1:12" x14ac:dyDescent="0.45">
      <c r="A42" s="78" t="s">
        <v>38</v>
      </c>
      <c r="B42" s="105" t="s">
        <v>64</v>
      </c>
      <c r="C42" s="107" t="s">
        <v>65</v>
      </c>
      <c r="D42" s="81" t="s">
        <v>41</v>
      </c>
      <c r="E42" s="82"/>
      <c r="F42" s="83"/>
      <c r="G42" s="84">
        <f>E42*F42</f>
        <v>0</v>
      </c>
      <c r="H42" s="82"/>
      <c r="I42" s="83"/>
      <c r="J42" s="84">
        <f>H42*I42</f>
        <v>0</v>
      </c>
      <c r="K42" s="84">
        <f>G42+J42</f>
        <v>0</v>
      </c>
      <c r="L42" s="85"/>
    </row>
    <row r="43" spans="1:12" x14ac:dyDescent="0.45">
      <c r="A43" s="86" t="s">
        <v>38</v>
      </c>
      <c r="B43" s="87" t="s">
        <v>66</v>
      </c>
      <c r="C43" s="107" t="s">
        <v>65</v>
      </c>
      <c r="D43" s="81" t="s">
        <v>41</v>
      </c>
      <c r="E43" s="82"/>
      <c r="F43" s="83"/>
      <c r="G43" s="84">
        <f>E43*F43</f>
        <v>0</v>
      </c>
      <c r="H43" s="82"/>
      <c r="I43" s="83"/>
      <c r="J43" s="84">
        <f>H43*I43</f>
        <v>0</v>
      </c>
      <c r="K43" s="84">
        <f>G43+J43</f>
        <v>0</v>
      </c>
      <c r="L43" s="85"/>
    </row>
    <row r="44" spans="1:12" ht="14.1" thickBot="1" x14ac:dyDescent="0.5">
      <c r="A44" s="88"/>
      <c r="B44" s="89"/>
      <c r="C44" s="107"/>
      <c r="D44" s="91"/>
      <c r="E44" s="92"/>
      <c r="F44" s="204"/>
      <c r="G44" s="94"/>
      <c r="H44" s="92"/>
      <c r="I44" s="204"/>
      <c r="J44" s="94"/>
      <c r="K44" s="94"/>
      <c r="L44" s="95"/>
    </row>
    <row r="45" spans="1:12" ht="14.1" thickBot="1" x14ac:dyDescent="0.5">
      <c r="A45" s="96" t="s">
        <v>68</v>
      </c>
      <c r="B45" s="97"/>
      <c r="C45" s="98"/>
      <c r="D45" s="99"/>
      <c r="E45" s="100"/>
      <c r="F45" s="101"/>
      <c r="G45" s="102">
        <f>SUM(G42:G44)</f>
        <v>0</v>
      </c>
      <c r="H45" s="100"/>
      <c r="I45" s="101"/>
      <c r="J45" s="102">
        <f>SUM(J42:J44)</f>
        <v>0</v>
      </c>
      <c r="K45" s="102">
        <f>SUM(K42:K44)</f>
        <v>0</v>
      </c>
      <c r="L45" s="220"/>
    </row>
    <row r="46" spans="1:12" ht="14.1" thickBot="1" x14ac:dyDescent="0.5">
      <c r="A46" s="191" t="s">
        <v>27</v>
      </c>
      <c r="B46" s="72" t="s">
        <v>69</v>
      </c>
      <c r="C46" s="221" t="s">
        <v>70</v>
      </c>
      <c r="D46" s="192"/>
      <c r="E46" s="193"/>
      <c r="F46" s="194"/>
      <c r="G46" s="195"/>
      <c r="H46" s="193"/>
      <c r="I46" s="194"/>
      <c r="J46" s="195"/>
      <c r="K46" s="195"/>
      <c r="L46" s="196"/>
    </row>
    <row r="47" spans="1:12" x14ac:dyDescent="0.45">
      <c r="A47" s="78" t="s">
        <v>38</v>
      </c>
      <c r="B47" s="105" t="s">
        <v>71</v>
      </c>
      <c r="C47" s="107" t="s">
        <v>72</v>
      </c>
      <c r="D47" s="81" t="s">
        <v>41</v>
      </c>
      <c r="E47" s="82"/>
      <c r="F47" s="83"/>
      <c r="G47" s="84">
        <f>E47*F47</f>
        <v>0</v>
      </c>
      <c r="H47" s="82"/>
      <c r="I47" s="83"/>
      <c r="J47" s="84">
        <f>H47*I47</f>
        <v>0</v>
      </c>
      <c r="K47" s="84">
        <f>G47+J47</f>
        <v>0</v>
      </c>
      <c r="L47" s="85"/>
    </row>
    <row r="48" spans="1:12" x14ac:dyDescent="0.45">
      <c r="A48" s="86" t="s">
        <v>38</v>
      </c>
      <c r="B48" s="87" t="s">
        <v>73</v>
      </c>
      <c r="C48" s="222" t="s">
        <v>74</v>
      </c>
      <c r="D48" s="81" t="s">
        <v>41</v>
      </c>
      <c r="E48" s="92"/>
      <c r="F48" s="204"/>
      <c r="G48" s="84">
        <f>E48*F48</f>
        <v>0</v>
      </c>
      <c r="H48" s="92"/>
      <c r="I48" s="204"/>
      <c r="J48" s="84">
        <f>H48*I48</f>
        <v>0</v>
      </c>
      <c r="K48" s="84">
        <f>G48+J48</f>
        <v>0</v>
      </c>
      <c r="L48" s="85"/>
    </row>
    <row r="49" spans="1:12" x14ac:dyDescent="0.45">
      <c r="A49" s="86" t="s">
        <v>38</v>
      </c>
      <c r="B49" s="87" t="s">
        <v>75</v>
      </c>
      <c r="C49" s="109" t="s">
        <v>76</v>
      </c>
      <c r="D49" s="81" t="s">
        <v>41</v>
      </c>
      <c r="E49" s="223"/>
      <c r="F49" s="213"/>
      <c r="G49" s="84">
        <f>E49*F49</f>
        <v>0</v>
      </c>
      <c r="H49" s="223"/>
      <c r="I49" s="213"/>
      <c r="J49" s="84">
        <f>H49*I49</f>
        <v>0</v>
      </c>
      <c r="K49" s="84">
        <f>G49+J49</f>
        <v>0</v>
      </c>
      <c r="L49" s="85"/>
    </row>
    <row r="50" spans="1:12" ht="24.9" thickBot="1" x14ac:dyDescent="0.5">
      <c r="A50" s="88" t="s">
        <v>38</v>
      </c>
      <c r="B50" s="87" t="s">
        <v>77</v>
      </c>
      <c r="C50" s="224" t="s">
        <v>78</v>
      </c>
      <c r="D50" s="91" t="s">
        <v>41</v>
      </c>
      <c r="E50" s="92"/>
      <c r="F50" s="204"/>
      <c r="G50" s="94">
        <f>E50*F50</f>
        <v>0</v>
      </c>
      <c r="H50" s="92"/>
      <c r="I50" s="204"/>
      <c r="J50" s="94">
        <f>H50*I50</f>
        <v>0</v>
      </c>
      <c r="K50" s="94">
        <f>G50+J50</f>
        <v>0</v>
      </c>
      <c r="L50" s="95"/>
    </row>
    <row r="51" spans="1:12" ht="14.1" thickBot="1" x14ac:dyDescent="0.5">
      <c r="A51" s="111" t="s">
        <v>79</v>
      </c>
      <c r="B51" s="97"/>
      <c r="C51" s="98"/>
      <c r="D51" s="99"/>
      <c r="E51" s="100"/>
      <c r="F51" s="101"/>
      <c r="G51" s="102">
        <f>SUM(G47:G50)</f>
        <v>0</v>
      </c>
      <c r="H51" s="100"/>
      <c r="I51" s="101"/>
      <c r="J51" s="102">
        <f>SUM(J47:J50)</f>
        <v>0</v>
      </c>
      <c r="K51" s="102">
        <f>SUM(K47:K50)</f>
        <v>0</v>
      </c>
      <c r="L51" s="220"/>
    </row>
    <row r="52" spans="1:12" ht="14.1" thickBot="1" x14ac:dyDescent="0.5">
      <c r="A52" s="191" t="s">
        <v>27</v>
      </c>
      <c r="B52" s="72" t="s">
        <v>80</v>
      </c>
      <c r="C52" s="191" t="s">
        <v>81</v>
      </c>
      <c r="D52" s="192"/>
      <c r="E52" s="193"/>
      <c r="F52" s="194"/>
      <c r="G52" s="195"/>
      <c r="H52" s="193"/>
      <c r="I52" s="194"/>
      <c r="J52" s="195"/>
      <c r="K52" s="195"/>
      <c r="L52" s="196"/>
    </row>
    <row r="53" spans="1:12" x14ac:dyDescent="0.45">
      <c r="A53" s="78" t="s">
        <v>38</v>
      </c>
      <c r="B53" s="105" t="s">
        <v>82</v>
      </c>
      <c r="C53" s="112" t="s">
        <v>83</v>
      </c>
      <c r="D53" s="81" t="s">
        <v>41</v>
      </c>
      <c r="E53" s="82"/>
      <c r="F53" s="83"/>
      <c r="G53" s="84">
        <f>E53*F53</f>
        <v>0</v>
      </c>
      <c r="H53" s="82"/>
      <c r="I53" s="83"/>
      <c r="J53" s="84">
        <f>H53*I53</f>
        <v>0</v>
      </c>
      <c r="K53" s="84">
        <f>G53+J53</f>
        <v>0</v>
      </c>
      <c r="L53" s="85"/>
    </row>
    <row r="54" spans="1:12" x14ac:dyDescent="0.45">
      <c r="A54" s="86" t="s">
        <v>38</v>
      </c>
      <c r="B54" s="87" t="s">
        <v>84</v>
      </c>
      <c r="C54" s="112" t="s">
        <v>85</v>
      </c>
      <c r="D54" s="81" t="s">
        <v>41</v>
      </c>
      <c r="E54" s="82"/>
      <c r="F54" s="83"/>
      <c r="G54" s="84">
        <f>E54*F54</f>
        <v>0</v>
      </c>
      <c r="H54" s="82"/>
      <c r="I54" s="83"/>
      <c r="J54" s="84">
        <f>H54*I54</f>
        <v>0</v>
      </c>
      <c r="K54" s="84">
        <f>G54+J54</f>
        <v>0</v>
      </c>
      <c r="L54" s="85"/>
    </row>
    <row r="55" spans="1:12" ht="14.1" thickBot="1" x14ac:dyDescent="0.5">
      <c r="A55" s="88" t="s">
        <v>38</v>
      </c>
      <c r="B55" s="89" t="s">
        <v>86</v>
      </c>
      <c r="C55" s="113" t="s">
        <v>87</v>
      </c>
      <c r="D55" s="91" t="s">
        <v>41</v>
      </c>
      <c r="E55" s="92"/>
      <c r="F55" s="204"/>
      <c r="G55" s="94">
        <f>E55*F55</f>
        <v>0</v>
      </c>
      <c r="H55" s="92"/>
      <c r="I55" s="204"/>
      <c r="J55" s="94">
        <f>H55*I55</f>
        <v>0</v>
      </c>
      <c r="K55" s="94">
        <f>G55+J55</f>
        <v>0</v>
      </c>
      <c r="L55" s="95"/>
    </row>
    <row r="56" spans="1:12" ht="14.1" thickBot="1" x14ac:dyDescent="0.5">
      <c r="A56" s="96" t="s">
        <v>88</v>
      </c>
      <c r="B56" s="97"/>
      <c r="C56" s="98"/>
      <c r="D56" s="99"/>
      <c r="E56" s="100"/>
      <c r="F56" s="101"/>
      <c r="G56" s="102">
        <f>SUM(G53:G55)</f>
        <v>0</v>
      </c>
      <c r="H56" s="100"/>
      <c r="I56" s="101"/>
      <c r="J56" s="102">
        <f>SUM(J53:J55)</f>
        <v>0</v>
      </c>
      <c r="K56" s="102">
        <f>SUM(K53:K55)</f>
        <v>0</v>
      </c>
      <c r="L56" s="220"/>
    </row>
    <row r="57" spans="1:12" ht="14.1" thickBot="1" x14ac:dyDescent="0.5">
      <c r="A57" s="191" t="s">
        <v>27</v>
      </c>
      <c r="B57" s="72" t="s">
        <v>89</v>
      </c>
      <c r="C57" s="191" t="s">
        <v>90</v>
      </c>
      <c r="D57" s="192"/>
      <c r="E57" s="193"/>
      <c r="F57" s="194"/>
      <c r="G57" s="195"/>
      <c r="H57" s="193"/>
      <c r="I57" s="194"/>
      <c r="J57" s="195"/>
      <c r="K57" s="195"/>
      <c r="L57" s="196"/>
    </row>
    <row r="58" spans="1:12" x14ac:dyDescent="0.45">
      <c r="A58" s="78" t="s">
        <v>38</v>
      </c>
      <c r="B58" s="105" t="s">
        <v>91</v>
      </c>
      <c r="C58" s="112" t="s">
        <v>92</v>
      </c>
      <c r="D58" s="81" t="s">
        <v>93</v>
      </c>
      <c r="E58" s="82"/>
      <c r="F58" s="83"/>
      <c r="G58" s="84">
        <f>E58*F58</f>
        <v>0</v>
      </c>
      <c r="H58" s="82"/>
      <c r="I58" s="83"/>
      <c r="J58" s="84">
        <f>H58*I58</f>
        <v>0</v>
      </c>
      <c r="K58" s="84">
        <f>G58+J58</f>
        <v>0</v>
      </c>
      <c r="L58" s="85"/>
    </row>
    <row r="59" spans="1:12" x14ac:dyDescent="0.45">
      <c r="A59" s="86" t="s">
        <v>38</v>
      </c>
      <c r="B59" s="87" t="s">
        <v>94</v>
      </c>
      <c r="C59" s="112" t="s">
        <v>92</v>
      </c>
      <c r="D59" s="81" t="s">
        <v>93</v>
      </c>
      <c r="E59" s="82"/>
      <c r="F59" s="83"/>
      <c r="G59" s="84">
        <f>E59*F59</f>
        <v>0</v>
      </c>
      <c r="H59" s="82"/>
      <c r="I59" s="83"/>
      <c r="J59" s="84">
        <f>H59*I59</f>
        <v>0</v>
      </c>
      <c r="K59" s="84">
        <f>G59+J59</f>
        <v>0</v>
      </c>
      <c r="L59" s="85"/>
    </row>
    <row r="60" spans="1:12" ht="14.1" thickBot="1" x14ac:dyDescent="0.5">
      <c r="A60" s="88" t="s">
        <v>38</v>
      </c>
      <c r="B60" s="89" t="s">
        <v>95</v>
      </c>
      <c r="C60" s="113" t="s">
        <v>92</v>
      </c>
      <c r="D60" s="91" t="s">
        <v>93</v>
      </c>
      <c r="E60" s="92"/>
      <c r="F60" s="204"/>
      <c r="G60" s="94">
        <f>E60*F60</f>
        <v>0</v>
      </c>
      <c r="H60" s="92"/>
      <c r="I60" s="204"/>
      <c r="J60" s="94">
        <f>H60*I60</f>
        <v>0</v>
      </c>
      <c r="K60" s="94">
        <f>G60+J60</f>
        <v>0</v>
      </c>
      <c r="L60" s="95"/>
    </row>
    <row r="61" spans="1:12" ht="14.1" thickBot="1" x14ac:dyDescent="0.5">
      <c r="A61" s="96" t="s">
        <v>96</v>
      </c>
      <c r="B61" s="97"/>
      <c r="C61" s="98"/>
      <c r="D61" s="99"/>
      <c r="E61" s="100"/>
      <c r="F61" s="101"/>
      <c r="G61" s="102">
        <f>SUM(G58:G60)</f>
        <v>0</v>
      </c>
      <c r="H61" s="100"/>
      <c r="I61" s="101"/>
      <c r="J61" s="102">
        <f>SUM(J58:J60)</f>
        <v>0</v>
      </c>
      <c r="K61" s="102">
        <f>SUM(K58:K60)</f>
        <v>0</v>
      </c>
      <c r="L61" s="220"/>
    </row>
    <row r="62" spans="1:12" ht="24.9" thickBot="1" x14ac:dyDescent="0.5">
      <c r="A62" s="191" t="s">
        <v>27</v>
      </c>
      <c r="B62" s="72" t="s">
        <v>97</v>
      </c>
      <c r="C62" s="191" t="s">
        <v>184</v>
      </c>
      <c r="D62" s="192"/>
      <c r="E62" s="193"/>
      <c r="F62" s="194"/>
      <c r="G62" s="195"/>
      <c r="H62" s="193"/>
      <c r="I62" s="194"/>
      <c r="J62" s="195"/>
      <c r="K62" s="195"/>
      <c r="L62" s="196"/>
    </row>
    <row r="63" spans="1:12" x14ac:dyDescent="0.45">
      <c r="A63" s="78" t="s">
        <v>38</v>
      </c>
      <c r="B63" s="105" t="s">
        <v>99</v>
      </c>
      <c r="C63" s="112" t="s">
        <v>100</v>
      </c>
      <c r="D63" s="81" t="s">
        <v>41</v>
      </c>
      <c r="E63" s="82"/>
      <c r="F63" s="83"/>
      <c r="G63" s="84">
        <f>E63*F63</f>
        <v>0</v>
      </c>
      <c r="H63" s="82"/>
      <c r="I63" s="83"/>
      <c r="J63" s="84">
        <f>H63*I63</f>
        <v>0</v>
      </c>
      <c r="K63" s="84">
        <f>G63+J63</f>
        <v>0</v>
      </c>
      <c r="L63" s="85"/>
    </row>
    <row r="64" spans="1:12" x14ac:dyDescent="0.45">
      <c r="A64" s="86" t="s">
        <v>38</v>
      </c>
      <c r="B64" s="87" t="s">
        <v>101</v>
      </c>
      <c r="C64" s="112" t="s">
        <v>185</v>
      </c>
      <c r="D64" s="81" t="s">
        <v>41</v>
      </c>
      <c r="E64" s="82"/>
      <c r="F64" s="83"/>
      <c r="G64" s="84">
        <f>E64*F64</f>
        <v>0</v>
      </c>
      <c r="H64" s="82"/>
      <c r="I64" s="83"/>
      <c r="J64" s="84">
        <f>H64*I64</f>
        <v>0</v>
      </c>
      <c r="K64" s="84">
        <f>G64+J64</f>
        <v>0</v>
      </c>
      <c r="L64" s="85"/>
    </row>
    <row r="65" spans="1:12" ht="14.1" thickBot="1" x14ac:dyDescent="0.5">
      <c r="A65" s="88" t="s">
        <v>38</v>
      </c>
      <c r="B65" s="89" t="s">
        <v>103</v>
      </c>
      <c r="C65" s="113" t="s">
        <v>104</v>
      </c>
      <c r="D65" s="91" t="s">
        <v>41</v>
      </c>
      <c r="E65" s="92"/>
      <c r="F65" s="204"/>
      <c r="G65" s="94">
        <f>E65*F65</f>
        <v>0</v>
      </c>
      <c r="H65" s="92"/>
      <c r="I65" s="204"/>
      <c r="J65" s="94">
        <f>H65*I65</f>
        <v>0</v>
      </c>
      <c r="K65" s="94">
        <f>G65+J65</f>
        <v>0</v>
      </c>
      <c r="L65" s="95"/>
    </row>
    <row r="66" spans="1:12" ht="14.1" thickBot="1" x14ac:dyDescent="0.5">
      <c r="A66" s="96" t="s">
        <v>105</v>
      </c>
      <c r="B66" s="97"/>
      <c r="C66" s="98"/>
      <c r="D66" s="99"/>
      <c r="E66" s="100"/>
      <c r="F66" s="101"/>
      <c r="G66" s="102">
        <f>SUM(G63:G65)</f>
        <v>0</v>
      </c>
      <c r="H66" s="100"/>
      <c r="I66" s="101"/>
      <c r="J66" s="102">
        <f>SUM(J63:J65)</f>
        <v>0</v>
      </c>
      <c r="K66" s="102">
        <f>SUM(K63:K65)</f>
        <v>0</v>
      </c>
      <c r="L66" s="220"/>
    </row>
    <row r="67" spans="1:12" ht="14.1" thickBot="1" x14ac:dyDescent="0.5">
      <c r="A67" s="191" t="s">
        <v>27</v>
      </c>
      <c r="B67" s="72" t="s">
        <v>106</v>
      </c>
      <c r="C67" s="221" t="s">
        <v>107</v>
      </c>
      <c r="D67" s="192"/>
      <c r="E67" s="193"/>
      <c r="F67" s="194"/>
      <c r="G67" s="195"/>
      <c r="H67" s="193"/>
      <c r="I67" s="194"/>
      <c r="J67" s="195"/>
      <c r="K67" s="195"/>
      <c r="L67" s="196"/>
    </row>
    <row r="68" spans="1:12" x14ac:dyDescent="0.45">
      <c r="A68" s="78" t="s">
        <v>38</v>
      </c>
      <c r="B68" s="105" t="s">
        <v>108</v>
      </c>
      <c r="C68" s="107" t="s">
        <v>109</v>
      </c>
      <c r="D68" s="81"/>
      <c r="E68" s="82"/>
      <c r="F68" s="83"/>
      <c r="G68" s="84">
        <f>E68*F68</f>
        <v>0</v>
      </c>
      <c r="H68" s="82"/>
      <c r="I68" s="83"/>
      <c r="J68" s="84">
        <f>H68*I68</f>
        <v>0</v>
      </c>
      <c r="K68" s="84">
        <f>G68+J68</f>
        <v>0</v>
      </c>
      <c r="L68" s="85"/>
    </row>
    <row r="69" spans="1:12" ht="24.6" x14ac:dyDescent="0.45">
      <c r="A69" s="86" t="s">
        <v>38</v>
      </c>
      <c r="B69" s="87" t="s">
        <v>110</v>
      </c>
      <c r="C69" s="107" t="s">
        <v>111</v>
      </c>
      <c r="D69" s="81" t="s">
        <v>41</v>
      </c>
      <c r="E69" s="82"/>
      <c r="F69" s="83"/>
      <c r="G69" s="84">
        <f>E69*F69</f>
        <v>0</v>
      </c>
      <c r="H69" s="82">
        <v>3</v>
      </c>
      <c r="I69" s="83">
        <v>1200</v>
      </c>
      <c r="J69" s="84">
        <f>H69*I69</f>
        <v>3600</v>
      </c>
      <c r="K69" s="84">
        <f>G69+J69</f>
        <v>3600</v>
      </c>
      <c r="L69" s="85" t="s">
        <v>166</v>
      </c>
    </row>
    <row r="70" spans="1:12" ht="14.1" thickBot="1" x14ac:dyDescent="0.5">
      <c r="A70" s="86" t="s">
        <v>38</v>
      </c>
      <c r="B70" s="87" t="s">
        <v>112</v>
      </c>
      <c r="C70" s="107" t="s">
        <v>113</v>
      </c>
      <c r="D70" s="81"/>
      <c r="E70" s="82"/>
      <c r="F70" s="83"/>
      <c r="G70" s="84">
        <f>E70*F70</f>
        <v>0</v>
      </c>
      <c r="H70" s="82"/>
      <c r="I70" s="83"/>
      <c r="J70" s="84">
        <f>H70*I70</f>
        <v>0</v>
      </c>
      <c r="K70" s="84">
        <f>G70+J70</f>
        <v>0</v>
      </c>
      <c r="L70" s="85"/>
    </row>
    <row r="71" spans="1:12" ht="14.1" thickBot="1" x14ac:dyDescent="0.5">
      <c r="A71" s="111" t="s">
        <v>114</v>
      </c>
      <c r="B71" s="97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3600</v>
      </c>
      <c r="K71" s="102">
        <f>SUM(K68:K70)</f>
        <v>3600</v>
      </c>
      <c r="L71" s="220"/>
    </row>
    <row r="72" spans="1:12" ht="14.1" thickBot="1" x14ac:dyDescent="0.5">
      <c r="A72" s="191" t="s">
        <v>27</v>
      </c>
      <c r="B72" s="72" t="s">
        <v>115</v>
      </c>
      <c r="C72" s="221" t="s">
        <v>116</v>
      </c>
      <c r="D72" s="192"/>
      <c r="E72" s="193"/>
      <c r="F72" s="194"/>
      <c r="G72" s="195"/>
      <c r="H72" s="193"/>
      <c r="I72" s="194"/>
      <c r="J72" s="195"/>
      <c r="K72" s="195"/>
      <c r="L72" s="196"/>
    </row>
    <row r="73" spans="1:12" ht="61.8" thickBot="1" x14ac:dyDescent="0.5">
      <c r="A73" s="86" t="s">
        <v>38</v>
      </c>
      <c r="B73" s="87" t="s">
        <v>117</v>
      </c>
      <c r="C73" s="107" t="s">
        <v>186</v>
      </c>
      <c r="D73" s="81" t="s">
        <v>123</v>
      </c>
      <c r="E73" s="333"/>
      <c r="F73" s="334"/>
      <c r="G73" s="335"/>
      <c r="H73" s="82">
        <v>1</v>
      </c>
      <c r="I73" s="83">
        <v>25000</v>
      </c>
      <c r="J73" s="84">
        <f t="shared" ref="J73:J78" si="0">H73*I73</f>
        <v>25000</v>
      </c>
      <c r="K73" s="84">
        <f t="shared" ref="K73:K78" si="1">G73+J73</f>
        <v>25000</v>
      </c>
      <c r="L73" s="85" t="s">
        <v>167</v>
      </c>
    </row>
    <row r="74" spans="1:12" ht="123.3" thickBot="1" x14ac:dyDescent="0.5">
      <c r="A74" s="86" t="s">
        <v>38</v>
      </c>
      <c r="B74" s="87" t="s">
        <v>118</v>
      </c>
      <c r="C74" s="107" t="s">
        <v>187</v>
      </c>
      <c r="D74" s="81" t="s">
        <v>93</v>
      </c>
      <c r="E74" s="225"/>
      <c r="F74" s="226"/>
      <c r="G74" s="227"/>
      <c r="H74" s="82">
        <v>100</v>
      </c>
      <c r="I74" s="83">
        <v>280</v>
      </c>
      <c r="J74" s="84">
        <f t="shared" si="0"/>
        <v>28000</v>
      </c>
      <c r="K74" s="84">
        <f t="shared" si="1"/>
        <v>28000</v>
      </c>
      <c r="L74" s="85" t="s">
        <v>168</v>
      </c>
    </row>
    <row r="75" spans="1:12" ht="111" thickBot="1" x14ac:dyDescent="0.5">
      <c r="A75" s="86" t="s">
        <v>38</v>
      </c>
      <c r="B75" s="87" t="s">
        <v>188</v>
      </c>
      <c r="C75" s="107" t="s">
        <v>189</v>
      </c>
      <c r="D75" s="81" t="s">
        <v>123</v>
      </c>
      <c r="E75" s="228"/>
      <c r="F75" s="229"/>
      <c r="G75" s="230"/>
      <c r="H75" s="82">
        <v>3</v>
      </c>
      <c r="I75" s="83">
        <v>25000</v>
      </c>
      <c r="J75" s="84">
        <f t="shared" si="0"/>
        <v>75000</v>
      </c>
      <c r="K75" s="84">
        <f t="shared" si="1"/>
        <v>75000</v>
      </c>
      <c r="L75" s="85" t="s">
        <v>169</v>
      </c>
    </row>
    <row r="76" spans="1:12" ht="111" thickBot="1" x14ac:dyDescent="0.5">
      <c r="A76" s="86" t="s">
        <v>38</v>
      </c>
      <c r="B76" s="87" t="s">
        <v>190</v>
      </c>
      <c r="C76" s="107" t="s">
        <v>191</v>
      </c>
      <c r="D76" s="81" t="s">
        <v>123</v>
      </c>
      <c r="E76" s="228"/>
      <c r="F76" s="229"/>
      <c r="G76" s="230"/>
      <c r="H76" s="82">
        <v>3</v>
      </c>
      <c r="I76" s="83">
        <v>5000</v>
      </c>
      <c r="J76" s="84">
        <f t="shared" si="0"/>
        <v>15000</v>
      </c>
      <c r="K76" s="84">
        <f t="shared" si="1"/>
        <v>15000</v>
      </c>
      <c r="L76" s="85" t="s">
        <v>170</v>
      </c>
    </row>
    <row r="77" spans="1:12" ht="49.5" thickBot="1" x14ac:dyDescent="0.5">
      <c r="A77" s="86" t="s">
        <v>38</v>
      </c>
      <c r="B77" s="87" t="s">
        <v>192</v>
      </c>
      <c r="C77" s="107" t="s">
        <v>193</v>
      </c>
      <c r="D77" s="81" t="s">
        <v>123</v>
      </c>
      <c r="E77" s="228"/>
      <c r="F77" s="229"/>
      <c r="G77" s="230"/>
      <c r="H77" s="82">
        <v>1</v>
      </c>
      <c r="I77" s="83">
        <v>15000</v>
      </c>
      <c r="J77" s="84">
        <f t="shared" si="0"/>
        <v>15000</v>
      </c>
      <c r="K77" s="84">
        <f t="shared" si="1"/>
        <v>15000</v>
      </c>
      <c r="L77" s="85" t="s">
        <v>171</v>
      </c>
    </row>
    <row r="78" spans="1:12" ht="24.9" thickBot="1" x14ac:dyDescent="0.5">
      <c r="A78" s="86" t="s">
        <v>38</v>
      </c>
      <c r="B78" s="87" t="s">
        <v>194</v>
      </c>
      <c r="C78" s="107" t="s">
        <v>195</v>
      </c>
      <c r="D78" s="81" t="s">
        <v>123</v>
      </c>
      <c r="E78" s="228"/>
      <c r="F78" s="229"/>
      <c r="G78" s="230"/>
      <c r="H78" s="82">
        <v>1</v>
      </c>
      <c r="I78" s="83">
        <v>9000</v>
      </c>
      <c r="J78" s="84">
        <f t="shared" si="0"/>
        <v>9000</v>
      </c>
      <c r="K78" s="84">
        <f t="shared" si="1"/>
        <v>9000</v>
      </c>
      <c r="L78" s="85" t="s">
        <v>172</v>
      </c>
    </row>
    <row r="79" spans="1:12" ht="14.1" thickBot="1" x14ac:dyDescent="0.5">
      <c r="A79" s="111" t="s">
        <v>196</v>
      </c>
      <c r="B79" s="97"/>
      <c r="C79" s="98"/>
      <c r="D79" s="99"/>
      <c r="E79" s="100"/>
      <c r="F79" s="101"/>
      <c r="G79" s="102">
        <f>SUM(G72:G73)</f>
        <v>0</v>
      </c>
      <c r="H79" s="100"/>
      <c r="I79" s="101"/>
      <c r="J79" s="102">
        <f>SUM(J72:J78)</f>
        <v>167000</v>
      </c>
      <c r="K79" s="102">
        <f>SUM(K72:K78)</f>
        <v>167000</v>
      </c>
      <c r="L79" s="220"/>
    </row>
    <row r="80" spans="1:12" ht="14.1" thickBot="1" x14ac:dyDescent="0.5">
      <c r="A80" s="191" t="s">
        <v>27</v>
      </c>
      <c r="B80" s="231" t="s">
        <v>120</v>
      </c>
      <c r="C80" s="221" t="s">
        <v>121</v>
      </c>
      <c r="D80" s="192"/>
      <c r="E80" s="193"/>
      <c r="F80" s="194"/>
      <c r="G80" s="195"/>
      <c r="H80" s="193"/>
      <c r="I80" s="194"/>
      <c r="J80" s="195"/>
      <c r="K80" s="195"/>
      <c r="L80" s="196"/>
    </row>
    <row r="81" spans="1:12" ht="14.1" thickBot="1" x14ac:dyDescent="0.5">
      <c r="A81" s="86" t="s">
        <v>38</v>
      </c>
      <c r="B81" s="232" t="s">
        <v>122</v>
      </c>
      <c r="C81" s="110" t="s">
        <v>121</v>
      </c>
      <c r="D81" s="81" t="s">
        <v>123</v>
      </c>
      <c r="E81" s="336" t="s">
        <v>47</v>
      </c>
      <c r="F81" s="337"/>
      <c r="G81" s="338"/>
      <c r="H81" s="82">
        <v>1</v>
      </c>
      <c r="I81" s="83">
        <v>10000</v>
      </c>
      <c r="J81" s="84">
        <f>H81*I81</f>
        <v>10000</v>
      </c>
      <c r="K81" s="84">
        <f>G81+J81</f>
        <v>10000</v>
      </c>
      <c r="L81" s="85" t="s">
        <v>173</v>
      </c>
    </row>
    <row r="82" spans="1:12" ht="14.1" thickBot="1" x14ac:dyDescent="0.5">
      <c r="A82" s="111" t="s">
        <v>197</v>
      </c>
      <c r="B82" s="97"/>
      <c r="C82" s="98"/>
      <c r="D82" s="99"/>
      <c r="E82" s="100"/>
      <c r="F82" s="101"/>
      <c r="G82" s="102">
        <f>G81</f>
        <v>0</v>
      </c>
      <c r="H82" s="100"/>
      <c r="I82" s="101"/>
      <c r="J82" s="102">
        <f>J81</f>
        <v>10000</v>
      </c>
      <c r="K82" s="102">
        <f>K81</f>
        <v>10000</v>
      </c>
      <c r="L82" s="220"/>
    </row>
    <row r="83" spans="1:12" ht="15.3" thickBot="1" x14ac:dyDescent="0.5">
      <c r="A83" s="125" t="s">
        <v>125</v>
      </c>
      <c r="B83" s="126"/>
      <c r="C83" s="127"/>
      <c r="D83" s="128"/>
      <c r="E83" s="129"/>
      <c r="F83" s="130"/>
      <c r="G83" s="131">
        <f>G36+G40+G45+G51+G56+G61+G66+G71+G79+G82</f>
        <v>0</v>
      </c>
      <c r="H83" s="129"/>
      <c r="I83" s="130"/>
      <c r="J83" s="131">
        <f>J36+J40+J45+J51+J56+J61+J66+J71+J79+J82</f>
        <v>401640</v>
      </c>
      <c r="K83" s="131">
        <f>K36+K40+K45+K51+K56+K61+K66+K71+K79+K82</f>
        <v>401640</v>
      </c>
      <c r="L83" s="233"/>
    </row>
    <row r="84" spans="1:12" ht="14.1" thickBot="1" x14ac:dyDescent="0.5">
      <c r="A84" s="304"/>
      <c r="B84" s="327"/>
      <c r="C84" s="327"/>
      <c r="D84" s="234"/>
      <c r="E84" s="235"/>
      <c r="F84" s="236"/>
      <c r="G84" s="237"/>
      <c r="H84" s="235"/>
      <c r="I84" s="236"/>
      <c r="J84" s="237"/>
      <c r="K84" s="237"/>
      <c r="L84" s="138"/>
    </row>
    <row r="85" spans="1:12" ht="14.4" thickBot="1" x14ac:dyDescent="0.55000000000000004">
      <c r="A85" s="286" t="s">
        <v>126</v>
      </c>
      <c r="B85" s="327"/>
      <c r="C85" s="327"/>
      <c r="D85" s="139"/>
      <c r="E85" s="140"/>
      <c r="F85" s="141"/>
      <c r="G85" s="142">
        <f>G22-G83</f>
        <v>0</v>
      </c>
      <c r="H85" s="143"/>
      <c r="I85" s="141"/>
      <c r="J85" s="144">
        <f>J22-J83</f>
        <v>0</v>
      </c>
      <c r="K85" s="145">
        <f>K22-K83</f>
        <v>0</v>
      </c>
      <c r="L85" s="238"/>
    </row>
    <row r="86" spans="1:12" x14ac:dyDescent="0.45">
      <c r="A86" s="147"/>
      <c r="B86" s="148"/>
      <c r="C86" s="147"/>
      <c r="D86" s="147"/>
      <c r="E86" s="51"/>
      <c r="F86" s="147"/>
      <c r="G86" s="147"/>
      <c r="H86" s="51"/>
      <c r="I86" s="147"/>
      <c r="J86" s="147"/>
      <c r="K86" s="147"/>
      <c r="L86" s="147"/>
    </row>
    <row r="87" spans="1:12" x14ac:dyDescent="0.45">
      <c r="A87" s="147"/>
      <c r="B87" s="148"/>
      <c r="C87" s="147"/>
      <c r="D87" s="147"/>
      <c r="E87" s="51"/>
      <c r="F87" s="147"/>
      <c r="G87" s="147"/>
      <c r="H87" s="51"/>
      <c r="I87" s="147"/>
      <c r="J87" s="147"/>
      <c r="K87" s="147"/>
      <c r="L87" s="147"/>
    </row>
    <row r="88" spans="1:12" x14ac:dyDescent="0.45">
      <c r="A88" s="147" t="s">
        <v>127</v>
      </c>
      <c r="B88" s="148"/>
      <c r="C88" s="149"/>
      <c r="D88" s="147"/>
      <c r="E88" s="150"/>
      <c r="F88" s="149"/>
      <c r="G88" s="147"/>
      <c r="H88" s="150"/>
      <c r="I88" s="149"/>
      <c r="J88" s="149"/>
      <c r="K88" s="149"/>
      <c r="L88" s="147"/>
    </row>
    <row r="89" spans="1:12" ht="14.4" x14ac:dyDescent="0.55000000000000004">
      <c r="A89" s="1"/>
      <c r="B89" s="1"/>
      <c r="C89" s="151" t="s">
        <v>128</v>
      </c>
      <c r="D89" s="147"/>
      <c r="E89" s="284" t="s">
        <v>129</v>
      </c>
      <c r="F89" s="328"/>
      <c r="G89" s="147"/>
      <c r="H89" s="51"/>
      <c r="I89" s="152" t="s">
        <v>130</v>
      </c>
      <c r="J89" s="147"/>
      <c r="K89" s="147"/>
      <c r="L89" s="147"/>
    </row>
    <row r="90" spans="1:12" ht="16.8" x14ac:dyDescent="0.75">
      <c r="A90" s="1"/>
      <c r="B90" s="1"/>
      <c r="C90" s="153"/>
      <c r="D90" s="239"/>
      <c r="E90" s="240"/>
      <c r="F90" s="156"/>
      <c r="G90" s="241"/>
      <c r="H90" s="242"/>
      <c r="I90" s="156"/>
      <c r="J90" s="241"/>
      <c r="K90" s="241"/>
      <c r="L90" s="147"/>
    </row>
    <row r="91" spans="1:12" x14ac:dyDescent="0.45">
      <c r="A91" s="147"/>
      <c r="B91" s="148"/>
      <c r="C91" s="147"/>
      <c r="D91" s="147"/>
      <c r="E91" s="51"/>
      <c r="F91" s="147"/>
      <c r="G91" s="147"/>
      <c r="H91" s="51"/>
      <c r="I91" s="147"/>
      <c r="J91" s="147"/>
      <c r="K91" s="147"/>
      <c r="L91" s="147"/>
    </row>
    <row r="92" spans="1:12" x14ac:dyDescent="0.45">
      <c r="A92" s="147"/>
      <c r="B92" s="148"/>
      <c r="C92" s="147"/>
      <c r="D92" s="147"/>
      <c r="E92" s="51"/>
      <c r="F92" s="147"/>
      <c r="G92" s="147"/>
      <c r="H92" s="51"/>
      <c r="I92" s="147"/>
      <c r="J92" s="147"/>
      <c r="K92" s="147"/>
      <c r="L92" s="147"/>
    </row>
    <row r="93" spans="1:12" x14ac:dyDescent="0.45">
      <c r="A93" s="147"/>
      <c r="B93" s="148"/>
      <c r="C93" s="147"/>
      <c r="D93" s="147"/>
      <c r="E93" s="51"/>
      <c r="F93" s="147"/>
      <c r="G93" s="147"/>
      <c r="H93" s="51"/>
      <c r="I93" s="147"/>
      <c r="J93" s="147"/>
      <c r="K93" s="147"/>
      <c r="L93" s="147"/>
    </row>
    <row r="94" spans="1:12" x14ac:dyDescent="0.45">
      <c r="A94" s="147"/>
      <c r="B94" s="148"/>
      <c r="C94" s="147"/>
      <c r="D94" s="147"/>
      <c r="E94" s="51"/>
      <c r="F94" s="147"/>
      <c r="G94" s="147"/>
      <c r="H94" s="51"/>
      <c r="I94" s="147"/>
      <c r="J94" s="147"/>
      <c r="K94" s="147"/>
      <c r="L94" s="147"/>
    </row>
    <row r="95" spans="1:12" x14ac:dyDescent="0.45">
      <c r="A95" s="147"/>
      <c r="B95" s="148"/>
      <c r="C95" s="147"/>
      <c r="D95" s="147"/>
      <c r="E95" s="51"/>
      <c r="F95" s="147"/>
      <c r="G95" s="147"/>
      <c r="H95" s="51"/>
      <c r="I95" s="147"/>
      <c r="J95" s="147"/>
      <c r="K95" s="147"/>
      <c r="L95" s="147"/>
    </row>
    <row r="96" spans="1:12" ht="14.4" x14ac:dyDescent="0.55000000000000004">
      <c r="A96" s="1"/>
      <c r="B96" s="2"/>
      <c r="C96" s="1"/>
      <c r="D96" s="1"/>
      <c r="E96" s="3"/>
      <c r="F96" s="1"/>
      <c r="G96" s="1"/>
      <c r="H96" s="3"/>
      <c r="I96" s="1"/>
      <c r="J96" s="1"/>
      <c r="K96" s="1"/>
      <c r="L96" s="1"/>
    </row>
  </sheetData>
  <mergeCells count="18">
    <mergeCell ref="A85:C85"/>
    <mergeCell ref="E89:F89"/>
    <mergeCell ref="A23:C23"/>
    <mergeCell ref="E31:G32"/>
    <mergeCell ref="E34:G35"/>
    <mergeCell ref="E73:G73"/>
    <mergeCell ref="E81:G81"/>
    <mergeCell ref="A84:C84"/>
    <mergeCell ref="A12:L12"/>
    <mergeCell ref="A13:L13"/>
    <mergeCell ref="A15:L15"/>
    <mergeCell ref="A17:A18"/>
    <mergeCell ref="B17:B18"/>
    <mergeCell ref="C17:C18"/>
    <mergeCell ref="D17:D18"/>
    <mergeCell ref="E17:G17"/>
    <mergeCell ref="H17:J17"/>
    <mergeCell ref="L17:L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Звіт</vt:lpstr>
      <vt:lpstr>Реєстр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2021-01-28T17:34:02Z</cp:lastPrinted>
  <dcterms:modified xsi:type="dcterms:W3CDTF">2021-01-29T14:26:57Z</dcterms:modified>
</cp:coreProperties>
</file>