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ela-2020-zvit-ostatochno\el-kabinet\"/>
    </mc:Choice>
  </mc:AlternateContent>
  <xr:revisionPtr revIDLastSave="0" documentId="13_ncr:1_{A8F6F9A2-25BB-4BCE-BBB5-4A38DE02AFB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>Звіт!$A$19:$T$19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2" l="1"/>
  <c r="F28" i="2"/>
  <c r="D28" i="2"/>
  <c r="I17" i="2"/>
  <c r="F17" i="2"/>
  <c r="D17" i="2"/>
  <c r="R94" i="1"/>
  <c r="P94" i="1"/>
  <c r="J94" i="1"/>
  <c r="G94" i="1"/>
  <c r="R93" i="1"/>
  <c r="Q93" i="1"/>
  <c r="Q94" i="1" s="1"/>
  <c r="P93" i="1"/>
  <c r="M93" i="1"/>
  <c r="M94" i="1" s="1"/>
  <c r="J91" i="1"/>
  <c r="G91" i="1"/>
  <c r="R90" i="1"/>
  <c r="Q90" i="1"/>
  <c r="S90" i="1" s="1"/>
  <c r="P90" i="1"/>
  <c r="M90" i="1"/>
  <c r="R89" i="1"/>
  <c r="R91" i="1" s="1"/>
  <c r="P89" i="1"/>
  <c r="P91" i="1" s="1"/>
  <c r="M89" i="1"/>
  <c r="M91" i="1" s="1"/>
  <c r="M87" i="1"/>
  <c r="P86" i="1"/>
  <c r="M86" i="1"/>
  <c r="J86" i="1"/>
  <c r="R86" i="1" s="1"/>
  <c r="G86" i="1"/>
  <c r="Q86" i="1" s="1"/>
  <c r="S86" i="1" s="1"/>
  <c r="P85" i="1"/>
  <c r="M85" i="1"/>
  <c r="J85" i="1"/>
  <c r="R85" i="1" s="1"/>
  <c r="G85" i="1"/>
  <c r="Q85" i="1" s="1"/>
  <c r="S85" i="1" s="1"/>
  <c r="P84" i="1"/>
  <c r="P87" i="1" s="1"/>
  <c r="M84" i="1"/>
  <c r="J84" i="1"/>
  <c r="J87" i="1" s="1"/>
  <c r="G84" i="1"/>
  <c r="Q84" i="1" s="1"/>
  <c r="M82" i="1"/>
  <c r="P81" i="1"/>
  <c r="M81" i="1"/>
  <c r="J81" i="1"/>
  <c r="R81" i="1" s="1"/>
  <c r="G81" i="1"/>
  <c r="Q81" i="1" s="1"/>
  <c r="P80" i="1"/>
  <c r="M80" i="1"/>
  <c r="J80" i="1"/>
  <c r="R80" i="1" s="1"/>
  <c r="G80" i="1"/>
  <c r="Q80" i="1" s="1"/>
  <c r="P79" i="1"/>
  <c r="P82" i="1" s="1"/>
  <c r="M79" i="1"/>
  <c r="J79" i="1"/>
  <c r="J82" i="1" s="1"/>
  <c r="G79" i="1"/>
  <c r="Q79" i="1" s="1"/>
  <c r="P76" i="1"/>
  <c r="M76" i="1"/>
  <c r="J76" i="1"/>
  <c r="R76" i="1" s="1"/>
  <c r="G76" i="1"/>
  <c r="Q76" i="1" s="1"/>
  <c r="P75" i="1"/>
  <c r="M75" i="1"/>
  <c r="J75" i="1"/>
  <c r="R75" i="1" s="1"/>
  <c r="G75" i="1"/>
  <c r="Q75" i="1" s="1"/>
  <c r="P74" i="1"/>
  <c r="M74" i="1"/>
  <c r="J74" i="1"/>
  <c r="R74" i="1" s="1"/>
  <c r="G74" i="1"/>
  <c r="Q74" i="1" s="1"/>
  <c r="P73" i="1"/>
  <c r="M73" i="1"/>
  <c r="J73" i="1"/>
  <c r="R73" i="1" s="1"/>
  <c r="G73" i="1"/>
  <c r="Q73" i="1" s="1"/>
  <c r="P72" i="1"/>
  <c r="M72" i="1"/>
  <c r="J72" i="1"/>
  <c r="R72" i="1" s="1"/>
  <c r="G72" i="1"/>
  <c r="Q72" i="1" s="1"/>
  <c r="P71" i="1"/>
  <c r="M71" i="1"/>
  <c r="J71" i="1"/>
  <c r="R71" i="1" s="1"/>
  <c r="G71" i="1"/>
  <c r="Q71" i="1" s="1"/>
  <c r="P70" i="1"/>
  <c r="M70" i="1"/>
  <c r="J70" i="1"/>
  <c r="R70" i="1" s="1"/>
  <c r="G70" i="1"/>
  <c r="Q70" i="1" s="1"/>
  <c r="P69" i="1"/>
  <c r="M69" i="1"/>
  <c r="J69" i="1"/>
  <c r="R69" i="1" s="1"/>
  <c r="G69" i="1"/>
  <c r="Q69" i="1" s="1"/>
  <c r="P68" i="1"/>
  <c r="M68" i="1"/>
  <c r="J68" i="1"/>
  <c r="R68" i="1" s="1"/>
  <c r="G68" i="1"/>
  <c r="Q68" i="1" s="1"/>
  <c r="P67" i="1"/>
  <c r="M67" i="1"/>
  <c r="J67" i="1"/>
  <c r="R67" i="1" s="1"/>
  <c r="G67" i="1"/>
  <c r="Q67" i="1" s="1"/>
  <c r="P66" i="1"/>
  <c r="M66" i="1"/>
  <c r="J66" i="1"/>
  <c r="R66" i="1" s="1"/>
  <c r="G66" i="1"/>
  <c r="Q66" i="1" s="1"/>
  <c r="P65" i="1"/>
  <c r="P77" i="1" s="1"/>
  <c r="M65" i="1"/>
  <c r="M77" i="1" s="1"/>
  <c r="J65" i="1"/>
  <c r="J77" i="1" s="1"/>
  <c r="G65" i="1"/>
  <c r="G77" i="1" s="1"/>
  <c r="J63" i="1"/>
  <c r="P62" i="1"/>
  <c r="M62" i="1"/>
  <c r="J62" i="1"/>
  <c r="R62" i="1" s="1"/>
  <c r="G62" i="1"/>
  <c r="Q62" i="1" s="1"/>
  <c r="P61" i="1"/>
  <c r="P63" i="1" s="1"/>
  <c r="M61" i="1"/>
  <c r="J61" i="1"/>
  <c r="R61" i="1" s="1"/>
  <c r="G61" i="1"/>
  <c r="Q61" i="1" s="1"/>
  <c r="P60" i="1"/>
  <c r="M60" i="1"/>
  <c r="M63" i="1" s="1"/>
  <c r="J60" i="1"/>
  <c r="R60" i="1" s="1"/>
  <c r="R63" i="1" s="1"/>
  <c r="G60" i="1"/>
  <c r="G63" i="1" s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M55" i="1"/>
  <c r="J55" i="1"/>
  <c r="R55" i="1" s="1"/>
  <c r="G55" i="1"/>
  <c r="Q55" i="1" s="1"/>
  <c r="P54" i="1"/>
  <c r="P58" i="1" s="1"/>
  <c r="M54" i="1"/>
  <c r="M58" i="1" s="1"/>
  <c r="J54" i="1"/>
  <c r="J58" i="1" s="1"/>
  <c r="G54" i="1"/>
  <c r="G58" i="1" s="1"/>
  <c r="G52" i="1"/>
  <c r="P51" i="1"/>
  <c r="M51" i="1"/>
  <c r="J51" i="1"/>
  <c r="R51" i="1" s="1"/>
  <c r="G51" i="1"/>
  <c r="Q51" i="1" s="1"/>
  <c r="P50" i="1"/>
  <c r="M50" i="1"/>
  <c r="M52" i="1" s="1"/>
  <c r="J50" i="1"/>
  <c r="R50" i="1" s="1"/>
  <c r="G50" i="1"/>
  <c r="Q50" i="1" s="1"/>
  <c r="P49" i="1"/>
  <c r="P52" i="1" s="1"/>
  <c r="M49" i="1"/>
  <c r="J49" i="1"/>
  <c r="J52" i="1" s="1"/>
  <c r="G49" i="1"/>
  <c r="Q49" i="1" s="1"/>
  <c r="G47" i="1"/>
  <c r="P46" i="1"/>
  <c r="M46" i="1"/>
  <c r="J46" i="1"/>
  <c r="R46" i="1" s="1"/>
  <c r="G46" i="1"/>
  <c r="Q46" i="1" s="1"/>
  <c r="S46" i="1" s="1"/>
  <c r="P45" i="1"/>
  <c r="P47" i="1" s="1"/>
  <c r="M45" i="1"/>
  <c r="M47" i="1" s="1"/>
  <c r="J45" i="1"/>
  <c r="J47" i="1" s="1"/>
  <c r="G45" i="1"/>
  <c r="Q45" i="1" s="1"/>
  <c r="Q42" i="1"/>
  <c r="S42" i="1" s="1"/>
  <c r="P42" i="1"/>
  <c r="R42" i="1" s="1"/>
  <c r="M42" i="1"/>
  <c r="R41" i="1"/>
  <c r="R39" i="1" s="1"/>
  <c r="Q41" i="1"/>
  <c r="S41" i="1" s="1"/>
  <c r="P41" i="1"/>
  <c r="M41" i="1"/>
  <c r="R40" i="1"/>
  <c r="P40" i="1"/>
  <c r="M40" i="1"/>
  <c r="M39" i="1" s="1"/>
  <c r="P39" i="1"/>
  <c r="Q38" i="1"/>
  <c r="S38" i="1" s="1"/>
  <c r="P38" i="1"/>
  <c r="R38" i="1" s="1"/>
  <c r="M38" i="1"/>
  <c r="R37" i="1"/>
  <c r="Q37" i="1"/>
  <c r="S37" i="1" s="1"/>
  <c r="P37" i="1"/>
  <c r="M37" i="1"/>
  <c r="R36" i="1"/>
  <c r="P36" i="1"/>
  <c r="M36" i="1"/>
  <c r="Q36" i="1" s="1"/>
  <c r="S36" i="1" s="1"/>
  <c r="P35" i="1"/>
  <c r="R35" i="1" s="1"/>
  <c r="M35" i="1"/>
  <c r="Q35" i="1" s="1"/>
  <c r="Q34" i="1"/>
  <c r="S34" i="1" s="1"/>
  <c r="P34" i="1"/>
  <c r="R34" i="1" s="1"/>
  <c r="M34" i="1"/>
  <c r="R33" i="1"/>
  <c r="Q33" i="1"/>
  <c r="S33" i="1" s="1"/>
  <c r="P33" i="1"/>
  <c r="M33" i="1"/>
  <c r="R32" i="1"/>
  <c r="P32" i="1"/>
  <c r="M32" i="1"/>
  <c r="Q32" i="1" s="1"/>
  <c r="S32" i="1" s="1"/>
  <c r="P31" i="1"/>
  <c r="P30" i="1" s="1"/>
  <c r="M31" i="1"/>
  <c r="Q31" i="1" s="1"/>
  <c r="M30" i="1"/>
  <c r="P29" i="1"/>
  <c r="M29" i="1"/>
  <c r="J29" i="1"/>
  <c r="R29" i="1" s="1"/>
  <c r="G29" i="1"/>
  <c r="Q29" i="1" s="1"/>
  <c r="S29" i="1" s="1"/>
  <c r="P28" i="1"/>
  <c r="M28" i="1"/>
  <c r="J28" i="1"/>
  <c r="R28" i="1" s="1"/>
  <c r="G28" i="1"/>
  <c r="Q28" i="1" s="1"/>
  <c r="S28" i="1" s="1"/>
  <c r="P27" i="1"/>
  <c r="P26" i="1" s="1"/>
  <c r="P43" i="1" s="1"/>
  <c r="P95" i="1" s="1"/>
  <c r="M27" i="1"/>
  <c r="J27" i="1"/>
  <c r="J26" i="1" s="1"/>
  <c r="J43" i="1" s="1"/>
  <c r="G27" i="1"/>
  <c r="Q27" i="1" s="1"/>
  <c r="M26" i="1"/>
  <c r="M43" i="1" s="1"/>
  <c r="M95" i="1" s="1"/>
  <c r="G26" i="1"/>
  <c r="G43" i="1" s="1"/>
  <c r="P22" i="1"/>
  <c r="J22" i="1"/>
  <c r="G22" i="1"/>
  <c r="P21" i="1"/>
  <c r="R21" i="1" s="1"/>
  <c r="R22" i="1" s="1"/>
  <c r="M21" i="1"/>
  <c r="M22" i="1" s="1"/>
  <c r="Q26" i="1" l="1"/>
  <c r="Q47" i="1"/>
  <c r="Q87" i="1"/>
  <c r="M97" i="1"/>
  <c r="P97" i="1"/>
  <c r="J95" i="1"/>
  <c r="J97" i="1" s="1"/>
  <c r="Q30" i="1"/>
  <c r="S31" i="1"/>
  <c r="S35" i="1"/>
  <c r="Q52" i="1"/>
  <c r="S50" i="1"/>
  <c r="S51" i="1"/>
  <c r="G95" i="1"/>
  <c r="G97" i="1" s="1"/>
  <c r="S55" i="1"/>
  <c r="S56" i="1"/>
  <c r="S57" i="1"/>
  <c r="S61" i="1"/>
  <c r="S62" i="1"/>
  <c r="S66" i="1"/>
  <c r="S67" i="1"/>
  <c r="S68" i="1"/>
  <c r="S69" i="1"/>
  <c r="S70" i="1"/>
  <c r="S71" i="1"/>
  <c r="S72" i="1"/>
  <c r="S73" i="1"/>
  <c r="S74" i="1"/>
  <c r="S75" i="1"/>
  <c r="S76" i="1"/>
  <c r="Q82" i="1"/>
  <c r="S80" i="1"/>
  <c r="S81" i="1"/>
  <c r="R27" i="1"/>
  <c r="R26" i="1" s="1"/>
  <c r="R31" i="1"/>
  <c r="R30" i="1" s="1"/>
  <c r="Q40" i="1"/>
  <c r="Q60" i="1"/>
  <c r="Q65" i="1"/>
  <c r="R79" i="1"/>
  <c r="R82" i="1" s="1"/>
  <c r="G82" i="1"/>
  <c r="R84" i="1"/>
  <c r="R87" i="1" s="1"/>
  <c r="G87" i="1"/>
  <c r="S93" i="1"/>
  <c r="S94" i="1" s="1"/>
  <c r="R45" i="1"/>
  <c r="R47" i="1" s="1"/>
  <c r="Q54" i="1"/>
  <c r="R65" i="1"/>
  <c r="R77" i="1" s="1"/>
  <c r="Q89" i="1"/>
  <c r="R49" i="1"/>
  <c r="R52" i="1" s="1"/>
  <c r="R54" i="1"/>
  <c r="R58" i="1" s="1"/>
  <c r="Q21" i="1"/>
  <c r="Q39" i="1" l="1"/>
  <c r="S40" i="1"/>
  <c r="S39" i="1" s="1"/>
  <c r="S43" i="1" s="1"/>
  <c r="Q43" i="1"/>
  <c r="S54" i="1"/>
  <c r="S58" i="1" s="1"/>
  <c r="Q58" i="1"/>
  <c r="S60" i="1"/>
  <c r="S63" i="1" s="1"/>
  <c r="Q63" i="1"/>
  <c r="S49" i="1"/>
  <c r="S52" i="1" s="1"/>
  <c r="S84" i="1"/>
  <c r="S87" i="1" s="1"/>
  <c r="S27" i="1"/>
  <c r="S26" i="1" s="1"/>
  <c r="S89" i="1"/>
  <c r="S91" i="1" s="1"/>
  <c r="Q91" i="1"/>
  <c r="Q22" i="1"/>
  <c r="S21" i="1"/>
  <c r="S22" i="1" s="1"/>
  <c r="S65" i="1"/>
  <c r="S77" i="1" s="1"/>
  <c r="Q77" i="1"/>
  <c r="R43" i="1"/>
  <c r="R95" i="1" s="1"/>
  <c r="R97" i="1" s="1"/>
  <c r="S79" i="1"/>
  <c r="S82" i="1" s="1"/>
  <c r="S45" i="1"/>
  <c r="S47" i="1" s="1"/>
  <c r="S30" i="1" l="1"/>
  <c r="Q95" i="1"/>
  <c r="Q97" i="1" s="1"/>
  <c r="S95" i="1"/>
  <c r="S97" i="1" s="1"/>
</calcChain>
</file>

<file path=xl/sharedStrings.xml><?xml version="1.0" encoding="utf-8"?>
<sst xmlns="http://schemas.openxmlformats.org/spreadsheetml/2006/main" count="321" uniqueCount="187">
  <si>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</si>
  <si>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</si>
  <si>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</si>
  <si>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</si>
  <si>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</si>
  <si>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</si>
  <si>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</si>
  <si>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</si>
  <si>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</si>
  <si>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</si>
  <si>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</si>
  <si>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</si>
  <si>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</si>
  <si>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</si>
  <si>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</si>
  <si>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</si>
  <si>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</si>
  <si>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</si>
  <si>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</si>
  <si>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</si>
  <si>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</si>
  <si>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</si>
  <si>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</si>
  <si>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</si>
  <si>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</si>
  <si>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</si>
  <si>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</si>
  <si>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</si>
  <si>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</si>
  <si>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</si>
  <si>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</si>
  <si>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</si>
  <si>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</si>
  <si>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</si>
  <si>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</si>
  <si>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</si>
  <si>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</si>
  <si>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</si>
  <si>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</si>
  <si>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</si>
  <si>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</si>
  <si>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</si>
  <si>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</si>
  <si>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</si>
  <si>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</si>
  <si>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</si>
  <si>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</si>
  <si>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Десятников Микола Михайлович. Співкоординація проекту, участь в проведеннях інтерв’ю в якості журналіста під час експедиції.</t>
  </si>
  <si>
    <t>НЕ ЗАПОВНЮЄТЬСЯ!</t>
  </si>
  <si>
    <t>1.2.2</t>
  </si>
  <si>
    <t>Черемський Роман Петрович. Співкоординація проекту, участь в проведеннях інтерв’ю в якості журналіста і оператора під час експедиції. Відеомонтаж.</t>
  </si>
  <si>
    <t>1.2.3</t>
  </si>
  <si>
    <t>Калита Микола Іванович. Участь в проведеннях інтерв’ю в якості оператора та звукорежисера під час експедиції. Відеомонтаж.</t>
  </si>
  <si>
    <t>1.2.4</t>
  </si>
  <si>
    <t>Чуприна Максим Віталійович. Просування оприлюднених відео, поширення інформації про проект, PR.</t>
  </si>
  <si>
    <t>1.2.5</t>
  </si>
  <si>
    <t>Хомайко Юрій Миколайович. Журналістська діяльність в проекті, редагування матеріалів</t>
  </si>
  <si>
    <t>1.2.6</t>
  </si>
  <si>
    <t>Алексєєв Ігор Геннадійович. Бухгалтерський облік, складання звітності.  Просування оприлюднених відео, поширення інформації про проект, PR.</t>
  </si>
  <si>
    <t>1.2.7</t>
  </si>
  <si>
    <t>Дяченко Валерій Петрович. Журналістська діяльність в проекті, редагування матеріалів</t>
  </si>
  <si>
    <t>1.2.8</t>
  </si>
  <si>
    <t>Яковенко Віталій Сергійович. Забезпечення якісного освітлення під час відеозаписів інтерв’ю. Робота зі звуком під час відеомонтажу.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</si>
  <si>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</si>
  <si>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</si>
  <si>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</si>
  <si>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</si>
  <si>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</si>
  <si>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</si>
  <si>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</si>
  <si>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</si>
  <si>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</si>
  <si>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</si>
  <si>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</si>
  <si>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</si>
  <si>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</si>
  <si>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</si>
  <si>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</si>
  <si>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</si>
  <si>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</si>
  <si>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</si>
  <si>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</si>
  <si>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</si>
  <si>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</si>
  <si>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</si>
  <si>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</si>
  <si>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</si>
  <si>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</si>
  <si>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</si>
  <si>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</si>
  <si>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</si>
  <si>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</si>
  <si>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</si>
  <si>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</si>
  <si>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</si>
  <si>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</si>
  <si>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Мікробус фургон, дизель, 2500 см.куб. із забезпеченням витрат палива та інших витрат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</si>
  <si>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</si>
  <si>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</si>
  <si>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</si>
  <si>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</si>
  <si>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</si>
  <si>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</si>
  <si>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</si>
  <si>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</si>
  <si>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Зовнішній жорсткий диск обсягом 4 Тб, інтерфейс usb 3.0</t>
  </si>
  <si>
    <t>6.2</t>
  </si>
  <si>
    <t>Карта пам'яті 128 Гб class 10</t>
  </si>
  <si>
    <t>шт</t>
  </si>
  <si>
    <t>6.3</t>
  </si>
  <si>
    <t>Карта пам'яті 512 Гб class 10</t>
  </si>
  <si>
    <t>6.4</t>
  </si>
  <si>
    <t>Павербанк 20 000 mAh зі швидким зарядом, роз'ємом type-c</t>
  </si>
  <si>
    <t>6.5</t>
  </si>
  <si>
    <t>Павербанк 10 000 mAh зі швидким зарядом, роз'ємом type-c</t>
  </si>
  <si>
    <t>6.6</t>
  </si>
  <si>
    <t>Концентратор на 2 type-c, usb, hdmi, слотами для карт пам'яті</t>
  </si>
  <si>
    <t>6.7</t>
  </si>
  <si>
    <t>Аккумулятор 100 Ah/h</t>
  </si>
  <si>
    <t>6.8</t>
  </si>
  <si>
    <t>Інвертор струму 12-220V</t>
  </si>
  <si>
    <t>6.9</t>
  </si>
  <si>
    <t>Електрогенератор 2.5 кВа</t>
  </si>
  <si>
    <t>6.10</t>
  </si>
  <si>
    <t>Модем для користування інтернетом 4G</t>
  </si>
  <si>
    <t>6.11</t>
  </si>
  <si>
    <t>Антена для 4G</t>
  </si>
  <si>
    <t>6.12</t>
  </si>
  <si>
    <t>Штативи для відеокамер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</si>
  <si>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</si>
  <si>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</si>
  <si>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</si>
  <si>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</si>
  <si>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</si>
  <si>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</si>
  <si>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</si>
  <si>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</si>
  <si>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</si>
  <si>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</si>
  <si>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</si>
  <si>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</si>
  <si>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</si>
  <si>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</si>
  <si>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</si>
  <si>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</si>
  <si>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</si>
  <si>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</si>
  <si>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</si>
  <si>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</si>
  <si>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</si>
  <si>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</si>
  <si>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</si>
  <si>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</si>
  <si>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</si>
  <si>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</si>
  <si>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</si>
  <si>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</si>
  <si>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</si>
  <si>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</si>
  <si>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</si>
  <si>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</si>
  <si>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</si>
  <si>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</si>
  <si>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</si>
  <si>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</si>
  <si>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
"___"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</si>
  <si>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</si>
  <si>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</si>
  <si>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</si>
  <si>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</si>
  <si>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</si>
  <si>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</si>
  <si>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</si>
  <si>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</si>
  <si>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</si>
  <si>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</si>
  <si>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</si>
  <si>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</si>
  <si>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</si>
  <si>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</si>
  <si>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</si>
  <si>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</si>
  <si>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</si>
  <si>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Додаток № 4</t>
  </si>
  <si>
    <r>
      <t>№</t>
    </r>
    <r>
      <rPr>
        <u/>
        <sz val="11"/>
        <color rgb="FF000000"/>
        <rFont val="Calibri"/>
        <family val="2"/>
        <charset val="204"/>
      </rPr>
      <t xml:space="preserve"> 3ORG21-26434 </t>
    </r>
    <r>
      <rPr>
        <sz val="11"/>
        <color rgb="FF000000"/>
        <rFont val="Calibri"/>
        <family val="2"/>
        <charset val="1"/>
      </rPr>
      <t>від "</t>
    </r>
    <r>
      <rPr>
        <u/>
        <sz val="11"/>
        <color rgb="FF000000"/>
        <rFont val="Calibri"/>
        <family val="2"/>
        <charset val="204"/>
      </rPr>
      <t xml:space="preserve"> 26</t>
    </r>
    <r>
      <rPr>
        <sz val="11"/>
        <color rgb="FF000000"/>
        <rFont val="Calibri"/>
        <family val="2"/>
        <charset val="1"/>
      </rPr>
      <t xml:space="preserve"> "</t>
    </r>
    <r>
      <rPr>
        <u/>
        <sz val="11"/>
        <color rgb="FF000000"/>
        <rFont val="Calibri"/>
        <family val="2"/>
        <charset val="204"/>
      </rPr>
      <t xml:space="preserve"> листопада </t>
    </r>
    <r>
      <rPr>
        <sz val="11"/>
        <color rgb="FF000000"/>
        <rFont val="Calibri"/>
        <family val="2"/>
        <charset val="1"/>
      </rPr>
      <t>2020 року</t>
    </r>
  </si>
  <si>
    <t>Десятников М. М.</t>
  </si>
  <si>
    <t>Особа за довіреністю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</si>
</sst>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"/>
    <numFmt numFmtId="165" formatCode="#,##0.00_ ;[Red]\-#,##0.00,"/>
    <numFmt numFmtId="166" formatCode="_-* #,##0.00,_₴_-;\-* #,##0.00,_₴_-;_-* \-??\ _₴_-;_-@"/>
    <numFmt numFmtId="167" formatCode="_-* #,##0.00_-;\-* #,##0.00_-;_-* \-??_-;_-@"/>
  </numFmts>
  <fonts count="20" x14ac:knownFonts="1">
    <font>
      <sz val="11"/>
      <color rgb="FF000000"/>
      <name val="Arial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2"/>
      <color rgb="FF000000"/>
      <name val="Arial"/>
      <family val="2"/>
      <charset val="1"/>
    </font>
    <font>
      <sz val="10"/>
      <color rgb="FF000000"/>
      <name val="Calibri"/>
      <family val="2"/>
      <charset val="204"/>
    </font>
    <font>
      <sz val="10"/>
      <color rgb="FFFF0000"/>
      <name val="Arial"/>
      <family val="2"/>
      <charset val="1"/>
    </font>
    <font>
      <b/>
      <sz val="10"/>
      <color rgb="FF000000"/>
      <name val="Calibri"/>
      <family val="2"/>
      <charset val="204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vertAlign val="superscript"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F0D9"/>
      </patternFill>
    </fill>
    <fill>
      <patternFill patternType="solid">
        <fgColor rgb="FFD8D8D8"/>
        <bgColor rgb="FFE2EFD9"/>
      </patternFill>
    </fill>
    <fill>
      <patternFill patternType="solid">
        <fgColor rgb="FFE2F0D9"/>
        <bgColor rgb="FFE2EFD9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166" fontId="3" fillId="4" borderId="23" xfId="0" applyNumberFormat="1" applyFont="1" applyFill="1" applyBorder="1" applyAlignment="1">
      <alignment horizontal="left" wrapText="1"/>
    </xf>
    <xf numFmtId="166" fontId="5" fillId="0" borderId="23" xfId="0" applyNumberFormat="1" applyFont="1" applyBorder="1" applyAlignment="1">
      <alignment horizontal="center" wrapText="1"/>
    </xf>
    <xf numFmtId="4" fontId="5" fillId="0" borderId="3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vertical="top" wrapText="1"/>
    </xf>
    <xf numFmtId="165" fontId="6" fillId="4" borderId="16" xfId="0" applyNumberFormat="1" applyFont="1" applyFill="1" applyBorder="1" applyAlignment="1">
      <alignment vertical="top" wrapText="1"/>
    </xf>
    <xf numFmtId="3" fontId="6" fillId="4" borderId="13" xfId="0" applyNumberFormat="1" applyFont="1" applyFill="1" applyBorder="1" applyAlignment="1">
      <alignment vertical="top" wrapText="1"/>
    </xf>
    <xf numFmtId="4" fontId="6" fillId="4" borderId="14" xfId="0" applyNumberFormat="1" applyFont="1" applyFill="1" applyBorder="1" applyAlignment="1">
      <alignment vertical="top" wrapText="1"/>
    </xf>
    <xf numFmtId="4" fontId="6" fillId="4" borderId="15" xfId="0" applyNumberFormat="1" applyFont="1" applyFill="1" applyBorder="1" applyAlignment="1">
      <alignment horizontal="right" vertical="top" wrapText="1"/>
    </xf>
    <xf numFmtId="0" fontId="6" fillId="4" borderId="17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166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167" fontId="8" fillId="4" borderId="23" xfId="0" applyNumberFormat="1" applyFont="1" applyFill="1" applyBorder="1" applyAlignment="1">
      <alignment vertical="top"/>
    </xf>
    <xf numFmtId="167" fontId="3" fillId="4" borderId="24" xfId="0" applyNumberFormat="1" applyFont="1" applyFill="1" applyBorder="1" applyAlignment="1">
      <alignment horizontal="center" vertical="top"/>
    </xf>
    <xf numFmtId="167" fontId="3" fillId="4" borderId="24" xfId="0" applyNumberFormat="1" applyFont="1" applyFill="1" applyBorder="1" applyAlignment="1">
      <alignment vertical="top"/>
    </xf>
    <xf numFmtId="167" fontId="3" fillId="4" borderId="5" xfId="0" applyNumberFormat="1" applyFont="1" applyFill="1" applyBorder="1" applyAlignment="1">
      <alignment vertical="top"/>
    </xf>
    <xf numFmtId="3" fontId="3" fillId="4" borderId="25" xfId="0" applyNumberFormat="1" applyFont="1" applyFill="1" applyBorder="1" applyAlignment="1">
      <alignment vertical="top"/>
    </xf>
    <xf numFmtId="4" fontId="3" fillId="4" borderId="26" xfId="0" applyNumberFormat="1" applyFont="1" applyFill="1" applyBorder="1" applyAlignment="1">
      <alignment vertical="top"/>
    </xf>
    <xf numFmtId="4" fontId="3" fillId="4" borderId="27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165" fontId="6" fillId="4" borderId="29" xfId="0" applyNumberFormat="1" applyFont="1" applyFill="1" applyBorder="1" applyAlignment="1">
      <alignment vertical="top" wrapText="1"/>
    </xf>
    <xf numFmtId="3" fontId="6" fillId="4" borderId="9" xfId="0" applyNumberFormat="1" applyFont="1" applyFill="1" applyBorder="1" applyAlignment="1">
      <alignment vertical="top" wrapText="1"/>
    </xf>
    <xf numFmtId="4" fontId="6" fillId="4" borderId="10" xfId="0" applyNumberFormat="1" applyFont="1" applyFill="1" applyBorder="1" applyAlignment="1">
      <alignment vertical="top" wrapText="1"/>
    </xf>
    <xf numFmtId="4" fontId="6" fillId="4" borderId="11" xfId="0" applyNumberFormat="1" applyFont="1" applyFill="1" applyBorder="1" applyAlignment="1">
      <alignment horizontal="right" vertical="top" wrapText="1"/>
    </xf>
    <xf numFmtId="0" fontId="6" fillId="4" borderId="12" xfId="0" applyFont="1" applyFill="1" applyBorder="1" applyAlignment="1">
      <alignment vertical="top" wrapText="1"/>
    </xf>
    <xf numFmtId="166" fontId="4" fillId="5" borderId="30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31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3" xfId="0" applyNumberFormat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166" fontId="4" fillId="5" borderId="24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vertical="center" wrapText="1"/>
    </xf>
    <xf numFmtId="166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4" xfId="0" applyNumberFormat="1" applyFont="1" applyBorder="1" applyAlignment="1">
      <alignment horizontal="center" vertical="top" wrapText="1"/>
    </xf>
    <xf numFmtId="3" fontId="5" fillId="0" borderId="36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21" xfId="0" applyNumberFormat="1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2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3" fontId="9" fillId="0" borderId="47" xfId="0" applyNumberFormat="1" applyFont="1" applyBorder="1" applyAlignment="1">
      <alignment horizontal="center" vertical="top" wrapText="1"/>
    </xf>
    <xf numFmtId="4" fontId="9" fillId="0" borderId="47" xfId="0" applyNumberFormat="1" applyFont="1" applyBorder="1" applyAlignment="1">
      <alignment horizontal="center" vertical="top" wrapText="1"/>
    </xf>
    <xf numFmtId="166" fontId="9" fillId="0" borderId="47" xfId="0" applyNumberFormat="1" applyFont="1" applyBorder="1" applyAlignment="1">
      <alignment vertical="top" wrapText="1"/>
    </xf>
    <xf numFmtId="166" fontId="9" fillId="0" borderId="48" xfId="0" applyNumberFormat="1" applyFont="1" applyBorder="1" applyAlignment="1">
      <alignment vertical="top" wrapText="1"/>
    </xf>
    <xf numFmtId="166" fontId="4" fillId="6" borderId="1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horizontal="center" vertical="center"/>
    </xf>
    <xf numFmtId="166" fontId="5" fillId="6" borderId="3" xfId="0" applyNumberFormat="1" applyFont="1" applyFill="1" applyBorder="1" applyAlignment="1">
      <alignment vertical="center"/>
    </xf>
    <xf numFmtId="166" fontId="5" fillId="6" borderId="5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right" vertical="center" wrapText="1"/>
    </xf>
    <xf numFmtId="0" fontId="5" fillId="6" borderId="32" xfId="0" applyFont="1" applyFill="1" applyBorder="1" applyAlignment="1">
      <alignment vertical="center" wrapText="1"/>
    </xf>
    <xf numFmtId="4" fontId="4" fillId="5" borderId="24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" vertical="top" wrapText="1"/>
    </xf>
    <xf numFmtId="167" fontId="5" fillId="0" borderId="50" xfId="0" applyNumberFormat="1" applyFont="1" applyBorder="1" applyAlignment="1">
      <alignment vertical="top" wrapText="1"/>
    </xf>
    <xf numFmtId="167" fontId="5" fillId="0" borderId="19" xfId="0" applyNumberFormat="1" applyFont="1" applyBorder="1" applyAlignment="1">
      <alignment vertical="top" wrapText="1"/>
    </xf>
    <xf numFmtId="167" fontId="5" fillId="0" borderId="51" xfId="0" applyNumberFormat="1" applyFont="1" applyBorder="1" applyAlignment="1">
      <alignment vertical="top" wrapText="1"/>
    </xf>
    <xf numFmtId="167" fontId="9" fillId="0" borderId="52" xfId="0" applyNumberFormat="1" applyFont="1" applyBorder="1" applyAlignment="1">
      <alignment horizontal="left" vertical="top" wrapText="1"/>
    </xf>
    <xf numFmtId="167" fontId="5" fillId="0" borderId="50" xfId="0" applyNumberFormat="1" applyFont="1" applyBorder="1" applyAlignment="1">
      <alignment horizontal="left" vertical="top" wrapText="1"/>
    </xf>
    <xf numFmtId="167" fontId="5" fillId="0" borderId="53" xfId="0" applyNumberFormat="1" applyFont="1" applyBorder="1" applyAlignment="1">
      <alignment horizontal="left" vertical="top" wrapText="1"/>
    </xf>
    <xf numFmtId="49" fontId="11" fillId="0" borderId="47" xfId="0" applyNumberFormat="1" applyFont="1" applyBorder="1" applyAlignment="1">
      <alignment horizontal="center" vertical="top" wrapText="1"/>
    </xf>
    <xf numFmtId="3" fontId="9" fillId="0" borderId="54" xfId="0" applyNumberFormat="1" applyFont="1" applyBorder="1" applyAlignment="1">
      <alignment horizontal="center" vertical="top" wrapText="1"/>
    </xf>
    <xf numFmtId="4" fontId="9" fillId="0" borderId="54" xfId="0" applyNumberFormat="1" applyFont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center" wrapText="1"/>
    </xf>
    <xf numFmtId="166" fontId="12" fillId="5" borderId="55" xfId="0" applyNumberFormat="1" applyFont="1" applyFill="1" applyBorder="1" applyAlignment="1">
      <alignment wrapText="1"/>
    </xf>
    <xf numFmtId="49" fontId="12" fillId="0" borderId="4" xfId="0" applyNumberFormat="1" applyFont="1" applyBorder="1" applyAlignment="1">
      <alignment horizontal="center" vertical="top" wrapText="1"/>
    </xf>
    <xf numFmtId="167" fontId="13" fillId="0" borderId="17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horizontal="center" vertical="top" wrapText="1"/>
    </xf>
    <xf numFmtId="49" fontId="12" fillId="0" borderId="56" xfId="0" applyNumberFormat="1" applyFont="1" applyBorder="1" applyAlignment="1">
      <alignment horizontal="center" vertical="top" wrapText="1"/>
    </xf>
    <xf numFmtId="167" fontId="13" fillId="0" borderId="22" xfId="0" applyNumberFormat="1" applyFont="1" applyBorder="1" applyAlignment="1">
      <alignment vertical="top" wrapText="1"/>
    </xf>
    <xf numFmtId="49" fontId="4" fillId="6" borderId="45" xfId="0" applyNumberFormat="1" applyFont="1" applyFill="1" applyBorder="1" applyAlignment="1">
      <alignment horizontal="center" vertical="center"/>
    </xf>
    <xf numFmtId="166" fontId="5" fillId="6" borderId="27" xfId="0" applyNumberFormat="1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horizontal="center" wrapText="1"/>
    </xf>
    <xf numFmtId="49" fontId="12" fillId="0" borderId="5" xfId="0" applyNumberFormat="1" applyFont="1" applyBorder="1" applyAlignment="1">
      <alignment horizontal="center" vertical="top" wrapText="1"/>
    </xf>
    <xf numFmtId="167" fontId="13" fillId="0" borderId="32" xfId="0" applyNumberFormat="1" applyFont="1" applyBorder="1" applyAlignment="1">
      <alignment vertical="top" wrapText="1"/>
    </xf>
    <xf numFmtId="49" fontId="4" fillId="6" borderId="26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vertical="top"/>
    </xf>
    <xf numFmtId="166" fontId="3" fillId="4" borderId="2" xfId="0" applyNumberFormat="1" applyFont="1" applyFill="1" applyBorder="1" applyAlignment="1">
      <alignment horizontal="center" vertical="top"/>
    </xf>
    <xf numFmtId="166" fontId="3" fillId="4" borderId="3" xfId="0" applyNumberFormat="1" applyFont="1" applyFill="1" applyBorder="1" applyAlignment="1">
      <alignment vertical="top"/>
    </xf>
    <xf numFmtId="166" fontId="3" fillId="4" borderId="5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4" fontId="3" fillId="4" borderId="2" xfId="0" applyNumberFormat="1" applyFont="1" applyFill="1" applyBorder="1" applyAlignment="1">
      <alignment vertical="top"/>
    </xf>
    <xf numFmtId="4" fontId="3" fillId="4" borderId="3" xfId="0" applyNumberFormat="1" applyFont="1" applyFill="1" applyBorder="1" applyAlignment="1">
      <alignment horizontal="right" vertical="top"/>
    </xf>
    <xf numFmtId="0" fontId="3" fillId="4" borderId="32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6" fontId="5" fillId="0" borderId="24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4" fontId="5" fillId="0" borderId="24" xfId="0" applyNumberFormat="1" applyFont="1" applyBorder="1" applyAlignment="1">
      <alignment wrapText="1"/>
    </xf>
    <xf numFmtId="4" fontId="5" fillId="0" borderId="24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wrapText="1"/>
    </xf>
    <xf numFmtId="166" fontId="4" fillId="4" borderId="5" xfId="0" applyNumberFormat="1" applyFont="1" applyFill="1" applyBorder="1" applyAlignment="1">
      <alignment wrapText="1"/>
    </xf>
    <xf numFmtId="3" fontId="4" fillId="4" borderId="57" xfId="0" applyNumberFormat="1" applyFont="1" applyFill="1" applyBorder="1" applyAlignment="1">
      <alignment wrapText="1"/>
    </xf>
    <xf numFmtId="4" fontId="4" fillId="4" borderId="2" xfId="0" applyNumberFormat="1" applyFont="1" applyFill="1" applyBorder="1" applyAlignment="1">
      <alignment wrapText="1"/>
    </xf>
    <xf numFmtId="4" fontId="4" fillId="4" borderId="2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wrapText="1"/>
    </xf>
    <xf numFmtId="4" fontId="4" fillId="4" borderId="58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9" xfId="0" applyFont="1" applyBorder="1" applyAlignment="1">
      <alignment wrapText="1"/>
    </xf>
    <xf numFmtId="3" fontId="5" fillId="0" borderId="5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wrapText="1"/>
    </xf>
    <xf numFmtId="4" fontId="0" fillId="0" borderId="19" xfId="0" applyNumberFormat="1" applyBorder="1"/>
    <xf numFmtId="0" fontId="17" fillId="0" borderId="0" xfId="0" applyFont="1" applyAlignment="1">
      <alignment wrapText="1"/>
    </xf>
    <xf numFmtId="4" fontId="17" fillId="0" borderId="19" xfId="0" applyNumberFormat="1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3" fontId="5" fillId="0" borderId="6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7" borderId="19" xfId="0" applyFont="1" applyFill="1" applyBorder="1" applyAlignment="1">
      <alignment horizontal="center" vertical="center" wrapText="1"/>
    </xf>
    <xf numFmtId="4" fontId="17" fillId="7" borderId="19" xfId="0" applyNumberFormat="1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right" wrapText="1"/>
    </xf>
    <xf numFmtId="0" fontId="5" fillId="0" borderId="59" xfId="0" applyFont="1" applyBorder="1" applyAlignment="1">
      <alignment horizontal="center" wrapText="1"/>
    </xf>
    <xf numFmtId="0" fontId="5" fillId="0" borderId="59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E2EFD9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19080</xdr:colOff>
      <xdr:row>0</xdr:row>
      <xdr:rowOff>142920</xdr:rowOff>
    </xdr:from>
    <xdr:to>
      <xdr:col>2</xdr:col>
      <xdr:colOff>2009520</xdr:colOff>
      <xdr:row>9</xdr:row>
      <xdr:rowOff>66960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19120" y="142920"/>
          <a:ext cx="1990440" cy="163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72C4"/>
    <pageSetUpPr fitToPage="1"/>
  </sheetPr>
  <dimension ref="A1:AL101"/>
  <sheetViews>
    <sheetView tabSelected="1" topLeftCell="A91" zoomScale="75" zoomScaleNormal="75" workbookViewId="0">
      <selection activeCell="I114" sqref="I114"/>
    </sheetView>
  </sheetViews>
  <sheetFormatPr defaultRowHeight="14.25" x14ac:dyDescent="0.2"/>
  <cols>
    <col min="1" max="1" width="12.875"/>
    <col min="2" max="2" width="5.125"/>
    <col min="3" max="3" width="39.75"/>
    <col min="4" max="4" width="9.375"/>
    <col min="5" max="5" width="11.375"/>
    <col min="6" max="7" width="16.25"/>
    <col min="8" max="8" width="11.375"/>
    <col min="9" max="10" width="16.25"/>
    <col min="11" max="11" width="11.375"/>
    <col min="12" max="13" width="16.25"/>
    <col min="14" max="14" width="11.375"/>
    <col min="15" max="19" width="16.25"/>
    <col min="20" max="20" width="29.75"/>
    <col min="21" max="38" width="6.75"/>
    <col min="39" max="1025" width="12.875"/>
  </cols>
  <sheetData>
    <row r="1" spans="1:38" ht="15" x14ac:dyDescent="0.25">
      <c r="A1" s="15"/>
      <c r="B1" s="16"/>
      <c r="C1" s="15"/>
      <c r="D1" s="15"/>
      <c r="E1" s="17"/>
      <c r="F1" s="15"/>
      <c r="G1" s="15"/>
      <c r="H1" s="17"/>
      <c r="I1" s="15"/>
      <c r="J1" s="15"/>
      <c r="K1" s="17"/>
      <c r="L1" s="15"/>
      <c r="M1" s="15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8" ht="15" x14ac:dyDescent="0.25">
      <c r="A2" s="15"/>
      <c r="B2" s="16"/>
      <c r="C2" s="18"/>
      <c r="D2" s="15"/>
      <c r="E2" s="17"/>
      <c r="F2" s="15"/>
      <c r="G2" s="15"/>
      <c r="H2" s="17"/>
      <c r="I2" s="15"/>
      <c r="J2" s="15"/>
      <c r="K2" s="17"/>
      <c r="L2" s="15"/>
      <c r="M2" s="18"/>
      <c r="N2" s="17"/>
      <c r="O2" s="15"/>
      <c r="P2" s="18" t="s">
        <v>183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8" ht="15" x14ac:dyDescent="0.25">
      <c r="A3" s="15"/>
      <c r="B3" s="16"/>
      <c r="C3" s="19"/>
      <c r="D3" s="15"/>
      <c r="E3" s="17"/>
      <c r="F3" s="15"/>
      <c r="G3" s="15"/>
      <c r="H3" s="17"/>
      <c r="I3" s="15"/>
      <c r="J3" s="15"/>
      <c r="K3" s="17"/>
      <c r="L3" s="15"/>
      <c r="M3" s="19"/>
      <c r="N3" s="17"/>
      <c r="O3" s="15"/>
      <c r="P3" s="19" t="s">
        <v>0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15" x14ac:dyDescent="0.25">
      <c r="A4" s="15"/>
      <c r="B4" s="16"/>
      <c r="C4" s="19"/>
      <c r="D4" s="15"/>
      <c r="E4" s="17"/>
      <c r="F4" s="15"/>
      <c r="G4" s="15"/>
      <c r="H4" s="17"/>
      <c r="I4" s="15"/>
      <c r="J4" s="15"/>
      <c r="K4" s="17"/>
      <c r="L4" s="15"/>
      <c r="M4" s="19"/>
      <c r="N4" s="17"/>
      <c r="O4" s="15"/>
      <c r="P4" s="19" t="s">
        <v>184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8" ht="15" x14ac:dyDescent="0.25">
      <c r="A5" s="15"/>
      <c r="B5" s="16"/>
      <c r="C5" s="15"/>
      <c r="D5" s="15"/>
      <c r="E5" s="17"/>
      <c r="F5" s="15"/>
      <c r="G5" s="15"/>
      <c r="H5" s="17"/>
      <c r="I5" s="15"/>
      <c r="J5" s="15"/>
      <c r="K5" s="17"/>
      <c r="L5" s="15"/>
      <c r="M5" s="15"/>
      <c r="N5" s="17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8" ht="15" x14ac:dyDescent="0.25">
      <c r="A6" s="15"/>
      <c r="B6" s="16"/>
      <c r="C6" s="15"/>
      <c r="D6" s="15"/>
      <c r="E6" s="17"/>
      <c r="F6" s="15"/>
      <c r="G6" s="15"/>
      <c r="H6" s="17"/>
      <c r="I6" s="15"/>
      <c r="J6" s="15"/>
      <c r="K6" s="17"/>
      <c r="L6" s="15"/>
      <c r="M6" s="15"/>
      <c r="N6" s="1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8" ht="15" x14ac:dyDescent="0.25">
      <c r="A7" s="15"/>
      <c r="B7" s="16"/>
      <c r="C7" s="15"/>
      <c r="D7" s="15"/>
      <c r="E7" s="17"/>
      <c r="F7" s="15"/>
      <c r="G7" s="15"/>
      <c r="H7" s="17"/>
      <c r="I7" s="15"/>
      <c r="J7" s="15"/>
      <c r="K7" s="17"/>
      <c r="L7" s="15"/>
      <c r="M7" s="15"/>
      <c r="N7" s="1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5" x14ac:dyDescent="0.25">
      <c r="A8" s="15"/>
      <c r="B8" s="16"/>
      <c r="C8" s="15"/>
      <c r="D8" s="15"/>
      <c r="E8" s="17"/>
      <c r="F8" s="15"/>
      <c r="G8" s="15"/>
      <c r="H8" s="17"/>
      <c r="I8" s="15"/>
      <c r="J8" s="15"/>
      <c r="K8" s="17"/>
      <c r="L8" s="15"/>
      <c r="M8" s="15"/>
      <c r="N8" s="1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5" x14ac:dyDescent="0.25">
      <c r="A9" s="15"/>
      <c r="B9" s="16"/>
      <c r="C9" s="15"/>
      <c r="D9" s="15"/>
      <c r="E9" s="17"/>
      <c r="F9" s="15"/>
      <c r="G9" s="15"/>
      <c r="H9" s="17"/>
      <c r="I9" s="15"/>
      <c r="J9" s="15"/>
      <c r="K9" s="17"/>
      <c r="L9" s="15"/>
      <c r="M9" s="15"/>
      <c r="N9" s="1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5" x14ac:dyDescent="0.25">
      <c r="A10" s="15"/>
      <c r="B10" s="16"/>
      <c r="C10" s="15"/>
      <c r="D10" s="15"/>
      <c r="E10" s="17"/>
      <c r="F10" s="15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5" x14ac:dyDescent="0.25">
      <c r="A11" s="15"/>
      <c r="B11" s="16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5.7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15.75" customHeight="1" x14ac:dyDescent="0.2">
      <c r="A13" s="14" t="s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5.75" customHeight="1" x14ac:dyDescent="0.2">
      <c r="A14" s="21"/>
      <c r="B14" s="21"/>
      <c r="C14" s="21"/>
      <c r="D14" s="21"/>
      <c r="E14" s="22"/>
      <c r="F14" s="21"/>
      <c r="G14" s="21"/>
      <c r="H14" s="22"/>
      <c r="I14" s="21"/>
      <c r="J14" s="21"/>
      <c r="K14" s="22"/>
      <c r="L14" s="21"/>
      <c r="M14" s="21"/>
      <c r="N14" s="22"/>
      <c r="O14" s="21"/>
      <c r="P14" s="21"/>
      <c r="Q14" s="21"/>
      <c r="R14" s="21"/>
      <c r="S14" s="21"/>
      <c r="T14" s="2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15" x14ac:dyDescent="0.25">
      <c r="A15" s="13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5" x14ac:dyDescent="0.25">
      <c r="A16" s="23"/>
      <c r="B16" s="24"/>
      <c r="C16" s="25"/>
      <c r="D16" s="26"/>
      <c r="E16" s="27"/>
      <c r="F16" s="26"/>
      <c r="G16" s="26"/>
      <c r="H16" s="27"/>
      <c r="I16" s="26"/>
      <c r="J16" s="26"/>
      <c r="K16" s="27"/>
      <c r="L16" s="26"/>
      <c r="M16" s="26"/>
      <c r="N16" s="27"/>
      <c r="O16" s="26"/>
      <c r="P16" s="26"/>
      <c r="Q16" s="26"/>
      <c r="R16" s="26"/>
      <c r="S16" s="26"/>
      <c r="T16" s="2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71.25" customHeight="1" x14ac:dyDescent="0.25">
      <c r="A17" s="12" t="s">
        <v>4</v>
      </c>
      <c r="B17" s="11" t="s">
        <v>5</v>
      </c>
      <c r="C17" s="11" t="s">
        <v>6</v>
      </c>
      <c r="D17" s="10" t="s">
        <v>7</v>
      </c>
      <c r="E17" s="9" t="s">
        <v>8</v>
      </c>
      <c r="F17" s="9"/>
      <c r="G17" s="9"/>
      <c r="H17" s="9" t="s">
        <v>9</v>
      </c>
      <c r="I17" s="9"/>
      <c r="J17" s="9"/>
      <c r="K17" s="9" t="s">
        <v>10</v>
      </c>
      <c r="L17" s="9"/>
      <c r="M17" s="9"/>
      <c r="N17" s="9" t="s">
        <v>11</v>
      </c>
      <c r="O17" s="9"/>
      <c r="P17" s="9"/>
      <c r="Q17" s="9" t="s">
        <v>12</v>
      </c>
      <c r="R17" s="9"/>
      <c r="S17" s="9"/>
      <c r="T17" s="8" t="s">
        <v>13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41.25" customHeight="1" x14ac:dyDescent="0.25">
      <c r="A18" s="12"/>
      <c r="B18" s="11"/>
      <c r="C18" s="11"/>
      <c r="D18" s="10"/>
      <c r="E18" s="30" t="s">
        <v>14</v>
      </c>
      <c r="F18" s="31" t="s">
        <v>15</v>
      </c>
      <c r="G18" s="32" t="s">
        <v>16</v>
      </c>
      <c r="H18" s="30" t="s">
        <v>14</v>
      </c>
      <c r="I18" s="31" t="s">
        <v>15</v>
      </c>
      <c r="J18" s="32" t="s">
        <v>17</v>
      </c>
      <c r="K18" s="30" t="s">
        <v>14</v>
      </c>
      <c r="L18" s="31" t="s">
        <v>15</v>
      </c>
      <c r="M18" s="32" t="s">
        <v>18</v>
      </c>
      <c r="N18" s="30" t="s">
        <v>14</v>
      </c>
      <c r="O18" s="31" t="s">
        <v>15</v>
      </c>
      <c r="P18" s="32" t="s">
        <v>19</v>
      </c>
      <c r="Q18" s="32" t="s">
        <v>20</v>
      </c>
      <c r="R18" s="32" t="s">
        <v>21</v>
      </c>
      <c r="S18" s="32" t="s">
        <v>22</v>
      </c>
      <c r="T18" s="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5" x14ac:dyDescent="0.25">
      <c r="A19" s="33" t="s">
        <v>23</v>
      </c>
      <c r="B19" s="34">
        <v>1</v>
      </c>
      <c r="C19" s="34">
        <v>2</v>
      </c>
      <c r="D19" s="35">
        <v>3</v>
      </c>
      <c r="E19" s="36">
        <v>4</v>
      </c>
      <c r="F19" s="37">
        <v>5</v>
      </c>
      <c r="G19" s="35">
        <v>6</v>
      </c>
      <c r="H19" s="36">
        <v>5</v>
      </c>
      <c r="I19" s="37">
        <v>6</v>
      </c>
      <c r="J19" s="35">
        <v>7</v>
      </c>
      <c r="K19" s="36">
        <v>8</v>
      </c>
      <c r="L19" s="37">
        <v>9</v>
      </c>
      <c r="M19" s="35">
        <v>10</v>
      </c>
      <c r="N19" s="36">
        <v>11</v>
      </c>
      <c r="O19" s="37">
        <v>12</v>
      </c>
      <c r="P19" s="35">
        <v>13</v>
      </c>
      <c r="Q19" s="35">
        <v>14</v>
      </c>
      <c r="R19" s="35">
        <v>15</v>
      </c>
      <c r="S19" s="35">
        <v>16</v>
      </c>
      <c r="T19" s="38">
        <v>11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9.5" customHeight="1" x14ac:dyDescent="0.2">
      <c r="A20" s="39" t="s">
        <v>24</v>
      </c>
      <c r="B20" s="40" t="s">
        <v>25</v>
      </c>
      <c r="C20" s="41" t="s">
        <v>26</v>
      </c>
      <c r="D20" s="42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5"/>
      <c r="R20" s="45"/>
      <c r="S20" s="4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30" customHeight="1" x14ac:dyDescent="0.2">
      <c r="A21" s="48" t="s">
        <v>27</v>
      </c>
      <c r="B21" s="49" t="s">
        <v>28</v>
      </c>
      <c r="C21" s="50" t="s">
        <v>29</v>
      </c>
      <c r="D21" s="51" t="s">
        <v>30</v>
      </c>
      <c r="E21" s="52"/>
      <c r="F21" s="53"/>
      <c r="G21" s="54">
        <v>0</v>
      </c>
      <c r="H21" s="52"/>
      <c r="I21" s="53"/>
      <c r="J21" s="54">
        <v>0</v>
      </c>
      <c r="K21" s="52">
        <v>1</v>
      </c>
      <c r="L21" s="53">
        <v>498678.88</v>
      </c>
      <c r="M21" s="54">
        <f>K21*L21</f>
        <v>498678.88</v>
      </c>
      <c r="N21" s="52">
        <v>1</v>
      </c>
      <c r="O21" s="53">
        <v>498678.88</v>
      </c>
      <c r="P21" s="54">
        <f>N21*O21</f>
        <v>498678.88</v>
      </c>
      <c r="Q21" s="54">
        <f>G21+M21</f>
        <v>498678.88</v>
      </c>
      <c r="R21" s="54">
        <f>J21+P21</f>
        <v>498678.88</v>
      </c>
      <c r="S21" s="54">
        <f>Q21-R21</f>
        <v>0</v>
      </c>
      <c r="T21" s="5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9.5" customHeight="1" x14ac:dyDescent="0.2">
      <c r="A22" s="56" t="s">
        <v>31</v>
      </c>
      <c r="B22" s="57"/>
      <c r="C22" s="58"/>
      <c r="D22" s="59"/>
      <c r="E22" s="60"/>
      <c r="F22" s="61"/>
      <c r="G22" s="62">
        <f>SUM(G21)</f>
        <v>0</v>
      </c>
      <c r="H22" s="60"/>
      <c r="I22" s="61"/>
      <c r="J22" s="62">
        <f>SUM(J21)</f>
        <v>0</v>
      </c>
      <c r="K22" s="60"/>
      <c r="L22" s="61"/>
      <c r="M22" s="62">
        <f>SUM(M21)</f>
        <v>498678.88</v>
      </c>
      <c r="N22" s="60"/>
      <c r="O22" s="61"/>
      <c r="P22" s="62">
        <f>SUM(P21)</f>
        <v>498678.88</v>
      </c>
      <c r="Q22" s="62">
        <f>SUM(Q21)</f>
        <v>498678.88</v>
      </c>
      <c r="R22" s="62">
        <f>SUM(R21)</f>
        <v>498678.88</v>
      </c>
      <c r="S22" s="62">
        <f>SUM(S21)</f>
        <v>0</v>
      </c>
      <c r="T22" s="6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12" customHeight="1" x14ac:dyDescent="0.2">
      <c r="A23" s="7"/>
      <c r="B23" s="7"/>
      <c r="C23" s="7"/>
      <c r="D23" s="64"/>
      <c r="E23" s="65"/>
      <c r="F23" s="66"/>
      <c r="G23" s="67"/>
      <c r="H23" s="65"/>
      <c r="I23" s="66"/>
      <c r="J23" s="67"/>
      <c r="K23" s="65"/>
      <c r="L23" s="66"/>
      <c r="M23" s="67"/>
      <c r="N23" s="65"/>
      <c r="O23" s="66"/>
      <c r="P23" s="67"/>
      <c r="Q23" s="67"/>
      <c r="R23" s="67"/>
      <c r="S23" s="67"/>
      <c r="T23" s="6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ht="19.5" customHeight="1" x14ac:dyDescent="0.2">
      <c r="A24" s="69" t="s">
        <v>24</v>
      </c>
      <c r="B24" s="70" t="s">
        <v>32</v>
      </c>
      <c r="C24" s="71" t="s">
        <v>33</v>
      </c>
      <c r="D24" s="72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5"/>
      <c r="R24" s="75"/>
      <c r="S24" s="75"/>
      <c r="T24" s="7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30" customHeight="1" x14ac:dyDescent="0.2">
      <c r="A25" s="77" t="s">
        <v>27</v>
      </c>
      <c r="B25" s="78" t="s">
        <v>28</v>
      </c>
      <c r="C25" s="77" t="s">
        <v>34</v>
      </c>
      <c r="D25" s="79"/>
      <c r="E25" s="80"/>
      <c r="F25" s="81"/>
      <c r="G25" s="82"/>
      <c r="H25" s="80"/>
      <c r="I25" s="81"/>
      <c r="J25" s="82"/>
      <c r="K25" s="80"/>
      <c r="L25" s="81"/>
      <c r="M25" s="82"/>
      <c r="N25" s="80"/>
      <c r="O25" s="81"/>
      <c r="P25" s="82"/>
      <c r="Q25" s="82"/>
      <c r="R25" s="82"/>
      <c r="S25" s="82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ht="30" customHeight="1" x14ac:dyDescent="0.2">
      <c r="A26" s="85" t="s">
        <v>35</v>
      </c>
      <c r="B26" s="86" t="s">
        <v>36</v>
      </c>
      <c r="C26" s="85" t="s">
        <v>37</v>
      </c>
      <c r="D26" s="87"/>
      <c r="E26" s="88"/>
      <c r="F26" s="89"/>
      <c r="G26" s="90">
        <f>SUM(G27:G29)</f>
        <v>0</v>
      </c>
      <c r="H26" s="88"/>
      <c r="I26" s="89"/>
      <c r="J26" s="90">
        <f>SUM(J27:J29)</f>
        <v>0</v>
      </c>
      <c r="K26" s="88"/>
      <c r="L26" s="89"/>
      <c r="M26" s="90">
        <f>SUM(M27:M29)</f>
        <v>0</v>
      </c>
      <c r="N26" s="88"/>
      <c r="O26" s="89"/>
      <c r="P26" s="90">
        <f>SUM(P27:P29)</f>
        <v>0</v>
      </c>
      <c r="Q26" s="90">
        <f>SUM(Q27:Q29)</f>
        <v>0</v>
      </c>
      <c r="R26" s="90">
        <f>SUM(R27:R29)</f>
        <v>0</v>
      </c>
      <c r="S26" s="90">
        <f>SUM(S27:S29)</f>
        <v>0</v>
      </c>
      <c r="T26" s="91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ht="30" customHeight="1" x14ac:dyDescent="0.2">
      <c r="A27" s="92" t="s">
        <v>38</v>
      </c>
      <c r="B27" s="93" t="s">
        <v>39</v>
      </c>
      <c r="C27" s="94" t="s">
        <v>40</v>
      </c>
      <c r="D27" s="95" t="s">
        <v>41</v>
      </c>
      <c r="E27" s="96"/>
      <c r="F27" s="97"/>
      <c r="G27" s="98">
        <f>E27*F27</f>
        <v>0</v>
      </c>
      <c r="H27" s="96"/>
      <c r="I27" s="97"/>
      <c r="J27" s="98">
        <f>H27*I27</f>
        <v>0</v>
      </c>
      <c r="K27" s="96"/>
      <c r="L27" s="97"/>
      <c r="M27" s="98">
        <f>K27*L27</f>
        <v>0</v>
      </c>
      <c r="N27" s="96"/>
      <c r="O27" s="97"/>
      <c r="P27" s="98">
        <f>N27*O27</f>
        <v>0</v>
      </c>
      <c r="Q27" s="98">
        <f>G27+M27</f>
        <v>0</v>
      </c>
      <c r="R27" s="98">
        <f>J27+P27</f>
        <v>0</v>
      </c>
      <c r="S27" s="98">
        <f>Q27-R27</f>
        <v>0</v>
      </c>
      <c r="T27" s="9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30" customHeight="1" x14ac:dyDescent="0.2">
      <c r="A28" s="100" t="s">
        <v>38</v>
      </c>
      <c r="B28" s="101" t="s">
        <v>42</v>
      </c>
      <c r="C28" s="94" t="s">
        <v>40</v>
      </c>
      <c r="D28" s="95" t="s">
        <v>41</v>
      </c>
      <c r="E28" s="96"/>
      <c r="F28" s="97"/>
      <c r="G28" s="98">
        <f>E28*F28</f>
        <v>0</v>
      </c>
      <c r="H28" s="96"/>
      <c r="I28" s="97"/>
      <c r="J28" s="98">
        <f>H28*I28</f>
        <v>0</v>
      </c>
      <c r="K28" s="96"/>
      <c r="L28" s="97"/>
      <c r="M28" s="98">
        <f>K28*L28</f>
        <v>0</v>
      </c>
      <c r="N28" s="96"/>
      <c r="O28" s="97"/>
      <c r="P28" s="98">
        <f>N28*O28</f>
        <v>0</v>
      </c>
      <c r="Q28" s="98">
        <f>G28+M28</f>
        <v>0</v>
      </c>
      <c r="R28" s="98">
        <f>J28+P28</f>
        <v>0</v>
      </c>
      <c r="S28" s="98">
        <f>Q28-R28</f>
        <v>0</v>
      </c>
      <c r="T28" s="99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30" customHeight="1" x14ac:dyDescent="0.2">
      <c r="A29" s="102" t="s">
        <v>38</v>
      </c>
      <c r="B29" s="103" t="s">
        <v>43</v>
      </c>
      <c r="C29" s="104" t="s">
        <v>40</v>
      </c>
      <c r="D29" s="105" t="s">
        <v>41</v>
      </c>
      <c r="E29" s="106"/>
      <c r="F29" s="107"/>
      <c r="G29" s="108">
        <f>E29*F29</f>
        <v>0</v>
      </c>
      <c r="H29" s="106"/>
      <c r="I29" s="107"/>
      <c r="J29" s="108">
        <f>H29*I29</f>
        <v>0</v>
      </c>
      <c r="K29" s="106"/>
      <c r="L29" s="107"/>
      <c r="M29" s="108">
        <f>K29*L29</f>
        <v>0</v>
      </c>
      <c r="N29" s="106"/>
      <c r="O29" s="107"/>
      <c r="P29" s="108">
        <f>N29*O29</f>
        <v>0</v>
      </c>
      <c r="Q29" s="108">
        <f>G29+M29</f>
        <v>0</v>
      </c>
      <c r="R29" s="108">
        <f>J29+P29</f>
        <v>0</v>
      </c>
      <c r="S29" s="108">
        <f>Q29-R29</f>
        <v>0</v>
      </c>
      <c r="T29" s="109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30" customHeight="1" x14ac:dyDescent="0.2">
      <c r="A30" s="85" t="s">
        <v>35</v>
      </c>
      <c r="B30" s="86" t="s">
        <v>44</v>
      </c>
      <c r="C30" s="85" t="s">
        <v>45</v>
      </c>
      <c r="D30" s="87"/>
      <c r="E30" s="88"/>
      <c r="F30" s="89"/>
      <c r="G30" s="90"/>
      <c r="H30" s="88"/>
      <c r="I30" s="89"/>
      <c r="J30" s="90"/>
      <c r="K30" s="88"/>
      <c r="L30" s="89"/>
      <c r="M30" s="90">
        <f>SUM(M31:M38)</f>
        <v>226704</v>
      </c>
      <c r="N30" s="88"/>
      <c r="O30" s="89"/>
      <c r="P30" s="90">
        <f>SUM(P31:P38)</f>
        <v>226704</v>
      </c>
      <c r="Q30" s="90">
        <f>SUM(Q31:Q38)</f>
        <v>226704</v>
      </c>
      <c r="R30" s="90">
        <f>SUM(R31:R38)</f>
        <v>226704</v>
      </c>
      <c r="S30" s="90">
        <f>SUM(S31:S53)</f>
        <v>0</v>
      </c>
      <c r="T30" s="9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ht="30" customHeight="1" x14ac:dyDescent="0.2">
      <c r="A31" s="92" t="s">
        <v>38</v>
      </c>
      <c r="B31" s="93" t="s">
        <v>46</v>
      </c>
      <c r="C31" s="110" t="s">
        <v>47</v>
      </c>
      <c r="D31" s="95"/>
      <c r="E31" s="6" t="s">
        <v>48</v>
      </c>
      <c r="F31" s="6"/>
      <c r="G31" s="6"/>
      <c r="H31" s="6" t="s">
        <v>48</v>
      </c>
      <c r="I31" s="6"/>
      <c r="J31" s="6"/>
      <c r="K31" s="111">
        <v>2</v>
      </c>
      <c r="L31" s="112">
        <v>14169</v>
      </c>
      <c r="M31" s="98">
        <f t="shared" ref="M31:M38" si="0">K31*L31</f>
        <v>28338</v>
      </c>
      <c r="N31" s="111">
        <v>2</v>
      </c>
      <c r="O31" s="112">
        <v>14169</v>
      </c>
      <c r="P31" s="98">
        <f t="shared" ref="P31:P38" si="1">N31*O31</f>
        <v>28338</v>
      </c>
      <c r="Q31" s="98">
        <f t="shared" ref="Q31:Q38" si="2">G31+M31</f>
        <v>28338</v>
      </c>
      <c r="R31" s="98">
        <f t="shared" ref="R31:R38" si="3">J31+P31</f>
        <v>28338</v>
      </c>
      <c r="S31" s="98">
        <f t="shared" ref="S31:S38" si="4">Q31-R31</f>
        <v>0</v>
      </c>
      <c r="T31" s="9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ht="30" customHeight="1" x14ac:dyDescent="0.2">
      <c r="A32" s="100" t="s">
        <v>38</v>
      </c>
      <c r="B32" s="101" t="s">
        <v>49</v>
      </c>
      <c r="C32" s="113" t="s">
        <v>50</v>
      </c>
      <c r="D32" s="95"/>
      <c r="E32" s="6"/>
      <c r="F32" s="6"/>
      <c r="G32" s="6"/>
      <c r="H32" s="6"/>
      <c r="I32" s="6"/>
      <c r="J32" s="6"/>
      <c r="K32" s="111">
        <v>2</v>
      </c>
      <c r="L32" s="112">
        <v>14169</v>
      </c>
      <c r="M32" s="98">
        <f t="shared" si="0"/>
        <v>28338</v>
      </c>
      <c r="N32" s="111">
        <v>2</v>
      </c>
      <c r="O32" s="112">
        <v>14169</v>
      </c>
      <c r="P32" s="98">
        <f t="shared" si="1"/>
        <v>28338</v>
      </c>
      <c r="Q32" s="98">
        <f t="shared" si="2"/>
        <v>28338</v>
      </c>
      <c r="R32" s="98">
        <f t="shared" si="3"/>
        <v>28338</v>
      </c>
      <c r="S32" s="98">
        <f t="shared" si="4"/>
        <v>0</v>
      </c>
      <c r="T32" s="9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30" customHeight="1" x14ac:dyDescent="0.2">
      <c r="A33" s="100" t="s">
        <v>38</v>
      </c>
      <c r="B33" s="101" t="s">
        <v>51</v>
      </c>
      <c r="C33" s="113" t="s">
        <v>52</v>
      </c>
      <c r="D33" s="95"/>
      <c r="E33" s="6"/>
      <c r="F33" s="6"/>
      <c r="G33" s="6"/>
      <c r="H33" s="6"/>
      <c r="I33" s="6"/>
      <c r="J33" s="6"/>
      <c r="K33" s="111">
        <v>2</v>
      </c>
      <c r="L33" s="112">
        <v>14169</v>
      </c>
      <c r="M33" s="98">
        <f t="shared" si="0"/>
        <v>28338</v>
      </c>
      <c r="N33" s="111">
        <v>2</v>
      </c>
      <c r="O33" s="112">
        <v>14169</v>
      </c>
      <c r="P33" s="98">
        <f t="shared" si="1"/>
        <v>28338</v>
      </c>
      <c r="Q33" s="98">
        <f t="shared" si="2"/>
        <v>28338</v>
      </c>
      <c r="R33" s="98">
        <f t="shared" si="3"/>
        <v>28338</v>
      </c>
      <c r="S33" s="98">
        <f t="shared" si="4"/>
        <v>0</v>
      </c>
      <c r="T33" s="9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30" customHeight="1" x14ac:dyDescent="0.2">
      <c r="A34" s="100" t="s">
        <v>38</v>
      </c>
      <c r="B34" s="101" t="s">
        <v>53</v>
      </c>
      <c r="C34" s="113" t="s">
        <v>54</v>
      </c>
      <c r="D34" s="95"/>
      <c r="E34" s="6"/>
      <c r="F34" s="6"/>
      <c r="G34" s="6"/>
      <c r="H34" s="6"/>
      <c r="I34" s="6"/>
      <c r="J34" s="6"/>
      <c r="K34" s="111">
        <v>2</v>
      </c>
      <c r="L34" s="112">
        <v>14169</v>
      </c>
      <c r="M34" s="98">
        <f t="shared" si="0"/>
        <v>28338</v>
      </c>
      <c r="N34" s="111">
        <v>2</v>
      </c>
      <c r="O34" s="112">
        <v>14169</v>
      </c>
      <c r="P34" s="98">
        <f t="shared" si="1"/>
        <v>28338</v>
      </c>
      <c r="Q34" s="98">
        <f t="shared" si="2"/>
        <v>28338</v>
      </c>
      <c r="R34" s="98">
        <f t="shared" si="3"/>
        <v>28338</v>
      </c>
      <c r="S34" s="98">
        <f t="shared" si="4"/>
        <v>0</v>
      </c>
      <c r="T34" s="9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30" customHeight="1" x14ac:dyDescent="0.2">
      <c r="A35" s="100" t="s">
        <v>38</v>
      </c>
      <c r="B35" s="101" t="s">
        <v>55</v>
      </c>
      <c r="C35" s="113" t="s">
        <v>56</v>
      </c>
      <c r="D35" s="95"/>
      <c r="E35" s="6"/>
      <c r="F35" s="6"/>
      <c r="G35" s="6"/>
      <c r="H35" s="6"/>
      <c r="I35" s="6"/>
      <c r="J35" s="6"/>
      <c r="K35" s="111">
        <v>2</v>
      </c>
      <c r="L35" s="112">
        <v>14169</v>
      </c>
      <c r="M35" s="98">
        <f t="shared" si="0"/>
        <v>28338</v>
      </c>
      <c r="N35" s="111">
        <v>2</v>
      </c>
      <c r="O35" s="112">
        <v>14169</v>
      </c>
      <c r="P35" s="98">
        <f t="shared" si="1"/>
        <v>28338</v>
      </c>
      <c r="Q35" s="98">
        <f t="shared" si="2"/>
        <v>28338</v>
      </c>
      <c r="R35" s="98">
        <f t="shared" si="3"/>
        <v>28338</v>
      </c>
      <c r="S35" s="98">
        <f t="shared" si="4"/>
        <v>0</v>
      </c>
      <c r="T35" s="9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30" customHeight="1" x14ac:dyDescent="0.2">
      <c r="A36" s="100" t="s">
        <v>38</v>
      </c>
      <c r="B36" s="101" t="s">
        <v>57</v>
      </c>
      <c r="C36" s="113" t="s">
        <v>58</v>
      </c>
      <c r="D36" s="95"/>
      <c r="E36" s="6"/>
      <c r="F36" s="6"/>
      <c r="G36" s="6"/>
      <c r="H36" s="6"/>
      <c r="I36" s="6"/>
      <c r="J36" s="6"/>
      <c r="K36" s="111">
        <v>2</v>
      </c>
      <c r="L36" s="112">
        <v>14169</v>
      </c>
      <c r="M36" s="98">
        <f t="shared" si="0"/>
        <v>28338</v>
      </c>
      <c r="N36" s="111">
        <v>2</v>
      </c>
      <c r="O36" s="112">
        <v>14169</v>
      </c>
      <c r="P36" s="98">
        <f t="shared" si="1"/>
        <v>28338</v>
      </c>
      <c r="Q36" s="98">
        <f t="shared" si="2"/>
        <v>28338</v>
      </c>
      <c r="R36" s="98">
        <f t="shared" si="3"/>
        <v>28338</v>
      </c>
      <c r="S36" s="98">
        <f t="shared" si="4"/>
        <v>0</v>
      </c>
      <c r="T36" s="99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30" customHeight="1" x14ac:dyDescent="0.2">
      <c r="A37" s="100" t="s">
        <v>38</v>
      </c>
      <c r="B37" s="101" t="s">
        <v>59</v>
      </c>
      <c r="C37" s="113" t="s">
        <v>60</v>
      </c>
      <c r="D37" s="95"/>
      <c r="E37" s="6"/>
      <c r="F37" s="6"/>
      <c r="G37" s="6"/>
      <c r="H37" s="6"/>
      <c r="I37" s="6"/>
      <c r="J37" s="6"/>
      <c r="K37" s="111">
        <v>2</v>
      </c>
      <c r="L37" s="112">
        <v>14169</v>
      </c>
      <c r="M37" s="98">
        <f t="shared" si="0"/>
        <v>28338</v>
      </c>
      <c r="N37" s="111">
        <v>2</v>
      </c>
      <c r="O37" s="112">
        <v>14169</v>
      </c>
      <c r="P37" s="98">
        <f t="shared" si="1"/>
        <v>28338</v>
      </c>
      <c r="Q37" s="98">
        <f t="shared" si="2"/>
        <v>28338</v>
      </c>
      <c r="R37" s="98">
        <f t="shared" si="3"/>
        <v>28338</v>
      </c>
      <c r="S37" s="98">
        <f t="shared" si="4"/>
        <v>0</v>
      </c>
      <c r="T37" s="99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ht="30" customHeight="1" x14ac:dyDescent="0.2">
      <c r="A38" s="102" t="s">
        <v>38</v>
      </c>
      <c r="B38" s="103" t="s">
        <v>61</v>
      </c>
      <c r="C38" s="114" t="s">
        <v>62</v>
      </c>
      <c r="D38" s="105"/>
      <c r="E38" s="6"/>
      <c r="F38" s="6"/>
      <c r="G38" s="6"/>
      <c r="H38" s="6"/>
      <c r="I38" s="6"/>
      <c r="J38" s="6"/>
      <c r="K38" s="111">
        <v>2</v>
      </c>
      <c r="L38" s="112">
        <v>14169</v>
      </c>
      <c r="M38" s="108">
        <f t="shared" si="0"/>
        <v>28338</v>
      </c>
      <c r="N38" s="111">
        <v>2</v>
      </c>
      <c r="O38" s="112">
        <v>14169</v>
      </c>
      <c r="P38" s="108">
        <f t="shared" si="1"/>
        <v>28338</v>
      </c>
      <c r="Q38" s="108">
        <f t="shared" si="2"/>
        <v>28338</v>
      </c>
      <c r="R38" s="108">
        <f t="shared" si="3"/>
        <v>28338</v>
      </c>
      <c r="S38" s="108">
        <f t="shared" si="4"/>
        <v>0</v>
      </c>
      <c r="T38" s="109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ht="30" customHeight="1" x14ac:dyDescent="0.2">
      <c r="A39" s="85" t="s">
        <v>35</v>
      </c>
      <c r="B39" s="86" t="s">
        <v>63</v>
      </c>
      <c r="C39" s="85" t="s">
        <v>64</v>
      </c>
      <c r="D39" s="87"/>
      <c r="E39" s="88"/>
      <c r="F39" s="89"/>
      <c r="G39" s="90"/>
      <c r="H39" s="88"/>
      <c r="I39" s="89"/>
      <c r="J39" s="90"/>
      <c r="K39" s="88"/>
      <c r="L39" s="89"/>
      <c r="M39" s="90">
        <f>SUM(M40:M42)</f>
        <v>0</v>
      </c>
      <c r="N39" s="88"/>
      <c r="O39" s="89"/>
      <c r="P39" s="90">
        <f>SUM(P40:P42)</f>
        <v>0</v>
      </c>
      <c r="Q39" s="90">
        <f>SUM(Q40:Q42)</f>
        <v>0</v>
      </c>
      <c r="R39" s="90">
        <f>SUM(R40:R42)</f>
        <v>0</v>
      </c>
      <c r="S39" s="90">
        <f>SUM(S40:S42)</f>
        <v>0</v>
      </c>
      <c r="T39" s="91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ht="30" customHeight="1" x14ac:dyDescent="0.2">
      <c r="A40" s="92" t="s">
        <v>38</v>
      </c>
      <c r="B40" s="93" t="s">
        <v>65</v>
      </c>
      <c r="C40" s="94" t="s">
        <v>40</v>
      </c>
      <c r="D40" s="95"/>
      <c r="E40" s="5" t="s">
        <v>48</v>
      </c>
      <c r="F40" s="5"/>
      <c r="G40" s="5"/>
      <c r="H40" s="5" t="s">
        <v>48</v>
      </c>
      <c r="I40" s="5"/>
      <c r="J40" s="5"/>
      <c r="K40" s="96"/>
      <c r="L40" s="97"/>
      <c r="M40" s="98">
        <f>K40*L40</f>
        <v>0</v>
      </c>
      <c r="N40" s="96"/>
      <c r="O40" s="97"/>
      <c r="P40" s="98">
        <f>N40*O40</f>
        <v>0</v>
      </c>
      <c r="Q40" s="98">
        <f>G40+M40</f>
        <v>0</v>
      </c>
      <c r="R40" s="98">
        <f>J40+P40</f>
        <v>0</v>
      </c>
      <c r="S40" s="98">
        <f>Q40-R40</f>
        <v>0</v>
      </c>
      <c r="T40" s="99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30" customHeight="1" x14ac:dyDescent="0.2">
      <c r="A41" s="100" t="s">
        <v>38</v>
      </c>
      <c r="B41" s="101" t="s">
        <v>66</v>
      </c>
      <c r="C41" s="94" t="s">
        <v>40</v>
      </c>
      <c r="D41" s="95"/>
      <c r="E41" s="5"/>
      <c r="F41" s="5"/>
      <c r="G41" s="5"/>
      <c r="H41" s="5"/>
      <c r="I41" s="5"/>
      <c r="J41" s="5"/>
      <c r="K41" s="96"/>
      <c r="L41" s="97"/>
      <c r="M41" s="98">
        <f>K41*L41</f>
        <v>0</v>
      </c>
      <c r="N41" s="96"/>
      <c r="O41" s="97"/>
      <c r="P41" s="98">
        <f>N41*O41</f>
        <v>0</v>
      </c>
      <c r="Q41" s="98">
        <f>G41+M41</f>
        <v>0</v>
      </c>
      <c r="R41" s="98">
        <f>J41+P41</f>
        <v>0</v>
      </c>
      <c r="S41" s="98">
        <f>Q41-R41</f>
        <v>0</v>
      </c>
      <c r="T41" s="9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30" customHeight="1" x14ac:dyDescent="0.2">
      <c r="A42" s="102" t="s">
        <v>38</v>
      </c>
      <c r="B42" s="103" t="s">
        <v>67</v>
      </c>
      <c r="C42" s="104" t="s">
        <v>40</v>
      </c>
      <c r="D42" s="105"/>
      <c r="E42" s="5"/>
      <c r="F42" s="5"/>
      <c r="G42" s="5"/>
      <c r="H42" s="5"/>
      <c r="I42" s="5"/>
      <c r="J42" s="5"/>
      <c r="K42" s="106"/>
      <c r="L42" s="107"/>
      <c r="M42" s="108">
        <f>K42*L42</f>
        <v>0</v>
      </c>
      <c r="N42" s="106"/>
      <c r="O42" s="107"/>
      <c r="P42" s="108">
        <f>N42*O42</f>
        <v>0</v>
      </c>
      <c r="Q42" s="98">
        <f>G42+M42</f>
        <v>0</v>
      </c>
      <c r="R42" s="98">
        <f>J42+P42</f>
        <v>0</v>
      </c>
      <c r="S42" s="98">
        <f>Q42-R42</f>
        <v>0</v>
      </c>
      <c r="T42" s="10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30" customHeight="1" x14ac:dyDescent="0.2">
      <c r="A43" s="115" t="s">
        <v>68</v>
      </c>
      <c r="B43" s="116"/>
      <c r="C43" s="117"/>
      <c r="D43" s="118"/>
      <c r="E43" s="119"/>
      <c r="F43" s="120"/>
      <c r="G43" s="121">
        <f>G26+G30+G39</f>
        <v>0</v>
      </c>
      <c r="H43" s="119"/>
      <c r="I43" s="120"/>
      <c r="J43" s="121">
        <f>J26+J30+J39</f>
        <v>0</v>
      </c>
      <c r="K43" s="119"/>
      <c r="L43" s="120"/>
      <c r="M43" s="121">
        <f>M26+M30+M39</f>
        <v>226704</v>
      </c>
      <c r="N43" s="119"/>
      <c r="O43" s="120"/>
      <c r="P43" s="121">
        <f>P26+P30+P39</f>
        <v>226704</v>
      </c>
      <c r="Q43" s="121">
        <f>Q26+Q30+Q39</f>
        <v>226704</v>
      </c>
      <c r="R43" s="121">
        <f>R26+R30+R39</f>
        <v>226704</v>
      </c>
      <c r="S43" s="121">
        <f>S11+S15+S39</f>
        <v>0</v>
      </c>
      <c r="T43" s="122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30" customHeight="1" x14ac:dyDescent="0.2">
      <c r="A44" s="85" t="s">
        <v>27</v>
      </c>
      <c r="B44" s="86" t="s">
        <v>69</v>
      </c>
      <c r="C44" s="85" t="s">
        <v>70</v>
      </c>
      <c r="D44" s="87"/>
      <c r="E44" s="88"/>
      <c r="F44" s="89"/>
      <c r="G44" s="123"/>
      <c r="H44" s="88"/>
      <c r="I44" s="89"/>
      <c r="J44" s="123"/>
      <c r="K44" s="88"/>
      <c r="L44" s="89"/>
      <c r="M44" s="123"/>
      <c r="N44" s="88"/>
      <c r="O44" s="89"/>
      <c r="P44" s="123"/>
      <c r="Q44" s="123"/>
      <c r="R44" s="123"/>
      <c r="S44" s="123"/>
      <c r="T44" s="91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 ht="30" customHeight="1" x14ac:dyDescent="0.2">
      <c r="A45" s="92" t="s">
        <v>38</v>
      </c>
      <c r="B45" s="124" t="s">
        <v>71</v>
      </c>
      <c r="C45" s="94" t="s">
        <v>72</v>
      </c>
      <c r="D45" s="95"/>
      <c r="E45" s="96"/>
      <c r="F45" s="125">
        <v>0.22</v>
      </c>
      <c r="G45" s="98">
        <f>E45*F45</f>
        <v>0</v>
      </c>
      <c r="H45" s="96"/>
      <c r="I45" s="125">
        <v>0.22</v>
      </c>
      <c r="J45" s="98">
        <f>H45*I45</f>
        <v>0</v>
      </c>
      <c r="K45" s="96"/>
      <c r="L45" s="125">
        <v>0.22</v>
      </c>
      <c r="M45" s="98">
        <f>K45*L45</f>
        <v>0</v>
      </c>
      <c r="N45" s="96"/>
      <c r="O45" s="125">
        <v>0.22</v>
      </c>
      <c r="P45" s="98">
        <f>N45*O45</f>
        <v>0</v>
      </c>
      <c r="Q45" s="98">
        <f>G45+M45</f>
        <v>0</v>
      </c>
      <c r="R45" s="98">
        <f>J45+P45</f>
        <v>0</v>
      </c>
      <c r="S45" s="98">
        <f>Q45-R45</f>
        <v>0</v>
      </c>
      <c r="T45" s="99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30" customHeight="1" x14ac:dyDescent="0.2">
      <c r="A46" s="100" t="s">
        <v>38</v>
      </c>
      <c r="B46" s="101" t="s">
        <v>73</v>
      </c>
      <c r="C46" s="94" t="s">
        <v>45</v>
      </c>
      <c r="D46" s="95"/>
      <c r="F46" s="125">
        <v>0.22</v>
      </c>
      <c r="G46" s="98">
        <f>E46*F46</f>
        <v>0</v>
      </c>
      <c r="H46" s="96"/>
      <c r="I46" s="125">
        <v>0.22</v>
      </c>
      <c r="J46" s="98">
        <f>H46*I46</f>
        <v>0</v>
      </c>
      <c r="K46" s="96">
        <v>226704</v>
      </c>
      <c r="L46" s="125">
        <v>0.22</v>
      </c>
      <c r="M46" s="98">
        <f>K46*L46</f>
        <v>49874.879999999997</v>
      </c>
      <c r="N46" s="96">
        <v>226704</v>
      </c>
      <c r="O46" s="125">
        <v>0.22</v>
      </c>
      <c r="P46" s="98">
        <f>N46*O46</f>
        <v>49874.879999999997</v>
      </c>
      <c r="Q46" s="98">
        <f>G46+M46</f>
        <v>49874.879999999997</v>
      </c>
      <c r="R46" s="98">
        <f>J46+P46</f>
        <v>49874.879999999997</v>
      </c>
      <c r="S46" s="98">
        <f>Q46-R46</f>
        <v>0</v>
      </c>
      <c r="T46" s="99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ht="30" customHeight="1" x14ac:dyDescent="0.2">
      <c r="A47" s="115" t="s">
        <v>74</v>
      </c>
      <c r="B47" s="116"/>
      <c r="C47" s="117"/>
      <c r="D47" s="118"/>
      <c r="E47" s="119"/>
      <c r="F47" s="120"/>
      <c r="G47" s="121">
        <f>SUM(G45:G46)</f>
        <v>0</v>
      </c>
      <c r="H47" s="119"/>
      <c r="I47" s="120"/>
      <c r="J47" s="121">
        <f>SUM(J45:J46)</f>
        <v>0</v>
      </c>
      <c r="K47" s="119"/>
      <c r="L47" s="120"/>
      <c r="M47" s="121">
        <f>SUM(M45:M46)</f>
        <v>49874.879999999997</v>
      </c>
      <c r="N47" s="119"/>
      <c r="O47" s="120"/>
      <c r="P47" s="121">
        <f>SUM(P45:P46)</f>
        <v>49874.879999999997</v>
      </c>
      <c r="Q47" s="121">
        <f>SUM(Q45:Q46)</f>
        <v>49874.879999999997</v>
      </c>
      <c r="R47" s="121">
        <f>SUM(R45:R46)</f>
        <v>49874.879999999997</v>
      </c>
      <c r="S47" s="121">
        <f>SUM(S45:S46)</f>
        <v>0</v>
      </c>
      <c r="T47" s="122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30" customHeight="1" x14ac:dyDescent="0.2">
      <c r="A48" s="85" t="s">
        <v>27</v>
      </c>
      <c r="B48" s="86" t="s">
        <v>75</v>
      </c>
      <c r="C48" s="85" t="s">
        <v>76</v>
      </c>
      <c r="D48" s="87"/>
      <c r="E48" s="88"/>
      <c r="F48" s="89"/>
      <c r="G48" s="123"/>
      <c r="H48" s="88"/>
      <c r="I48" s="89"/>
      <c r="J48" s="123"/>
      <c r="K48" s="88"/>
      <c r="L48" s="89"/>
      <c r="M48" s="123"/>
      <c r="N48" s="88"/>
      <c r="O48" s="89"/>
      <c r="P48" s="123"/>
      <c r="Q48" s="123"/>
      <c r="R48" s="123"/>
      <c r="S48" s="123"/>
      <c r="T48" s="91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1:38" ht="30" customHeight="1" x14ac:dyDescent="0.2">
      <c r="A49" s="92" t="s">
        <v>38</v>
      </c>
      <c r="B49" s="124" t="s">
        <v>77</v>
      </c>
      <c r="C49" s="126" t="s">
        <v>78</v>
      </c>
      <c r="D49" s="95" t="s">
        <v>41</v>
      </c>
      <c r="E49" s="96"/>
      <c r="F49" s="97"/>
      <c r="G49" s="98">
        <f>E49*F49</f>
        <v>0</v>
      </c>
      <c r="H49" s="96"/>
      <c r="I49" s="97"/>
      <c r="J49" s="98">
        <f>H49*I49</f>
        <v>0</v>
      </c>
      <c r="K49" s="96"/>
      <c r="L49" s="97"/>
      <c r="M49" s="98">
        <f>K49*L49</f>
        <v>0</v>
      </c>
      <c r="N49" s="96"/>
      <c r="O49" s="97"/>
      <c r="P49" s="98">
        <f>N49*O49</f>
        <v>0</v>
      </c>
      <c r="Q49" s="98">
        <f>G49+M49</f>
        <v>0</v>
      </c>
      <c r="R49" s="98">
        <f>J49+P49</f>
        <v>0</v>
      </c>
      <c r="S49" s="98">
        <f>Q49-R49</f>
        <v>0</v>
      </c>
      <c r="T49" s="9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ht="30" customHeight="1" x14ac:dyDescent="0.2">
      <c r="A50" s="100" t="s">
        <v>38</v>
      </c>
      <c r="B50" s="101" t="s">
        <v>79</v>
      </c>
      <c r="C50" s="126" t="s">
        <v>78</v>
      </c>
      <c r="D50" s="95" t="s">
        <v>41</v>
      </c>
      <c r="E50" s="96"/>
      <c r="F50" s="97"/>
      <c r="G50" s="98">
        <f>E50*F50</f>
        <v>0</v>
      </c>
      <c r="H50" s="96"/>
      <c r="I50" s="97"/>
      <c r="J50" s="98">
        <f>H50*I50</f>
        <v>0</v>
      </c>
      <c r="K50" s="96"/>
      <c r="L50" s="97"/>
      <c r="M50" s="98">
        <f>K50*L50</f>
        <v>0</v>
      </c>
      <c r="N50" s="96"/>
      <c r="O50" s="97"/>
      <c r="P50" s="98">
        <f>N50*O50</f>
        <v>0</v>
      </c>
      <c r="Q50" s="98">
        <f>G50+M50</f>
        <v>0</v>
      </c>
      <c r="R50" s="98">
        <f>J50+P50</f>
        <v>0</v>
      </c>
      <c r="S50" s="98">
        <f>Q50-R50</f>
        <v>0</v>
      </c>
      <c r="T50" s="9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ht="30" customHeight="1" x14ac:dyDescent="0.2">
      <c r="A51" s="102" t="s">
        <v>38</v>
      </c>
      <c r="B51" s="103" t="s">
        <v>80</v>
      </c>
      <c r="C51" s="126" t="s">
        <v>78</v>
      </c>
      <c r="D51" s="105" t="s">
        <v>41</v>
      </c>
      <c r="E51" s="106"/>
      <c r="F51" s="107"/>
      <c r="G51" s="108">
        <f>E51*F51</f>
        <v>0</v>
      </c>
      <c r="H51" s="106"/>
      <c r="I51" s="107"/>
      <c r="J51" s="108">
        <f>H51*I51</f>
        <v>0</v>
      </c>
      <c r="K51" s="106"/>
      <c r="L51" s="107"/>
      <c r="M51" s="108">
        <f>K51*L51</f>
        <v>0</v>
      </c>
      <c r="N51" s="106"/>
      <c r="O51" s="107"/>
      <c r="P51" s="108">
        <f>N51*O51</f>
        <v>0</v>
      </c>
      <c r="Q51" s="98">
        <f>G51+M51</f>
        <v>0</v>
      </c>
      <c r="R51" s="98">
        <f>J51+P51</f>
        <v>0</v>
      </c>
      <c r="S51" s="98">
        <f>Q51-R51</f>
        <v>0</v>
      </c>
      <c r="T51" s="109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ht="30" customHeight="1" x14ac:dyDescent="0.2">
      <c r="A52" s="115" t="s">
        <v>81</v>
      </c>
      <c r="B52" s="116"/>
      <c r="C52" s="117"/>
      <c r="D52" s="118"/>
      <c r="E52" s="119"/>
      <c r="F52" s="120"/>
      <c r="G52" s="121">
        <f>SUM(G49:G51)</f>
        <v>0</v>
      </c>
      <c r="H52" s="119"/>
      <c r="I52" s="120"/>
      <c r="J52" s="121">
        <f>SUM(J49:J51)</f>
        <v>0</v>
      </c>
      <c r="K52" s="119"/>
      <c r="L52" s="120"/>
      <c r="M52" s="121">
        <f>SUM(M49:M51)</f>
        <v>0</v>
      </c>
      <c r="N52" s="119"/>
      <c r="O52" s="120"/>
      <c r="P52" s="121">
        <f>SUM(P49:P51)</f>
        <v>0</v>
      </c>
      <c r="Q52" s="121">
        <f>SUM(Q49:Q51)</f>
        <v>0</v>
      </c>
      <c r="R52" s="121">
        <f>SUM(R49:R51)</f>
        <v>0</v>
      </c>
      <c r="S52" s="121">
        <f>SUM(S49:S51)</f>
        <v>0</v>
      </c>
      <c r="T52" s="1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30" customHeight="1" x14ac:dyDescent="0.2">
      <c r="A53" s="85" t="s">
        <v>27</v>
      </c>
      <c r="B53" s="86" t="s">
        <v>82</v>
      </c>
      <c r="C53" s="85" t="s">
        <v>83</v>
      </c>
      <c r="D53" s="87"/>
      <c r="E53" s="88"/>
      <c r="F53" s="89"/>
      <c r="G53" s="123"/>
      <c r="H53" s="88"/>
      <c r="I53" s="89"/>
      <c r="J53" s="123"/>
      <c r="K53" s="88"/>
      <c r="L53" s="89"/>
      <c r="M53" s="123"/>
      <c r="N53" s="88"/>
      <c r="O53" s="89"/>
      <c r="P53" s="123"/>
      <c r="Q53" s="123"/>
      <c r="R53" s="123"/>
      <c r="S53" s="123"/>
      <c r="T53" s="91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1:38" ht="30" customHeight="1" x14ac:dyDescent="0.2">
      <c r="A54" s="92" t="s">
        <v>38</v>
      </c>
      <c r="B54" s="124" t="s">
        <v>84</v>
      </c>
      <c r="C54" s="126" t="s">
        <v>85</v>
      </c>
      <c r="D54" s="95" t="s">
        <v>41</v>
      </c>
      <c r="E54" s="96"/>
      <c r="F54" s="97"/>
      <c r="G54" s="98">
        <f>E54*F54</f>
        <v>0</v>
      </c>
      <c r="H54" s="96"/>
      <c r="I54" s="97"/>
      <c r="J54" s="98">
        <f>H54*I54</f>
        <v>0</v>
      </c>
      <c r="K54" s="96"/>
      <c r="L54" s="97"/>
      <c r="M54" s="98">
        <f>K54*L54</f>
        <v>0</v>
      </c>
      <c r="N54" s="96"/>
      <c r="O54" s="97"/>
      <c r="P54" s="98">
        <f>N54*O54</f>
        <v>0</v>
      </c>
      <c r="Q54" s="98">
        <f>G54+M54</f>
        <v>0</v>
      </c>
      <c r="R54" s="98">
        <f>J54+P54</f>
        <v>0</v>
      </c>
      <c r="S54" s="98">
        <f>Q54-R54</f>
        <v>0</v>
      </c>
      <c r="T54" s="9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ht="30" customHeight="1" x14ac:dyDescent="0.2">
      <c r="A55" s="100" t="s">
        <v>38</v>
      </c>
      <c r="B55" s="103" t="s">
        <v>86</v>
      </c>
      <c r="C55" s="126" t="s">
        <v>87</v>
      </c>
      <c r="D55" s="95" t="s">
        <v>41</v>
      </c>
      <c r="E55" s="96"/>
      <c r="F55" s="97"/>
      <c r="G55" s="98">
        <f>E55*F55</f>
        <v>0</v>
      </c>
      <c r="H55" s="96"/>
      <c r="I55" s="97"/>
      <c r="J55" s="98">
        <f>H55*I55</f>
        <v>0</v>
      </c>
      <c r="K55" s="96"/>
      <c r="L55" s="97"/>
      <c r="M55" s="98">
        <f>K55*L55</f>
        <v>0</v>
      </c>
      <c r="N55" s="96"/>
      <c r="O55" s="97"/>
      <c r="P55" s="98">
        <f>N55*O55</f>
        <v>0</v>
      </c>
      <c r="Q55" s="98">
        <f>G55+M55</f>
        <v>0</v>
      </c>
      <c r="R55" s="98">
        <f>J55+P55</f>
        <v>0</v>
      </c>
      <c r="S55" s="98">
        <f>Q55-R55</f>
        <v>0</v>
      </c>
      <c r="T55" s="99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ht="30" customHeight="1" x14ac:dyDescent="0.2">
      <c r="A56" s="100" t="s">
        <v>38</v>
      </c>
      <c r="B56" s="101" t="s">
        <v>88</v>
      </c>
      <c r="C56" s="127" t="s">
        <v>89</v>
      </c>
      <c r="D56" s="95" t="s">
        <v>41</v>
      </c>
      <c r="E56" s="96"/>
      <c r="F56" s="97"/>
      <c r="G56" s="98">
        <f>E56*F56</f>
        <v>0</v>
      </c>
      <c r="H56" s="96"/>
      <c r="I56" s="97"/>
      <c r="J56" s="98">
        <f>H56*I56</f>
        <v>0</v>
      </c>
      <c r="K56" s="96"/>
      <c r="L56" s="97"/>
      <c r="M56" s="98">
        <f>K56*L56</f>
        <v>0</v>
      </c>
      <c r="N56" s="96"/>
      <c r="O56" s="97"/>
      <c r="P56" s="98">
        <f>N56*O56</f>
        <v>0</v>
      </c>
      <c r="Q56" s="98">
        <f>G56+M56</f>
        <v>0</v>
      </c>
      <c r="R56" s="98">
        <f>J56+P56</f>
        <v>0</v>
      </c>
      <c r="S56" s="98">
        <f>Q56-R56</f>
        <v>0</v>
      </c>
      <c r="T56" s="99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ht="45.75" customHeight="1" x14ac:dyDescent="0.2">
      <c r="A57" s="102" t="s">
        <v>38</v>
      </c>
      <c r="B57" s="101" t="s">
        <v>90</v>
      </c>
      <c r="C57" s="128" t="s">
        <v>91</v>
      </c>
      <c r="D57" s="105" t="s">
        <v>41</v>
      </c>
      <c r="E57" s="106"/>
      <c r="F57" s="107"/>
      <c r="G57" s="108">
        <f>E57*F57</f>
        <v>0</v>
      </c>
      <c r="H57" s="106"/>
      <c r="I57" s="107"/>
      <c r="J57" s="108">
        <f>H57*I57</f>
        <v>0</v>
      </c>
      <c r="K57" s="106"/>
      <c r="L57" s="107"/>
      <c r="M57" s="108">
        <f>K57*L57</f>
        <v>0</v>
      </c>
      <c r="N57" s="106"/>
      <c r="O57" s="107"/>
      <c r="P57" s="108">
        <f>N57*O57</f>
        <v>0</v>
      </c>
      <c r="Q57" s="98">
        <f>G57+M57</f>
        <v>0</v>
      </c>
      <c r="R57" s="98">
        <f>J57+P57</f>
        <v>0</v>
      </c>
      <c r="S57" s="98">
        <f>Q57-R57</f>
        <v>0</v>
      </c>
      <c r="T57" s="109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ht="30" customHeight="1" x14ac:dyDescent="0.2">
      <c r="A58" s="115" t="s">
        <v>92</v>
      </c>
      <c r="B58" s="116"/>
      <c r="C58" s="117"/>
      <c r="D58" s="118"/>
      <c r="E58" s="119"/>
      <c r="F58" s="120"/>
      <c r="G58" s="121">
        <f>SUM(G54:G57)</f>
        <v>0</v>
      </c>
      <c r="H58" s="119"/>
      <c r="I58" s="120"/>
      <c r="J58" s="121">
        <f>SUM(J54:J57)</f>
        <v>0</v>
      </c>
      <c r="K58" s="119"/>
      <c r="L58" s="120"/>
      <c r="M58" s="121">
        <f>SUM(M54:M57)</f>
        <v>0</v>
      </c>
      <c r="N58" s="119"/>
      <c r="O58" s="120"/>
      <c r="P58" s="121">
        <f>SUM(P54:P57)</f>
        <v>0</v>
      </c>
      <c r="Q58" s="121">
        <f>SUM(Q54:Q57)</f>
        <v>0</v>
      </c>
      <c r="R58" s="121">
        <f>SUM(R54:R57)</f>
        <v>0</v>
      </c>
      <c r="S58" s="121">
        <f>SUM(S54:S57)</f>
        <v>0</v>
      </c>
      <c r="T58" s="122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30" customHeight="1" x14ac:dyDescent="0.2">
      <c r="A59" s="85" t="s">
        <v>27</v>
      </c>
      <c r="B59" s="86" t="s">
        <v>93</v>
      </c>
      <c r="C59" s="85" t="s">
        <v>94</v>
      </c>
      <c r="D59" s="87"/>
      <c r="E59" s="88"/>
      <c r="F59" s="89"/>
      <c r="G59" s="123"/>
      <c r="H59" s="88"/>
      <c r="I59" s="89"/>
      <c r="J59" s="123"/>
      <c r="K59" s="88"/>
      <c r="L59" s="89"/>
      <c r="M59" s="123"/>
      <c r="N59" s="88"/>
      <c r="O59" s="89"/>
      <c r="P59" s="123"/>
      <c r="Q59" s="123"/>
      <c r="R59" s="123"/>
      <c r="S59" s="123"/>
      <c r="T59" s="91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1:38" ht="30" customHeight="1" x14ac:dyDescent="0.2">
      <c r="A60" s="92" t="s">
        <v>38</v>
      </c>
      <c r="B60" s="124" t="s">
        <v>95</v>
      </c>
      <c r="C60" s="129" t="s">
        <v>96</v>
      </c>
      <c r="D60" s="95" t="s">
        <v>41</v>
      </c>
      <c r="E60" s="96"/>
      <c r="F60" s="97"/>
      <c r="G60" s="98">
        <f>E60*F60</f>
        <v>0</v>
      </c>
      <c r="H60" s="96"/>
      <c r="I60" s="97"/>
      <c r="J60" s="98">
        <f>H60*I60</f>
        <v>0</v>
      </c>
      <c r="K60" s="96">
        <v>2</v>
      </c>
      <c r="L60" s="97">
        <v>62000</v>
      </c>
      <c r="M60" s="98">
        <f>K60*L60</f>
        <v>124000</v>
      </c>
      <c r="N60" s="96">
        <v>2</v>
      </c>
      <c r="O60" s="97">
        <v>62000</v>
      </c>
      <c r="P60" s="98">
        <f>N60*O60</f>
        <v>124000</v>
      </c>
      <c r="Q60" s="98">
        <f>G60+M60</f>
        <v>124000</v>
      </c>
      <c r="R60" s="98">
        <f>J60+P60</f>
        <v>124000</v>
      </c>
      <c r="S60" s="98">
        <f>Q60-R60</f>
        <v>0</v>
      </c>
      <c r="T60" s="99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ht="30" customHeight="1" x14ac:dyDescent="0.2">
      <c r="A61" s="100" t="s">
        <v>38</v>
      </c>
      <c r="B61" s="101" t="s">
        <v>97</v>
      </c>
      <c r="C61" s="130" t="s">
        <v>98</v>
      </c>
      <c r="D61" s="95" t="s">
        <v>41</v>
      </c>
      <c r="E61" s="96"/>
      <c r="F61" s="97"/>
      <c r="G61" s="98">
        <f>E61*F61</f>
        <v>0</v>
      </c>
      <c r="H61" s="96"/>
      <c r="I61" s="97"/>
      <c r="J61" s="98">
        <f>H61*I61</f>
        <v>0</v>
      </c>
      <c r="K61" s="96"/>
      <c r="L61" s="97"/>
      <c r="M61" s="98">
        <f>K61*L61</f>
        <v>0</v>
      </c>
      <c r="N61" s="96"/>
      <c r="O61" s="97"/>
      <c r="P61" s="98">
        <f>N61*O61</f>
        <v>0</v>
      </c>
      <c r="Q61" s="98">
        <f>G61+M61</f>
        <v>0</v>
      </c>
      <c r="R61" s="98">
        <f>J61+P61</f>
        <v>0</v>
      </c>
      <c r="S61" s="98">
        <f>Q61-R61</f>
        <v>0</v>
      </c>
      <c r="T61" s="99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ht="30" customHeight="1" x14ac:dyDescent="0.2">
      <c r="A62" s="102" t="s">
        <v>38</v>
      </c>
      <c r="B62" s="103" t="s">
        <v>99</v>
      </c>
      <c r="C62" s="131" t="s">
        <v>100</v>
      </c>
      <c r="D62" s="105" t="s">
        <v>41</v>
      </c>
      <c r="E62" s="106"/>
      <c r="F62" s="107"/>
      <c r="G62" s="108">
        <f>E62*F62</f>
        <v>0</v>
      </c>
      <c r="H62" s="106"/>
      <c r="I62" s="107"/>
      <c r="J62" s="108">
        <f>H62*I62</f>
        <v>0</v>
      </c>
      <c r="K62" s="106"/>
      <c r="L62" s="107"/>
      <c r="M62" s="108">
        <f>K62*L62</f>
        <v>0</v>
      </c>
      <c r="N62" s="106"/>
      <c r="O62" s="107"/>
      <c r="P62" s="108">
        <f>N62*O62</f>
        <v>0</v>
      </c>
      <c r="Q62" s="98">
        <f>G62+M62</f>
        <v>0</v>
      </c>
      <c r="R62" s="98">
        <f>J62+P62</f>
        <v>0</v>
      </c>
      <c r="S62" s="98">
        <f>Q62-R62</f>
        <v>0</v>
      </c>
      <c r="T62" s="109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ht="30" customHeight="1" x14ac:dyDescent="0.2">
      <c r="A63" s="115" t="s">
        <v>101</v>
      </c>
      <c r="B63" s="116"/>
      <c r="C63" s="117"/>
      <c r="D63" s="118"/>
      <c r="E63" s="119"/>
      <c r="F63" s="120"/>
      <c r="G63" s="121">
        <f>SUM(G60:G62)</f>
        <v>0</v>
      </c>
      <c r="H63" s="119"/>
      <c r="I63" s="120"/>
      <c r="J63" s="121">
        <f>SUM(J60:J62)</f>
        <v>0</v>
      </c>
      <c r="K63" s="119"/>
      <c r="L63" s="120"/>
      <c r="M63" s="121">
        <f>SUM(M60:M62)</f>
        <v>124000</v>
      </c>
      <c r="N63" s="119"/>
      <c r="O63" s="120"/>
      <c r="P63" s="121">
        <f>SUM(P60:P62)</f>
        <v>124000</v>
      </c>
      <c r="Q63" s="121">
        <f>SUM(Q60:Q62)</f>
        <v>124000</v>
      </c>
      <c r="R63" s="121">
        <f>SUM(R60:R62)</f>
        <v>124000</v>
      </c>
      <c r="S63" s="121">
        <f>SUM(S60:S62)</f>
        <v>0</v>
      </c>
      <c r="T63" s="122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30" customHeight="1" x14ac:dyDescent="0.2">
      <c r="A64" s="85" t="s">
        <v>27</v>
      </c>
      <c r="B64" s="86" t="s">
        <v>102</v>
      </c>
      <c r="C64" s="85" t="s">
        <v>103</v>
      </c>
      <c r="D64" s="87"/>
      <c r="E64" s="88"/>
      <c r="F64" s="89"/>
      <c r="G64" s="123"/>
      <c r="H64" s="88"/>
      <c r="I64" s="89"/>
      <c r="J64" s="123"/>
      <c r="K64" s="88"/>
      <c r="L64" s="89"/>
      <c r="M64" s="123"/>
      <c r="N64" s="88"/>
      <c r="O64" s="89"/>
      <c r="P64" s="123"/>
      <c r="Q64" s="123"/>
      <c r="R64" s="123"/>
      <c r="S64" s="123"/>
      <c r="T64" s="91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 ht="30" customHeight="1" x14ac:dyDescent="0.2">
      <c r="A65" s="92" t="s">
        <v>38</v>
      </c>
      <c r="B65" s="132" t="s">
        <v>104</v>
      </c>
      <c r="C65" s="129" t="s">
        <v>105</v>
      </c>
      <c r="D65" s="95" t="s">
        <v>41</v>
      </c>
      <c r="E65" s="96"/>
      <c r="F65" s="97"/>
      <c r="G65" s="98">
        <f t="shared" ref="G65:G76" si="5">E65*F65</f>
        <v>0</v>
      </c>
      <c r="H65" s="96"/>
      <c r="I65" s="97"/>
      <c r="J65" s="98">
        <f t="shared" ref="J65:J76" si="6">H65*I65</f>
        <v>0</v>
      </c>
      <c r="K65" s="133">
        <v>4</v>
      </c>
      <c r="L65" s="134">
        <v>3800</v>
      </c>
      <c r="M65" s="98">
        <f t="shared" ref="M65:M76" si="7">K65*L65</f>
        <v>15200</v>
      </c>
      <c r="N65" s="133">
        <v>4</v>
      </c>
      <c r="O65" s="134">
        <v>3825</v>
      </c>
      <c r="P65" s="98">
        <f t="shared" ref="P65:P76" si="8">N65*O65</f>
        <v>15300</v>
      </c>
      <c r="Q65" s="98">
        <f t="shared" ref="Q65:Q76" si="9">G65+M65</f>
        <v>15200</v>
      </c>
      <c r="R65" s="98">
        <f t="shared" ref="R65:R76" si="10">J65+P65</f>
        <v>15300</v>
      </c>
      <c r="S65" s="98">
        <f t="shared" ref="S65:S76" si="11">Q65-R65</f>
        <v>-100</v>
      </c>
      <c r="T65" s="99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ht="30" customHeight="1" x14ac:dyDescent="0.2">
      <c r="A66" s="100" t="s">
        <v>38</v>
      </c>
      <c r="B66" s="132" t="s">
        <v>106</v>
      </c>
      <c r="C66" s="129" t="s">
        <v>107</v>
      </c>
      <c r="D66" s="95" t="s">
        <v>108</v>
      </c>
      <c r="E66" s="96"/>
      <c r="F66" s="97"/>
      <c r="G66" s="98">
        <f t="shared" si="5"/>
        <v>0</v>
      </c>
      <c r="H66" s="96"/>
      <c r="I66" s="97"/>
      <c r="J66" s="98">
        <f t="shared" si="6"/>
        <v>0</v>
      </c>
      <c r="K66" s="133">
        <v>4</v>
      </c>
      <c r="L66" s="134">
        <v>750</v>
      </c>
      <c r="M66" s="98">
        <f t="shared" si="7"/>
        <v>3000</v>
      </c>
      <c r="N66" s="133">
        <v>4</v>
      </c>
      <c r="O66" s="134">
        <v>750</v>
      </c>
      <c r="P66" s="98">
        <f t="shared" si="8"/>
        <v>3000</v>
      </c>
      <c r="Q66" s="98">
        <f t="shared" si="9"/>
        <v>3000</v>
      </c>
      <c r="R66" s="98">
        <f t="shared" si="10"/>
        <v>3000</v>
      </c>
      <c r="S66" s="98">
        <f t="shared" si="11"/>
        <v>0</v>
      </c>
      <c r="T66" s="99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ht="30" customHeight="1" x14ac:dyDescent="0.2">
      <c r="A67" s="100" t="s">
        <v>38</v>
      </c>
      <c r="B67" s="132" t="s">
        <v>109</v>
      </c>
      <c r="C67" s="129" t="s">
        <v>110</v>
      </c>
      <c r="D67" s="95" t="s">
        <v>108</v>
      </c>
      <c r="E67" s="96"/>
      <c r="F67" s="97"/>
      <c r="G67" s="98">
        <f t="shared" si="5"/>
        <v>0</v>
      </c>
      <c r="H67" s="96"/>
      <c r="I67" s="97"/>
      <c r="J67" s="98">
        <f t="shared" si="6"/>
        <v>0</v>
      </c>
      <c r="K67" s="133">
        <v>4</v>
      </c>
      <c r="L67" s="134">
        <v>3500</v>
      </c>
      <c r="M67" s="98">
        <f t="shared" si="7"/>
        <v>14000</v>
      </c>
      <c r="N67" s="133">
        <v>4</v>
      </c>
      <c r="O67" s="134">
        <v>3500</v>
      </c>
      <c r="P67" s="98">
        <f t="shared" si="8"/>
        <v>14000</v>
      </c>
      <c r="Q67" s="98">
        <f t="shared" si="9"/>
        <v>14000</v>
      </c>
      <c r="R67" s="98">
        <f t="shared" si="10"/>
        <v>14000</v>
      </c>
      <c r="S67" s="98">
        <f t="shared" si="11"/>
        <v>0</v>
      </c>
      <c r="T67" s="99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ht="30" customHeight="1" x14ac:dyDescent="0.2">
      <c r="A68" s="100" t="s">
        <v>38</v>
      </c>
      <c r="B68" s="132" t="s">
        <v>111</v>
      </c>
      <c r="C68" s="129" t="s">
        <v>112</v>
      </c>
      <c r="D68" s="95" t="s">
        <v>108</v>
      </c>
      <c r="E68" s="96"/>
      <c r="F68" s="97"/>
      <c r="G68" s="98">
        <f t="shared" si="5"/>
        <v>0</v>
      </c>
      <c r="H68" s="96"/>
      <c r="I68" s="97"/>
      <c r="J68" s="98">
        <f t="shared" si="6"/>
        <v>0</v>
      </c>
      <c r="K68" s="133">
        <v>4</v>
      </c>
      <c r="L68" s="134">
        <v>2100</v>
      </c>
      <c r="M68" s="98">
        <f t="shared" si="7"/>
        <v>8400</v>
      </c>
      <c r="N68" s="133">
        <v>4</v>
      </c>
      <c r="O68" s="134">
        <v>1999</v>
      </c>
      <c r="P68" s="98">
        <f t="shared" si="8"/>
        <v>7996</v>
      </c>
      <c r="Q68" s="98">
        <f t="shared" si="9"/>
        <v>8400</v>
      </c>
      <c r="R68" s="98">
        <f t="shared" si="10"/>
        <v>7996</v>
      </c>
      <c r="S68" s="98">
        <f t="shared" si="11"/>
        <v>404</v>
      </c>
      <c r="T68" s="99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ht="30" customHeight="1" x14ac:dyDescent="0.2">
      <c r="A69" s="100" t="s">
        <v>38</v>
      </c>
      <c r="B69" s="132" t="s">
        <v>113</v>
      </c>
      <c r="C69" s="129" t="s">
        <v>114</v>
      </c>
      <c r="D69" s="95" t="s">
        <v>108</v>
      </c>
      <c r="E69" s="96"/>
      <c r="F69" s="97"/>
      <c r="G69" s="98">
        <f t="shared" si="5"/>
        <v>0</v>
      </c>
      <c r="H69" s="96"/>
      <c r="I69" s="97"/>
      <c r="J69" s="98">
        <f t="shared" si="6"/>
        <v>0</v>
      </c>
      <c r="K69" s="133">
        <v>4</v>
      </c>
      <c r="L69" s="134">
        <v>1200</v>
      </c>
      <c r="M69" s="98">
        <f t="shared" si="7"/>
        <v>4800</v>
      </c>
      <c r="N69" s="133">
        <v>4</v>
      </c>
      <c r="O69" s="134">
        <v>1200</v>
      </c>
      <c r="P69" s="98">
        <f t="shared" si="8"/>
        <v>4800</v>
      </c>
      <c r="Q69" s="98">
        <f t="shared" si="9"/>
        <v>4800</v>
      </c>
      <c r="R69" s="98">
        <f t="shared" si="10"/>
        <v>4800</v>
      </c>
      <c r="S69" s="98">
        <f t="shared" si="11"/>
        <v>0</v>
      </c>
      <c r="T69" s="99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ht="30" customHeight="1" x14ac:dyDescent="0.2">
      <c r="A70" s="100" t="s">
        <v>38</v>
      </c>
      <c r="B70" s="132" t="s">
        <v>115</v>
      </c>
      <c r="C70" s="129" t="s">
        <v>116</v>
      </c>
      <c r="D70" s="95" t="s">
        <v>108</v>
      </c>
      <c r="E70" s="96"/>
      <c r="F70" s="97"/>
      <c r="G70" s="98">
        <f t="shared" si="5"/>
        <v>0</v>
      </c>
      <c r="H70" s="96"/>
      <c r="I70" s="97"/>
      <c r="J70" s="98">
        <f t="shared" si="6"/>
        <v>0</v>
      </c>
      <c r="K70" s="133">
        <v>2</v>
      </c>
      <c r="L70" s="134">
        <v>2200</v>
      </c>
      <c r="M70" s="98">
        <f t="shared" si="7"/>
        <v>4400</v>
      </c>
      <c r="N70" s="133">
        <v>2</v>
      </c>
      <c r="O70" s="134">
        <v>2799</v>
      </c>
      <c r="P70" s="98">
        <f t="shared" si="8"/>
        <v>5598</v>
      </c>
      <c r="Q70" s="98">
        <f t="shared" si="9"/>
        <v>4400</v>
      </c>
      <c r="R70" s="98">
        <f t="shared" si="10"/>
        <v>5598</v>
      </c>
      <c r="S70" s="98">
        <f t="shared" si="11"/>
        <v>-1198</v>
      </c>
      <c r="T70" s="99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ht="30" customHeight="1" x14ac:dyDescent="0.2">
      <c r="A71" s="100" t="s">
        <v>38</v>
      </c>
      <c r="B71" s="132" t="s">
        <v>117</v>
      </c>
      <c r="C71" s="129" t="s">
        <v>118</v>
      </c>
      <c r="D71" s="95" t="s">
        <v>108</v>
      </c>
      <c r="E71" s="96"/>
      <c r="F71" s="97"/>
      <c r="G71" s="98">
        <f t="shared" si="5"/>
        <v>0</v>
      </c>
      <c r="H71" s="96"/>
      <c r="I71" s="97"/>
      <c r="J71" s="98">
        <f t="shared" si="6"/>
        <v>0</v>
      </c>
      <c r="K71" s="133">
        <v>1</v>
      </c>
      <c r="L71" s="134">
        <v>5900</v>
      </c>
      <c r="M71" s="98">
        <f t="shared" si="7"/>
        <v>5900</v>
      </c>
      <c r="N71" s="133">
        <v>1</v>
      </c>
      <c r="O71" s="134">
        <v>5900</v>
      </c>
      <c r="P71" s="98">
        <f t="shared" si="8"/>
        <v>5900</v>
      </c>
      <c r="Q71" s="98">
        <f t="shared" si="9"/>
        <v>5900</v>
      </c>
      <c r="R71" s="98">
        <f t="shared" si="10"/>
        <v>5900</v>
      </c>
      <c r="S71" s="98">
        <f t="shared" si="11"/>
        <v>0</v>
      </c>
      <c r="T71" s="99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ht="30" customHeight="1" x14ac:dyDescent="0.2">
      <c r="A72" s="100" t="s">
        <v>38</v>
      </c>
      <c r="B72" s="132" t="s">
        <v>119</v>
      </c>
      <c r="C72" s="129" t="s">
        <v>120</v>
      </c>
      <c r="D72" s="95" t="s">
        <v>108</v>
      </c>
      <c r="E72" s="96"/>
      <c r="F72" s="97"/>
      <c r="G72" s="98">
        <f t="shared" si="5"/>
        <v>0</v>
      </c>
      <c r="H72" s="96"/>
      <c r="I72" s="97"/>
      <c r="J72" s="98">
        <f t="shared" si="6"/>
        <v>0</v>
      </c>
      <c r="K72" s="133">
        <v>1</v>
      </c>
      <c r="L72" s="134">
        <v>2500</v>
      </c>
      <c r="M72" s="98">
        <f t="shared" si="7"/>
        <v>2500</v>
      </c>
      <c r="N72" s="133">
        <v>1</v>
      </c>
      <c r="O72" s="134">
        <v>2636.3</v>
      </c>
      <c r="P72" s="98">
        <f t="shared" si="8"/>
        <v>2636.3</v>
      </c>
      <c r="Q72" s="98">
        <f t="shared" si="9"/>
        <v>2500</v>
      </c>
      <c r="R72" s="98">
        <f t="shared" si="10"/>
        <v>2636.3</v>
      </c>
      <c r="S72" s="98">
        <f t="shared" si="11"/>
        <v>-136.30000000000018</v>
      </c>
      <c r="T72" s="9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ht="30" customHeight="1" x14ac:dyDescent="0.2">
      <c r="A73" s="100" t="s">
        <v>38</v>
      </c>
      <c r="B73" s="132" t="s">
        <v>121</v>
      </c>
      <c r="C73" s="129" t="s">
        <v>122</v>
      </c>
      <c r="D73" s="95" t="s">
        <v>108</v>
      </c>
      <c r="E73" s="96"/>
      <c r="F73" s="97"/>
      <c r="G73" s="98">
        <f t="shared" si="5"/>
        <v>0</v>
      </c>
      <c r="H73" s="96"/>
      <c r="I73" s="97"/>
      <c r="J73" s="98">
        <f t="shared" si="6"/>
        <v>0</v>
      </c>
      <c r="K73" s="133">
        <v>1</v>
      </c>
      <c r="L73" s="134">
        <v>5800</v>
      </c>
      <c r="M73" s="98">
        <f t="shared" si="7"/>
        <v>5800</v>
      </c>
      <c r="N73" s="133">
        <v>1</v>
      </c>
      <c r="O73" s="134">
        <v>5800</v>
      </c>
      <c r="P73" s="98">
        <f t="shared" si="8"/>
        <v>5800</v>
      </c>
      <c r="Q73" s="98">
        <f t="shared" si="9"/>
        <v>5800</v>
      </c>
      <c r="R73" s="98">
        <f t="shared" si="10"/>
        <v>5800</v>
      </c>
      <c r="S73" s="98">
        <f t="shared" si="11"/>
        <v>0</v>
      </c>
      <c r="T73" s="9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30" customHeight="1" x14ac:dyDescent="0.2">
      <c r="A74" s="100" t="s">
        <v>38</v>
      </c>
      <c r="B74" s="132" t="s">
        <v>123</v>
      </c>
      <c r="C74" s="129" t="s">
        <v>124</v>
      </c>
      <c r="D74" s="95" t="s">
        <v>108</v>
      </c>
      <c r="E74" s="96"/>
      <c r="F74" s="97"/>
      <c r="G74" s="98">
        <f t="shared" si="5"/>
        <v>0</v>
      </c>
      <c r="H74" s="96"/>
      <c r="I74" s="97"/>
      <c r="J74" s="98">
        <f t="shared" si="6"/>
        <v>0</v>
      </c>
      <c r="K74" s="133">
        <v>1</v>
      </c>
      <c r="L74" s="134">
        <v>2100</v>
      </c>
      <c r="M74" s="98">
        <f t="shared" si="7"/>
        <v>2100</v>
      </c>
      <c r="N74" s="133">
        <v>1</v>
      </c>
      <c r="O74" s="134">
        <v>2100</v>
      </c>
      <c r="P74" s="98">
        <f t="shared" si="8"/>
        <v>2100</v>
      </c>
      <c r="Q74" s="98">
        <f t="shared" si="9"/>
        <v>2100</v>
      </c>
      <c r="R74" s="98">
        <f t="shared" si="10"/>
        <v>2100</v>
      </c>
      <c r="S74" s="98">
        <f t="shared" si="11"/>
        <v>0</v>
      </c>
      <c r="T74" s="99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ht="30" customHeight="1" x14ac:dyDescent="0.2">
      <c r="A75" s="100" t="s">
        <v>38</v>
      </c>
      <c r="B75" s="132" t="s">
        <v>125</v>
      </c>
      <c r="C75" s="129" t="s">
        <v>126</v>
      </c>
      <c r="D75" s="95" t="s">
        <v>108</v>
      </c>
      <c r="E75" s="96"/>
      <c r="F75" s="97"/>
      <c r="G75" s="98">
        <f t="shared" si="5"/>
        <v>0</v>
      </c>
      <c r="H75" s="96"/>
      <c r="I75" s="97"/>
      <c r="J75" s="98">
        <f t="shared" si="6"/>
        <v>0</v>
      </c>
      <c r="K75" s="133">
        <v>1</v>
      </c>
      <c r="L75" s="134">
        <v>1200</v>
      </c>
      <c r="M75" s="98">
        <f t="shared" si="7"/>
        <v>1200</v>
      </c>
      <c r="N75" s="133">
        <v>1</v>
      </c>
      <c r="O75" s="134">
        <v>1200</v>
      </c>
      <c r="P75" s="98">
        <f t="shared" si="8"/>
        <v>1200</v>
      </c>
      <c r="Q75" s="98">
        <f t="shared" si="9"/>
        <v>1200</v>
      </c>
      <c r="R75" s="98">
        <f t="shared" si="10"/>
        <v>1200</v>
      </c>
      <c r="S75" s="98">
        <f t="shared" si="11"/>
        <v>0</v>
      </c>
      <c r="T75" s="99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ht="30" customHeight="1" x14ac:dyDescent="0.2">
      <c r="A76" s="102" t="s">
        <v>38</v>
      </c>
      <c r="B76" s="132" t="s">
        <v>127</v>
      </c>
      <c r="C76" s="129" t="s">
        <v>128</v>
      </c>
      <c r="D76" s="105" t="s">
        <v>108</v>
      </c>
      <c r="E76" s="106"/>
      <c r="F76" s="107"/>
      <c r="G76" s="108">
        <f t="shared" si="5"/>
        <v>0</v>
      </c>
      <c r="H76" s="106"/>
      <c r="I76" s="107"/>
      <c r="J76" s="108">
        <f t="shared" si="6"/>
        <v>0</v>
      </c>
      <c r="K76" s="133">
        <v>2</v>
      </c>
      <c r="L76" s="134">
        <v>5500</v>
      </c>
      <c r="M76" s="108">
        <f t="shared" si="7"/>
        <v>11000</v>
      </c>
      <c r="N76" s="133">
        <v>2</v>
      </c>
      <c r="O76" s="134">
        <v>5500</v>
      </c>
      <c r="P76" s="108">
        <f t="shared" si="8"/>
        <v>11000</v>
      </c>
      <c r="Q76" s="98">
        <f t="shared" si="9"/>
        <v>11000</v>
      </c>
      <c r="R76" s="98">
        <f t="shared" si="10"/>
        <v>11000</v>
      </c>
      <c r="S76" s="98">
        <f t="shared" si="11"/>
        <v>0</v>
      </c>
      <c r="T76" s="109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ht="30" customHeight="1" x14ac:dyDescent="0.2">
      <c r="A77" s="115" t="s">
        <v>129</v>
      </c>
      <c r="B77" s="116"/>
      <c r="C77" s="117"/>
      <c r="D77" s="118"/>
      <c r="E77" s="119"/>
      <c r="F77" s="120"/>
      <c r="G77" s="121">
        <f>SUM(G65:G76)</f>
        <v>0</v>
      </c>
      <c r="H77" s="119"/>
      <c r="I77" s="120"/>
      <c r="J77" s="121">
        <f>SUM(J65:J76)</f>
        <v>0</v>
      </c>
      <c r="K77" s="119"/>
      <c r="L77" s="120"/>
      <c r="M77" s="121">
        <f>SUM(M65:M76)</f>
        <v>78300</v>
      </c>
      <c r="N77" s="119"/>
      <c r="O77" s="120"/>
      <c r="P77" s="121">
        <f>SUM(P65:P76)</f>
        <v>79330.3</v>
      </c>
      <c r="Q77" s="121">
        <f>SUM(Q65:Q76)</f>
        <v>78300</v>
      </c>
      <c r="R77" s="121">
        <f>SUM(R65:R76)</f>
        <v>79330.3</v>
      </c>
      <c r="S77" s="121">
        <f>SUM(S65:S76)</f>
        <v>-1030.3000000000002</v>
      </c>
      <c r="T77" s="122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42" customHeight="1" x14ac:dyDescent="0.2">
      <c r="A78" s="85" t="s">
        <v>27</v>
      </c>
      <c r="B78" s="86" t="s">
        <v>130</v>
      </c>
      <c r="C78" s="85" t="s">
        <v>131</v>
      </c>
      <c r="D78" s="87"/>
      <c r="E78" s="88"/>
      <c r="F78" s="89"/>
      <c r="G78" s="123"/>
      <c r="H78" s="88"/>
      <c r="I78" s="89"/>
      <c r="J78" s="123"/>
      <c r="K78" s="88"/>
      <c r="L78" s="89"/>
      <c r="M78" s="123"/>
      <c r="N78" s="88"/>
      <c r="O78" s="89"/>
      <c r="P78" s="123"/>
      <c r="Q78" s="123"/>
      <c r="R78" s="123"/>
      <c r="S78" s="123"/>
      <c r="T78" s="91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30" customHeight="1" x14ac:dyDescent="0.2">
      <c r="A79" s="92" t="s">
        <v>38</v>
      </c>
      <c r="B79" s="124" t="s">
        <v>132</v>
      </c>
      <c r="C79" s="130" t="s">
        <v>133</v>
      </c>
      <c r="D79" s="95" t="s">
        <v>41</v>
      </c>
      <c r="E79" s="96"/>
      <c r="F79" s="97"/>
      <c r="G79" s="98">
        <f>E79*F79</f>
        <v>0</v>
      </c>
      <c r="H79" s="96"/>
      <c r="I79" s="97"/>
      <c r="J79" s="98">
        <f>H79*I79</f>
        <v>0</v>
      </c>
      <c r="K79" s="96"/>
      <c r="L79" s="97"/>
      <c r="M79" s="98">
        <f>K79*L79</f>
        <v>0</v>
      </c>
      <c r="N79" s="96"/>
      <c r="O79" s="97"/>
      <c r="P79" s="98">
        <f>N79*O79</f>
        <v>0</v>
      </c>
      <c r="Q79" s="98">
        <f>G79+M79</f>
        <v>0</v>
      </c>
      <c r="R79" s="98">
        <f>J79+P79</f>
        <v>0</v>
      </c>
      <c r="S79" s="98">
        <f>Q79-R79</f>
        <v>0</v>
      </c>
      <c r="T79" s="99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ht="30" customHeight="1" x14ac:dyDescent="0.2">
      <c r="A80" s="100" t="s">
        <v>38</v>
      </c>
      <c r="B80" s="101" t="s">
        <v>134</v>
      </c>
      <c r="C80" s="130" t="s">
        <v>135</v>
      </c>
      <c r="D80" s="95" t="s">
        <v>41</v>
      </c>
      <c r="E80" s="96"/>
      <c r="F80" s="97"/>
      <c r="G80" s="98">
        <f>E80*F80</f>
        <v>0</v>
      </c>
      <c r="H80" s="96"/>
      <c r="I80" s="97"/>
      <c r="J80" s="98">
        <f>H80*I80</f>
        <v>0</v>
      </c>
      <c r="K80" s="96">
        <v>2</v>
      </c>
      <c r="L80" s="97">
        <v>500</v>
      </c>
      <c r="M80" s="98">
        <f>K80*L80</f>
        <v>1000</v>
      </c>
      <c r="N80" s="96">
        <v>2</v>
      </c>
      <c r="O80" s="97">
        <v>500</v>
      </c>
      <c r="P80" s="98">
        <f>N80*O80</f>
        <v>1000</v>
      </c>
      <c r="Q80" s="98">
        <f>G80+M80</f>
        <v>1000</v>
      </c>
      <c r="R80" s="98">
        <f>J80+P80</f>
        <v>1000</v>
      </c>
      <c r="S80" s="98">
        <f>Q80-R80</f>
        <v>0</v>
      </c>
      <c r="T80" s="99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ht="30" customHeight="1" x14ac:dyDescent="0.2">
      <c r="A81" s="102" t="s">
        <v>38</v>
      </c>
      <c r="B81" s="103" t="s">
        <v>136</v>
      </c>
      <c r="C81" s="131" t="s">
        <v>137</v>
      </c>
      <c r="D81" s="105" t="s">
        <v>41</v>
      </c>
      <c r="E81" s="106"/>
      <c r="F81" s="107"/>
      <c r="G81" s="108">
        <f>E81*F81</f>
        <v>0</v>
      </c>
      <c r="H81" s="106"/>
      <c r="I81" s="107"/>
      <c r="J81" s="108">
        <f>H81*I81</f>
        <v>0</v>
      </c>
      <c r="K81" s="106"/>
      <c r="L81" s="107"/>
      <c r="M81" s="108">
        <f>K81*L81</f>
        <v>0</v>
      </c>
      <c r="N81" s="106"/>
      <c r="O81" s="107"/>
      <c r="P81" s="108">
        <f>N81*O81</f>
        <v>0</v>
      </c>
      <c r="Q81" s="98">
        <f>G81+M81</f>
        <v>0</v>
      </c>
      <c r="R81" s="98">
        <f>J81+P81</f>
        <v>0</v>
      </c>
      <c r="S81" s="98">
        <f>Q81-R81</f>
        <v>0</v>
      </c>
      <c r="T81" s="109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ht="30" customHeight="1" x14ac:dyDescent="0.2">
      <c r="A82" s="115" t="s">
        <v>138</v>
      </c>
      <c r="B82" s="116"/>
      <c r="C82" s="117"/>
      <c r="D82" s="118"/>
      <c r="E82" s="119"/>
      <c r="F82" s="120"/>
      <c r="G82" s="121">
        <f>SUM(G79:G81)</f>
        <v>0</v>
      </c>
      <c r="H82" s="119"/>
      <c r="I82" s="120"/>
      <c r="J82" s="121">
        <f>SUM(J79:J81)</f>
        <v>0</v>
      </c>
      <c r="K82" s="119"/>
      <c r="L82" s="120"/>
      <c r="M82" s="121">
        <f>SUM(M79:M81)</f>
        <v>1000</v>
      </c>
      <c r="N82" s="119"/>
      <c r="O82" s="120"/>
      <c r="P82" s="121">
        <f>SUM(P79:P81)</f>
        <v>1000</v>
      </c>
      <c r="Q82" s="121">
        <f>SUM(Q79:Q81)</f>
        <v>1000</v>
      </c>
      <c r="R82" s="121">
        <f>SUM(R79:R81)</f>
        <v>1000</v>
      </c>
      <c r="S82" s="121">
        <f>SUM(S79:S81)</f>
        <v>0</v>
      </c>
      <c r="T82" s="122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30" customHeight="1" x14ac:dyDescent="0.2">
      <c r="A83" s="85" t="s">
        <v>27</v>
      </c>
      <c r="B83" s="86" t="s">
        <v>139</v>
      </c>
      <c r="C83" s="85" t="s">
        <v>140</v>
      </c>
      <c r="D83" s="87"/>
      <c r="E83" s="88"/>
      <c r="F83" s="89"/>
      <c r="G83" s="123"/>
      <c r="H83" s="88"/>
      <c r="I83" s="89"/>
      <c r="J83" s="123"/>
      <c r="K83" s="88"/>
      <c r="L83" s="89"/>
      <c r="M83" s="123"/>
      <c r="N83" s="88"/>
      <c r="O83" s="89"/>
      <c r="P83" s="123"/>
      <c r="Q83" s="123"/>
      <c r="R83" s="123"/>
      <c r="S83" s="123"/>
      <c r="T83" s="91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 ht="30" customHeight="1" x14ac:dyDescent="0.2">
      <c r="A84" s="92" t="s">
        <v>38</v>
      </c>
      <c r="B84" s="124" t="s">
        <v>141</v>
      </c>
      <c r="C84" s="126" t="s">
        <v>142</v>
      </c>
      <c r="D84" s="95"/>
      <c r="E84" s="96"/>
      <c r="F84" s="97"/>
      <c r="G84" s="98">
        <f>E84*F84</f>
        <v>0</v>
      </c>
      <c r="H84" s="96"/>
      <c r="I84" s="97"/>
      <c r="J84" s="98">
        <f>H84*I84</f>
        <v>0</v>
      </c>
      <c r="K84" s="96"/>
      <c r="L84" s="97"/>
      <c r="M84" s="98">
        <f>K84*L84</f>
        <v>0</v>
      </c>
      <c r="N84" s="96"/>
      <c r="O84" s="97"/>
      <c r="P84" s="98">
        <f>N84*O84</f>
        <v>0</v>
      </c>
      <c r="Q84" s="98">
        <f>G84+M84</f>
        <v>0</v>
      </c>
      <c r="R84" s="98">
        <f>J84+P84</f>
        <v>0</v>
      </c>
      <c r="S84" s="98">
        <f>Q84-R84</f>
        <v>0</v>
      </c>
      <c r="T84" s="99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ht="30" customHeight="1" x14ac:dyDescent="0.2">
      <c r="A85" s="92" t="s">
        <v>38</v>
      </c>
      <c r="B85" s="93" t="s">
        <v>143</v>
      </c>
      <c r="C85" s="126" t="s">
        <v>144</v>
      </c>
      <c r="D85" s="95"/>
      <c r="E85" s="96"/>
      <c r="F85" s="97"/>
      <c r="G85" s="98">
        <f>E85*F85</f>
        <v>0</v>
      </c>
      <c r="H85" s="96"/>
      <c r="I85" s="97"/>
      <c r="J85" s="98">
        <f>H85*I85</f>
        <v>0</v>
      </c>
      <c r="K85" s="96"/>
      <c r="L85" s="97"/>
      <c r="M85" s="98">
        <f>K85*L85</f>
        <v>0</v>
      </c>
      <c r="N85" s="96"/>
      <c r="O85" s="97"/>
      <c r="P85" s="98">
        <f>N85*O85</f>
        <v>0</v>
      </c>
      <c r="Q85" s="98">
        <f>G85+M85</f>
        <v>0</v>
      </c>
      <c r="R85" s="98">
        <f>J85+P85</f>
        <v>0</v>
      </c>
      <c r="S85" s="98">
        <f>Q85-R85</f>
        <v>0</v>
      </c>
      <c r="T85" s="99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ht="30" customHeight="1" x14ac:dyDescent="0.2">
      <c r="A86" s="100" t="s">
        <v>38</v>
      </c>
      <c r="B86" s="101" t="s">
        <v>145</v>
      </c>
      <c r="C86" s="126" t="s">
        <v>146</v>
      </c>
      <c r="D86" s="95"/>
      <c r="E86" s="96"/>
      <c r="F86" s="97"/>
      <c r="G86" s="98">
        <f>E86*F86</f>
        <v>0</v>
      </c>
      <c r="H86" s="96"/>
      <c r="I86" s="97"/>
      <c r="J86" s="98">
        <f>H86*I86</f>
        <v>0</v>
      </c>
      <c r="K86" s="96">
        <v>1</v>
      </c>
      <c r="L86" s="97">
        <v>5800</v>
      </c>
      <c r="M86" s="98">
        <f>K86*L86</f>
        <v>5800</v>
      </c>
      <c r="N86" s="96">
        <v>1</v>
      </c>
      <c r="O86" s="97">
        <v>4755.1000000000004</v>
      </c>
      <c r="P86" s="98">
        <f>N86*O86</f>
        <v>4755.1000000000004</v>
      </c>
      <c r="Q86" s="98">
        <f>G86+M86</f>
        <v>5800</v>
      </c>
      <c r="R86" s="98">
        <f>J86+P86</f>
        <v>4755.1000000000004</v>
      </c>
      <c r="S86" s="98">
        <f>Q86-R86</f>
        <v>1044.8999999999996</v>
      </c>
      <c r="T86" s="99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ht="30" customHeight="1" x14ac:dyDescent="0.2">
      <c r="A87" s="115" t="s">
        <v>147</v>
      </c>
      <c r="B87" s="135"/>
      <c r="C87" s="117"/>
      <c r="D87" s="118"/>
      <c r="E87" s="119"/>
      <c r="F87" s="120"/>
      <c r="G87" s="121">
        <f>SUM(G84:G86)</f>
        <v>0</v>
      </c>
      <c r="H87" s="119"/>
      <c r="I87" s="120"/>
      <c r="J87" s="121">
        <f>SUM(J84:J86)</f>
        <v>0</v>
      </c>
      <c r="K87" s="119"/>
      <c r="L87" s="120"/>
      <c r="M87" s="121">
        <f>SUM(M84:M86)</f>
        <v>5800</v>
      </c>
      <c r="N87" s="119"/>
      <c r="O87" s="120"/>
      <c r="P87" s="121">
        <f>SUM(P84:P86)</f>
        <v>4755.1000000000004</v>
      </c>
      <c r="Q87" s="121">
        <f>SUM(Q84:Q86)</f>
        <v>5800</v>
      </c>
      <c r="R87" s="121">
        <f>SUM(R84:R86)</f>
        <v>4755.1000000000004</v>
      </c>
      <c r="S87" s="121">
        <f>SUM(S84:S86)</f>
        <v>1044.8999999999996</v>
      </c>
      <c r="T87" s="122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30" customHeight="1" x14ac:dyDescent="0.25">
      <c r="A88" s="85" t="s">
        <v>27</v>
      </c>
      <c r="B88" s="136" t="s">
        <v>148</v>
      </c>
      <c r="C88" s="137" t="s">
        <v>149</v>
      </c>
      <c r="D88" s="87"/>
      <c r="E88" s="88"/>
      <c r="F88" s="89"/>
      <c r="G88" s="123"/>
      <c r="H88" s="88"/>
      <c r="I88" s="89"/>
      <c r="J88" s="123"/>
      <c r="K88" s="88"/>
      <c r="L88" s="89"/>
      <c r="M88" s="123"/>
      <c r="N88" s="88"/>
      <c r="O88" s="89"/>
      <c r="P88" s="123"/>
      <c r="Q88" s="123"/>
      <c r="R88" s="123"/>
      <c r="S88" s="123"/>
      <c r="T88" s="91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ht="30" customHeight="1" x14ac:dyDescent="0.2">
      <c r="A89" s="92" t="s">
        <v>38</v>
      </c>
      <c r="B89" s="138" t="s">
        <v>150</v>
      </c>
      <c r="C89" s="139" t="s">
        <v>149</v>
      </c>
      <c r="D89" s="140"/>
      <c r="E89" s="4" t="s">
        <v>48</v>
      </c>
      <c r="F89" s="4"/>
      <c r="G89" s="4"/>
      <c r="H89" s="4" t="s">
        <v>48</v>
      </c>
      <c r="I89" s="4"/>
      <c r="J89" s="4"/>
      <c r="K89" s="96"/>
      <c r="L89" s="97"/>
      <c r="M89" s="98">
        <f>K89*L89</f>
        <v>0</v>
      </c>
      <c r="N89" s="96"/>
      <c r="O89" s="97"/>
      <c r="P89" s="98">
        <f>N89*O89</f>
        <v>0</v>
      </c>
      <c r="Q89" s="98">
        <f>G89+M89</f>
        <v>0</v>
      </c>
      <c r="R89" s="98">
        <f>J89+P89</f>
        <v>0</v>
      </c>
      <c r="S89" s="98">
        <f>Q89-R89</f>
        <v>0</v>
      </c>
      <c r="T89" s="99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ht="30" customHeight="1" x14ac:dyDescent="0.2">
      <c r="A90" s="100" t="s">
        <v>38</v>
      </c>
      <c r="B90" s="141" t="s">
        <v>151</v>
      </c>
      <c r="C90" s="142" t="s">
        <v>149</v>
      </c>
      <c r="D90" s="140"/>
      <c r="E90" s="4"/>
      <c r="F90" s="4"/>
      <c r="G90" s="4"/>
      <c r="H90" s="4"/>
      <c r="I90" s="4"/>
      <c r="J90" s="4"/>
      <c r="K90" s="96"/>
      <c r="L90" s="97"/>
      <c r="M90" s="98">
        <f>K90*L90</f>
        <v>0</v>
      </c>
      <c r="N90" s="96">
        <v>1</v>
      </c>
      <c r="O90" s="97">
        <v>14.6</v>
      </c>
      <c r="P90" s="98">
        <f>N90*O90</f>
        <v>14.6</v>
      </c>
      <c r="Q90" s="98">
        <f>G90+M90</f>
        <v>0</v>
      </c>
      <c r="R90" s="98">
        <f>J90+P90</f>
        <v>14.6</v>
      </c>
      <c r="S90" s="98">
        <f>Q90-R90</f>
        <v>-14.6</v>
      </c>
      <c r="T90" s="99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ht="30" customHeight="1" x14ac:dyDescent="0.2">
      <c r="A91" s="115" t="s">
        <v>152</v>
      </c>
      <c r="B91" s="143"/>
      <c r="C91" s="144"/>
      <c r="D91" s="118"/>
      <c r="E91" s="119"/>
      <c r="F91" s="120"/>
      <c r="G91" s="121">
        <f>SUM(G89:G90)</f>
        <v>0</v>
      </c>
      <c r="H91" s="119"/>
      <c r="I91" s="120"/>
      <c r="J91" s="121">
        <f>SUM(J89:J90)</f>
        <v>0</v>
      </c>
      <c r="K91" s="119"/>
      <c r="L91" s="120"/>
      <c r="M91" s="121">
        <f>SUM(M89:M90)</f>
        <v>0</v>
      </c>
      <c r="N91" s="119"/>
      <c r="O91" s="120"/>
      <c r="P91" s="121">
        <f>SUM(P89:P90)</f>
        <v>14.6</v>
      </c>
      <c r="Q91" s="121">
        <f>SUM(Q89:Q90)</f>
        <v>0</v>
      </c>
      <c r="R91" s="121">
        <f>SUM(R89:R90)</f>
        <v>14.6</v>
      </c>
      <c r="S91" s="121">
        <f>SUM(S89:S90)</f>
        <v>-14.6</v>
      </c>
      <c r="T91" s="122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ht="30" customHeight="1" x14ac:dyDescent="0.25">
      <c r="A92" s="85" t="s">
        <v>27</v>
      </c>
      <c r="B92" s="145" t="s">
        <v>153</v>
      </c>
      <c r="C92" s="137" t="s">
        <v>154</v>
      </c>
      <c r="D92" s="87"/>
      <c r="E92" s="88"/>
      <c r="F92" s="89"/>
      <c r="G92" s="123"/>
      <c r="H92" s="88"/>
      <c r="I92" s="89"/>
      <c r="J92" s="123"/>
      <c r="K92" s="88"/>
      <c r="L92" s="89"/>
      <c r="M92" s="123"/>
      <c r="N92" s="88"/>
      <c r="O92" s="89"/>
      <c r="P92" s="123"/>
      <c r="Q92" s="123"/>
      <c r="R92" s="123"/>
      <c r="S92" s="123"/>
      <c r="T92" s="91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 ht="41.25" customHeight="1" x14ac:dyDescent="0.2">
      <c r="A93" s="100" t="s">
        <v>38</v>
      </c>
      <c r="B93" s="146" t="s">
        <v>155</v>
      </c>
      <c r="C93" s="147" t="s">
        <v>154</v>
      </c>
      <c r="D93" s="140" t="s">
        <v>156</v>
      </c>
      <c r="E93" s="3" t="s">
        <v>48</v>
      </c>
      <c r="F93" s="3"/>
      <c r="G93" s="3"/>
      <c r="H93" s="3" t="s">
        <v>48</v>
      </c>
      <c r="I93" s="3"/>
      <c r="J93" s="3"/>
      <c r="K93" s="96">
        <v>1</v>
      </c>
      <c r="L93" s="97">
        <v>13000</v>
      </c>
      <c r="M93" s="98">
        <f>K93*L93</f>
        <v>13000</v>
      </c>
      <c r="N93" s="96">
        <v>1</v>
      </c>
      <c r="O93" s="97">
        <v>13000</v>
      </c>
      <c r="P93" s="98">
        <f>N93*O93</f>
        <v>13000</v>
      </c>
      <c r="Q93" s="98">
        <f>G93+M93</f>
        <v>13000</v>
      </c>
      <c r="R93" s="98">
        <f>J93+P93</f>
        <v>13000</v>
      </c>
      <c r="S93" s="98">
        <f>Q93-R93</f>
        <v>0</v>
      </c>
      <c r="T93" s="99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ht="30" customHeight="1" x14ac:dyDescent="0.2">
      <c r="A94" s="115" t="s">
        <v>157</v>
      </c>
      <c r="B94" s="148"/>
      <c r="C94" s="144"/>
      <c r="D94" s="118"/>
      <c r="E94" s="119"/>
      <c r="F94" s="120"/>
      <c r="G94" s="121">
        <f>SUM(G93)</f>
        <v>0</v>
      </c>
      <c r="H94" s="119"/>
      <c r="I94" s="120"/>
      <c r="J94" s="121">
        <f>SUM(J93)</f>
        <v>0</v>
      </c>
      <c r="K94" s="119"/>
      <c r="L94" s="120"/>
      <c r="M94" s="121">
        <f>SUM(M93)</f>
        <v>13000</v>
      </c>
      <c r="N94" s="119"/>
      <c r="O94" s="120"/>
      <c r="P94" s="121">
        <f>SUM(P93)</f>
        <v>13000</v>
      </c>
      <c r="Q94" s="121">
        <f>SUM(Q93)</f>
        <v>13000</v>
      </c>
      <c r="R94" s="121">
        <f>SUM(R93)</f>
        <v>13000</v>
      </c>
      <c r="S94" s="121">
        <f>SUM(S93)</f>
        <v>0</v>
      </c>
      <c r="T94" s="122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ht="19.5" customHeight="1" x14ac:dyDescent="0.2">
      <c r="A95" s="149" t="s">
        <v>158</v>
      </c>
      <c r="B95" s="150"/>
      <c r="C95" s="151"/>
      <c r="D95" s="152"/>
      <c r="E95" s="153"/>
      <c r="F95" s="154"/>
      <c r="G95" s="155">
        <f>G43+G47+G52+G58+G63+G77+G82+G87+G91+G94</f>
        <v>0</v>
      </c>
      <c r="H95" s="153"/>
      <c r="I95" s="154"/>
      <c r="J95" s="155">
        <f>J43+J47+J52+J58+J63+J77+J82+J87+J91+J94</f>
        <v>0</v>
      </c>
      <c r="K95" s="153"/>
      <c r="L95" s="154"/>
      <c r="M95" s="155">
        <f>M43+M47+M52+M58+M63+M77+M82+M87+M91+M94</f>
        <v>498678.88</v>
      </c>
      <c r="N95" s="153"/>
      <c r="O95" s="154"/>
      <c r="P95" s="155">
        <f>P43+P47+P52+P58+P63+P77+P82+P87+P91+P94</f>
        <v>498678.87999999995</v>
      </c>
      <c r="Q95" s="155">
        <f>Q43+Q47+Q52+Q58+Q63+Q77+Q82+Q87+Q91+Q94</f>
        <v>498678.88</v>
      </c>
      <c r="R95" s="155">
        <f>R43+R47+R52+R58+R63+R77+R82+R87+R91+R94</f>
        <v>498678.87999999995</v>
      </c>
      <c r="S95" s="155">
        <f>S43+S47+S52+S58+S63+S77+S82+S87+S91+S94</f>
        <v>-5.4534154969587689E-13</v>
      </c>
      <c r="T95" s="156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</row>
    <row r="96" spans="1:38" ht="15.75" customHeight="1" x14ac:dyDescent="0.25">
      <c r="A96" s="2"/>
      <c r="B96" s="2"/>
      <c r="C96" s="2"/>
      <c r="D96" s="158"/>
      <c r="E96" s="159"/>
      <c r="F96" s="160"/>
      <c r="G96" s="161"/>
      <c r="H96" s="159"/>
      <c r="I96" s="160"/>
      <c r="J96" s="161"/>
      <c r="K96" s="159"/>
      <c r="L96" s="160"/>
      <c r="M96" s="161"/>
      <c r="N96" s="159"/>
      <c r="O96" s="160"/>
      <c r="P96" s="161"/>
      <c r="Q96" s="161"/>
      <c r="R96" s="161"/>
      <c r="S96" s="161"/>
      <c r="T96" s="162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38" ht="19.5" customHeight="1" x14ac:dyDescent="0.25">
      <c r="A97" s="1" t="s">
        <v>159</v>
      </c>
      <c r="B97" s="1"/>
      <c r="C97" s="1"/>
      <c r="D97" s="163"/>
      <c r="E97" s="164"/>
      <c r="F97" s="165"/>
      <c r="G97" s="166">
        <f>G22-G95</f>
        <v>0</v>
      </c>
      <c r="H97" s="164"/>
      <c r="I97" s="165"/>
      <c r="J97" s="166">
        <f>J22-J95</f>
        <v>0</v>
      </c>
      <c r="K97" s="167"/>
      <c r="L97" s="165"/>
      <c r="M97" s="168">
        <f>M22-M95</f>
        <v>0</v>
      </c>
      <c r="N97" s="167"/>
      <c r="O97" s="165"/>
      <c r="P97" s="168">
        <f>P22-P95</f>
        <v>0</v>
      </c>
      <c r="Q97" s="168">
        <f>Q22-Q95</f>
        <v>0</v>
      </c>
      <c r="R97" s="168">
        <f>R22-R95</f>
        <v>0</v>
      </c>
      <c r="S97" s="168">
        <f>S22-S95</f>
        <v>5.4534154969587689E-13</v>
      </c>
      <c r="T97" s="16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ht="15.75" customHeight="1" x14ac:dyDescent="0.25">
      <c r="A98" s="170"/>
      <c r="B98" s="171"/>
      <c r="C98" s="170"/>
      <c r="D98" s="170"/>
      <c r="E98" s="65"/>
      <c r="F98" s="170"/>
      <c r="G98" s="170"/>
      <c r="H98" s="65"/>
      <c r="I98" s="170"/>
      <c r="J98" s="170"/>
      <c r="K98" s="65"/>
      <c r="L98" s="170"/>
      <c r="M98" s="170"/>
      <c r="N98" s="65"/>
      <c r="O98" s="170"/>
      <c r="P98" s="170"/>
      <c r="Q98" s="170"/>
      <c r="R98" s="170"/>
      <c r="S98" s="170"/>
      <c r="T98" s="17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ht="15.75" customHeight="1" x14ac:dyDescent="0.25">
      <c r="A99" s="170"/>
      <c r="B99" s="171"/>
      <c r="C99" s="170"/>
      <c r="D99" s="170"/>
      <c r="E99" s="65"/>
      <c r="F99" s="170"/>
      <c r="G99" s="170"/>
      <c r="H99" s="65"/>
      <c r="I99" s="170"/>
      <c r="J99" s="170"/>
      <c r="K99" s="65"/>
      <c r="L99" s="170"/>
      <c r="M99" s="170"/>
      <c r="N99" s="65"/>
      <c r="O99" s="170"/>
      <c r="P99" s="170"/>
      <c r="Q99" s="170"/>
      <c r="R99" s="170"/>
      <c r="S99" s="170"/>
      <c r="T99" s="170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ht="15.75" customHeight="1" x14ac:dyDescent="0.25">
      <c r="A100" s="170" t="s">
        <v>160</v>
      </c>
      <c r="B100" s="171"/>
      <c r="C100" s="198" t="s">
        <v>186</v>
      </c>
      <c r="D100" s="170"/>
      <c r="E100" s="173"/>
      <c r="F100" s="172"/>
      <c r="G100" s="170"/>
      <c r="H100" s="173"/>
      <c r="I100" s="199" t="s">
        <v>185</v>
      </c>
      <c r="J100" s="172"/>
      <c r="K100" s="173"/>
      <c r="L100" s="170"/>
      <c r="M100" s="170"/>
      <c r="N100" s="65"/>
      <c r="O100" s="170"/>
      <c r="P100" s="170"/>
      <c r="Q100" s="170"/>
      <c r="R100" s="170"/>
      <c r="S100" s="170"/>
      <c r="T100" s="17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ht="15.75" customHeight="1" x14ac:dyDescent="0.25">
      <c r="A101" s="15"/>
      <c r="B101" s="15"/>
      <c r="C101" s="174" t="s">
        <v>161</v>
      </c>
      <c r="D101" s="170"/>
      <c r="E101" s="191" t="s">
        <v>162</v>
      </c>
      <c r="F101" s="191"/>
      <c r="G101" s="170"/>
      <c r="H101" s="65"/>
      <c r="I101" s="175" t="s">
        <v>163</v>
      </c>
      <c r="J101" s="170"/>
      <c r="K101" s="65"/>
      <c r="L101" s="175"/>
      <c r="M101" s="170"/>
      <c r="N101" s="65"/>
      <c r="O101" s="175"/>
      <c r="P101" s="170"/>
      <c r="Q101" s="170"/>
      <c r="R101" s="170"/>
      <c r="S101" s="170"/>
      <c r="T101" s="17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</sheetData>
  <autoFilter ref="A19:T19" xr:uid="{00000000-0009-0000-0000-000000000000}"/>
  <mergeCells count="25">
    <mergeCell ref="A97:C97"/>
    <mergeCell ref="E101:F101"/>
    <mergeCell ref="E89:G90"/>
    <mergeCell ref="H89:J90"/>
    <mergeCell ref="E93:G93"/>
    <mergeCell ref="H93:J93"/>
    <mergeCell ref="A96:C96"/>
    <mergeCell ref="A23:C23"/>
    <mergeCell ref="E31:G38"/>
    <mergeCell ref="H31:J38"/>
    <mergeCell ref="E40:G42"/>
    <mergeCell ref="H40:J42"/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</mergeCells>
  <printOptions horizontalCentered="1"/>
  <pageMargins left="0" right="0" top="0" bottom="0" header="0.51180555555555496" footer="0.51180555555555496"/>
  <pageSetup paperSize="9" firstPageNumber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opLeftCell="B1" zoomScale="75" zoomScaleNormal="75" workbookViewId="0">
      <selection activeCell="L6" sqref="L6"/>
    </sheetView>
  </sheetViews>
  <sheetFormatPr defaultRowHeight="14.25" x14ac:dyDescent="0.2"/>
  <cols>
    <col min="1" max="1" width="0" style="176" hidden="1"/>
    <col min="2" max="2" width="9.875" style="176"/>
    <col min="3" max="3" width="30.75" style="176"/>
    <col min="4" max="4" width="16.875" style="177"/>
    <col min="5" max="5" width="18.375" style="176"/>
    <col min="6" max="6" width="16.875" style="177"/>
    <col min="7" max="7" width="13.875" style="176"/>
    <col min="8" max="8" width="14.375" style="176"/>
    <col min="9" max="9" width="14.125"/>
    <col min="10" max="10" width="15.875"/>
    <col min="11" max="1025" width="9.25"/>
  </cols>
  <sheetData>
    <row r="1" spans="1:10" ht="15" x14ac:dyDescent="0.25">
      <c r="J1" s="178" t="s">
        <v>164</v>
      </c>
    </row>
    <row r="2" spans="1:10" ht="39.75" customHeight="1" x14ac:dyDescent="0.25">
      <c r="H2" s="192" t="s">
        <v>165</v>
      </c>
      <c r="I2" s="192"/>
      <c r="J2" s="192"/>
    </row>
    <row r="4" spans="1:10" ht="18.75" customHeight="1" x14ac:dyDescent="0.3">
      <c r="B4" s="193" t="s">
        <v>166</v>
      </c>
      <c r="C4" s="193"/>
      <c r="D4" s="193"/>
      <c r="E4" s="193"/>
      <c r="F4" s="193"/>
      <c r="G4" s="193"/>
      <c r="H4" s="193"/>
      <c r="I4" s="193"/>
      <c r="J4" s="193"/>
    </row>
    <row r="5" spans="1:10" ht="18.75" customHeight="1" x14ac:dyDescent="0.3">
      <c r="B5" s="193" t="s">
        <v>167</v>
      </c>
      <c r="C5" s="193"/>
      <c r="D5" s="193"/>
      <c r="E5" s="193"/>
      <c r="F5" s="193"/>
      <c r="G5" s="193"/>
      <c r="H5" s="193"/>
      <c r="I5" s="193"/>
      <c r="J5" s="193"/>
    </row>
    <row r="6" spans="1:10" ht="21" customHeight="1" x14ac:dyDescent="0.3">
      <c r="B6" s="194" t="s">
        <v>168</v>
      </c>
      <c r="C6" s="194"/>
      <c r="D6" s="194"/>
      <c r="E6" s="194"/>
      <c r="F6" s="194"/>
      <c r="G6" s="194"/>
      <c r="H6" s="194"/>
      <c r="I6" s="194"/>
      <c r="J6" s="194"/>
    </row>
    <row r="7" spans="1:10" ht="18.75" customHeight="1" x14ac:dyDescent="0.3">
      <c r="B7" s="193" t="s">
        <v>169</v>
      </c>
      <c r="C7" s="193"/>
      <c r="D7" s="193"/>
      <c r="E7" s="193"/>
      <c r="F7" s="193"/>
      <c r="G7" s="193"/>
      <c r="H7" s="193"/>
      <c r="I7" s="193"/>
      <c r="J7" s="193"/>
    </row>
    <row r="9" spans="1:10" s="179" customFormat="1" ht="44.25" customHeight="1" x14ac:dyDescent="0.2">
      <c r="B9" s="195" t="s">
        <v>170</v>
      </c>
      <c r="C9" s="195"/>
      <c r="D9" s="195"/>
      <c r="E9" s="196" t="s">
        <v>171</v>
      </c>
      <c r="F9" s="196"/>
      <c r="G9" s="196"/>
      <c r="H9" s="196"/>
      <c r="I9" s="196"/>
      <c r="J9" s="196"/>
    </row>
    <row r="10" spans="1:10" ht="75" x14ac:dyDescent="0.2">
      <c r="A10" s="180" t="s">
        <v>172</v>
      </c>
      <c r="B10" s="180" t="s">
        <v>173</v>
      </c>
      <c r="C10" s="180" t="s">
        <v>6</v>
      </c>
      <c r="D10" s="181" t="s">
        <v>174</v>
      </c>
      <c r="E10" s="180" t="s">
        <v>175</v>
      </c>
      <c r="F10" s="181" t="s">
        <v>174</v>
      </c>
      <c r="G10" s="180" t="s">
        <v>176</v>
      </c>
      <c r="H10" s="180" t="s">
        <v>177</v>
      </c>
      <c r="I10" s="180" t="s">
        <v>178</v>
      </c>
      <c r="J10" s="180" t="s">
        <v>179</v>
      </c>
    </row>
    <row r="11" spans="1:10" x14ac:dyDescent="0.2">
      <c r="A11" s="182"/>
      <c r="B11" s="182" t="s">
        <v>36</v>
      </c>
      <c r="C11" s="183"/>
      <c r="D11" s="184"/>
      <c r="E11" s="183"/>
      <c r="F11" s="184"/>
      <c r="G11" s="183"/>
      <c r="H11" s="183"/>
      <c r="I11" s="184"/>
      <c r="J11" s="183"/>
    </row>
    <row r="12" spans="1:10" x14ac:dyDescent="0.2">
      <c r="A12" s="182"/>
      <c r="B12" s="182" t="s">
        <v>71</v>
      </c>
      <c r="C12" s="183"/>
      <c r="D12" s="184"/>
      <c r="E12" s="183"/>
      <c r="F12" s="184"/>
      <c r="G12" s="183"/>
      <c r="H12" s="183"/>
      <c r="I12" s="184"/>
      <c r="J12" s="183"/>
    </row>
    <row r="13" spans="1:10" x14ac:dyDescent="0.2">
      <c r="A13" s="182"/>
      <c r="B13" s="182" t="s">
        <v>73</v>
      </c>
      <c r="C13" s="183"/>
      <c r="D13" s="184"/>
      <c r="E13" s="183"/>
      <c r="F13" s="184"/>
      <c r="G13" s="183"/>
      <c r="H13" s="183"/>
      <c r="I13" s="184"/>
      <c r="J13" s="183"/>
    </row>
    <row r="14" spans="1:10" x14ac:dyDescent="0.2">
      <c r="A14" s="182"/>
      <c r="B14" s="182" t="s">
        <v>77</v>
      </c>
      <c r="C14" s="183"/>
      <c r="D14" s="184"/>
      <c r="E14" s="183"/>
      <c r="F14" s="184"/>
      <c r="G14" s="183"/>
      <c r="H14" s="183"/>
      <c r="I14" s="184"/>
      <c r="J14" s="183"/>
    </row>
    <row r="15" spans="1:10" x14ac:dyDescent="0.2">
      <c r="A15" s="182"/>
      <c r="B15" s="182" t="s">
        <v>84</v>
      </c>
      <c r="C15" s="183"/>
      <c r="D15" s="184"/>
      <c r="E15" s="183"/>
      <c r="F15" s="184"/>
      <c r="G15" s="183"/>
      <c r="H15" s="183"/>
      <c r="I15" s="184"/>
      <c r="J15" s="183"/>
    </row>
    <row r="16" spans="1:10" x14ac:dyDescent="0.2">
      <c r="A16" s="182"/>
      <c r="B16" s="182"/>
      <c r="C16" s="183"/>
      <c r="D16" s="184"/>
      <c r="E16" s="183"/>
      <c r="F16" s="184"/>
      <c r="G16" s="183"/>
      <c r="H16" s="183"/>
      <c r="I16" s="184"/>
      <c r="J16" s="183"/>
    </row>
    <row r="17" spans="1:10" s="188" customFormat="1" ht="15" customHeight="1" x14ac:dyDescent="0.25">
      <c r="A17" s="185"/>
      <c r="B17" s="197" t="s">
        <v>180</v>
      </c>
      <c r="C17" s="197"/>
      <c r="D17" s="186">
        <f>SUM(D11:D16)</f>
        <v>0</v>
      </c>
      <c r="E17" s="187"/>
      <c r="F17" s="186">
        <f>SUM(F11:F16)</f>
        <v>0</v>
      </c>
      <c r="G17" s="187"/>
      <c r="H17" s="187"/>
      <c r="I17" s="186">
        <f>SUM(I11:I16)</f>
        <v>0</v>
      </c>
      <c r="J17" s="187"/>
    </row>
    <row r="20" spans="1:10" s="179" customFormat="1" ht="44.25" customHeight="1" x14ac:dyDescent="0.2">
      <c r="B20" s="195" t="s">
        <v>181</v>
      </c>
      <c r="C20" s="195"/>
      <c r="D20" s="195"/>
      <c r="E20" s="196" t="s">
        <v>171</v>
      </c>
      <c r="F20" s="196"/>
      <c r="G20" s="196"/>
      <c r="H20" s="196"/>
      <c r="I20" s="196"/>
      <c r="J20" s="196"/>
    </row>
    <row r="21" spans="1:10" ht="75" x14ac:dyDescent="0.2">
      <c r="A21" s="180" t="s">
        <v>172</v>
      </c>
      <c r="B21" s="180" t="s">
        <v>173</v>
      </c>
      <c r="C21" s="180" t="s">
        <v>6</v>
      </c>
      <c r="D21" s="181" t="s">
        <v>174</v>
      </c>
      <c r="E21" s="180" t="s">
        <v>175</v>
      </c>
      <c r="F21" s="181" t="s">
        <v>174</v>
      </c>
      <c r="G21" s="180" t="s">
        <v>176</v>
      </c>
      <c r="H21" s="180" t="s">
        <v>177</v>
      </c>
      <c r="I21" s="180" t="s">
        <v>178</v>
      </c>
      <c r="J21" s="180" t="s">
        <v>179</v>
      </c>
    </row>
    <row r="22" spans="1:10" x14ac:dyDescent="0.2">
      <c r="A22" s="182"/>
      <c r="B22" s="182" t="s">
        <v>36</v>
      </c>
      <c r="C22" s="183"/>
      <c r="D22" s="184"/>
      <c r="E22" s="183"/>
      <c r="F22" s="184"/>
      <c r="G22" s="183"/>
      <c r="H22" s="183"/>
      <c r="I22" s="184"/>
      <c r="J22" s="183"/>
    </row>
    <row r="23" spans="1:10" x14ac:dyDescent="0.2">
      <c r="A23" s="182"/>
      <c r="B23" s="182" t="s">
        <v>71</v>
      </c>
      <c r="C23" s="183"/>
      <c r="D23" s="184"/>
      <c r="E23" s="183"/>
      <c r="F23" s="184"/>
      <c r="G23" s="183"/>
      <c r="H23" s="183"/>
      <c r="I23" s="184"/>
      <c r="J23" s="183"/>
    </row>
    <row r="24" spans="1:10" x14ac:dyDescent="0.2">
      <c r="A24" s="182"/>
      <c r="B24" s="182" t="s">
        <v>73</v>
      </c>
      <c r="C24" s="183"/>
      <c r="D24" s="184"/>
      <c r="E24" s="183"/>
      <c r="F24" s="184"/>
      <c r="G24" s="183"/>
      <c r="H24" s="183"/>
      <c r="I24" s="184"/>
      <c r="J24" s="183"/>
    </row>
    <row r="25" spans="1:10" x14ac:dyDescent="0.2">
      <c r="A25" s="182"/>
      <c r="B25" s="182" t="s">
        <v>77</v>
      </c>
      <c r="C25" s="183"/>
      <c r="D25" s="184"/>
      <c r="E25" s="183"/>
      <c r="F25" s="184"/>
      <c r="G25" s="183"/>
      <c r="H25" s="183"/>
      <c r="I25" s="184"/>
      <c r="J25" s="183"/>
    </row>
    <row r="26" spans="1:10" x14ac:dyDescent="0.2">
      <c r="A26" s="182"/>
      <c r="B26" s="182" t="s">
        <v>84</v>
      </c>
      <c r="C26" s="183"/>
      <c r="D26" s="184"/>
      <c r="E26" s="183"/>
      <c r="F26" s="184"/>
      <c r="G26" s="183"/>
      <c r="H26" s="183"/>
      <c r="I26" s="184"/>
      <c r="J26" s="183"/>
    </row>
    <row r="27" spans="1:10" x14ac:dyDescent="0.2">
      <c r="A27" s="182"/>
      <c r="B27" s="182"/>
      <c r="C27" s="183"/>
      <c r="D27" s="184"/>
      <c r="E27" s="183"/>
      <c r="F27" s="184"/>
      <c r="G27" s="183"/>
      <c r="H27" s="183"/>
      <c r="I27" s="184"/>
      <c r="J27" s="183"/>
    </row>
    <row r="28" spans="1:10" s="188" customFormat="1" ht="15" customHeight="1" x14ac:dyDescent="0.25">
      <c r="A28" s="185"/>
      <c r="B28" s="197" t="s">
        <v>180</v>
      </c>
      <c r="C28" s="197"/>
      <c r="D28" s="186">
        <f>SUM(D22:D27)</f>
        <v>0</v>
      </c>
      <c r="E28" s="187"/>
      <c r="F28" s="186">
        <f>SUM(F22:F27)</f>
        <v>0</v>
      </c>
      <c r="G28" s="187"/>
      <c r="H28" s="187"/>
      <c r="I28" s="186">
        <f>SUM(I22:I27)</f>
        <v>0</v>
      </c>
      <c r="J28" s="187"/>
    </row>
    <row r="30" spans="1:10" s="189" customFormat="1" ht="12.75" x14ac:dyDescent="0.2">
      <c r="B30" s="189" t="s">
        <v>182</v>
      </c>
      <c r="D30" s="190"/>
      <c r="F30" s="190"/>
    </row>
  </sheetData>
  <mergeCells count="11">
    <mergeCell ref="B28:C28"/>
    <mergeCell ref="B9:D9"/>
    <mergeCell ref="E9:J9"/>
    <mergeCell ref="B17:C17"/>
    <mergeCell ref="B20:D20"/>
    <mergeCell ref="E20:J20"/>
    <mergeCell ref="H2:J2"/>
    <mergeCell ref="B4:J4"/>
    <mergeCell ref="B5:J5"/>
    <mergeCell ref="B6:J6"/>
    <mergeCell ref="B7:J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Звіт</vt:lpstr>
      <vt:lpstr>Реєстр</vt:lpstr>
      <vt:lpstr>Звіт!_ФільтрБазиДаних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modified xsi:type="dcterms:W3CDTF">2021-03-15T14:21:24Z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