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hero/Desktop/"/>
    </mc:Choice>
  </mc:AlternateContent>
  <bookViews>
    <workbookView xWindow="0" yWindow="460" windowWidth="28800" windowHeight="17460" tabRatio="500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6" roundtripDataSignature="AMtx7misLbnN2b5v6oKG82cTFqMM58cbkw=="/>
    </ext>
  </extLst>
</workbook>
</file>

<file path=xl/calcChain.xml><?xml version="1.0" encoding="utf-8"?>
<calcChain xmlns="http://schemas.openxmlformats.org/spreadsheetml/2006/main">
  <c r="I49" i="2" l="1"/>
  <c r="I55" i="2"/>
  <c r="F55" i="2"/>
  <c r="D55" i="2"/>
  <c r="I21" i="2"/>
  <c r="F21" i="2"/>
  <c r="D21" i="2"/>
  <c r="Q21" i="1"/>
  <c r="R21" i="1"/>
  <c r="S21" i="1"/>
  <c r="S22" i="1"/>
  <c r="G27" i="1"/>
  <c r="M27" i="1"/>
  <c r="Q27" i="1"/>
  <c r="J27" i="1"/>
  <c r="P27" i="1"/>
  <c r="R27" i="1"/>
  <c r="S27" i="1"/>
  <c r="G28" i="1"/>
  <c r="M28" i="1"/>
  <c r="Q28" i="1"/>
  <c r="J28" i="1"/>
  <c r="P28" i="1"/>
  <c r="R28" i="1"/>
  <c r="S28" i="1"/>
  <c r="G29" i="1"/>
  <c r="M29" i="1"/>
  <c r="Q29" i="1"/>
  <c r="J29" i="1"/>
  <c r="P29" i="1"/>
  <c r="R29" i="1"/>
  <c r="S29" i="1"/>
  <c r="S26" i="1"/>
  <c r="P31" i="1"/>
  <c r="R31" i="1"/>
  <c r="S31" i="1"/>
  <c r="P32" i="1"/>
  <c r="R32" i="1"/>
  <c r="S32" i="1"/>
  <c r="P33" i="1"/>
  <c r="R33" i="1"/>
  <c r="S33" i="1"/>
  <c r="P34" i="1"/>
  <c r="R34" i="1"/>
  <c r="S34" i="1"/>
  <c r="P35" i="1"/>
  <c r="R35" i="1"/>
  <c r="S35" i="1"/>
  <c r="S30" i="1"/>
  <c r="P37" i="1"/>
  <c r="R37" i="1"/>
  <c r="S37" i="1"/>
  <c r="P38" i="1"/>
  <c r="R38" i="1"/>
  <c r="S38" i="1"/>
  <c r="P39" i="1"/>
  <c r="R39" i="1"/>
  <c r="S39" i="1"/>
  <c r="P40" i="1"/>
  <c r="R40" i="1"/>
  <c r="S40" i="1"/>
  <c r="P41" i="1"/>
  <c r="R41" i="1"/>
  <c r="S41" i="1"/>
  <c r="S36" i="1"/>
  <c r="S42" i="1"/>
  <c r="G44" i="1"/>
  <c r="M44" i="1"/>
  <c r="Q44" i="1"/>
  <c r="J44" i="1"/>
  <c r="P44" i="1"/>
  <c r="R44" i="1"/>
  <c r="S44" i="1"/>
  <c r="G45" i="1"/>
  <c r="M45" i="1"/>
  <c r="Q45" i="1"/>
  <c r="J45" i="1"/>
  <c r="P45" i="1"/>
  <c r="R45" i="1"/>
  <c r="S45" i="1"/>
  <c r="S46" i="1"/>
  <c r="G48" i="1"/>
  <c r="M48" i="1"/>
  <c r="Q48" i="1"/>
  <c r="J48" i="1"/>
  <c r="P48" i="1"/>
  <c r="R48" i="1"/>
  <c r="S48" i="1"/>
  <c r="G49" i="1"/>
  <c r="M49" i="1"/>
  <c r="Q49" i="1"/>
  <c r="J49" i="1"/>
  <c r="P49" i="1"/>
  <c r="R49" i="1"/>
  <c r="S49" i="1"/>
  <c r="S50" i="1"/>
  <c r="G52" i="1"/>
  <c r="M52" i="1"/>
  <c r="Q52" i="1"/>
  <c r="P52" i="1"/>
  <c r="R52" i="1"/>
  <c r="S52" i="1"/>
  <c r="G53" i="1"/>
  <c r="M53" i="1"/>
  <c r="Q53" i="1"/>
  <c r="P53" i="1"/>
  <c r="R53" i="1"/>
  <c r="S53" i="1"/>
  <c r="G54" i="1"/>
  <c r="M54" i="1"/>
  <c r="Q54" i="1"/>
  <c r="P54" i="1"/>
  <c r="R54" i="1"/>
  <c r="S54" i="1"/>
  <c r="G55" i="1"/>
  <c r="M55" i="1"/>
  <c r="Q55" i="1"/>
  <c r="P55" i="1"/>
  <c r="R55" i="1"/>
  <c r="S55" i="1"/>
  <c r="S56" i="1"/>
  <c r="G58" i="1"/>
  <c r="M58" i="1"/>
  <c r="Q58" i="1"/>
  <c r="J58" i="1"/>
  <c r="P58" i="1"/>
  <c r="R58" i="1"/>
  <c r="S58" i="1"/>
  <c r="G59" i="1"/>
  <c r="M59" i="1"/>
  <c r="Q59" i="1"/>
  <c r="J59" i="1"/>
  <c r="P59" i="1"/>
  <c r="R59" i="1"/>
  <c r="S59" i="1"/>
  <c r="G60" i="1"/>
  <c r="M60" i="1"/>
  <c r="Q60" i="1"/>
  <c r="J60" i="1"/>
  <c r="P60" i="1"/>
  <c r="R60" i="1"/>
  <c r="S60" i="1"/>
  <c r="G61" i="1"/>
  <c r="M61" i="1"/>
  <c r="Q61" i="1"/>
  <c r="J61" i="1"/>
  <c r="P61" i="1"/>
  <c r="R61" i="1"/>
  <c r="S61" i="1"/>
  <c r="G62" i="1"/>
  <c r="M62" i="1"/>
  <c r="Q62" i="1"/>
  <c r="J62" i="1"/>
  <c r="P62" i="1"/>
  <c r="R62" i="1"/>
  <c r="S62" i="1"/>
  <c r="G63" i="1"/>
  <c r="M63" i="1"/>
  <c r="Q63" i="1"/>
  <c r="J63" i="1"/>
  <c r="P63" i="1"/>
  <c r="R63" i="1"/>
  <c r="S63" i="1"/>
  <c r="G64" i="1"/>
  <c r="M64" i="1"/>
  <c r="Q64" i="1"/>
  <c r="J64" i="1"/>
  <c r="P64" i="1"/>
  <c r="R64" i="1"/>
  <c r="S64" i="1"/>
  <c r="G65" i="1"/>
  <c r="M65" i="1"/>
  <c r="Q65" i="1"/>
  <c r="J65" i="1"/>
  <c r="P65" i="1"/>
  <c r="R65" i="1"/>
  <c r="S65" i="1"/>
  <c r="G66" i="1"/>
  <c r="M66" i="1"/>
  <c r="Q66" i="1"/>
  <c r="J66" i="1"/>
  <c r="P66" i="1"/>
  <c r="R66" i="1"/>
  <c r="S66" i="1"/>
  <c r="G67" i="1"/>
  <c r="M67" i="1"/>
  <c r="Q67" i="1"/>
  <c r="J67" i="1"/>
  <c r="P67" i="1"/>
  <c r="R67" i="1"/>
  <c r="S67" i="1"/>
  <c r="G68" i="1"/>
  <c r="M68" i="1"/>
  <c r="Q68" i="1"/>
  <c r="J68" i="1"/>
  <c r="P68" i="1"/>
  <c r="R68" i="1"/>
  <c r="S68" i="1"/>
  <c r="G69" i="1"/>
  <c r="M69" i="1"/>
  <c r="Q69" i="1"/>
  <c r="J69" i="1"/>
  <c r="P69" i="1"/>
  <c r="R69" i="1"/>
  <c r="S69" i="1"/>
  <c r="G70" i="1"/>
  <c r="M70" i="1"/>
  <c r="Q70" i="1"/>
  <c r="J70" i="1"/>
  <c r="P70" i="1"/>
  <c r="R70" i="1"/>
  <c r="S70" i="1"/>
  <c r="G71" i="1"/>
  <c r="M71" i="1"/>
  <c r="Q71" i="1"/>
  <c r="J71" i="1"/>
  <c r="P71" i="1"/>
  <c r="R71" i="1"/>
  <c r="S71" i="1"/>
  <c r="G72" i="1"/>
  <c r="M72" i="1"/>
  <c r="Q72" i="1"/>
  <c r="J72" i="1"/>
  <c r="P72" i="1"/>
  <c r="R72" i="1"/>
  <c r="S72" i="1"/>
  <c r="G73" i="1"/>
  <c r="M73" i="1"/>
  <c r="Q73" i="1"/>
  <c r="J73" i="1"/>
  <c r="P73" i="1"/>
  <c r="R73" i="1"/>
  <c r="S73" i="1"/>
  <c r="G74" i="1"/>
  <c r="M74" i="1"/>
  <c r="Q74" i="1"/>
  <c r="J74" i="1"/>
  <c r="P74" i="1"/>
  <c r="R74" i="1"/>
  <c r="S74" i="1"/>
  <c r="G75" i="1"/>
  <c r="M75" i="1"/>
  <c r="Q75" i="1"/>
  <c r="J75" i="1"/>
  <c r="P75" i="1"/>
  <c r="R75" i="1"/>
  <c r="S75" i="1"/>
  <c r="G76" i="1"/>
  <c r="M76" i="1"/>
  <c r="Q76" i="1"/>
  <c r="J76" i="1"/>
  <c r="P76" i="1"/>
  <c r="R76" i="1"/>
  <c r="S76" i="1"/>
  <c r="S77" i="1"/>
  <c r="G79" i="1"/>
  <c r="M79" i="1"/>
  <c r="Q79" i="1"/>
  <c r="J79" i="1"/>
  <c r="P79" i="1"/>
  <c r="R79" i="1"/>
  <c r="S79" i="1"/>
  <c r="G80" i="1"/>
  <c r="M80" i="1"/>
  <c r="Q80" i="1"/>
  <c r="J80" i="1"/>
  <c r="P80" i="1"/>
  <c r="R80" i="1"/>
  <c r="S80" i="1"/>
  <c r="G86" i="1"/>
  <c r="M86" i="1"/>
  <c r="Q86" i="1"/>
  <c r="J86" i="1"/>
  <c r="P86" i="1"/>
  <c r="R86" i="1"/>
  <c r="S86" i="1"/>
  <c r="S87" i="1"/>
  <c r="G89" i="1"/>
  <c r="M89" i="1"/>
  <c r="Q89" i="1"/>
  <c r="J89" i="1"/>
  <c r="P89" i="1"/>
  <c r="R89" i="1"/>
  <c r="S89" i="1"/>
  <c r="G90" i="1"/>
  <c r="M90" i="1"/>
  <c r="Q90" i="1"/>
  <c r="J90" i="1"/>
  <c r="P90" i="1"/>
  <c r="R90" i="1"/>
  <c r="S90" i="1"/>
  <c r="G91" i="1"/>
  <c r="M91" i="1"/>
  <c r="Q91" i="1"/>
  <c r="J91" i="1"/>
  <c r="P91" i="1"/>
  <c r="R91" i="1"/>
  <c r="S91" i="1"/>
  <c r="S92" i="1"/>
  <c r="G94" i="1"/>
  <c r="M94" i="1"/>
  <c r="Q94" i="1"/>
  <c r="J94" i="1"/>
  <c r="P94" i="1"/>
  <c r="R94" i="1"/>
  <c r="S94" i="1"/>
  <c r="G95" i="1"/>
  <c r="M95" i="1"/>
  <c r="Q95" i="1"/>
  <c r="J95" i="1"/>
  <c r="P95" i="1"/>
  <c r="R95" i="1"/>
  <c r="S95" i="1"/>
  <c r="G96" i="1"/>
  <c r="M96" i="1"/>
  <c r="Q96" i="1"/>
  <c r="J96" i="1"/>
  <c r="P96" i="1"/>
  <c r="R96" i="1"/>
  <c r="S96" i="1"/>
  <c r="S97" i="1"/>
  <c r="M99" i="1"/>
  <c r="Q99" i="1"/>
  <c r="P99" i="1"/>
  <c r="R99" i="1"/>
  <c r="S99" i="1"/>
  <c r="M100" i="1"/>
  <c r="Q100" i="1"/>
  <c r="P100" i="1"/>
  <c r="R100" i="1"/>
  <c r="S100" i="1"/>
  <c r="S101" i="1"/>
  <c r="M103" i="1"/>
  <c r="Q103" i="1"/>
  <c r="P103" i="1"/>
  <c r="R103" i="1"/>
  <c r="S103" i="1"/>
  <c r="S104" i="1"/>
  <c r="S105" i="1"/>
  <c r="S107" i="1"/>
  <c r="R22" i="1"/>
  <c r="R26" i="1"/>
  <c r="R30" i="1"/>
  <c r="R36" i="1"/>
  <c r="R42" i="1"/>
  <c r="R46" i="1"/>
  <c r="R50" i="1"/>
  <c r="R56" i="1"/>
  <c r="R77" i="1"/>
  <c r="J81" i="1"/>
  <c r="P81" i="1"/>
  <c r="R81" i="1"/>
  <c r="J82" i="1"/>
  <c r="P82" i="1"/>
  <c r="R82" i="1"/>
  <c r="J83" i="1"/>
  <c r="P83" i="1"/>
  <c r="R83" i="1"/>
  <c r="J84" i="1"/>
  <c r="P84" i="1"/>
  <c r="R84" i="1"/>
  <c r="J85" i="1"/>
  <c r="P85" i="1"/>
  <c r="R85" i="1"/>
  <c r="R87" i="1"/>
  <c r="R92" i="1"/>
  <c r="R97" i="1"/>
  <c r="R101" i="1"/>
  <c r="R104" i="1"/>
  <c r="R105" i="1"/>
  <c r="R107" i="1"/>
  <c r="Q22" i="1"/>
  <c r="Q26" i="1"/>
  <c r="Q30" i="1"/>
  <c r="Q36" i="1"/>
  <c r="Q42" i="1"/>
  <c r="Q46" i="1"/>
  <c r="Q50" i="1"/>
  <c r="Q56" i="1"/>
  <c r="Q77" i="1"/>
  <c r="G81" i="1"/>
  <c r="M81" i="1"/>
  <c r="Q81" i="1"/>
  <c r="G82" i="1"/>
  <c r="M82" i="1"/>
  <c r="Q82" i="1"/>
  <c r="G83" i="1"/>
  <c r="M83" i="1"/>
  <c r="Q83" i="1"/>
  <c r="G84" i="1"/>
  <c r="M84" i="1"/>
  <c r="Q84" i="1"/>
  <c r="G85" i="1"/>
  <c r="M85" i="1"/>
  <c r="Q85" i="1"/>
  <c r="Q87" i="1"/>
  <c r="Q92" i="1"/>
  <c r="Q97" i="1"/>
  <c r="Q101" i="1"/>
  <c r="Q104" i="1"/>
  <c r="Q105" i="1"/>
  <c r="Q107" i="1"/>
  <c r="P22" i="1"/>
  <c r="P26" i="1"/>
  <c r="P30" i="1"/>
  <c r="P36" i="1"/>
  <c r="P42" i="1"/>
  <c r="P46" i="1"/>
  <c r="P50" i="1"/>
  <c r="P56" i="1"/>
  <c r="P77" i="1"/>
  <c r="P87" i="1"/>
  <c r="P92" i="1"/>
  <c r="P97" i="1"/>
  <c r="P101" i="1"/>
  <c r="P104" i="1"/>
  <c r="P105" i="1"/>
  <c r="P107" i="1"/>
  <c r="M22" i="1"/>
  <c r="M26" i="1"/>
  <c r="M31" i="1"/>
  <c r="M32" i="1"/>
  <c r="M33" i="1"/>
  <c r="M34" i="1"/>
  <c r="M35" i="1"/>
  <c r="M30" i="1"/>
  <c r="M37" i="1"/>
  <c r="M38" i="1"/>
  <c r="M39" i="1"/>
  <c r="M40" i="1"/>
  <c r="M41" i="1"/>
  <c r="M36" i="1"/>
  <c r="M42" i="1"/>
  <c r="M46" i="1"/>
  <c r="M50" i="1"/>
  <c r="M56" i="1"/>
  <c r="M77" i="1"/>
  <c r="M87" i="1"/>
  <c r="M92" i="1"/>
  <c r="M97" i="1"/>
  <c r="M101" i="1"/>
  <c r="M104" i="1"/>
  <c r="M105" i="1"/>
  <c r="M107" i="1"/>
  <c r="J22" i="1"/>
  <c r="J26" i="1"/>
  <c r="J42" i="1"/>
  <c r="J46" i="1"/>
  <c r="J50" i="1"/>
  <c r="J56" i="1"/>
  <c r="J77" i="1"/>
  <c r="J87" i="1"/>
  <c r="J92" i="1"/>
  <c r="J97" i="1"/>
  <c r="J101" i="1"/>
  <c r="J104" i="1"/>
  <c r="J105" i="1"/>
  <c r="J107" i="1"/>
  <c r="G22" i="1"/>
  <c r="G26" i="1"/>
  <c r="G42" i="1"/>
  <c r="G46" i="1"/>
  <c r="G50" i="1"/>
  <c r="G56" i="1"/>
  <c r="G77" i="1"/>
  <c r="G87" i="1"/>
  <c r="G92" i="1"/>
  <c r="G97" i="1"/>
  <c r="G101" i="1"/>
  <c r="G104" i="1"/>
  <c r="G105" i="1"/>
  <c r="G107" i="1"/>
</calcChain>
</file>

<file path=xl/sharedStrings.xml><?xml version="1.0" encoding="utf-8"?>
<sst xmlns="http://schemas.openxmlformats.org/spreadsheetml/2006/main" count="535" uniqueCount="306">
  <si>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</si>
  <si>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</si>
  <si>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</si>
  <si>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</si>
  <si>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</si>
  <si>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</si>
  <si>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</si>
  <si>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</si>
  <si>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</si>
  <si>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</si>
  <si>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</si>
  <si>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</si>
  <si>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</si>
  <si>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</si>
  <si>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</si>
  <si>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</si>
  <si>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</si>
  <si>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</si>
  <si>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</si>
  <si>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</si>
  <si>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</si>
  <si>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</si>
  <si>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</si>
  <si>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</si>
  <si>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</si>
  <si>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</si>
  <si>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</si>
  <si>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</si>
  <si>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</si>
  <si>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</si>
  <si>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</si>
  <si>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</si>
  <si>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</si>
  <si>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</si>
  <si>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</si>
  <si>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</si>
  <si>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</si>
  <si>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</si>
  <si>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</si>
  <si>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Пілунський Ярослав Леонідович, керівник</t>
  </si>
  <si>
    <t>місяців</t>
  </si>
  <si>
    <t>1.1.2</t>
  </si>
  <si>
    <t>Южаніна Яна Леонідівна, виконавчий директор</t>
  </si>
  <si>
    <t>1.1.3</t>
  </si>
  <si>
    <t>Повне ПІБ, посада</t>
  </si>
  <si>
    <t>1.2</t>
  </si>
  <si>
    <t>За договорами ЦПХ</t>
  </si>
  <si>
    <t>1.2.1</t>
  </si>
  <si>
    <t>Рубан Денис Валентинович, технічний директор</t>
  </si>
  <si>
    <t>НЕ ЗАПОВНЮЄТЬСЯ!</t>
  </si>
  <si>
    <t>1.2.2</t>
  </si>
  <si>
    <t>Луніна Олександра Ігоровна, адміністратор</t>
  </si>
  <si>
    <t>1.2.3</t>
  </si>
  <si>
    <t>Рубан Сергій Максимович, асистент технічного директора</t>
  </si>
  <si>
    <t>1.2.4</t>
  </si>
  <si>
    <t>Єгорова Олена Сергіївна, організатор виробництва</t>
  </si>
  <si>
    <t>1.2.5</t>
  </si>
  <si>
    <t>Чередниченко Інга, тренер з журналістики</t>
  </si>
  <si>
    <t>1.3</t>
  </si>
  <si>
    <t>За договорами з ФОП</t>
  </si>
  <si>
    <t>1.3.1</t>
  </si>
  <si>
    <t>ФОП Черніков А.С., послуги SMM</t>
  </si>
  <si>
    <t>1.3.2</t>
  </si>
  <si>
    <t>ФОП Волощук Ю.В., послуги з фото та відеофіксації</t>
  </si>
  <si>
    <t>1.3.3</t>
  </si>
  <si>
    <t>ФОП Даниловська Т.А., бухгалтерські послуги</t>
  </si>
  <si>
    <t>1.3.4</t>
  </si>
  <si>
    <t>ФОП Живиця Олег Олександрович, юридичні послуги</t>
  </si>
  <si>
    <t>1.3.5</t>
  </si>
  <si>
    <t>ФОП Гладкохатий Є., послуги з перевезення техніки для майстер-класів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</si>
  <si>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</si>
  <si>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</si>
  <si>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</si>
  <si>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</si>
  <si>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</si>
  <si>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</si>
  <si>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</si>
  <si>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</si>
  <si>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</si>
  <si>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</si>
  <si>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м. Київ, вул. Іоанна Павла ІІ, буд. 10, корп.2, кв. 1. Площа 49,8 м2</t>
  </si>
  <si>
    <t>3.2</t>
  </si>
  <si>
    <t>м. Київ, вул. Жамбіла Жабаева, 7Д. Площа 16,1 м2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</si>
  <si>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</si>
  <si>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</si>
  <si>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</si>
  <si>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</si>
  <si>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</si>
  <si>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</si>
  <si>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</si>
  <si>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</si>
  <si>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</si>
  <si>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</si>
  <si>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ФОП Кукурудза Василь Іванович, послуги прибирання офісного приміщення (м. Київ, вул. Іоанна Павла ІІ, буд. 10, корп.2, кв. 1. Площа 49,8 м2)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</si>
  <si>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</si>
  <si>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</si>
  <si>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</si>
  <si>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</si>
  <si>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Проектор - 5000 Лм FullHD</t>
  </si>
  <si>
    <t>Днів</t>
  </si>
  <si>
    <t>5.2</t>
  </si>
  <si>
    <t>Екран 3х4 м на каркасі</t>
  </si>
  <si>
    <t>5.3</t>
  </si>
  <si>
    <t>Speaker MiPro MA-808 / Колонка активна</t>
  </si>
  <si>
    <t>5.4</t>
  </si>
  <si>
    <t>Macbook Pro Retina 15" PlayBack &amp; Edit KIT / Компл</t>
  </si>
  <si>
    <t>5.5</t>
  </si>
  <si>
    <t xml:space="preserve">Камера Canon EOS 5D Mark III / Camera Canon EOS 5D Mark III  </t>
  </si>
  <si>
    <t>5.6</t>
  </si>
  <si>
    <t>5.7</t>
  </si>
  <si>
    <t>16-35mm zoom lens CanonEF-mount f/2.8 L USM</t>
  </si>
  <si>
    <t>5.8</t>
  </si>
  <si>
    <t>24-70mm zoom lens CanonEF-mount f/2.8 L USM</t>
  </si>
  <si>
    <t>5.9</t>
  </si>
  <si>
    <t>70-200mm zoom lens Canon EF-mount f/2.8 L USM</t>
  </si>
  <si>
    <t>5.10</t>
  </si>
  <si>
    <t>Legs 100mm Libec RT50B / штатив</t>
  </si>
  <si>
    <t>5.11</t>
  </si>
  <si>
    <t>Head 100mm Libec H60 (load 13kg) KIT/ комплект</t>
  </si>
  <si>
    <t>5.12</t>
  </si>
  <si>
    <t>Sound Recording Package ZOOM H6 / комплект оборудо</t>
  </si>
  <si>
    <t>5.13</t>
  </si>
  <si>
    <t>Комплект приладів Dedolight 3 шт.</t>
  </si>
  <si>
    <t>5.14</t>
  </si>
  <si>
    <t>Прилад освітлювальний Kino Flo</t>
  </si>
  <si>
    <t>5.15</t>
  </si>
  <si>
    <t>5.16</t>
  </si>
  <si>
    <t>Прилад освітлювальний Lite Panel</t>
  </si>
  <si>
    <t>5.17</t>
  </si>
  <si>
    <t>5.18</t>
  </si>
  <si>
    <t>Комплект комутаційного обладнання та дистрибюторів</t>
  </si>
  <si>
    <t>5.19</t>
  </si>
  <si>
    <t>Комплект крипільного обладнання та штативів Grip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</si>
  <si>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</si>
  <si>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</si>
  <si>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</si>
  <si>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</si>
  <si>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Папір офісний А4</t>
  </si>
  <si>
    <t>шт</t>
  </si>
  <si>
    <t>6.2</t>
  </si>
  <si>
    <t>Папір для фліп-чарта ABC office</t>
  </si>
  <si>
    <t>6.3</t>
  </si>
  <si>
    <t>Маркери White Board, набір 4 шт.</t>
  </si>
  <si>
    <t>6.4</t>
  </si>
  <si>
    <t>Ручки кулькові, набір 20 шт.</t>
  </si>
  <si>
    <t>6.5</t>
  </si>
  <si>
    <t>Олівці чорно-графітні, набір 12 шт. BIC</t>
  </si>
  <si>
    <t>6.6</t>
  </si>
  <si>
    <t>Фліпчарт Ukr Boards магнітно-маркерний на тренозі 65х100</t>
  </si>
  <si>
    <t>6.7</t>
  </si>
  <si>
    <t>Картріджі для принтера HP 6950</t>
  </si>
  <si>
    <t>Жорсткий диск 6 ТБ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</si>
  <si>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</si>
  <si>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</si>
  <si>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</si>
  <si>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</si>
  <si>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</si>
  <si>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</si>
  <si>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</si>
  <si>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</si>
  <si>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</si>
  <si>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</si>
  <si>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</si>
  <si>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</si>
  <si>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</si>
  <si>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</si>
  <si>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</si>
  <si>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</si>
  <si>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</si>
  <si>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</si>
  <si>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</si>
  <si>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</si>
  <si>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</si>
  <si>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</si>
  <si>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</si>
  <si>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</si>
  <si>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</si>
  <si>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</si>
  <si>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</si>
  <si>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</si>
  <si>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</si>
  <si>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</si>
  <si>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</si>
  <si>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</si>
  <si>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</si>
  <si>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</si>
  <si>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</si>
  <si>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</si>
  <si>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</si>
  <si>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"____" _____________________ 2020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</si>
  <si>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</si>
  <si>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</si>
  <si>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</si>
  <si>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</si>
  <si>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</si>
  <si>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</si>
  <si>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</si>
  <si>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</si>
  <si>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</si>
  <si>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</si>
  <si>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</si>
  <si>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</si>
  <si>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</si>
  <si>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</si>
  <si>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Оплата праці штатних працівників</t>
  </si>
  <si>
    <t>Пілунський Ярослав Леонідович, 2635825895</t>
  </si>
  <si>
    <t>ВЗП</t>
  </si>
  <si>
    <t>Платіжне доручення №276 від 21.12.2020; податки пп № 273 від 21.12.2020, №274 від 21.12.20 р.</t>
  </si>
  <si>
    <t>Южаніна Яна Леонідівна, 2680206289</t>
  </si>
  <si>
    <t>Платіжне доручення №275 від 21.12.2020; податки пп № 273 від 21.12.2020, №274 від 21.12.20 р.</t>
  </si>
  <si>
    <t>Соціальні внески з оплати праці (нарахування ЄСВ) штатні працівники</t>
  </si>
  <si>
    <t>Платіжне доручення №272 від 21.12.2020</t>
  </si>
  <si>
    <t>Оренда приміщень та земельних ділянок (м. Київ, вул. Іоанна Павла ІІ, буд. 10, корп.2, кв. 1. Площа 49,8 м2) ФОП Будюк Т.К.</t>
  </si>
  <si>
    <t>ФОП Будюк Т.К. , ІПН 2508209404</t>
  </si>
  <si>
    <t>Договір оренди (суборенди) нерухомого майна №1 від 23.12.2019; Додаток №1 до Договору оренди №1 від 23.12.2019</t>
  </si>
  <si>
    <t>Акт надання послуг №3/20 від 31.03.2020; Акт надання послуг №4/20 від 30.04.2020; Акт надання послуг №5/20 від 31.05.2020; Акт надання послуг №6/20 від 30.06.2020; Акт надання послуг №7/20 від 31.07.2020; Акт надання послуг №8/20 від 31.08.2020</t>
  </si>
  <si>
    <t>Платіжне доручення №290 від 24.12.2020</t>
  </si>
  <si>
    <t>Оренда приміщень та земельних ділянок (м. Київ, вул. Жамбіла Жабаева, 7Д. Площа 16,1 м2) ФОП Черніков А.С.</t>
  </si>
  <si>
    <t>ФОП Черніков Антон Сергійович, ІПН 3257814492</t>
  </si>
  <si>
    <t>Договір оренди №3.3 від 30.03.2020</t>
  </si>
  <si>
    <t>Акт приймання-передачі приміщення до Договору оренди №3.3 від 30.03.2020; Акт надання послуг №3.3/03 від 31.03.2020; Акт надання послуг №3.3/04 від 30.04.2020; Акт надання послуг №3.3/05 від 31.05.2020; Акт надання послуг №3.3/06 від 30.06.2020; Акт надання послуг №3.3/07 від 31.07.2020; Акт надання послуг №3.3/08 від 31.08.2020</t>
  </si>
  <si>
    <t>Платіжне доручення №287 від 24.12.2020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</si>
  <si>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</si>
  <si>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</si>
  <si>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Платіжне доручення №276 від 21.12.2020; Платіжне доручення №297 від 28.12.2020; податки пп № 299 від 28.12.2020, №300 від 28.12.20 р.</t>
  </si>
  <si>
    <t>Платіжне доручення №301 від 28.12.2020; податки пп № 299 від 28.12.2020, №300 від 28.12.20 р.</t>
  </si>
  <si>
    <t>Оплата праці за договорами ЦПХ</t>
  </si>
  <si>
    <t>Рубан Д.В. ІПН 2824420913</t>
  </si>
  <si>
    <t>Договір про надання послуг №1.2.1 від 30.10.2020</t>
  </si>
  <si>
    <t>Акт №1 здачі-прийняття робіт (надання послуг) від 31.12.2020</t>
  </si>
  <si>
    <t>Видатковий касовий ордер від 30.12.2020; податки пп № 304 від 28.12.2020, №303 від 28.12.20 р.</t>
  </si>
  <si>
    <t>Луніна О.І. ІПН 3472611529</t>
  </si>
  <si>
    <t>Договір про надання послуг №1.2.2 від 30.10.2020</t>
  </si>
  <si>
    <t>Акт №2 здачі-прийняття робіт (надання послуг) від 31.12.2020</t>
  </si>
  <si>
    <t>Рубан С.М. ІПН 3451510519</t>
  </si>
  <si>
    <t>Договір про надання послуг №1.2.3 від 30.10.2020</t>
  </si>
  <si>
    <t>Акт №3 здачі-прийняття робіт (надання послуг) від 31.12.2020</t>
  </si>
  <si>
    <t>Єгорова О.С. ІПН 2500305686</t>
  </si>
  <si>
    <t>Договір про надання послуг №1.2.4 від 30.10.2020</t>
  </si>
  <si>
    <t>Акт №4 здачі-прийняття робіт (надання послуг) від 31.12.2020</t>
  </si>
  <si>
    <t>Чередниченко І.М. ІПН 2434313762</t>
  </si>
  <si>
    <t>Акт №5 здачі-прийняття робіт (надання послуг) від 31.12.2020</t>
  </si>
  <si>
    <t>Оплата праці за договорами з ФОП</t>
  </si>
  <si>
    <t>ФОП Черніков Олексій Сергійович ІПН 3197221536</t>
  </si>
  <si>
    <t>Договір №1.3.1 про надання послуг від 30.10.2020</t>
  </si>
  <si>
    <t>Акт №1/3/1 до Договору №1.3.1 про надання послуг від 30.10.2020 від 31.12.2020</t>
  </si>
  <si>
    <t>ФОП Волощук Юлія Віталіївна ІПН 3514011062</t>
  </si>
  <si>
    <t>Договір №1.3.2 про надання послуг від 30.10.2020</t>
  </si>
  <si>
    <t>Акт здачі-прийняття наданих послуг до Договору №1.3.2 про надання послуг від 30.10.2020 від 31.12.2020</t>
  </si>
  <si>
    <t>Платіжне доручення №280 від 28.12.2020</t>
  </si>
  <si>
    <t>ФОП Даниловська Т.А. ІПН 2878813721</t>
  </si>
  <si>
    <t>Договір №23 від 30.10.2020</t>
  </si>
  <si>
    <t>Акт № ОУ-0000283 здачі-прийняття робіт (надання послуг) від 30.12.2020</t>
  </si>
  <si>
    <t>Платіжне доручення №278 від 23.12.2020</t>
  </si>
  <si>
    <t>ФОП Живиця О.О. ІПН 2751516073</t>
  </si>
  <si>
    <t>Договір №01102020 від 30.10.2020</t>
  </si>
  <si>
    <t>Акт №01102020 приймання-передачі наданих послуг (виконаних робіт) від 31.12.2020</t>
  </si>
  <si>
    <t>Платіжне доручення №288 від 24.12.2020</t>
  </si>
  <si>
    <t>ФОП Гладкохатий Є.Б. ІПН 2378613330</t>
  </si>
  <si>
    <t>Договір №1.3.5 про надання послуг від 30.10.2020</t>
  </si>
  <si>
    <t>Акт здачі-приймання наданих послуг до Договору №1.3.5 про надання послуг від 30.10.2020 від 31.12.2020</t>
  </si>
  <si>
    <t>Платіжне доручення №289 від 24.12.2020</t>
  </si>
  <si>
    <t>Платіжне доручення №298 від 28.12.2020</t>
  </si>
  <si>
    <t>Соціальні внески з оплати праці (нарахування ЄСВ) за договорами ЦПХ</t>
  </si>
  <si>
    <t>УДКСУ у Голосіївському р-ні м.Києва / 7101000043141267</t>
  </si>
  <si>
    <t>ЕСВ 22% за договорами ЦПХ 2020 р.</t>
  </si>
  <si>
    <t>Платіжне доручення №302 від 28.12.2020</t>
  </si>
  <si>
    <t>ФОП Будюк Т.К. ІПН 2508209404</t>
  </si>
  <si>
    <t>Договір оренди (суборенди) нерухомого майна №1 від 23.12.2019; Додаток №1 до Договору оренди №1 від 23.12.2019; Договір оренди (суборенди) нерухомого майна №2 від 23.11.2020; Додаток №1 до Договору оренди №2 від 23.11.2020</t>
  </si>
  <si>
    <t>Акт надання послуг №10/20 від 31.10.2020; Акт надання послуг №11/20 від 30.11.2020; Акт надання послуг №12/20 від 31.12.2020</t>
  </si>
  <si>
    <t>Платіжне доручення №291 від 24.12.2020</t>
  </si>
  <si>
    <t>Платіжне доручення №292 від 24.12.2021</t>
  </si>
  <si>
    <t>Акт надання послуг №31/10 від 31.10.2020; Акт надання послуг №30/11 від 30.11.2020; Акт надання послуг №31/12 від 31.12.2020</t>
  </si>
  <si>
    <t>Платіжне доручення № 306 від 30.12.2020</t>
  </si>
  <si>
    <t>Платіжне доручення № 306 від 30.12.2021</t>
  </si>
  <si>
    <t>Платіжне доручення № 306 від 30.12.2022</t>
  </si>
  <si>
    <t>ФОП Кукурудза В.І. ІПН 2110721373</t>
  </si>
  <si>
    <t>Договір №4.4 надання послуг по прибиранню від 30.10.2020</t>
  </si>
  <si>
    <t>Акт приймання-передачі наданих послуг від 31.12.2020</t>
  </si>
  <si>
    <t>Платіжне доручення № 293 від 24.12.2020</t>
  </si>
  <si>
    <t xml:space="preserve"> Оренда техніки, обладнання та інструменту</t>
  </si>
  <si>
    <t>ФОП Матвєєв М.Ю. ІПН 2717901795</t>
  </si>
  <si>
    <t>Договір №5 про надання послуг від 30.10.2020; Додаток №1 до Договору №5 від 30.10.2020</t>
  </si>
  <si>
    <t>Акт приймання-передачі наданих послуг за Додатком №1 від 30.10.2020 до Договору №5 від 30.10.2020 від 31.12.2020</t>
  </si>
  <si>
    <t>Платіжне доручення №295 від 29.12.2020 р., №305 28.12.2020</t>
  </si>
  <si>
    <t xml:space="preserve"> Матеріальні витрати (за винятком капітальних видатків)</t>
  </si>
  <si>
    <t>ТОВ ВАНКО ІПН 37226908</t>
  </si>
  <si>
    <t>Рахунок-фактура № ВК-0005686 від 24.12.2020</t>
  </si>
  <si>
    <t>Видаткова накладна № ВК-004281 від 28.12.2020; Товарно-транспортна накладна № 000002656 від 28.12.2020; Акт списання № СпТ-000001 від 30.12.2020</t>
  </si>
  <si>
    <t>Платіжне доручення № 277 від 23.12.2020</t>
  </si>
  <si>
    <t xml:space="preserve"> Витрати на послуги зв'язку, інтернет, обслуговування сайтів та програмного забезпечення; Послуги Internet</t>
  </si>
  <si>
    <t>ТОВ ВОЛЯ-КАБЕЛЬ 30777913</t>
  </si>
  <si>
    <t>Еквайрінгова комісія, без ПДВ 30.12.2020 р. за видачу наличних коштів</t>
  </si>
  <si>
    <t>ARБ/H від 23.12.20 р.; ARБ/H від 25.12.20 р.; ARБ/H від 30.12.20 р.;   К1230ОZN98 від 30.12.20 р.</t>
  </si>
  <si>
    <t xml:space="preserve"> Аудиторські послуги</t>
  </si>
  <si>
    <t>ТОВ "Аудиторська фірма "ОЛЕКСАНДР ГРИГОРОВ ТА ПАРТНЕРИ" 30437215</t>
  </si>
  <si>
    <t>Договір № 2112/20-ГО від 21.12.2020</t>
  </si>
  <si>
    <t>Акт прийому-передачі наданих аудиторський послуг до Договору № 2112/20-ГО на надання аудиторських послуг від 21.12.2020 від 31.12.2020</t>
  </si>
  <si>
    <t>Платіжне доручення №296 від 28.12.2020</t>
  </si>
  <si>
    <t>Примітка: Заповнюється незалежним аудитором.</t>
  </si>
  <si>
    <t>Договір про надання послуг №1.2.5 від 02.11.2020</t>
  </si>
  <si>
    <t>Договір оренди №3.3 від 30.03.2020; Акт приймання-передачі приміщення до Договору оренди №3.3 від 30.03.2020</t>
  </si>
  <si>
    <t>Акт надання послуг №3.3/10 від 31.10.2020; Акт надання послуг №3.3/11 від 30.11.2020; Акт надання послуг №3.3/12 від 31.12.2020</t>
  </si>
  <si>
    <t>Додаток № ___4__</t>
  </si>
  <si>
    <t>№ __3INST81-26429__ від "29" _____жовтня____2020 року</t>
  </si>
  <si>
    <t>Повна назва організації Грантоотримувача: ГО "ГЕРОЇ.ЮЕЙ"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</si>
</sst>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  <numFmt numFmtId="168" formatCode="#,##0.0"/>
  </numFmts>
  <fonts count="29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Calibri"/>
    </font>
    <font>
      <b/>
      <i/>
      <sz val="12"/>
      <color theme="1"/>
      <name val="Arial"/>
    </font>
    <font>
      <sz val="10"/>
      <color rgb="FF000000"/>
      <name val="Arial"/>
    </font>
    <font>
      <sz val="10"/>
      <color rgb="FFFF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sz val="8"/>
      <color theme="1"/>
      <name val="Arial"/>
    </font>
    <font>
      <sz val="9"/>
      <color theme="1"/>
      <name val="Arial"/>
    </font>
    <font>
      <sz val="11"/>
      <color rgb="FF000000"/>
      <name val="Arial"/>
    </font>
    <font>
      <i/>
      <sz val="10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8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AAAAAA"/>
      </bottom>
      <diagonal/>
    </border>
    <border>
      <left style="medium">
        <color rgb="FF000000"/>
      </left>
      <right style="medium">
        <color rgb="FF000000"/>
      </right>
      <top style="thin">
        <color rgb="FFAAAAAA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8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49" fontId="12" fillId="6" borderId="55" xfId="0" applyNumberFormat="1" applyFont="1" applyFill="1" applyBorder="1" applyAlignment="1">
      <alignment vertical="top" wrapText="1"/>
    </xf>
    <xf numFmtId="49" fontId="12" fillId="6" borderId="56" xfId="0" applyNumberFormat="1" applyFont="1" applyFill="1" applyBorder="1" applyAlignment="1">
      <alignment horizontal="center" vertical="top" wrapText="1"/>
    </xf>
    <xf numFmtId="49" fontId="12" fillId="6" borderId="47" xfId="0" applyNumberFormat="1" applyFont="1" applyFill="1" applyBorder="1" applyAlignment="1">
      <alignment vertical="top" wrapText="1"/>
    </xf>
    <xf numFmtId="49" fontId="12" fillId="6" borderId="58" xfId="0" applyNumberFormat="1" applyFont="1" applyFill="1" applyBorder="1" applyAlignment="1">
      <alignment vertical="top" wrapText="1"/>
    </xf>
    <xf numFmtId="49" fontId="12" fillId="6" borderId="59" xfId="0" applyNumberFormat="1" applyFont="1" applyFill="1" applyBorder="1" applyAlignment="1">
      <alignment vertical="top" wrapText="1"/>
    </xf>
    <xf numFmtId="49" fontId="12" fillId="6" borderId="31" xfId="0" applyNumberFormat="1" applyFont="1" applyFill="1" applyBorder="1" applyAlignment="1">
      <alignment vertical="top" wrapText="1"/>
    </xf>
    <xf numFmtId="4" fontId="4" fillId="5" borderId="60" xfId="0" applyNumberFormat="1" applyFont="1" applyFill="1" applyBorder="1" applyAlignment="1">
      <alignment horizontal="right" vertical="center" wrapText="1"/>
    </xf>
    <xf numFmtId="3" fontId="4" fillId="5" borderId="61" xfId="0" applyNumberFormat="1" applyFont="1" applyFill="1" applyBorder="1" applyAlignment="1">
      <alignment horizontal="center" vertical="center" wrapText="1"/>
    </xf>
    <xf numFmtId="4" fontId="4" fillId="5" borderId="62" xfId="0" applyNumberFormat="1" applyFont="1" applyFill="1" applyBorder="1" applyAlignment="1">
      <alignment horizontal="center" vertical="center" wrapText="1"/>
    </xf>
    <xf numFmtId="4" fontId="4" fillId="5" borderId="63" xfId="0" applyNumberFormat="1" applyFont="1" applyFill="1" applyBorder="1" applyAlignment="1">
      <alignment horizontal="right" vertical="center" wrapText="1"/>
    </xf>
    <xf numFmtId="49" fontId="6" fillId="6" borderId="47" xfId="0" applyNumberFormat="1" applyFont="1" applyFill="1" applyBorder="1" applyAlignment="1">
      <alignment vertical="top" wrapText="1"/>
    </xf>
    <xf numFmtId="49" fontId="6" fillId="6" borderId="47" xfId="0" applyNumberFormat="1" applyFont="1" applyFill="1" applyBorder="1" applyAlignment="1">
      <alignment horizontal="center" vertical="top" wrapText="1"/>
    </xf>
    <xf numFmtId="49" fontId="6" fillId="6" borderId="56" xfId="0" applyNumberFormat="1" applyFont="1" applyFill="1" applyBorder="1" applyAlignment="1">
      <alignment vertical="top" wrapText="1"/>
    </xf>
    <xf numFmtId="49" fontId="6" fillId="6" borderId="56" xfId="0" applyNumberFormat="1" applyFont="1" applyFill="1" applyBorder="1" applyAlignment="1">
      <alignment horizontal="center" vertical="top" wrapText="1"/>
    </xf>
    <xf numFmtId="166" fontId="4" fillId="7" borderId="61" xfId="0" applyNumberFormat="1" applyFont="1" applyFill="1" applyBorder="1" applyAlignment="1">
      <alignment vertical="center"/>
    </xf>
    <xf numFmtId="49" fontId="4" fillId="7" borderId="39" xfId="0" applyNumberFormat="1" applyFont="1" applyFill="1" applyBorder="1" applyAlignment="1">
      <alignment horizontal="center" vertical="center"/>
    </xf>
    <xf numFmtId="166" fontId="5" fillId="7" borderId="62" xfId="0" applyNumberFormat="1" applyFont="1" applyFill="1" applyBorder="1" applyAlignment="1">
      <alignment vertical="center"/>
    </xf>
    <xf numFmtId="166" fontId="5" fillId="7" borderId="31" xfId="0" applyNumberFormat="1" applyFont="1" applyFill="1" applyBorder="1" applyAlignment="1">
      <alignment horizontal="center" vertical="center" wrapText="1"/>
    </xf>
    <xf numFmtId="3" fontId="5" fillId="7" borderId="61" xfId="0" applyNumberFormat="1" applyFont="1" applyFill="1" applyBorder="1" applyAlignment="1">
      <alignment horizontal="center" vertical="center" wrapText="1"/>
    </xf>
    <xf numFmtId="4" fontId="5" fillId="7" borderId="39" xfId="0" applyNumberFormat="1" applyFont="1" applyFill="1" applyBorder="1" applyAlignment="1">
      <alignment horizontal="center" vertical="center" wrapText="1"/>
    </xf>
    <xf numFmtId="4" fontId="5" fillId="7" borderId="62" xfId="0" applyNumberFormat="1" applyFont="1" applyFill="1" applyBorder="1" applyAlignment="1">
      <alignment horizontal="right" vertical="center" wrapText="1"/>
    </xf>
    <xf numFmtId="0" fontId="5" fillId="7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55" xfId="0" applyNumberFormat="1" applyFont="1" applyBorder="1" applyAlignment="1">
      <alignment horizontal="center" vertical="top" wrapText="1"/>
    </xf>
    <xf numFmtId="4" fontId="13" fillId="0" borderId="45" xfId="0" applyNumberFormat="1" applyFont="1" applyBorder="1" applyAlignment="1">
      <alignment horizontal="center" vertical="top" wrapText="1"/>
    </xf>
    <xf numFmtId="167" fontId="5" fillId="0" borderId="67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8" fontId="5" fillId="0" borderId="44" xfId="0" applyNumberFormat="1" applyFont="1" applyBorder="1" applyAlignment="1">
      <alignment horizontal="center" vertical="top" wrapText="1"/>
    </xf>
    <xf numFmtId="167" fontId="5" fillId="0" borderId="68" xfId="0" applyNumberFormat="1" applyFont="1" applyBorder="1" applyAlignment="1">
      <alignment vertical="top" wrapText="1"/>
    </xf>
    <xf numFmtId="166" fontId="6" fillId="7" borderId="61" xfId="0" applyNumberFormat="1" applyFont="1" applyFill="1" applyBorder="1" applyAlignment="1">
      <alignment vertical="center"/>
    </xf>
    <xf numFmtId="49" fontId="6" fillId="6" borderId="55" xfId="0" applyNumberFormat="1" applyFont="1" applyFill="1" applyBorder="1" applyAlignment="1">
      <alignment vertical="top" wrapText="1"/>
    </xf>
    <xf numFmtId="49" fontId="6" fillId="6" borderId="19" xfId="0" applyNumberFormat="1" applyFont="1" applyFill="1" applyBorder="1" applyAlignment="1">
      <alignment horizontal="center" vertical="top" wrapText="1"/>
    </xf>
    <xf numFmtId="49" fontId="12" fillId="6" borderId="26" xfId="0" applyNumberFormat="1" applyFont="1" applyFill="1" applyBorder="1" applyAlignment="1">
      <alignment horizontal="left" vertical="top" wrapText="1"/>
    </xf>
    <xf numFmtId="49" fontId="12" fillId="6" borderId="55" xfId="0" applyNumberFormat="1" applyFont="1" applyFill="1" applyBorder="1" applyAlignment="1">
      <alignment horizontal="center" vertical="top" wrapText="1"/>
    </xf>
    <xf numFmtId="49" fontId="6" fillId="6" borderId="24" xfId="0" applyNumberFormat="1" applyFont="1" applyFill="1" applyBorder="1" applyAlignment="1">
      <alignment horizontal="center" vertical="top" wrapText="1"/>
    </xf>
    <xf numFmtId="49" fontId="12" fillId="6" borderId="47" xfId="0" applyNumberFormat="1" applyFont="1" applyFill="1" applyBorder="1" applyAlignment="1">
      <alignment horizontal="center" vertical="top" wrapText="1"/>
    </xf>
    <xf numFmtId="49" fontId="12" fillId="6" borderId="58" xfId="0" applyNumberFormat="1" applyFont="1" applyFill="1" applyBorder="1" applyAlignment="1">
      <alignment horizontal="center" vertical="top" wrapText="1"/>
    </xf>
    <xf numFmtId="49" fontId="12" fillId="6" borderId="69" xfId="0" applyNumberFormat="1" applyFont="1" applyFill="1" applyBorder="1" applyAlignment="1">
      <alignment horizontal="center" vertical="top" wrapText="1"/>
    </xf>
    <xf numFmtId="49" fontId="6" fillId="6" borderId="11" xfId="0" applyNumberFormat="1" applyFont="1" applyFill="1" applyBorder="1" applyAlignment="1">
      <alignment horizontal="center" vertical="top" wrapText="1"/>
    </xf>
    <xf numFmtId="49" fontId="12" fillId="6" borderId="13" xfId="0" applyNumberFormat="1" applyFont="1" applyFill="1" applyBorder="1" applyAlignment="1">
      <alignment horizontal="left" vertical="top" wrapText="1"/>
    </xf>
    <xf numFmtId="49" fontId="12" fillId="6" borderId="59" xfId="0" applyNumberFormat="1" applyFont="1" applyFill="1" applyBorder="1" applyAlignment="1">
      <alignment horizontal="center" vertical="top" wrapText="1"/>
    </xf>
    <xf numFmtId="167" fontId="5" fillId="0" borderId="67" xfId="0" applyNumberFormat="1" applyFont="1" applyBorder="1" applyAlignment="1">
      <alignment horizontal="left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167" fontId="5" fillId="0" borderId="70" xfId="0" applyNumberFormat="1" applyFont="1" applyBorder="1" applyAlignment="1">
      <alignment horizontal="left" vertical="top" wrapText="1"/>
    </xf>
    <xf numFmtId="49" fontId="4" fillId="7" borderId="16" xfId="0" applyNumberFormat="1" applyFont="1" applyFill="1" applyBorder="1" applyAlignment="1">
      <alignment horizontal="center" vertical="center"/>
    </xf>
    <xf numFmtId="49" fontId="14" fillId="5" borderId="31" xfId="0" applyNumberFormat="1" applyFont="1" applyFill="1" applyBorder="1" applyAlignment="1">
      <alignment horizontal="center" wrapText="1"/>
    </xf>
    <xf numFmtId="166" fontId="15" fillId="5" borderId="71" xfId="0" applyNumberFormat="1" applyFont="1" applyFill="1" applyBorder="1" applyAlignment="1">
      <alignment wrapText="1"/>
    </xf>
    <xf numFmtId="49" fontId="14" fillId="0" borderId="55" xfId="0" applyNumberFormat="1" applyFont="1" applyBorder="1" applyAlignment="1">
      <alignment horizontal="center" vertical="top" wrapText="1"/>
    </xf>
    <xf numFmtId="167" fontId="0" fillId="0" borderId="6" xfId="0" applyNumberFormat="1" applyFont="1" applyBorder="1" applyAlignment="1">
      <alignment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14" fillId="0" borderId="56" xfId="0" applyNumberFormat="1" applyFont="1" applyBorder="1" applyAlignment="1">
      <alignment horizontal="center" vertical="top" wrapText="1"/>
    </xf>
    <xf numFmtId="167" fontId="0" fillId="0" borderId="28" xfId="0" applyNumberFormat="1" applyFont="1" applyBorder="1" applyAlignment="1">
      <alignment vertical="top" wrapText="1"/>
    </xf>
    <xf numFmtId="49" fontId="4" fillId="7" borderId="76" xfId="0" applyNumberFormat="1" applyFont="1" applyFill="1" applyBorder="1" applyAlignment="1">
      <alignment horizontal="center" vertical="center"/>
    </xf>
    <xf numFmtId="166" fontId="5" fillId="7" borderId="34" xfId="0" applyNumberFormat="1" applyFont="1" applyFill="1" applyBorder="1" applyAlignment="1">
      <alignment vertical="center"/>
    </xf>
    <xf numFmtId="49" fontId="15" fillId="5" borderId="36" xfId="0" applyNumberFormat="1" applyFont="1" applyFill="1" applyBorder="1" applyAlignment="1">
      <alignment horizontal="center" wrapText="1"/>
    </xf>
    <xf numFmtId="49" fontId="15" fillId="0" borderId="31" xfId="0" applyNumberFormat="1" applyFont="1" applyBorder="1" applyAlignment="1">
      <alignment horizontal="center" vertical="top" wrapText="1"/>
    </xf>
    <xf numFmtId="167" fontId="0" fillId="0" borderId="77" xfId="0" applyNumberFormat="1" applyFont="1" applyBorder="1" applyAlignment="1">
      <alignment vertical="top" wrapText="1"/>
    </xf>
    <xf numFmtId="49" fontId="4" fillId="7" borderId="33" xfId="0" applyNumberFormat="1" applyFont="1" applyFill="1" applyBorder="1" applyAlignment="1">
      <alignment horizontal="center" vertical="center"/>
    </xf>
    <xf numFmtId="166" fontId="11" fillId="4" borderId="61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2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61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2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9" xfId="0" applyNumberFormat="1" applyFont="1" applyBorder="1" applyAlignment="1">
      <alignment wrapText="1"/>
    </xf>
    <xf numFmtId="3" fontId="5" fillId="0" borderId="79" xfId="0" applyNumberFormat="1" applyFont="1" applyBorder="1" applyAlignment="1">
      <alignment wrapText="1"/>
    </xf>
    <xf numFmtId="4" fontId="5" fillId="0" borderId="79" xfId="0" applyNumberFormat="1" applyFont="1" applyBorder="1" applyAlignment="1">
      <alignment wrapText="1"/>
    </xf>
    <xf numFmtId="4" fontId="5" fillId="0" borderId="79" xfId="0" applyNumberFormat="1" applyFont="1" applyBorder="1" applyAlignment="1">
      <alignment horizontal="right" vertical="top" wrapText="1"/>
    </xf>
    <xf numFmtId="0" fontId="5" fillId="0" borderId="77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63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60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75" xfId="0" applyFont="1" applyBorder="1" applyAlignment="1">
      <alignment wrapText="1"/>
    </xf>
    <xf numFmtId="3" fontId="5" fillId="0" borderId="75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6" fillId="0" borderId="0" xfId="0" applyFont="1" applyAlignment="1">
      <alignment horizontal="center"/>
    </xf>
    <xf numFmtId="0" fontId="17" fillId="0" borderId="0" xfId="0" applyFont="1"/>
    <xf numFmtId="3" fontId="18" fillId="0" borderId="0" xfId="0" applyNumberFormat="1" applyFont="1" applyAlignment="1">
      <alignment horizontal="center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right"/>
    </xf>
    <xf numFmtId="3" fontId="21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49" fontId="14" fillId="0" borderId="25" xfId="0" applyNumberFormat="1" applyFont="1" applyBorder="1" applyAlignment="1">
      <alignment horizontal="right" wrapText="1"/>
    </xf>
    <xf numFmtId="0" fontId="14" fillId="0" borderId="25" xfId="0" applyFont="1" applyBorder="1" applyAlignment="1">
      <alignment wrapText="1"/>
    </xf>
    <xf numFmtId="4" fontId="0" fillId="0" borderId="25" xfId="0" applyNumberFormat="1" applyFont="1" applyBorder="1"/>
    <xf numFmtId="0" fontId="0" fillId="0" borderId="25" xfId="0" applyFont="1" applyBorder="1" applyAlignment="1">
      <alignment wrapText="1"/>
    </xf>
    <xf numFmtId="166" fontId="5" fillId="0" borderId="25" xfId="0" applyNumberFormat="1" applyFont="1" applyBorder="1" applyAlignment="1">
      <alignment vertical="top" wrapText="1"/>
    </xf>
    <xf numFmtId="4" fontId="0" fillId="0" borderId="83" xfId="0" applyNumberFormat="1" applyFont="1" applyBorder="1"/>
    <xf numFmtId="0" fontId="0" fillId="0" borderId="25" xfId="0" applyFont="1" applyBorder="1" applyAlignment="1">
      <alignment wrapText="1"/>
    </xf>
    <xf numFmtId="4" fontId="0" fillId="0" borderId="25" xfId="0" applyNumberFormat="1" applyFont="1" applyBorder="1" applyAlignment="1"/>
    <xf numFmtId="0" fontId="25" fillId="0" borderId="25" xfId="0" applyFont="1" applyBorder="1" applyAlignment="1">
      <alignment wrapText="1"/>
    </xf>
    <xf numFmtId="166" fontId="5" fillId="0" borderId="45" xfId="0" applyNumberFormat="1" applyFont="1" applyBorder="1" applyAlignment="1">
      <alignment vertical="top" wrapText="1"/>
    </xf>
    <xf numFmtId="0" fontId="5" fillId="0" borderId="25" xfId="0" applyFont="1" applyBorder="1" applyAlignment="1">
      <alignment wrapText="1"/>
    </xf>
    <xf numFmtId="0" fontId="2" fillId="0" borderId="0" xfId="0" applyFont="1" applyAlignment="1">
      <alignment wrapText="1"/>
    </xf>
    <xf numFmtId="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0" fontId="5" fillId="0" borderId="25" xfId="0" applyFont="1" applyBorder="1" applyAlignment="1">
      <alignment wrapText="1"/>
    </xf>
    <xf numFmtId="0" fontId="0" fillId="6" borderId="25" xfId="0" applyFont="1" applyFill="1" applyBorder="1" applyAlignment="1">
      <alignment wrapText="1"/>
    </xf>
    <xf numFmtId="0" fontId="26" fillId="0" borderId="25" xfId="0" applyFont="1" applyBorder="1" applyAlignment="1">
      <alignment wrapText="1"/>
    </xf>
    <xf numFmtId="49" fontId="0" fillId="0" borderId="25" xfId="0" applyNumberFormat="1" applyFont="1" applyBorder="1" applyAlignment="1">
      <alignment horizontal="right" wrapText="1"/>
    </xf>
    <xf numFmtId="167" fontId="5" fillId="0" borderId="0" xfId="0" applyNumberFormat="1" applyFont="1" applyAlignment="1">
      <alignment vertical="top" wrapText="1"/>
    </xf>
    <xf numFmtId="4" fontId="0" fillId="6" borderId="25" xfId="0" applyNumberFormat="1" applyFont="1" applyFill="1" applyBorder="1"/>
    <xf numFmtId="167" fontId="27" fillId="0" borderId="77" xfId="0" applyNumberFormat="1" applyFont="1" applyBorder="1" applyAlignment="1">
      <alignment vertical="top" wrapText="1"/>
    </xf>
    <xf numFmtId="0" fontId="28" fillId="0" borderId="0" xfId="0" applyFont="1"/>
    <xf numFmtId="4" fontId="28" fillId="0" borderId="0" xfId="0" applyNumberFormat="1" applyFont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3" fontId="5" fillId="0" borderId="72" xfId="0" applyNumberFormat="1" applyFont="1" applyBorder="1" applyAlignment="1">
      <alignment horizontal="center" vertical="center" wrapText="1"/>
    </xf>
    <xf numFmtId="0" fontId="7" fillId="0" borderId="73" xfId="0" applyFont="1" applyBorder="1"/>
    <xf numFmtId="0" fontId="7" fillId="0" borderId="74" xfId="0" applyFont="1" applyBorder="1"/>
    <xf numFmtId="0" fontId="7" fillId="0" borderId="41" xfId="0" applyFont="1" applyBorder="1"/>
    <xf numFmtId="0" fontId="7" fillId="0" borderId="75" xfId="0" applyFont="1" applyBorder="1"/>
    <xf numFmtId="0" fontId="7" fillId="0" borderId="43" xfId="0" applyFont="1" applyBorder="1"/>
    <xf numFmtId="4" fontId="5" fillId="0" borderId="68" xfId="0" applyNumberFormat="1" applyFont="1" applyBorder="1" applyAlignment="1">
      <alignment horizontal="center" vertical="center" wrapText="1"/>
    </xf>
    <xf numFmtId="166" fontId="5" fillId="0" borderId="78" xfId="0" applyNumberFormat="1" applyFont="1" applyBorder="1" applyAlignment="1">
      <alignment horizontal="center" wrapText="1"/>
    </xf>
    <xf numFmtId="0" fontId="7" fillId="0" borderId="79" xfId="0" applyFont="1" applyBorder="1"/>
    <xf numFmtId="166" fontId="8" fillId="4" borderId="78" xfId="0" applyNumberFormat="1" applyFont="1" applyFill="1" applyBorder="1" applyAlignment="1">
      <alignment horizontal="left" wrapText="1"/>
    </xf>
    <xf numFmtId="0" fontId="7" fillId="0" borderId="80" xfId="0" applyFont="1" applyBorder="1"/>
    <xf numFmtId="3" fontId="5" fillId="0" borderId="81" xfId="0" applyNumberFormat="1" applyFont="1" applyBorder="1" applyAlignment="1">
      <alignment horizontal="center" wrapText="1"/>
    </xf>
    <xf numFmtId="0" fontId="7" fillId="0" borderId="81" xfId="0" applyFont="1" applyBorder="1"/>
    <xf numFmtId="167" fontId="5" fillId="0" borderId="0" xfId="0" applyNumberFormat="1" applyFont="1" applyAlignment="1">
      <alignment horizontal="center" wrapText="1"/>
    </xf>
    <xf numFmtId="3" fontId="5" fillId="0" borderId="57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7" xfId="0" applyFont="1" applyBorder="1"/>
    <xf numFmtId="0" fontId="7" fillId="0" borderId="64" xfId="0" applyFont="1" applyBorder="1"/>
    <xf numFmtId="0" fontId="7" fillId="0" borderId="65" xfId="0" applyFont="1" applyBorder="1"/>
    <xf numFmtId="0" fontId="7" fillId="0" borderId="66" xfId="0" applyFont="1" applyBorder="1"/>
    <xf numFmtId="0" fontId="2" fillId="5" borderId="67" xfId="0" applyFont="1" applyFill="1" applyBorder="1" applyAlignment="1">
      <alignment horizontal="center" vertical="center" wrapText="1"/>
    </xf>
    <xf numFmtId="0" fontId="7" fillId="0" borderId="82" xfId="0" applyFont="1" applyBorder="1"/>
    <xf numFmtId="0" fontId="7" fillId="0" borderId="83" xfId="0" applyFont="1" applyBorder="1"/>
    <xf numFmtId="0" fontId="2" fillId="0" borderId="67" xfId="0" applyFont="1" applyBorder="1" applyAlignment="1">
      <alignment horizontal="right" wrapText="1"/>
    </xf>
    <xf numFmtId="4" fontId="2" fillId="5" borderId="67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4" fontId="0" fillId="0" borderId="25" xfId="0" applyNumberFormat="1" applyFont="1" applyFill="1" applyBorder="1"/>
    <xf numFmtId="4" fontId="0" fillId="0" borderId="25" xfId="0" applyNumberFormat="1" applyFont="1" applyFill="1" applyBorder="1" applyAlignment="1"/>
    <xf numFmtId="0" fontId="14" fillId="0" borderId="2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customschemas.google.com/relationships/workbookmetadata" Target="metadata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AL1000"/>
  <sheetViews>
    <sheetView tabSelected="1" workbookViewId="0">
      <selection activeCell="I7" sqref="I7"/>
    </sheetView>
  </sheetViews>
  <sheetFormatPr baseColWidth="10" defaultColWidth="12.6640625" defaultRowHeight="15" customHeight="1" x14ac:dyDescent="0.15"/>
  <cols>
    <col min="1" max="1" width="8.5" customWidth="1"/>
    <col min="2" max="2" width="5.6640625" customWidth="1"/>
    <col min="3" max="3" width="25.6640625" customWidth="1"/>
    <col min="4" max="4" width="8.1640625" customWidth="1"/>
    <col min="5" max="5" width="9.33203125" customWidth="1"/>
    <col min="6" max="6" width="12.33203125" customWidth="1"/>
    <col min="7" max="7" width="11.6640625" customWidth="1"/>
    <col min="8" max="8" width="9.33203125" customWidth="1"/>
    <col min="9" max="9" width="12.33203125" customWidth="1"/>
    <col min="10" max="10" width="11.6640625" customWidth="1"/>
    <col min="11" max="11" width="9.33203125" customWidth="1"/>
    <col min="12" max="12" width="12.33203125" customWidth="1"/>
    <col min="13" max="13" width="11.6640625" customWidth="1"/>
    <col min="14" max="14" width="9.33203125" customWidth="1"/>
    <col min="15" max="15" width="12.33203125" customWidth="1"/>
    <col min="16" max="19" width="11.6640625" customWidth="1"/>
    <col min="20" max="20" width="19.33203125" customWidth="1"/>
    <col min="21" max="38" width="4.33203125" customWidth="1"/>
  </cols>
  <sheetData>
    <row r="1" spans="1:38" x14ac:dyDescent="0.2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303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304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15">
      <c r="A12" s="228" t="s">
        <v>1</v>
      </c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15">
      <c r="A13" s="228" t="s">
        <v>2</v>
      </c>
      <c r="B13" s="229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15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">
      <c r="A15" s="230" t="s">
        <v>305</v>
      </c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">
      <c r="A17" s="231" t="s">
        <v>3</v>
      </c>
      <c r="B17" s="233" t="s">
        <v>4</v>
      </c>
      <c r="C17" s="233" t="s">
        <v>5</v>
      </c>
      <c r="D17" s="235" t="s">
        <v>6</v>
      </c>
      <c r="E17" s="222" t="s">
        <v>7</v>
      </c>
      <c r="F17" s="223"/>
      <c r="G17" s="224"/>
      <c r="H17" s="222" t="s">
        <v>8</v>
      </c>
      <c r="I17" s="223"/>
      <c r="J17" s="224"/>
      <c r="K17" s="222" t="s">
        <v>9</v>
      </c>
      <c r="L17" s="223"/>
      <c r="M17" s="224"/>
      <c r="N17" s="222" t="s">
        <v>10</v>
      </c>
      <c r="O17" s="223"/>
      <c r="P17" s="224"/>
      <c r="Q17" s="225" t="s">
        <v>11</v>
      </c>
      <c r="R17" s="223"/>
      <c r="S17" s="224"/>
      <c r="T17" s="226" t="s">
        <v>12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">
      <c r="A18" s="232"/>
      <c r="B18" s="234"/>
      <c r="C18" s="234"/>
      <c r="D18" s="236"/>
      <c r="E18" s="16" t="s">
        <v>13</v>
      </c>
      <c r="F18" s="17" t="s">
        <v>14</v>
      </c>
      <c r="G18" s="18" t="s">
        <v>15</v>
      </c>
      <c r="H18" s="16" t="s">
        <v>13</v>
      </c>
      <c r="I18" s="17" t="s">
        <v>14</v>
      </c>
      <c r="J18" s="18" t="s">
        <v>16</v>
      </c>
      <c r="K18" s="16" t="s">
        <v>13</v>
      </c>
      <c r="L18" s="17" t="s">
        <v>14</v>
      </c>
      <c r="M18" s="18" t="s">
        <v>17</v>
      </c>
      <c r="N18" s="16" t="s">
        <v>13</v>
      </c>
      <c r="O18" s="17" t="s">
        <v>14</v>
      </c>
      <c r="P18" s="18" t="s">
        <v>18</v>
      </c>
      <c r="Q18" s="18" t="s">
        <v>19</v>
      </c>
      <c r="R18" s="18" t="s">
        <v>20</v>
      </c>
      <c r="S18" s="18" t="s">
        <v>21</v>
      </c>
      <c r="T18" s="227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">
      <c r="A19" s="19" t="s">
        <v>22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15">
      <c r="A20" s="25" t="s">
        <v>23</v>
      </c>
      <c r="B20" s="26" t="s">
        <v>24</v>
      </c>
      <c r="C20" s="27" t="s">
        <v>25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x14ac:dyDescent="0.15">
      <c r="A21" s="34" t="s">
        <v>26</v>
      </c>
      <c r="B21" s="35" t="s">
        <v>27</v>
      </c>
      <c r="C21" s="36" t="s">
        <v>28</v>
      </c>
      <c r="D21" s="37" t="s">
        <v>29</v>
      </c>
      <c r="E21" s="38"/>
      <c r="F21" s="39"/>
      <c r="G21" s="40">
        <v>200520</v>
      </c>
      <c r="H21" s="38"/>
      <c r="I21" s="39"/>
      <c r="J21" s="40">
        <v>200520</v>
      </c>
      <c r="K21" s="38"/>
      <c r="L21" s="39"/>
      <c r="M21" s="40">
        <v>797187</v>
      </c>
      <c r="N21" s="38"/>
      <c r="O21" s="39"/>
      <c r="P21" s="40">
        <v>797187</v>
      </c>
      <c r="Q21" s="40">
        <f>G21+M21</f>
        <v>997707</v>
      </c>
      <c r="R21" s="40">
        <f>J21+P21</f>
        <v>997707</v>
      </c>
      <c r="S21" s="40">
        <f>Q21-R21</f>
        <v>0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x14ac:dyDescent="0.15">
      <c r="A22" s="42" t="s">
        <v>30</v>
      </c>
      <c r="B22" s="43"/>
      <c r="C22" s="44"/>
      <c r="D22" s="45"/>
      <c r="E22" s="46"/>
      <c r="F22" s="47"/>
      <c r="G22" s="48">
        <f>SUM(G21)</f>
        <v>200520</v>
      </c>
      <c r="H22" s="46"/>
      <c r="I22" s="47"/>
      <c r="J22" s="48">
        <f>SUM(J21)</f>
        <v>200520</v>
      </c>
      <c r="K22" s="46"/>
      <c r="L22" s="47"/>
      <c r="M22" s="48">
        <f>SUM(M21)</f>
        <v>797187</v>
      </c>
      <c r="N22" s="46"/>
      <c r="O22" s="47"/>
      <c r="P22" s="48">
        <f t="shared" ref="P22:S22" si="0">SUM(P21)</f>
        <v>797187</v>
      </c>
      <c r="Q22" s="48">
        <f t="shared" si="0"/>
        <v>997707</v>
      </c>
      <c r="R22" s="48">
        <f t="shared" si="0"/>
        <v>997707</v>
      </c>
      <c r="S22" s="48">
        <f t="shared" si="0"/>
        <v>0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15">
      <c r="A23" s="250"/>
      <c r="B23" s="229"/>
      <c r="C23" s="229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15">
      <c r="A24" s="55" t="s">
        <v>23</v>
      </c>
      <c r="B24" s="56" t="s">
        <v>31</v>
      </c>
      <c r="C24" s="57" t="s">
        <v>32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x14ac:dyDescent="0.15">
      <c r="A25" s="63" t="s">
        <v>26</v>
      </c>
      <c r="B25" s="64" t="s">
        <v>27</v>
      </c>
      <c r="C25" s="63" t="s">
        <v>33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x14ac:dyDescent="0.15">
      <c r="A26" s="71" t="s">
        <v>34</v>
      </c>
      <c r="B26" s="72" t="s">
        <v>35</v>
      </c>
      <c r="C26" s="71" t="s">
        <v>36</v>
      </c>
      <c r="D26" s="73"/>
      <c r="E26" s="74"/>
      <c r="F26" s="75"/>
      <c r="G26" s="76">
        <f>SUM(G27:G29)</f>
        <v>66000</v>
      </c>
      <c r="H26" s="74"/>
      <c r="I26" s="75"/>
      <c r="J26" s="76">
        <f>SUM(J27:J29)</f>
        <v>66000</v>
      </c>
      <c r="K26" s="74"/>
      <c r="L26" s="75"/>
      <c r="M26" s="76">
        <f>SUM(M27:M29)</f>
        <v>33000</v>
      </c>
      <c r="N26" s="74"/>
      <c r="O26" s="75"/>
      <c r="P26" s="76">
        <f t="shared" ref="P26:S26" si="1">SUM(P27:P29)</f>
        <v>33000</v>
      </c>
      <c r="Q26" s="76">
        <f t="shared" si="1"/>
        <v>99000</v>
      </c>
      <c r="R26" s="76">
        <f t="shared" si="1"/>
        <v>99000</v>
      </c>
      <c r="S26" s="76">
        <f t="shared" si="1"/>
        <v>0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 x14ac:dyDescent="0.15">
      <c r="A27" s="78" t="s">
        <v>37</v>
      </c>
      <c r="B27" s="79" t="s">
        <v>38</v>
      </c>
      <c r="C27" s="80" t="s">
        <v>39</v>
      </c>
      <c r="D27" s="81" t="s">
        <v>40</v>
      </c>
      <c r="E27" s="82">
        <v>6</v>
      </c>
      <c r="F27" s="83">
        <v>5500</v>
      </c>
      <c r="G27" s="84">
        <f t="shared" ref="G27:G29" si="2">E27*F27</f>
        <v>33000</v>
      </c>
      <c r="H27" s="82">
        <v>6</v>
      </c>
      <c r="I27" s="83">
        <v>5500</v>
      </c>
      <c r="J27" s="84">
        <f t="shared" ref="J27:J29" si="3">H27*I27</f>
        <v>33000</v>
      </c>
      <c r="K27" s="82">
        <v>3</v>
      </c>
      <c r="L27" s="83">
        <v>5500</v>
      </c>
      <c r="M27" s="84">
        <f t="shared" ref="M27:M29" si="4">K27*L27</f>
        <v>16500</v>
      </c>
      <c r="N27" s="82">
        <v>3</v>
      </c>
      <c r="O27" s="83">
        <v>5500</v>
      </c>
      <c r="P27" s="84">
        <f t="shared" ref="P27:P29" si="5">N27*O27</f>
        <v>16500</v>
      </c>
      <c r="Q27" s="84">
        <f t="shared" ref="Q27:Q29" si="6">G27+M27</f>
        <v>49500</v>
      </c>
      <c r="R27" s="84">
        <f t="shared" ref="R27:R29" si="7">J27+P27</f>
        <v>49500</v>
      </c>
      <c r="S27" s="84">
        <f t="shared" ref="S27:S29" si="8">Q27-R27</f>
        <v>0</v>
      </c>
      <c r="T27" s="8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15">
      <c r="A28" s="86" t="s">
        <v>37</v>
      </c>
      <c r="B28" s="87" t="s">
        <v>41</v>
      </c>
      <c r="C28" s="80" t="s">
        <v>42</v>
      </c>
      <c r="D28" s="81" t="s">
        <v>40</v>
      </c>
      <c r="E28" s="82">
        <v>6</v>
      </c>
      <c r="F28" s="83">
        <v>5500</v>
      </c>
      <c r="G28" s="84">
        <f t="shared" si="2"/>
        <v>33000</v>
      </c>
      <c r="H28" s="82">
        <v>6</v>
      </c>
      <c r="I28" s="83">
        <v>5500</v>
      </c>
      <c r="J28" s="84">
        <f t="shared" si="3"/>
        <v>33000</v>
      </c>
      <c r="K28" s="82">
        <v>3</v>
      </c>
      <c r="L28" s="83">
        <v>5500</v>
      </c>
      <c r="M28" s="84">
        <f t="shared" si="4"/>
        <v>16500</v>
      </c>
      <c r="N28" s="82">
        <v>3</v>
      </c>
      <c r="O28" s="83">
        <v>5500</v>
      </c>
      <c r="P28" s="84">
        <f t="shared" si="5"/>
        <v>16500</v>
      </c>
      <c r="Q28" s="84">
        <f t="shared" si="6"/>
        <v>49500</v>
      </c>
      <c r="R28" s="84">
        <f t="shared" si="7"/>
        <v>49500</v>
      </c>
      <c r="S28" s="84">
        <f t="shared" si="8"/>
        <v>0</v>
      </c>
      <c r="T28" s="8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x14ac:dyDescent="0.15">
      <c r="A29" s="88" t="s">
        <v>37</v>
      </c>
      <c r="B29" s="89" t="s">
        <v>43</v>
      </c>
      <c r="C29" s="90" t="s">
        <v>44</v>
      </c>
      <c r="D29" s="91" t="s">
        <v>40</v>
      </c>
      <c r="E29" s="92"/>
      <c r="F29" s="93"/>
      <c r="G29" s="94">
        <f t="shared" si="2"/>
        <v>0</v>
      </c>
      <c r="H29" s="92"/>
      <c r="I29" s="93"/>
      <c r="J29" s="94">
        <f t="shared" si="3"/>
        <v>0</v>
      </c>
      <c r="K29" s="92"/>
      <c r="L29" s="93"/>
      <c r="M29" s="94">
        <f t="shared" si="4"/>
        <v>0</v>
      </c>
      <c r="N29" s="92"/>
      <c r="O29" s="93"/>
      <c r="P29" s="94">
        <f t="shared" si="5"/>
        <v>0</v>
      </c>
      <c r="Q29" s="94">
        <f t="shared" si="6"/>
        <v>0</v>
      </c>
      <c r="R29" s="94">
        <f t="shared" si="7"/>
        <v>0</v>
      </c>
      <c r="S29" s="94">
        <f t="shared" si="8"/>
        <v>0</v>
      </c>
      <c r="T29" s="9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x14ac:dyDescent="0.15">
      <c r="A30" s="71" t="s">
        <v>34</v>
      </c>
      <c r="B30" s="72" t="s">
        <v>45</v>
      </c>
      <c r="C30" s="71" t="s">
        <v>46</v>
      </c>
      <c r="D30" s="73"/>
      <c r="E30" s="74"/>
      <c r="F30" s="75"/>
      <c r="G30" s="76"/>
      <c r="H30" s="74"/>
      <c r="I30" s="75"/>
      <c r="J30" s="76"/>
      <c r="K30" s="74"/>
      <c r="L30" s="75"/>
      <c r="M30" s="76">
        <f>SUM(M31:M35)</f>
        <v>196800</v>
      </c>
      <c r="N30" s="74"/>
      <c r="O30" s="75"/>
      <c r="P30" s="76">
        <f t="shared" ref="P30:S30" si="9">SUM(P31:P35)</f>
        <v>196800</v>
      </c>
      <c r="Q30" s="76">
        <f t="shared" si="9"/>
        <v>196800</v>
      </c>
      <c r="R30" s="76">
        <f t="shared" si="9"/>
        <v>196800</v>
      </c>
      <c r="S30" s="76">
        <f t="shared" si="9"/>
        <v>0</v>
      </c>
      <c r="T30" s="7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30" customHeight="1" x14ac:dyDescent="0.15">
      <c r="A31" s="78" t="s">
        <v>37</v>
      </c>
      <c r="B31" s="79" t="s">
        <v>47</v>
      </c>
      <c r="C31" s="96" t="s">
        <v>48</v>
      </c>
      <c r="D31" s="97" t="s">
        <v>40</v>
      </c>
      <c r="E31" s="251" t="s">
        <v>49</v>
      </c>
      <c r="F31" s="229"/>
      <c r="G31" s="252"/>
      <c r="H31" s="251" t="s">
        <v>49</v>
      </c>
      <c r="I31" s="229"/>
      <c r="J31" s="252"/>
      <c r="K31" s="82">
        <v>3</v>
      </c>
      <c r="L31" s="83">
        <v>14160</v>
      </c>
      <c r="M31" s="84">
        <f t="shared" ref="M31:M35" si="10">K31*L31</f>
        <v>42480</v>
      </c>
      <c r="N31" s="82">
        <v>3</v>
      </c>
      <c r="O31" s="83">
        <v>14160</v>
      </c>
      <c r="P31" s="84">
        <f t="shared" ref="P31:P35" si="11">N31*O31</f>
        <v>42480</v>
      </c>
      <c r="Q31" s="84">
        <v>42480</v>
      </c>
      <c r="R31" s="84">
        <f t="shared" ref="R31:R35" si="12">J31+P31</f>
        <v>42480</v>
      </c>
      <c r="S31" s="84">
        <f t="shared" ref="S31:S35" si="13">Q31-R31</f>
        <v>0</v>
      </c>
      <c r="T31" s="85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customHeight="1" x14ac:dyDescent="0.15">
      <c r="A32" s="86" t="s">
        <v>37</v>
      </c>
      <c r="B32" s="87" t="s">
        <v>50</v>
      </c>
      <c r="C32" s="98" t="s">
        <v>51</v>
      </c>
      <c r="D32" s="97" t="s">
        <v>40</v>
      </c>
      <c r="E32" s="253"/>
      <c r="F32" s="229"/>
      <c r="G32" s="252"/>
      <c r="H32" s="253"/>
      <c r="I32" s="229"/>
      <c r="J32" s="252"/>
      <c r="K32" s="82">
        <v>3</v>
      </c>
      <c r="L32" s="83">
        <v>14000</v>
      </c>
      <c r="M32" s="84">
        <f t="shared" si="10"/>
        <v>42000</v>
      </c>
      <c r="N32" s="82">
        <v>3</v>
      </c>
      <c r="O32" s="83">
        <v>14000</v>
      </c>
      <c r="P32" s="84">
        <f t="shared" si="11"/>
        <v>42000</v>
      </c>
      <c r="Q32" s="84">
        <v>42000</v>
      </c>
      <c r="R32" s="84">
        <f t="shared" si="12"/>
        <v>42000</v>
      </c>
      <c r="S32" s="84">
        <f t="shared" si="13"/>
        <v>0</v>
      </c>
      <c r="T32" s="85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customHeight="1" x14ac:dyDescent="0.15">
      <c r="A33" s="88" t="s">
        <v>37</v>
      </c>
      <c r="B33" s="89" t="s">
        <v>52</v>
      </c>
      <c r="C33" s="99" t="s">
        <v>53</v>
      </c>
      <c r="D33" s="97" t="s">
        <v>40</v>
      </c>
      <c r="E33" s="253"/>
      <c r="F33" s="229"/>
      <c r="G33" s="252"/>
      <c r="H33" s="253"/>
      <c r="I33" s="229"/>
      <c r="J33" s="252"/>
      <c r="K33" s="82">
        <v>3</v>
      </c>
      <c r="L33" s="83">
        <v>14000</v>
      </c>
      <c r="M33" s="84">
        <f t="shared" si="10"/>
        <v>42000</v>
      </c>
      <c r="N33" s="82">
        <v>3</v>
      </c>
      <c r="O33" s="83">
        <v>14000</v>
      </c>
      <c r="P33" s="84">
        <f t="shared" si="11"/>
        <v>42000</v>
      </c>
      <c r="Q33" s="84">
        <v>42000</v>
      </c>
      <c r="R33" s="84">
        <f t="shared" si="12"/>
        <v>42000</v>
      </c>
      <c r="S33" s="84">
        <f t="shared" si="13"/>
        <v>0</v>
      </c>
      <c r="T33" s="85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 x14ac:dyDescent="0.15">
      <c r="A34" s="86" t="s">
        <v>37</v>
      </c>
      <c r="B34" s="87" t="s">
        <v>54</v>
      </c>
      <c r="C34" s="100" t="s">
        <v>55</v>
      </c>
      <c r="D34" s="97" t="s">
        <v>40</v>
      </c>
      <c r="E34" s="253"/>
      <c r="F34" s="229"/>
      <c r="G34" s="252"/>
      <c r="H34" s="253"/>
      <c r="I34" s="229"/>
      <c r="J34" s="252"/>
      <c r="K34" s="82">
        <v>3</v>
      </c>
      <c r="L34" s="83">
        <v>14000</v>
      </c>
      <c r="M34" s="84">
        <f t="shared" si="10"/>
        <v>42000</v>
      </c>
      <c r="N34" s="82">
        <v>3</v>
      </c>
      <c r="O34" s="83">
        <v>14000</v>
      </c>
      <c r="P34" s="84">
        <f t="shared" si="11"/>
        <v>42000</v>
      </c>
      <c r="Q34" s="84">
        <v>42000</v>
      </c>
      <c r="R34" s="84">
        <f t="shared" si="12"/>
        <v>42000</v>
      </c>
      <c r="S34" s="84">
        <f t="shared" si="13"/>
        <v>0</v>
      </c>
      <c r="T34" s="85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x14ac:dyDescent="0.15">
      <c r="A35" s="88" t="s">
        <v>37</v>
      </c>
      <c r="B35" s="89" t="s">
        <v>56</v>
      </c>
      <c r="C35" s="101" t="s">
        <v>57</v>
      </c>
      <c r="D35" s="97" t="s">
        <v>40</v>
      </c>
      <c r="E35" s="253"/>
      <c r="F35" s="229"/>
      <c r="G35" s="252"/>
      <c r="H35" s="253"/>
      <c r="I35" s="229"/>
      <c r="J35" s="252"/>
      <c r="K35" s="92">
        <v>2</v>
      </c>
      <c r="L35" s="93">
        <v>14160</v>
      </c>
      <c r="M35" s="94">
        <f t="shared" si="10"/>
        <v>28320</v>
      </c>
      <c r="N35" s="92">
        <v>2</v>
      </c>
      <c r="O35" s="93">
        <v>14160</v>
      </c>
      <c r="P35" s="94">
        <f t="shared" si="11"/>
        <v>28320</v>
      </c>
      <c r="Q35" s="94">
        <v>28320</v>
      </c>
      <c r="R35" s="94">
        <f t="shared" si="12"/>
        <v>28320</v>
      </c>
      <c r="S35" s="94">
        <f t="shared" si="13"/>
        <v>0</v>
      </c>
      <c r="T35" s="95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 x14ac:dyDescent="0.15">
      <c r="A36" s="71" t="s">
        <v>34</v>
      </c>
      <c r="B36" s="72" t="s">
        <v>58</v>
      </c>
      <c r="C36" s="71" t="s">
        <v>59</v>
      </c>
      <c r="D36" s="73"/>
      <c r="E36" s="74"/>
      <c r="F36" s="75"/>
      <c r="G36" s="76"/>
      <c r="H36" s="74"/>
      <c r="I36" s="75"/>
      <c r="J36" s="102"/>
      <c r="K36" s="103"/>
      <c r="L36" s="104"/>
      <c r="M36" s="105">
        <f>SUM(M37:M41)</f>
        <v>191277</v>
      </c>
      <c r="N36" s="74"/>
      <c r="O36" s="75"/>
      <c r="P36" s="76">
        <f t="shared" ref="P36:S36" si="14">SUM(P37:P41)</f>
        <v>191277</v>
      </c>
      <c r="Q36" s="76">
        <f t="shared" si="14"/>
        <v>191277</v>
      </c>
      <c r="R36" s="76">
        <f t="shared" si="14"/>
        <v>191277</v>
      </c>
      <c r="S36" s="76">
        <f t="shared" si="14"/>
        <v>0</v>
      </c>
      <c r="T36" s="7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x14ac:dyDescent="0.15">
      <c r="A37" s="106" t="s">
        <v>37</v>
      </c>
      <c r="B37" s="107" t="s">
        <v>60</v>
      </c>
      <c r="C37" s="96" t="s">
        <v>61</v>
      </c>
      <c r="D37" s="97" t="s">
        <v>40</v>
      </c>
      <c r="E37" s="251" t="s">
        <v>49</v>
      </c>
      <c r="F37" s="229"/>
      <c r="G37" s="252"/>
      <c r="H37" s="251" t="s">
        <v>49</v>
      </c>
      <c r="I37" s="229"/>
      <c r="J37" s="252"/>
      <c r="K37" s="82">
        <v>3</v>
      </c>
      <c r="L37" s="83">
        <v>14169</v>
      </c>
      <c r="M37" s="84">
        <f t="shared" ref="M37:M41" si="15">K37*L37</f>
        <v>42507</v>
      </c>
      <c r="N37" s="82">
        <v>3</v>
      </c>
      <c r="O37" s="83">
        <v>14169</v>
      </c>
      <c r="P37" s="84">
        <f t="shared" ref="P37:P41" si="16">N37*O37</f>
        <v>42507</v>
      </c>
      <c r="Q37" s="84">
        <v>42507</v>
      </c>
      <c r="R37" s="84">
        <f t="shared" ref="R37:R41" si="17">J37+P37</f>
        <v>42507</v>
      </c>
      <c r="S37" s="84">
        <f t="shared" ref="S37:S41" si="18">Q37-R37</f>
        <v>0</v>
      </c>
      <c r="T37" s="85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x14ac:dyDescent="0.15">
      <c r="A38" s="106" t="s">
        <v>37</v>
      </c>
      <c r="B38" s="107" t="s">
        <v>62</v>
      </c>
      <c r="C38" s="98" t="s">
        <v>63</v>
      </c>
      <c r="D38" s="97" t="s">
        <v>40</v>
      </c>
      <c r="E38" s="253"/>
      <c r="F38" s="229"/>
      <c r="G38" s="252"/>
      <c r="H38" s="253"/>
      <c r="I38" s="229"/>
      <c r="J38" s="252"/>
      <c r="K38" s="82">
        <v>3</v>
      </c>
      <c r="L38" s="83">
        <v>14150</v>
      </c>
      <c r="M38" s="84">
        <f t="shared" si="15"/>
        <v>42450</v>
      </c>
      <c r="N38" s="82">
        <v>3</v>
      </c>
      <c r="O38" s="83">
        <v>14150</v>
      </c>
      <c r="P38" s="84">
        <f t="shared" si="16"/>
        <v>42450</v>
      </c>
      <c r="Q38" s="84">
        <v>42450</v>
      </c>
      <c r="R38" s="84">
        <f t="shared" si="17"/>
        <v>42450</v>
      </c>
      <c r="S38" s="84">
        <f t="shared" si="18"/>
        <v>0</v>
      </c>
      <c r="T38" s="85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x14ac:dyDescent="0.15">
      <c r="A39" s="106" t="s">
        <v>37</v>
      </c>
      <c r="B39" s="107" t="s">
        <v>64</v>
      </c>
      <c r="C39" s="99" t="s">
        <v>65</v>
      </c>
      <c r="D39" s="97" t="s">
        <v>40</v>
      </c>
      <c r="E39" s="253"/>
      <c r="F39" s="229"/>
      <c r="G39" s="252"/>
      <c r="H39" s="253"/>
      <c r="I39" s="229"/>
      <c r="J39" s="252"/>
      <c r="K39" s="82">
        <v>3</v>
      </c>
      <c r="L39" s="83">
        <v>13000</v>
      </c>
      <c r="M39" s="84">
        <f t="shared" si="15"/>
        <v>39000</v>
      </c>
      <c r="N39" s="82">
        <v>3</v>
      </c>
      <c r="O39" s="83">
        <v>13000</v>
      </c>
      <c r="P39" s="84">
        <f t="shared" si="16"/>
        <v>39000</v>
      </c>
      <c r="Q39" s="84">
        <v>39000</v>
      </c>
      <c r="R39" s="84">
        <f t="shared" si="17"/>
        <v>39000</v>
      </c>
      <c r="S39" s="84">
        <f t="shared" si="18"/>
        <v>0</v>
      </c>
      <c r="T39" s="95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30" customHeight="1" x14ac:dyDescent="0.15">
      <c r="A40" s="106" t="s">
        <v>37</v>
      </c>
      <c r="B40" s="107" t="s">
        <v>66</v>
      </c>
      <c r="C40" s="100" t="s">
        <v>67</v>
      </c>
      <c r="D40" s="97" t="s">
        <v>40</v>
      </c>
      <c r="E40" s="253"/>
      <c r="F40" s="229"/>
      <c r="G40" s="252"/>
      <c r="H40" s="253"/>
      <c r="I40" s="229"/>
      <c r="J40" s="252"/>
      <c r="K40" s="82">
        <v>3</v>
      </c>
      <c r="L40" s="83">
        <v>13000</v>
      </c>
      <c r="M40" s="84">
        <f t="shared" si="15"/>
        <v>39000</v>
      </c>
      <c r="N40" s="82">
        <v>3</v>
      </c>
      <c r="O40" s="83">
        <v>13000</v>
      </c>
      <c r="P40" s="84">
        <f t="shared" si="16"/>
        <v>39000</v>
      </c>
      <c r="Q40" s="84">
        <v>39000</v>
      </c>
      <c r="R40" s="84">
        <f t="shared" si="17"/>
        <v>39000</v>
      </c>
      <c r="S40" s="84">
        <f t="shared" si="18"/>
        <v>0</v>
      </c>
      <c r="T40" s="95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ht="30" customHeight="1" x14ac:dyDescent="0.15">
      <c r="A41" s="108" t="s">
        <v>37</v>
      </c>
      <c r="B41" s="109" t="s">
        <v>68</v>
      </c>
      <c r="C41" s="101" t="s">
        <v>69</v>
      </c>
      <c r="D41" s="97" t="s">
        <v>40</v>
      </c>
      <c r="E41" s="254"/>
      <c r="F41" s="255"/>
      <c r="G41" s="256"/>
      <c r="H41" s="254"/>
      <c r="I41" s="255"/>
      <c r="J41" s="256"/>
      <c r="K41" s="82">
        <v>2</v>
      </c>
      <c r="L41" s="83">
        <v>14160</v>
      </c>
      <c r="M41" s="84">
        <f t="shared" si="15"/>
        <v>28320</v>
      </c>
      <c r="N41" s="82">
        <v>2</v>
      </c>
      <c r="O41" s="83">
        <v>14160</v>
      </c>
      <c r="P41" s="84">
        <f t="shared" si="16"/>
        <v>28320</v>
      </c>
      <c r="Q41" s="84">
        <v>28320</v>
      </c>
      <c r="R41" s="84">
        <f t="shared" si="17"/>
        <v>28320</v>
      </c>
      <c r="S41" s="84">
        <f t="shared" si="18"/>
        <v>0</v>
      </c>
      <c r="T41" s="95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spans="1:38" ht="30" customHeight="1" x14ac:dyDescent="0.15">
      <c r="A42" s="110" t="s">
        <v>70</v>
      </c>
      <c r="B42" s="111"/>
      <c r="C42" s="112"/>
      <c r="D42" s="113"/>
      <c r="E42" s="114"/>
      <c r="F42" s="115"/>
      <c r="G42" s="116">
        <f>G26+G30+G36</f>
        <v>66000</v>
      </c>
      <c r="H42" s="114"/>
      <c r="I42" s="115"/>
      <c r="J42" s="116">
        <f>J26+J30+J36</f>
        <v>66000</v>
      </c>
      <c r="K42" s="114"/>
      <c r="L42" s="115"/>
      <c r="M42" s="116">
        <f>M26+M30+M36</f>
        <v>421077</v>
      </c>
      <c r="N42" s="114"/>
      <c r="O42" s="115"/>
      <c r="P42" s="116">
        <f t="shared" ref="P42:S42" si="19">P26+P30+P36</f>
        <v>421077</v>
      </c>
      <c r="Q42" s="116">
        <f t="shared" si="19"/>
        <v>487077</v>
      </c>
      <c r="R42" s="116">
        <f t="shared" si="19"/>
        <v>487077</v>
      </c>
      <c r="S42" s="116">
        <f t="shared" si="19"/>
        <v>0</v>
      </c>
      <c r="T42" s="11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30" customHeight="1" x14ac:dyDescent="0.15">
      <c r="A43" s="71" t="s">
        <v>26</v>
      </c>
      <c r="B43" s="72" t="s">
        <v>71</v>
      </c>
      <c r="C43" s="71" t="s">
        <v>72</v>
      </c>
      <c r="D43" s="73"/>
      <c r="E43" s="74"/>
      <c r="F43" s="75"/>
      <c r="G43" s="118"/>
      <c r="H43" s="74"/>
      <c r="I43" s="75"/>
      <c r="J43" s="118"/>
      <c r="K43" s="74"/>
      <c r="L43" s="75"/>
      <c r="M43" s="118"/>
      <c r="N43" s="74"/>
      <c r="O43" s="75"/>
      <c r="P43" s="118"/>
      <c r="Q43" s="118"/>
      <c r="R43" s="118"/>
      <c r="S43" s="118"/>
      <c r="T43" s="77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</row>
    <row r="44" spans="1:38" ht="30" customHeight="1" x14ac:dyDescent="0.15">
      <c r="A44" s="78" t="s">
        <v>37</v>
      </c>
      <c r="B44" s="119" t="s">
        <v>73</v>
      </c>
      <c r="C44" s="80" t="s">
        <v>74</v>
      </c>
      <c r="D44" s="81"/>
      <c r="E44" s="82">
        <v>66000</v>
      </c>
      <c r="F44" s="120">
        <v>0.22</v>
      </c>
      <c r="G44" s="84">
        <f t="shared" ref="G44:G45" si="20">E44*F44</f>
        <v>14520</v>
      </c>
      <c r="H44" s="82">
        <v>66000</v>
      </c>
      <c r="I44" s="120">
        <v>0.22</v>
      </c>
      <c r="J44" s="84">
        <f t="shared" ref="J44:J45" si="21">H44*I44</f>
        <v>14520</v>
      </c>
      <c r="K44" s="82">
        <v>33000</v>
      </c>
      <c r="L44" s="120">
        <v>0.22</v>
      </c>
      <c r="M44" s="84">
        <f t="shared" ref="M44:M45" si="22">K44*L44</f>
        <v>7260</v>
      </c>
      <c r="N44" s="82">
        <v>33000</v>
      </c>
      <c r="O44" s="120">
        <v>0.22</v>
      </c>
      <c r="P44" s="84">
        <f t="shared" ref="P44:P45" si="23">N44*O44</f>
        <v>7260</v>
      </c>
      <c r="Q44" s="84">
        <f t="shared" ref="Q44:Q45" si="24">G44+M44</f>
        <v>21780</v>
      </c>
      <c r="R44" s="84">
        <f t="shared" ref="R44:R45" si="25">J44+P44</f>
        <v>21780</v>
      </c>
      <c r="S44" s="84">
        <f t="shared" ref="S44:S45" si="26">Q44-R44</f>
        <v>0</v>
      </c>
      <c r="T44" s="85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0" customHeight="1" x14ac:dyDescent="0.15">
      <c r="A45" s="86" t="s">
        <v>37</v>
      </c>
      <c r="B45" s="87" t="s">
        <v>75</v>
      </c>
      <c r="C45" s="80" t="s">
        <v>46</v>
      </c>
      <c r="D45" s="81"/>
      <c r="E45" s="82"/>
      <c r="F45" s="120">
        <v>0.22</v>
      </c>
      <c r="G45" s="84">
        <f t="shared" si="20"/>
        <v>0</v>
      </c>
      <c r="H45" s="82"/>
      <c r="I45" s="120">
        <v>0.22</v>
      </c>
      <c r="J45" s="84">
        <f t="shared" si="21"/>
        <v>0</v>
      </c>
      <c r="K45" s="82">
        <v>196800</v>
      </c>
      <c r="L45" s="120">
        <v>0.22</v>
      </c>
      <c r="M45" s="84">
        <f t="shared" si="22"/>
        <v>43296</v>
      </c>
      <c r="N45" s="82">
        <v>196800</v>
      </c>
      <c r="O45" s="120">
        <v>0.22</v>
      </c>
      <c r="P45" s="84">
        <f t="shared" si="23"/>
        <v>43296</v>
      </c>
      <c r="Q45" s="84">
        <f t="shared" si="24"/>
        <v>43296</v>
      </c>
      <c r="R45" s="84">
        <f t="shared" si="25"/>
        <v>43296</v>
      </c>
      <c r="S45" s="84">
        <f t="shared" si="26"/>
        <v>0</v>
      </c>
      <c r="T45" s="85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 x14ac:dyDescent="0.15">
      <c r="A46" s="110" t="s">
        <v>76</v>
      </c>
      <c r="B46" s="111"/>
      <c r="C46" s="112"/>
      <c r="D46" s="113"/>
      <c r="E46" s="114"/>
      <c r="F46" s="115"/>
      <c r="G46" s="116">
        <f>SUM(G44:G45)</f>
        <v>14520</v>
      </c>
      <c r="H46" s="114"/>
      <c r="I46" s="115"/>
      <c r="J46" s="116">
        <f>SUM(J44:J45)</f>
        <v>14520</v>
      </c>
      <c r="K46" s="114"/>
      <c r="L46" s="115"/>
      <c r="M46" s="116">
        <f>SUM(M44:M45)</f>
        <v>50556</v>
      </c>
      <c r="N46" s="114"/>
      <c r="O46" s="115"/>
      <c r="P46" s="116">
        <f t="shared" ref="P46:S46" si="27">SUM(P44:P45)</f>
        <v>50556</v>
      </c>
      <c r="Q46" s="116">
        <f t="shared" si="27"/>
        <v>65076</v>
      </c>
      <c r="R46" s="116">
        <f t="shared" si="27"/>
        <v>65076</v>
      </c>
      <c r="S46" s="116">
        <f t="shared" si="27"/>
        <v>0</v>
      </c>
      <c r="T46" s="11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1:38" ht="30" customHeight="1" x14ac:dyDescent="0.15">
      <c r="A47" s="71" t="s">
        <v>26</v>
      </c>
      <c r="B47" s="72" t="s">
        <v>77</v>
      </c>
      <c r="C47" s="71" t="s">
        <v>78</v>
      </c>
      <c r="D47" s="73"/>
      <c r="E47" s="74"/>
      <c r="F47" s="75"/>
      <c r="G47" s="118"/>
      <c r="H47" s="74"/>
      <c r="I47" s="75"/>
      <c r="J47" s="118"/>
      <c r="K47" s="74"/>
      <c r="L47" s="75"/>
      <c r="M47" s="118"/>
      <c r="N47" s="74"/>
      <c r="O47" s="75"/>
      <c r="P47" s="118"/>
      <c r="Q47" s="118"/>
      <c r="R47" s="118"/>
      <c r="S47" s="118"/>
      <c r="T47" s="77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</row>
    <row r="48" spans="1:38" ht="30" customHeight="1" x14ac:dyDescent="0.15">
      <c r="A48" s="78" t="s">
        <v>37</v>
      </c>
      <c r="B48" s="119" t="s">
        <v>79</v>
      </c>
      <c r="C48" s="121" t="s">
        <v>80</v>
      </c>
      <c r="D48" s="81" t="s">
        <v>40</v>
      </c>
      <c r="E48" s="82">
        <v>6</v>
      </c>
      <c r="F48" s="83">
        <v>15500</v>
      </c>
      <c r="G48" s="84">
        <f t="shared" ref="G48:G49" si="28">E48*F48</f>
        <v>93000</v>
      </c>
      <c r="H48" s="82">
        <v>6</v>
      </c>
      <c r="I48" s="83">
        <v>15500</v>
      </c>
      <c r="J48" s="84">
        <f t="shared" ref="J48:J49" si="29">H48*I48</f>
        <v>93000</v>
      </c>
      <c r="K48" s="82">
        <v>3</v>
      </c>
      <c r="L48" s="83">
        <v>15500</v>
      </c>
      <c r="M48" s="84">
        <f t="shared" ref="M48:M49" si="30">K48*L48</f>
        <v>46500</v>
      </c>
      <c r="N48" s="82">
        <v>3</v>
      </c>
      <c r="O48" s="83">
        <v>15500</v>
      </c>
      <c r="P48" s="84">
        <f t="shared" ref="P48:P49" si="31">N48*O48</f>
        <v>46500</v>
      </c>
      <c r="Q48" s="84">
        <f t="shared" ref="Q48:Q49" si="32">G48+M48</f>
        <v>139500</v>
      </c>
      <c r="R48" s="84">
        <f t="shared" ref="R48:R49" si="33">J48+P48</f>
        <v>139500</v>
      </c>
      <c r="S48" s="84">
        <f t="shared" ref="S48:S49" si="34">Q48-R48</f>
        <v>0</v>
      </c>
      <c r="T48" s="85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ht="30" customHeight="1" x14ac:dyDescent="0.15">
      <c r="A49" s="86" t="s">
        <v>37</v>
      </c>
      <c r="B49" s="87" t="s">
        <v>81</v>
      </c>
      <c r="C49" s="121" t="s">
        <v>82</v>
      </c>
      <c r="D49" s="81" t="s">
        <v>40</v>
      </c>
      <c r="E49" s="82">
        <v>6</v>
      </c>
      <c r="F49" s="83">
        <v>4500</v>
      </c>
      <c r="G49" s="84">
        <f t="shared" si="28"/>
        <v>27000</v>
      </c>
      <c r="H49" s="82">
        <v>6</v>
      </c>
      <c r="I49" s="83">
        <v>4500</v>
      </c>
      <c r="J49" s="84">
        <f t="shared" si="29"/>
        <v>27000</v>
      </c>
      <c r="K49" s="82">
        <v>3</v>
      </c>
      <c r="L49" s="83">
        <v>4500</v>
      </c>
      <c r="M49" s="84">
        <f t="shared" si="30"/>
        <v>13500</v>
      </c>
      <c r="N49" s="82">
        <v>3</v>
      </c>
      <c r="O49" s="83">
        <v>4500</v>
      </c>
      <c r="P49" s="84">
        <f t="shared" si="31"/>
        <v>13500</v>
      </c>
      <c r="Q49" s="84">
        <f t="shared" si="32"/>
        <v>40500</v>
      </c>
      <c r="R49" s="84">
        <f t="shared" si="33"/>
        <v>40500</v>
      </c>
      <c r="S49" s="84">
        <f t="shared" si="34"/>
        <v>0</v>
      </c>
      <c r="T49" s="85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customHeight="1" x14ac:dyDescent="0.15">
      <c r="A50" s="110" t="s">
        <v>83</v>
      </c>
      <c r="B50" s="111"/>
      <c r="C50" s="112"/>
      <c r="D50" s="113"/>
      <c r="E50" s="114"/>
      <c r="F50" s="115"/>
      <c r="G50" s="116">
        <f>SUM(G48:G49)</f>
        <v>120000</v>
      </c>
      <c r="H50" s="114"/>
      <c r="I50" s="115"/>
      <c r="J50" s="116">
        <f>SUM(J48:J49)</f>
        <v>120000</v>
      </c>
      <c r="K50" s="114"/>
      <c r="L50" s="115"/>
      <c r="M50" s="116">
        <f>SUM(M48:M49)</f>
        <v>60000</v>
      </c>
      <c r="N50" s="114"/>
      <c r="O50" s="115"/>
      <c r="P50" s="116">
        <f t="shared" ref="P50:S50" si="35">SUM(P48:P49)</f>
        <v>60000</v>
      </c>
      <c r="Q50" s="116">
        <f t="shared" si="35"/>
        <v>180000</v>
      </c>
      <c r="R50" s="116">
        <f t="shared" si="35"/>
        <v>180000</v>
      </c>
      <c r="S50" s="116">
        <f t="shared" si="35"/>
        <v>0</v>
      </c>
      <c r="T50" s="11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ht="42.75" customHeight="1" x14ac:dyDescent="0.15">
      <c r="A51" s="71" t="s">
        <v>26</v>
      </c>
      <c r="B51" s="72" t="s">
        <v>84</v>
      </c>
      <c r="C51" s="122" t="s">
        <v>85</v>
      </c>
      <c r="D51" s="73"/>
      <c r="E51" s="74"/>
      <c r="F51" s="75"/>
      <c r="G51" s="118"/>
      <c r="H51" s="74"/>
      <c r="I51" s="75"/>
      <c r="J51" s="118"/>
      <c r="K51" s="74"/>
      <c r="L51" s="75"/>
      <c r="M51" s="118"/>
      <c r="N51" s="74"/>
      <c r="O51" s="75"/>
      <c r="P51" s="118"/>
      <c r="Q51" s="118"/>
      <c r="R51" s="118"/>
      <c r="S51" s="118"/>
      <c r="T51" s="77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</row>
    <row r="52" spans="1:38" ht="30" customHeight="1" x14ac:dyDescent="0.15">
      <c r="A52" s="78" t="s">
        <v>37</v>
      </c>
      <c r="B52" s="119" t="s">
        <v>86</v>
      </c>
      <c r="C52" s="121" t="s">
        <v>87</v>
      </c>
      <c r="D52" s="81" t="s">
        <v>40</v>
      </c>
      <c r="E52" s="82"/>
      <c r="F52" s="83"/>
      <c r="G52" s="84">
        <f t="shared" ref="G52:G55" si="36">E52*F52</f>
        <v>0</v>
      </c>
      <c r="H52" s="82"/>
      <c r="I52" s="83"/>
      <c r="J52" s="84"/>
      <c r="K52" s="82">
        <v>3</v>
      </c>
      <c r="L52" s="83">
        <v>250</v>
      </c>
      <c r="M52" s="84">
        <f t="shared" ref="M52:M55" si="37">K52*L52</f>
        <v>750</v>
      </c>
      <c r="N52" s="82">
        <v>3</v>
      </c>
      <c r="O52" s="83">
        <v>250</v>
      </c>
      <c r="P52" s="84">
        <f t="shared" ref="P52:P55" si="38">N52*O52</f>
        <v>750</v>
      </c>
      <c r="Q52" s="84">
        <f t="shared" ref="Q52:Q55" si="39">G52+M52</f>
        <v>750</v>
      </c>
      <c r="R52" s="84">
        <f t="shared" ref="R52:R55" si="40">J52+P52</f>
        <v>750</v>
      </c>
      <c r="S52" s="84">
        <f t="shared" ref="S52:S55" si="41">Q52-R52</f>
        <v>0</v>
      </c>
      <c r="T52" s="85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 x14ac:dyDescent="0.15">
      <c r="A53" s="86" t="s">
        <v>37</v>
      </c>
      <c r="B53" s="89" t="s">
        <v>88</v>
      </c>
      <c r="C53" s="121" t="s">
        <v>89</v>
      </c>
      <c r="D53" s="81" t="s">
        <v>40</v>
      </c>
      <c r="E53" s="82"/>
      <c r="F53" s="83"/>
      <c r="G53" s="84">
        <f t="shared" si="36"/>
        <v>0</v>
      </c>
      <c r="H53" s="82"/>
      <c r="I53" s="83"/>
      <c r="J53" s="84"/>
      <c r="K53" s="82">
        <v>3</v>
      </c>
      <c r="L53" s="83">
        <v>350</v>
      </c>
      <c r="M53" s="84">
        <f t="shared" si="37"/>
        <v>1050</v>
      </c>
      <c r="N53" s="82">
        <v>3</v>
      </c>
      <c r="O53" s="83">
        <v>350</v>
      </c>
      <c r="P53" s="84">
        <f t="shared" si="38"/>
        <v>1050</v>
      </c>
      <c r="Q53" s="84">
        <f t="shared" si="39"/>
        <v>1050</v>
      </c>
      <c r="R53" s="84">
        <f t="shared" si="40"/>
        <v>1050</v>
      </c>
      <c r="S53" s="84">
        <f t="shared" si="41"/>
        <v>0</v>
      </c>
      <c r="T53" s="85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30" customHeight="1" x14ac:dyDescent="0.15">
      <c r="A54" s="86" t="s">
        <v>37</v>
      </c>
      <c r="B54" s="87" t="s">
        <v>90</v>
      </c>
      <c r="C54" s="123" t="s">
        <v>91</v>
      </c>
      <c r="D54" s="81" t="s">
        <v>40</v>
      </c>
      <c r="E54" s="82"/>
      <c r="F54" s="83"/>
      <c r="G54" s="84">
        <f t="shared" si="36"/>
        <v>0</v>
      </c>
      <c r="H54" s="124"/>
      <c r="I54" s="83"/>
      <c r="J54" s="84"/>
      <c r="K54" s="82">
        <v>2.5</v>
      </c>
      <c r="L54" s="83">
        <v>2000</v>
      </c>
      <c r="M54" s="84">
        <f t="shared" si="37"/>
        <v>5000</v>
      </c>
      <c r="N54" s="82">
        <v>2.5</v>
      </c>
      <c r="O54" s="83">
        <v>2000</v>
      </c>
      <c r="P54" s="84">
        <f t="shared" si="38"/>
        <v>5000</v>
      </c>
      <c r="Q54" s="84">
        <f t="shared" si="39"/>
        <v>5000</v>
      </c>
      <c r="R54" s="84">
        <f t="shared" si="40"/>
        <v>5000</v>
      </c>
      <c r="S54" s="84">
        <f t="shared" si="41"/>
        <v>0</v>
      </c>
      <c r="T54" s="85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ht="67.5" customHeight="1" x14ac:dyDescent="0.15">
      <c r="A55" s="88" t="s">
        <v>37</v>
      </c>
      <c r="B55" s="87" t="s">
        <v>92</v>
      </c>
      <c r="C55" s="125" t="s">
        <v>93</v>
      </c>
      <c r="D55" s="91" t="s">
        <v>40</v>
      </c>
      <c r="E55" s="92"/>
      <c r="F55" s="93"/>
      <c r="G55" s="94">
        <f t="shared" si="36"/>
        <v>0</v>
      </c>
      <c r="H55" s="92"/>
      <c r="I55" s="93"/>
      <c r="J55" s="94"/>
      <c r="K55" s="92">
        <v>3</v>
      </c>
      <c r="L55" s="93">
        <v>5000</v>
      </c>
      <c r="M55" s="94">
        <f t="shared" si="37"/>
        <v>15000</v>
      </c>
      <c r="N55" s="92">
        <v>3</v>
      </c>
      <c r="O55" s="93">
        <v>5000</v>
      </c>
      <c r="P55" s="94">
        <f t="shared" si="38"/>
        <v>15000</v>
      </c>
      <c r="Q55" s="84">
        <f t="shared" si="39"/>
        <v>15000</v>
      </c>
      <c r="R55" s="84">
        <f t="shared" si="40"/>
        <v>15000</v>
      </c>
      <c r="S55" s="84">
        <f t="shared" si="41"/>
        <v>0</v>
      </c>
      <c r="T55" s="95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30" customHeight="1" x14ac:dyDescent="0.15">
      <c r="A56" s="126" t="s">
        <v>94</v>
      </c>
      <c r="B56" s="111"/>
      <c r="C56" s="112"/>
      <c r="D56" s="113"/>
      <c r="E56" s="114"/>
      <c r="F56" s="115"/>
      <c r="G56" s="116">
        <f>SUM(G52:G55)</f>
        <v>0</v>
      </c>
      <c r="H56" s="114"/>
      <c r="I56" s="115"/>
      <c r="J56" s="116">
        <f>SUM(J52:J55)</f>
        <v>0</v>
      </c>
      <c r="K56" s="114"/>
      <c r="L56" s="115"/>
      <c r="M56" s="116">
        <f>SUM(M52:M55)</f>
        <v>21800</v>
      </c>
      <c r="N56" s="114"/>
      <c r="O56" s="115"/>
      <c r="P56" s="116">
        <f t="shared" ref="P56:S56" si="42">SUM(P52:P55)</f>
        <v>21800</v>
      </c>
      <c r="Q56" s="116">
        <f t="shared" si="42"/>
        <v>21800</v>
      </c>
      <c r="R56" s="116">
        <f t="shared" si="42"/>
        <v>21800</v>
      </c>
      <c r="S56" s="116">
        <f t="shared" si="42"/>
        <v>0</v>
      </c>
      <c r="T56" s="11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30" customHeight="1" x14ac:dyDescent="0.15">
      <c r="A57" s="71" t="s">
        <v>26</v>
      </c>
      <c r="B57" s="72" t="s">
        <v>95</v>
      </c>
      <c r="C57" s="71" t="s">
        <v>96</v>
      </c>
      <c r="D57" s="73"/>
      <c r="E57" s="74"/>
      <c r="F57" s="75"/>
      <c r="G57" s="118"/>
      <c r="H57" s="74"/>
      <c r="I57" s="75"/>
      <c r="J57" s="118"/>
      <c r="K57" s="74"/>
      <c r="L57" s="75"/>
      <c r="M57" s="118"/>
      <c r="N57" s="74"/>
      <c r="O57" s="75"/>
      <c r="P57" s="118"/>
      <c r="Q57" s="118"/>
      <c r="R57" s="118"/>
      <c r="S57" s="118"/>
      <c r="T57" s="77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</row>
    <row r="58" spans="1:38" ht="30" customHeight="1" x14ac:dyDescent="0.15">
      <c r="A58" s="127" t="s">
        <v>37</v>
      </c>
      <c r="B58" s="128" t="s">
        <v>97</v>
      </c>
      <c r="C58" s="129" t="s">
        <v>98</v>
      </c>
      <c r="D58" s="130" t="s">
        <v>99</v>
      </c>
      <c r="E58" s="82"/>
      <c r="F58" s="83"/>
      <c r="G58" s="84">
        <f t="shared" ref="G58:G76" si="43">E58*F58</f>
        <v>0</v>
      </c>
      <c r="H58" s="82"/>
      <c r="I58" s="83"/>
      <c r="J58" s="84">
        <f t="shared" ref="J58:J76" si="44">H58*I58</f>
        <v>0</v>
      </c>
      <c r="K58" s="82">
        <v>10</v>
      </c>
      <c r="L58" s="83">
        <v>2100</v>
      </c>
      <c r="M58" s="84">
        <f t="shared" ref="M58:M76" si="45">K58*L58</f>
        <v>21000</v>
      </c>
      <c r="N58" s="82">
        <v>10</v>
      </c>
      <c r="O58" s="83">
        <v>2100</v>
      </c>
      <c r="P58" s="84">
        <f t="shared" ref="P58:P76" si="46">N58*O58</f>
        <v>21000</v>
      </c>
      <c r="Q58" s="84">
        <f t="shared" ref="Q58:Q76" si="47">G58+M58</f>
        <v>21000</v>
      </c>
      <c r="R58" s="84">
        <f t="shared" ref="R58:R76" si="48">J58+P58</f>
        <v>21000</v>
      </c>
      <c r="S58" s="84">
        <f t="shared" ref="S58:S76" si="49">Q58-R58</f>
        <v>0</v>
      </c>
      <c r="T58" s="85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ht="30" customHeight="1" x14ac:dyDescent="0.15">
      <c r="A59" s="106" t="s">
        <v>37</v>
      </c>
      <c r="B59" s="131" t="s">
        <v>100</v>
      </c>
      <c r="C59" s="129" t="s">
        <v>101</v>
      </c>
      <c r="D59" s="132" t="s">
        <v>99</v>
      </c>
      <c r="E59" s="82"/>
      <c r="F59" s="83"/>
      <c r="G59" s="84">
        <f t="shared" si="43"/>
        <v>0</v>
      </c>
      <c r="H59" s="82"/>
      <c r="I59" s="83"/>
      <c r="J59" s="84">
        <f t="shared" si="44"/>
        <v>0</v>
      </c>
      <c r="K59" s="82">
        <v>10</v>
      </c>
      <c r="L59" s="83">
        <v>2100</v>
      </c>
      <c r="M59" s="84">
        <f t="shared" si="45"/>
        <v>21000</v>
      </c>
      <c r="N59" s="82">
        <v>10</v>
      </c>
      <c r="O59" s="83">
        <v>2100</v>
      </c>
      <c r="P59" s="84">
        <f t="shared" si="46"/>
        <v>21000</v>
      </c>
      <c r="Q59" s="84">
        <f t="shared" si="47"/>
        <v>21000</v>
      </c>
      <c r="R59" s="84">
        <f t="shared" si="48"/>
        <v>21000</v>
      </c>
      <c r="S59" s="84">
        <f t="shared" si="49"/>
        <v>0</v>
      </c>
      <c r="T59" s="85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ht="30" customHeight="1" x14ac:dyDescent="0.15">
      <c r="A60" s="106" t="s">
        <v>37</v>
      </c>
      <c r="B60" s="131" t="s">
        <v>102</v>
      </c>
      <c r="C60" s="129" t="s">
        <v>103</v>
      </c>
      <c r="D60" s="133" t="s">
        <v>99</v>
      </c>
      <c r="E60" s="82"/>
      <c r="F60" s="83"/>
      <c r="G60" s="84">
        <f t="shared" si="43"/>
        <v>0</v>
      </c>
      <c r="H60" s="82"/>
      <c r="I60" s="83"/>
      <c r="J60" s="84">
        <f t="shared" si="44"/>
        <v>0</v>
      </c>
      <c r="K60" s="82">
        <v>10</v>
      </c>
      <c r="L60" s="83">
        <v>400</v>
      </c>
      <c r="M60" s="84">
        <f t="shared" si="45"/>
        <v>4000</v>
      </c>
      <c r="N60" s="82">
        <v>10</v>
      </c>
      <c r="O60" s="83">
        <v>400</v>
      </c>
      <c r="P60" s="84">
        <f t="shared" si="46"/>
        <v>4000</v>
      </c>
      <c r="Q60" s="84">
        <f t="shared" si="47"/>
        <v>4000</v>
      </c>
      <c r="R60" s="84">
        <f t="shared" si="48"/>
        <v>4000</v>
      </c>
      <c r="S60" s="84">
        <f t="shared" si="49"/>
        <v>0</v>
      </c>
      <c r="T60" s="85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 x14ac:dyDescent="0.15">
      <c r="A61" s="106" t="s">
        <v>37</v>
      </c>
      <c r="B61" s="131" t="s">
        <v>104</v>
      </c>
      <c r="C61" s="129" t="s">
        <v>105</v>
      </c>
      <c r="D61" s="134" t="s">
        <v>99</v>
      </c>
      <c r="E61" s="82"/>
      <c r="F61" s="83"/>
      <c r="G61" s="84">
        <f t="shared" si="43"/>
        <v>0</v>
      </c>
      <c r="H61" s="82"/>
      <c r="I61" s="83"/>
      <c r="J61" s="84">
        <f t="shared" si="44"/>
        <v>0</v>
      </c>
      <c r="K61" s="82">
        <v>10</v>
      </c>
      <c r="L61" s="83">
        <v>924</v>
      </c>
      <c r="M61" s="84">
        <f t="shared" si="45"/>
        <v>9240</v>
      </c>
      <c r="N61" s="82">
        <v>10</v>
      </c>
      <c r="O61" s="83">
        <v>924</v>
      </c>
      <c r="P61" s="84">
        <f t="shared" si="46"/>
        <v>9240</v>
      </c>
      <c r="Q61" s="84">
        <f t="shared" si="47"/>
        <v>9240</v>
      </c>
      <c r="R61" s="84">
        <f t="shared" si="48"/>
        <v>9240</v>
      </c>
      <c r="S61" s="84">
        <f t="shared" si="49"/>
        <v>0</v>
      </c>
      <c r="T61" s="85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0" customHeight="1" x14ac:dyDescent="0.15">
      <c r="A62" s="106" t="s">
        <v>37</v>
      </c>
      <c r="B62" s="131" t="s">
        <v>106</v>
      </c>
      <c r="C62" s="129" t="s">
        <v>107</v>
      </c>
      <c r="D62" s="134" t="s">
        <v>99</v>
      </c>
      <c r="E62" s="82"/>
      <c r="F62" s="83"/>
      <c r="G62" s="84">
        <f t="shared" si="43"/>
        <v>0</v>
      </c>
      <c r="H62" s="82"/>
      <c r="I62" s="83"/>
      <c r="J62" s="84">
        <f t="shared" si="44"/>
        <v>0</v>
      </c>
      <c r="K62" s="82">
        <v>10</v>
      </c>
      <c r="L62" s="83">
        <v>1008</v>
      </c>
      <c r="M62" s="84">
        <f t="shared" si="45"/>
        <v>10080</v>
      </c>
      <c r="N62" s="82">
        <v>10</v>
      </c>
      <c r="O62" s="83">
        <v>1008</v>
      </c>
      <c r="P62" s="84">
        <f t="shared" si="46"/>
        <v>10080</v>
      </c>
      <c r="Q62" s="84">
        <f t="shared" si="47"/>
        <v>10080</v>
      </c>
      <c r="R62" s="84">
        <f t="shared" si="48"/>
        <v>10080</v>
      </c>
      <c r="S62" s="84">
        <f t="shared" si="49"/>
        <v>0</v>
      </c>
      <c r="T62" s="85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 x14ac:dyDescent="0.15">
      <c r="A63" s="106" t="s">
        <v>37</v>
      </c>
      <c r="B63" s="131" t="s">
        <v>108</v>
      </c>
      <c r="C63" s="129" t="s">
        <v>107</v>
      </c>
      <c r="D63" s="134" t="s">
        <v>99</v>
      </c>
      <c r="E63" s="82"/>
      <c r="F63" s="83"/>
      <c r="G63" s="84">
        <f t="shared" si="43"/>
        <v>0</v>
      </c>
      <c r="H63" s="82"/>
      <c r="I63" s="83"/>
      <c r="J63" s="84">
        <f t="shared" si="44"/>
        <v>0</v>
      </c>
      <c r="K63" s="82">
        <v>10</v>
      </c>
      <c r="L63" s="83">
        <v>1008</v>
      </c>
      <c r="M63" s="84">
        <f t="shared" si="45"/>
        <v>10080</v>
      </c>
      <c r="N63" s="82">
        <v>10</v>
      </c>
      <c r="O63" s="83">
        <v>1008</v>
      </c>
      <c r="P63" s="84">
        <f t="shared" si="46"/>
        <v>10080</v>
      </c>
      <c r="Q63" s="84">
        <f t="shared" si="47"/>
        <v>10080</v>
      </c>
      <c r="R63" s="84">
        <f t="shared" si="48"/>
        <v>10080</v>
      </c>
      <c r="S63" s="84">
        <f t="shared" si="49"/>
        <v>0</v>
      </c>
      <c r="T63" s="85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30" customHeight="1" x14ac:dyDescent="0.15">
      <c r="A64" s="106" t="s">
        <v>37</v>
      </c>
      <c r="B64" s="131" t="s">
        <v>109</v>
      </c>
      <c r="C64" s="129" t="s">
        <v>110</v>
      </c>
      <c r="D64" s="134" t="s">
        <v>99</v>
      </c>
      <c r="E64" s="82"/>
      <c r="F64" s="83"/>
      <c r="G64" s="84">
        <f t="shared" si="43"/>
        <v>0</v>
      </c>
      <c r="H64" s="82"/>
      <c r="I64" s="83"/>
      <c r="J64" s="84">
        <f t="shared" si="44"/>
        <v>0</v>
      </c>
      <c r="K64" s="82">
        <v>10</v>
      </c>
      <c r="L64" s="83">
        <v>840</v>
      </c>
      <c r="M64" s="84">
        <f t="shared" si="45"/>
        <v>8400</v>
      </c>
      <c r="N64" s="82">
        <v>10</v>
      </c>
      <c r="O64" s="83">
        <v>840</v>
      </c>
      <c r="P64" s="84">
        <f t="shared" si="46"/>
        <v>8400</v>
      </c>
      <c r="Q64" s="84">
        <f t="shared" si="47"/>
        <v>8400</v>
      </c>
      <c r="R64" s="84">
        <f t="shared" si="48"/>
        <v>8400</v>
      </c>
      <c r="S64" s="84">
        <f t="shared" si="49"/>
        <v>0</v>
      </c>
      <c r="T64" s="85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30" customHeight="1" x14ac:dyDescent="0.15">
      <c r="A65" s="106" t="s">
        <v>37</v>
      </c>
      <c r="B65" s="131" t="s">
        <v>111</v>
      </c>
      <c r="C65" s="129" t="s">
        <v>112</v>
      </c>
      <c r="D65" s="134" t="s">
        <v>99</v>
      </c>
      <c r="E65" s="82"/>
      <c r="F65" s="83"/>
      <c r="G65" s="84">
        <f t="shared" si="43"/>
        <v>0</v>
      </c>
      <c r="H65" s="82"/>
      <c r="I65" s="83"/>
      <c r="J65" s="84">
        <f t="shared" si="44"/>
        <v>0</v>
      </c>
      <c r="K65" s="82">
        <v>10</v>
      </c>
      <c r="L65" s="83">
        <v>840</v>
      </c>
      <c r="M65" s="84">
        <f t="shared" si="45"/>
        <v>8400</v>
      </c>
      <c r="N65" s="82">
        <v>10</v>
      </c>
      <c r="O65" s="83">
        <v>840</v>
      </c>
      <c r="P65" s="84">
        <f t="shared" si="46"/>
        <v>8400</v>
      </c>
      <c r="Q65" s="84">
        <f t="shared" si="47"/>
        <v>8400</v>
      </c>
      <c r="R65" s="84">
        <f t="shared" si="48"/>
        <v>8400</v>
      </c>
      <c r="S65" s="84">
        <f t="shared" si="49"/>
        <v>0</v>
      </c>
      <c r="T65" s="85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 x14ac:dyDescent="0.15">
      <c r="A66" s="106" t="s">
        <v>37</v>
      </c>
      <c r="B66" s="131" t="s">
        <v>113</v>
      </c>
      <c r="C66" s="129" t="s">
        <v>114</v>
      </c>
      <c r="D66" s="134" t="s">
        <v>99</v>
      </c>
      <c r="E66" s="82"/>
      <c r="F66" s="83"/>
      <c r="G66" s="84">
        <f t="shared" si="43"/>
        <v>0</v>
      </c>
      <c r="H66" s="82"/>
      <c r="I66" s="83"/>
      <c r="J66" s="84">
        <f t="shared" si="44"/>
        <v>0</v>
      </c>
      <c r="K66" s="82">
        <v>10</v>
      </c>
      <c r="L66" s="83">
        <v>840</v>
      </c>
      <c r="M66" s="84">
        <f t="shared" si="45"/>
        <v>8400</v>
      </c>
      <c r="N66" s="82">
        <v>10</v>
      </c>
      <c r="O66" s="83">
        <v>840</v>
      </c>
      <c r="P66" s="84">
        <f t="shared" si="46"/>
        <v>8400</v>
      </c>
      <c r="Q66" s="84">
        <f t="shared" si="47"/>
        <v>8400</v>
      </c>
      <c r="R66" s="84">
        <f t="shared" si="48"/>
        <v>8400</v>
      </c>
      <c r="S66" s="84">
        <f t="shared" si="49"/>
        <v>0</v>
      </c>
      <c r="T66" s="85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 x14ac:dyDescent="0.15">
      <c r="A67" s="106" t="s">
        <v>37</v>
      </c>
      <c r="B67" s="131" t="s">
        <v>115</v>
      </c>
      <c r="C67" s="129" t="s">
        <v>116</v>
      </c>
      <c r="D67" s="134" t="s">
        <v>99</v>
      </c>
      <c r="E67" s="82"/>
      <c r="F67" s="83"/>
      <c r="G67" s="84">
        <f t="shared" si="43"/>
        <v>0</v>
      </c>
      <c r="H67" s="82"/>
      <c r="I67" s="83"/>
      <c r="J67" s="84">
        <f t="shared" si="44"/>
        <v>0</v>
      </c>
      <c r="K67" s="82">
        <v>10</v>
      </c>
      <c r="L67" s="83">
        <v>504</v>
      </c>
      <c r="M67" s="84">
        <f t="shared" si="45"/>
        <v>5040</v>
      </c>
      <c r="N67" s="82">
        <v>10</v>
      </c>
      <c r="O67" s="83">
        <v>504</v>
      </c>
      <c r="P67" s="84">
        <f t="shared" si="46"/>
        <v>5040</v>
      </c>
      <c r="Q67" s="84">
        <f t="shared" si="47"/>
        <v>5040</v>
      </c>
      <c r="R67" s="84">
        <f t="shared" si="48"/>
        <v>5040</v>
      </c>
      <c r="S67" s="84">
        <f t="shared" si="49"/>
        <v>0</v>
      </c>
      <c r="T67" s="85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 x14ac:dyDescent="0.15">
      <c r="A68" s="106" t="s">
        <v>37</v>
      </c>
      <c r="B68" s="131" t="s">
        <v>117</v>
      </c>
      <c r="C68" s="129" t="s">
        <v>118</v>
      </c>
      <c r="D68" s="134" t="s">
        <v>99</v>
      </c>
      <c r="E68" s="82"/>
      <c r="F68" s="83"/>
      <c r="G68" s="84">
        <f t="shared" si="43"/>
        <v>0</v>
      </c>
      <c r="H68" s="82"/>
      <c r="I68" s="83"/>
      <c r="J68" s="84">
        <f t="shared" si="44"/>
        <v>0</v>
      </c>
      <c r="K68" s="82">
        <v>10</v>
      </c>
      <c r="L68" s="83">
        <v>252</v>
      </c>
      <c r="M68" s="84">
        <f t="shared" si="45"/>
        <v>2520</v>
      </c>
      <c r="N68" s="82">
        <v>10</v>
      </c>
      <c r="O68" s="83">
        <v>252</v>
      </c>
      <c r="P68" s="84">
        <f t="shared" si="46"/>
        <v>2520</v>
      </c>
      <c r="Q68" s="84">
        <f t="shared" si="47"/>
        <v>2520</v>
      </c>
      <c r="R68" s="84">
        <f t="shared" si="48"/>
        <v>2520</v>
      </c>
      <c r="S68" s="84">
        <f t="shared" si="49"/>
        <v>0</v>
      </c>
      <c r="T68" s="85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30" customHeight="1" x14ac:dyDescent="0.15">
      <c r="A69" s="106" t="s">
        <v>37</v>
      </c>
      <c r="B69" s="131" t="s">
        <v>119</v>
      </c>
      <c r="C69" s="129" t="s">
        <v>120</v>
      </c>
      <c r="D69" s="134" t="s">
        <v>99</v>
      </c>
      <c r="E69" s="82"/>
      <c r="F69" s="83"/>
      <c r="G69" s="84">
        <f t="shared" si="43"/>
        <v>0</v>
      </c>
      <c r="H69" s="82"/>
      <c r="I69" s="83"/>
      <c r="J69" s="84">
        <f t="shared" si="44"/>
        <v>0</v>
      </c>
      <c r="K69" s="82">
        <v>10</v>
      </c>
      <c r="L69" s="83">
        <v>2520</v>
      </c>
      <c r="M69" s="84">
        <f t="shared" si="45"/>
        <v>25200</v>
      </c>
      <c r="N69" s="82">
        <v>10</v>
      </c>
      <c r="O69" s="83">
        <v>2520</v>
      </c>
      <c r="P69" s="84">
        <f t="shared" si="46"/>
        <v>25200</v>
      </c>
      <c r="Q69" s="84">
        <f t="shared" si="47"/>
        <v>25200</v>
      </c>
      <c r="R69" s="84">
        <f t="shared" si="48"/>
        <v>25200</v>
      </c>
      <c r="S69" s="84">
        <f t="shared" si="49"/>
        <v>0</v>
      </c>
      <c r="T69" s="85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30" customHeight="1" x14ac:dyDescent="0.15">
      <c r="A70" s="106" t="s">
        <v>37</v>
      </c>
      <c r="B70" s="131" t="s">
        <v>121</v>
      </c>
      <c r="C70" s="129" t="s">
        <v>122</v>
      </c>
      <c r="D70" s="134" t="s">
        <v>99</v>
      </c>
      <c r="E70" s="82"/>
      <c r="F70" s="83"/>
      <c r="G70" s="84">
        <f t="shared" si="43"/>
        <v>0</v>
      </c>
      <c r="H70" s="82"/>
      <c r="I70" s="83"/>
      <c r="J70" s="84">
        <f t="shared" si="44"/>
        <v>0</v>
      </c>
      <c r="K70" s="82">
        <v>10</v>
      </c>
      <c r="L70" s="83">
        <v>475</v>
      </c>
      <c r="M70" s="84">
        <f t="shared" si="45"/>
        <v>4750</v>
      </c>
      <c r="N70" s="82">
        <v>10</v>
      </c>
      <c r="O70" s="83">
        <v>475</v>
      </c>
      <c r="P70" s="84">
        <f t="shared" si="46"/>
        <v>4750</v>
      </c>
      <c r="Q70" s="84">
        <f t="shared" si="47"/>
        <v>4750</v>
      </c>
      <c r="R70" s="84">
        <f t="shared" si="48"/>
        <v>4750</v>
      </c>
      <c r="S70" s="84">
        <f t="shared" si="49"/>
        <v>0</v>
      </c>
      <c r="T70" s="85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 x14ac:dyDescent="0.15">
      <c r="A71" s="106" t="s">
        <v>37</v>
      </c>
      <c r="B71" s="131" t="s">
        <v>123</v>
      </c>
      <c r="C71" s="129" t="s">
        <v>124</v>
      </c>
      <c r="D71" s="134" t="s">
        <v>99</v>
      </c>
      <c r="E71" s="82"/>
      <c r="F71" s="83"/>
      <c r="G71" s="84">
        <f t="shared" si="43"/>
        <v>0</v>
      </c>
      <c r="H71" s="82"/>
      <c r="I71" s="83"/>
      <c r="J71" s="84">
        <f t="shared" si="44"/>
        <v>0</v>
      </c>
      <c r="K71" s="82">
        <v>10</v>
      </c>
      <c r="L71" s="83">
        <v>314</v>
      </c>
      <c r="M71" s="84">
        <f t="shared" si="45"/>
        <v>3140</v>
      </c>
      <c r="N71" s="82">
        <v>10</v>
      </c>
      <c r="O71" s="83">
        <v>314</v>
      </c>
      <c r="P71" s="84">
        <f t="shared" si="46"/>
        <v>3140</v>
      </c>
      <c r="Q71" s="84">
        <f t="shared" si="47"/>
        <v>3140</v>
      </c>
      <c r="R71" s="84">
        <f t="shared" si="48"/>
        <v>3140</v>
      </c>
      <c r="S71" s="84">
        <f t="shared" si="49"/>
        <v>0</v>
      </c>
      <c r="T71" s="85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 x14ac:dyDescent="0.15">
      <c r="A72" s="106" t="s">
        <v>37</v>
      </c>
      <c r="B72" s="131" t="s">
        <v>125</v>
      </c>
      <c r="C72" s="129" t="s">
        <v>124</v>
      </c>
      <c r="D72" s="134" t="s">
        <v>99</v>
      </c>
      <c r="E72" s="82"/>
      <c r="F72" s="83"/>
      <c r="G72" s="84">
        <f t="shared" si="43"/>
        <v>0</v>
      </c>
      <c r="H72" s="82"/>
      <c r="I72" s="83"/>
      <c r="J72" s="84">
        <f t="shared" si="44"/>
        <v>0</v>
      </c>
      <c r="K72" s="82">
        <v>10</v>
      </c>
      <c r="L72" s="83">
        <v>314</v>
      </c>
      <c r="M72" s="84">
        <f t="shared" si="45"/>
        <v>3140</v>
      </c>
      <c r="N72" s="82">
        <v>10</v>
      </c>
      <c r="O72" s="83">
        <v>314</v>
      </c>
      <c r="P72" s="84">
        <f t="shared" si="46"/>
        <v>3140</v>
      </c>
      <c r="Q72" s="84">
        <f t="shared" si="47"/>
        <v>3140</v>
      </c>
      <c r="R72" s="84">
        <f t="shared" si="48"/>
        <v>3140</v>
      </c>
      <c r="S72" s="84">
        <f t="shared" si="49"/>
        <v>0</v>
      </c>
      <c r="T72" s="95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 x14ac:dyDescent="0.15">
      <c r="A73" s="106" t="s">
        <v>37</v>
      </c>
      <c r="B73" s="131" t="s">
        <v>126</v>
      </c>
      <c r="C73" s="129" t="s">
        <v>127</v>
      </c>
      <c r="D73" s="134" t="s">
        <v>99</v>
      </c>
      <c r="E73" s="82"/>
      <c r="F73" s="83"/>
      <c r="G73" s="84">
        <f t="shared" si="43"/>
        <v>0</v>
      </c>
      <c r="H73" s="82"/>
      <c r="I73" s="83"/>
      <c r="J73" s="84">
        <f t="shared" si="44"/>
        <v>0</v>
      </c>
      <c r="K73" s="82">
        <v>10</v>
      </c>
      <c r="L73" s="83">
        <v>475</v>
      </c>
      <c r="M73" s="84">
        <f t="shared" si="45"/>
        <v>4750</v>
      </c>
      <c r="N73" s="82">
        <v>10</v>
      </c>
      <c r="O73" s="83">
        <v>475</v>
      </c>
      <c r="P73" s="84">
        <f t="shared" si="46"/>
        <v>4750</v>
      </c>
      <c r="Q73" s="84">
        <f t="shared" si="47"/>
        <v>4750</v>
      </c>
      <c r="R73" s="84">
        <f t="shared" si="48"/>
        <v>4750</v>
      </c>
      <c r="S73" s="84">
        <f t="shared" si="49"/>
        <v>0</v>
      </c>
      <c r="T73" s="95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30" customHeight="1" x14ac:dyDescent="0.15">
      <c r="A74" s="106" t="s">
        <v>37</v>
      </c>
      <c r="B74" s="131" t="s">
        <v>128</v>
      </c>
      <c r="C74" s="129" t="s">
        <v>127</v>
      </c>
      <c r="D74" s="134" t="s">
        <v>99</v>
      </c>
      <c r="E74" s="82"/>
      <c r="F74" s="83"/>
      <c r="G74" s="84">
        <f t="shared" si="43"/>
        <v>0</v>
      </c>
      <c r="H74" s="82"/>
      <c r="I74" s="83"/>
      <c r="J74" s="84">
        <f t="shared" si="44"/>
        <v>0</v>
      </c>
      <c r="K74" s="82">
        <v>10</v>
      </c>
      <c r="L74" s="83">
        <v>475</v>
      </c>
      <c r="M74" s="84">
        <f t="shared" si="45"/>
        <v>4750</v>
      </c>
      <c r="N74" s="82">
        <v>10</v>
      </c>
      <c r="O74" s="83">
        <v>475</v>
      </c>
      <c r="P74" s="84">
        <f t="shared" si="46"/>
        <v>4750</v>
      </c>
      <c r="Q74" s="84">
        <f t="shared" si="47"/>
        <v>4750</v>
      </c>
      <c r="R74" s="84">
        <f t="shared" si="48"/>
        <v>4750</v>
      </c>
      <c r="S74" s="84">
        <f t="shared" si="49"/>
        <v>0</v>
      </c>
      <c r="T74" s="95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30" customHeight="1" x14ac:dyDescent="0.15">
      <c r="A75" s="106" t="s">
        <v>37</v>
      </c>
      <c r="B75" s="131" t="s">
        <v>129</v>
      </c>
      <c r="C75" s="129" t="s">
        <v>130</v>
      </c>
      <c r="D75" s="134" t="s">
        <v>99</v>
      </c>
      <c r="E75" s="82"/>
      <c r="F75" s="83"/>
      <c r="G75" s="84">
        <f t="shared" si="43"/>
        <v>0</v>
      </c>
      <c r="H75" s="82"/>
      <c r="I75" s="83"/>
      <c r="J75" s="84">
        <f t="shared" si="44"/>
        <v>0</v>
      </c>
      <c r="K75" s="82">
        <v>10</v>
      </c>
      <c r="L75" s="83">
        <v>1510</v>
      </c>
      <c r="M75" s="84">
        <f t="shared" si="45"/>
        <v>15100</v>
      </c>
      <c r="N75" s="82">
        <v>10</v>
      </c>
      <c r="O75" s="83">
        <v>1510</v>
      </c>
      <c r="P75" s="84">
        <f t="shared" si="46"/>
        <v>15100</v>
      </c>
      <c r="Q75" s="84">
        <f t="shared" si="47"/>
        <v>15100</v>
      </c>
      <c r="R75" s="84">
        <f t="shared" si="48"/>
        <v>15100</v>
      </c>
      <c r="S75" s="84">
        <f t="shared" si="49"/>
        <v>0</v>
      </c>
      <c r="T75" s="95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0" customHeight="1" x14ac:dyDescent="0.15">
      <c r="A76" s="108" t="s">
        <v>37</v>
      </c>
      <c r="B76" s="135" t="s">
        <v>131</v>
      </c>
      <c r="C76" s="136" t="s">
        <v>132</v>
      </c>
      <c r="D76" s="137" t="s">
        <v>99</v>
      </c>
      <c r="E76" s="82"/>
      <c r="F76" s="83"/>
      <c r="G76" s="84">
        <f t="shared" si="43"/>
        <v>0</v>
      </c>
      <c r="H76" s="82"/>
      <c r="I76" s="83"/>
      <c r="J76" s="84">
        <f t="shared" si="44"/>
        <v>0</v>
      </c>
      <c r="K76" s="82">
        <v>10</v>
      </c>
      <c r="L76" s="83">
        <v>1510</v>
      </c>
      <c r="M76" s="84">
        <f t="shared" si="45"/>
        <v>15100</v>
      </c>
      <c r="N76" s="82">
        <v>10</v>
      </c>
      <c r="O76" s="83">
        <v>1510</v>
      </c>
      <c r="P76" s="84">
        <f t="shared" si="46"/>
        <v>15100</v>
      </c>
      <c r="Q76" s="84">
        <f t="shared" si="47"/>
        <v>15100</v>
      </c>
      <c r="R76" s="84">
        <f t="shared" si="48"/>
        <v>15100</v>
      </c>
      <c r="S76" s="84">
        <f t="shared" si="49"/>
        <v>0</v>
      </c>
      <c r="T76" s="95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 x14ac:dyDescent="0.15">
      <c r="A77" s="110" t="s">
        <v>133</v>
      </c>
      <c r="B77" s="111"/>
      <c r="C77" s="112"/>
      <c r="D77" s="113"/>
      <c r="E77" s="114"/>
      <c r="F77" s="115"/>
      <c r="G77" s="116">
        <f>SUM(G58:G76)</f>
        <v>0</v>
      </c>
      <c r="H77" s="114"/>
      <c r="I77" s="115"/>
      <c r="J77" s="116">
        <f>SUM(J58:J76)</f>
        <v>0</v>
      </c>
      <c r="K77" s="114"/>
      <c r="L77" s="115"/>
      <c r="M77" s="116">
        <f>SUM(M58:M76)</f>
        <v>184090</v>
      </c>
      <c r="N77" s="114"/>
      <c r="O77" s="115"/>
      <c r="P77" s="116">
        <f t="shared" ref="P77:S77" si="50">SUM(P58:P76)</f>
        <v>184090</v>
      </c>
      <c r="Q77" s="116">
        <f t="shared" si="50"/>
        <v>184090</v>
      </c>
      <c r="R77" s="116">
        <f t="shared" si="50"/>
        <v>184090</v>
      </c>
      <c r="S77" s="116">
        <f t="shared" si="50"/>
        <v>0</v>
      </c>
      <c r="T77" s="11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spans="1:38" ht="30" customHeight="1" x14ac:dyDescent="0.15">
      <c r="A78" s="71" t="s">
        <v>26</v>
      </c>
      <c r="B78" s="72" t="s">
        <v>134</v>
      </c>
      <c r="C78" s="71" t="s">
        <v>135</v>
      </c>
      <c r="D78" s="73"/>
      <c r="E78" s="74"/>
      <c r="F78" s="75"/>
      <c r="G78" s="118"/>
      <c r="H78" s="74"/>
      <c r="I78" s="75"/>
      <c r="J78" s="118"/>
      <c r="K78" s="74"/>
      <c r="L78" s="75"/>
      <c r="M78" s="118"/>
      <c r="N78" s="74"/>
      <c r="O78" s="75"/>
      <c r="P78" s="118"/>
      <c r="Q78" s="118"/>
      <c r="R78" s="118"/>
      <c r="S78" s="118"/>
      <c r="T78" s="77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</row>
    <row r="79" spans="1:38" ht="30" customHeight="1" x14ac:dyDescent="0.15">
      <c r="A79" s="78" t="s">
        <v>37</v>
      </c>
      <c r="B79" s="119" t="s">
        <v>136</v>
      </c>
      <c r="C79" s="129" t="s">
        <v>137</v>
      </c>
      <c r="D79" s="81" t="s">
        <v>138</v>
      </c>
      <c r="E79" s="82"/>
      <c r="F79" s="83"/>
      <c r="G79" s="84">
        <f t="shared" ref="G79:G86" si="51">E79*F79</f>
        <v>0</v>
      </c>
      <c r="H79" s="82"/>
      <c r="I79" s="83"/>
      <c r="J79" s="84">
        <f t="shared" ref="J79:J86" si="52">H79*I79</f>
        <v>0</v>
      </c>
      <c r="K79" s="82">
        <v>10</v>
      </c>
      <c r="L79" s="83">
        <v>200</v>
      </c>
      <c r="M79" s="84">
        <f t="shared" ref="M79:M86" si="53">K79*L79</f>
        <v>2000</v>
      </c>
      <c r="N79" s="82">
        <v>10</v>
      </c>
      <c r="O79" s="83">
        <v>200</v>
      </c>
      <c r="P79" s="84">
        <f t="shared" ref="P79:P86" si="54">N79*O79</f>
        <v>2000</v>
      </c>
      <c r="Q79" s="84">
        <f t="shared" ref="Q79:Q86" si="55">G79+M79</f>
        <v>2000</v>
      </c>
      <c r="R79" s="84">
        <f t="shared" ref="R79:R86" si="56">J79+P79</f>
        <v>2000</v>
      </c>
      <c r="S79" s="84">
        <f t="shared" ref="S79:S80" si="57">Q79-R79</f>
        <v>0</v>
      </c>
      <c r="T79" s="85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30" customHeight="1" x14ac:dyDescent="0.15">
      <c r="A80" s="86" t="s">
        <v>37</v>
      </c>
      <c r="B80" s="87" t="s">
        <v>139</v>
      </c>
      <c r="C80" s="129" t="s">
        <v>140</v>
      </c>
      <c r="D80" s="81" t="s">
        <v>138</v>
      </c>
      <c r="E80" s="82"/>
      <c r="F80" s="83"/>
      <c r="G80" s="84">
        <f t="shared" si="51"/>
        <v>0</v>
      </c>
      <c r="H80" s="82"/>
      <c r="I80" s="83"/>
      <c r="J80" s="84">
        <f t="shared" si="52"/>
        <v>0</v>
      </c>
      <c r="K80" s="82">
        <v>10</v>
      </c>
      <c r="L80" s="83">
        <v>140</v>
      </c>
      <c r="M80" s="84">
        <f t="shared" si="53"/>
        <v>1400</v>
      </c>
      <c r="N80" s="82">
        <v>10</v>
      </c>
      <c r="O80" s="83">
        <v>140</v>
      </c>
      <c r="P80" s="84">
        <f t="shared" si="54"/>
        <v>1400</v>
      </c>
      <c r="Q80" s="84">
        <f t="shared" si="55"/>
        <v>1400</v>
      </c>
      <c r="R80" s="84">
        <f t="shared" si="56"/>
        <v>1400</v>
      </c>
      <c r="S80" s="84">
        <f t="shared" si="57"/>
        <v>0</v>
      </c>
      <c r="T80" s="85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30" customHeight="1" x14ac:dyDescent="0.15">
      <c r="A81" s="86" t="s">
        <v>37</v>
      </c>
      <c r="B81" s="87" t="s">
        <v>141</v>
      </c>
      <c r="C81" s="129" t="s">
        <v>142</v>
      </c>
      <c r="D81" s="81" t="s">
        <v>138</v>
      </c>
      <c r="E81" s="82"/>
      <c r="F81" s="83"/>
      <c r="G81" s="84">
        <f t="shared" si="51"/>
        <v>0</v>
      </c>
      <c r="H81" s="82"/>
      <c r="I81" s="83"/>
      <c r="J81" s="84">
        <f t="shared" si="52"/>
        <v>0</v>
      </c>
      <c r="K81" s="82">
        <v>10</v>
      </c>
      <c r="L81" s="83">
        <v>90</v>
      </c>
      <c r="M81" s="84">
        <f t="shared" si="53"/>
        <v>900</v>
      </c>
      <c r="N81" s="82">
        <v>10</v>
      </c>
      <c r="O81" s="83">
        <v>90</v>
      </c>
      <c r="P81" s="84">
        <f t="shared" si="54"/>
        <v>900</v>
      </c>
      <c r="Q81" s="84">
        <f t="shared" si="55"/>
        <v>900</v>
      </c>
      <c r="R81" s="84">
        <f t="shared" si="56"/>
        <v>900</v>
      </c>
      <c r="S81" s="84"/>
      <c r="T81" s="95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30" customHeight="1" x14ac:dyDescent="0.15">
      <c r="A82" s="86" t="s">
        <v>37</v>
      </c>
      <c r="B82" s="87" t="s">
        <v>143</v>
      </c>
      <c r="C82" s="129" t="s">
        <v>144</v>
      </c>
      <c r="D82" s="81" t="s">
        <v>138</v>
      </c>
      <c r="E82" s="82"/>
      <c r="F82" s="83"/>
      <c r="G82" s="84">
        <f t="shared" si="51"/>
        <v>0</v>
      </c>
      <c r="H82" s="82"/>
      <c r="I82" s="83"/>
      <c r="J82" s="84">
        <f t="shared" si="52"/>
        <v>0</v>
      </c>
      <c r="K82" s="82">
        <v>6</v>
      </c>
      <c r="L82" s="83">
        <v>233</v>
      </c>
      <c r="M82" s="84">
        <f t="shared" si="53"/>
        <v>1398</v>
      </c>
      <c r="N82" s="82">
        <v>6</v>
      </c>
      <c r="O82" s="83">
        <v>233</v>
      </c>
      <c r="P82" s="84">
        <f t="shared" si="54"/>
        <v>1398</v>
      </c>
      <c r="Q82" s="84">
        <f t="shared" si="55"/>
        <v>1398</v>
      </c>
      <c r="R82" s="84">
        <f t="shared" si="56"/>
        <v>1398</v>
      </c>
      <c r="S82" s="84"/>
      <c r="T82" s="95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ht="30" customHeight="1" x14ac:dyDescent="0.15">
      <c r="A83" s="86" t="s">
        <v>37</v>
      </c>
      <c r="B83" s="87" t="s">
        <v>145</v>
      </c>
      <c r="C83" s="129" t="s">
        <v>146</v>
      </c>
      <c r="D83" s="81" t="s">
        <v>138</v>
      </c>
      <c r="E83" s="82"/>
      <c r="F83" s="83"/>
      <c r="G83" s="84">
        <f t="shared" si="51"/>
        <v>0</v>
      </c>
      <c r="H83" s="82"/>
      <c r="I83" s="83"/>
      <c r="J83" s="84">
        <f t="shared" si="52"/>
        <v>0</v>
      </c>
      <c r="K83" s="82">
        <v>2</v>
      </c>
      <c r="L83" s="83">
        <v>104</v>
      </c>
      <c r="M83" s="84">
        <f t="shared" si="53"/>
        <v>208</v>
      </c>
      <c r="N83" s="82">
        <v>2</v>
      </c>
      <c r="O83" s="83">
        <v>104</v>
      </c>
      <c r="P83" s="84">
        <f t="shared" si="54"/>
        <v>208</v>
      </c>
      <c r="Q83" s="84">
        <f t="shared" si="55"/>
        <v>208</v>
      </c>
      <c r="R83" s="84">
        <f t="shared" si="56"/>
        <v>208</v>
      </c>
      <c r="S83" s="84"/>
      <c r="T83" s="95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ht="30" customHeight="1" x14ac:dyDescent="0.15">
      <c r="A84" s="86" t="s">
        <v>37</v>
      </c>
      <c r="B84" s="87" t="s">
        <v>147</v>
      </c>
      <c r="C84" s="129" t="s">
        <v>148</v>
      </c>
      <c r="D84" s="81" t="s">
        <v>138</v>
      </c>
      <c r="E84" s="82"/>
      <c r="F84" s="83"/>
      <c r="G84" s="84">
        <f t="shared" si="51"/>
        <v>0</v>
      </c>
      <c r="H84" s="82"/>
      <c r="I84" s="83"/>
      <c r="J84" s="84">
        <f t="shared" si="52"/>
        <v>0</v>
      </c>
      <c r="K84" s="82">
        <v>4</v>
      </c>
      <c r="L84" s="83">
        <v>1930</v>
      </c>
      <c r="M84" s="84">
        <f t="shared" si="53"/>
        <v>7720</v>
      </c>
      <c r="N84" s="82">
        <v>4</v>
      </c>
      <c r="O84" s="83">
        <v>1930</v>
      </c>
      <c r="P84" s="84">
        <f t="shared" si="54"/>
        <v>7720</v>
      </c>
      <c r="Q84" s="84">
        <f t="shared" si="55"/>
        <v>7720</v>
      </c>
      <c r="R84" s="84">
        <f t="shared" si="56"/>
        <v>7720</v>
      </c>
      <c r="S84" s="84"/>
      <c r="T84" s="95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ht="30" customHeight="1" x14ac:dyDescent="0.15">
      <c r="A85" s="86" t="s">
        <v>37</v>
      </c>
      <c r="B85" s="87" t="s">
        <v>149</v>
      </c>
      <c r="C85" s="129" t="s">
        <v>150</v>
      </c>
      <c r="D85" s="81" t="s">
        <v>138</v>
      </c>
      <c r="E85" s="82"/>
      <c r="F85" s="83"/>
      <c r="G85" s="84">
        <f t="shared" si="51"/>
        <v>0</v>
      </c>
      <c r="H85" s="82"/>
      <c r="I85" s="83"/>
      <c r="J85" s="84">
        <f t="shared" si="52"/>
        <v>0</v>
      </c>
      <c r="K85" s="82">
        <v>8</v>
      </c>
      <c r="L85" s="83">
        <v>715</v>
      </c>
      <c r="M85" s="84">
        <f t="shared" si="53"/>
        <v>5720</v>
      </c>
      <c r="N85" s="82">
        <v>8</v>
      </c>
      <c r="O85" s="83">
        <v>715</v>
      </c>
      <c r="P85" s="84">
        <f t="shared" si="54"/>
        <v>5720</v>
      </c>
      <c r="Q85" s="84">
        <f t="shared" si="55"/>
        <v>5720</v>
      </c>
      <c r="R85" s="84">
        <f t="shared" si="56"/>
        <v>5720</v>
      </c>
      <c r="S85" s="84"/>
      <c r="T85" s="95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spans="1:38" ht="30" customHeight="1" x14ac:dyDescent="0.15">
      <c r="A86" s="86" t="s">
        <v>37</v>
      </c>
      <c r="B86" s="87" t="s">
        <v>149</v>
      </c>
      <c r="C86" s="136" t="s">
        <v>151</v>
      </c>
      <c r="D86" s="81" t="s">
        <v>138</v>
      </c>
      <c r="E86" s="82"/>
      <c r="F86" s="83"/>
      <c r="G86" s="84">
        <f t="shared" si="51"/>
        <v>0</v>
      </c>
      <c r="H86" s="82"/>
      <c r="I86" s="83"/>
      <c r="J86" s="84">
        <f t="shared" si="52"/>
        <v>0</v>
      </c>
      <c r="K86" s="82">
        <v>2</v>
      </c>
      <c r="L86" s="83">
        <v>4689</v>
      </c>
      <c r="M86" s="84">
        <f t="shared" si="53"/>
        <v>9378</v>
      </c>
      <c r="N86" s="82">
        <v>2</v>
      </c>
      <c r="O86" s="83">
        <v>4689</v>
      </c>
      <c r="P86" s="84">
        <f t="shared" si="54"/>
        <v>9378</v>
      </c>
      <c r="Q86" s="84">
        <f t="shared" si="55"/>
        <v>9378</v>
      </c>
      <c r="R86" s="84">
        <f t="shared" si="56"/>
        <v>9378</v>
      </c>
      <c r="S86" s="84">
        <f>Q86-R86</f>
        <v>0</v>
      </c>
      <c r="T86" s="95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1:38" ht="30" customHeight="1" x14ac:dyDescent="0.15">
      <c r="A87" s="110" t="s">
        <v>152</v>
      </c>
      <c r="B87" s="111"/>
      <c r="C87" s="112"/>
      <c r="D87" s="113"/>
      <c r="E87" s="114"/>
      <c r="F87" s="115"/>
      <c r="G87" s="116">
        <f>SUM(G79:G86)</f>
        <v>0</v>
      </c>
      <c r="H87" s="114"/>
      <c r="I87" s="115"/>
      <c r="J87" s="116">
        <f>SUM(J79:J86)</f>
        <v>0</v>
      </c>
      <c r="K87" s="114"/>
      <c r="L87" s="115"/>
      <c r="M87" s="116">
        <f>SUM(M79:M86)</f>
        <v>28724</v>
      </c>
      <c r="N87" s="114"/>
      <c r="O87" s="115"/>
      <c r="P87" s="116">
        <f t="shared" ref="P87:S87" si="58">SUM(P79:P86)</f>
        <v>28724</v>
      </c>
      <c r="Q87" s="116">
        <f t="shared" si="58"/>
        <v>28724</v>
      </c>
      <c r="R87" s="116">
        <f t="shared" si="58"/>
        <v>28724</v>
      </c>
      <c r="S87" s="116">
        <f t="shared" si="58"/>
        <v>0</v>
      </c>
      <c r="T87" s="11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</row>
    <row r="88" spans="1:38" ht="57" customHeight="1" x14ac:dyDescent="0.15">
      <c r="A88" s="71" t="s">
        <v>26</v>
      </c>
      <c r="B88" s="72" t="s">
        <v>153</v>
      </c>
      <c r="C88" s="122" t="s">
        <v>154</v>
      </c>
      <c r="D88" s="73"/>
      <c r="E88" s="74"/>
      <c r="F88" s="75"/>
      <c r="G88" s="118"/>
      <c r="H88" s="74"/>
      <c r="I88" s="75"/>
      <c r="J88" s="118"/>
      <c r="K88" s="74"/>
      <c r="L88" s="75"/>
      <c r="M88" s="118"/>
      <c r="N88" s="74"/>
      <c r="O88" s="75"/>
      <c r="P88" s="118"/>
      <c r="Q88" s="118"/>
      <c r="R88" s="118"/>
      <c r="S88" s="118"/>
      <c r="T88" s="77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</row>
    <row r="89" spans="1:38" ht="30" customHeight="1" x14ac:dyDescent="0.15">
      <c r="A89" s="78" t="s">
        <v>37</v>
      </c>
      <c r="B89" s="119" t="s">
        <v>155</v>
      </c>
      <c r="C89" s="138" t="s">
        <v>156</v>
      </c>
      <c r="D89" s="81" t="s">
        <v>40</v>
      </c>
      <c r="E89" s="82"/>
      <c r="F89" s="83"/>
      <c r="G89" s="84">
        <f t="shared" ref="G89:G91" si="59">E89*F89</f>
        <v>0</v>
      </c>
      <c r="H89" s="82"/>
      <c r="I89" s="83"/>
      <c r="J89" s="84">
        <f t="shared" ref="J89:J91" si="60">H89*I89</f>
        <v>0</v>
      </c>
      <c r="K89" s="82"/>
      <c r="L89" s="83"/>
      <c r="M89" s="84">
        <f t="shared" ref="M89:M91" si="61">K89*L89</f>
        <v>0</v>
      </c>
      <c r="N89" s="82"/>
      <c r="O89" s="83"/>
      <c r="P89" s="84">
        <f t="shared" ref="P89:P91" si="62">N89*O89</f>
        <v>0</v>
      </c>
      <c r="Q89" s="84">
        <f t="shared" ref="Q89:Q91" si="63">G89+M89</f>
        <v>0</v>
      </c>
      <c r="R89" s="84">
        <f t="shared" ref="R89:R91" si="64">J89+P89</f>
        <v>0</v>
      </c>
      <c r="S89" s="84">
        <f t="shared" ref="S89:S91" si="65">Q89-R89</f>
        <v>0</v>
      </c>
      <c r="T89" s="85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spans="1:38" ht="30" customHeight="1" x14ac:dyDescent="0.15">
      <c r="A90" s="86" t="s">
        <v>37</v>
      </c>
      <c r="B90" s="87" t="s">
        <v>157</v>
      </c>
      <c r="C90" s="138" t="s">
        <v>158</v>
      </c>
      <c r="D90" s="81" t="s">
        <v>40</v>
      </c>
      <c r="E90" s="82"/>
      <c r="F90" s="83"/>
      <c r="G90" s="84">
        <f t="shared" si="59"/>
        <v>0</v>
      </c>
      <c r="H90" s="82"/>
      <c r="I90" s="83"/>
      <c r="J90" s="84">
        <f t="shared" si="60"/>
        <v>0</v>
      </c>
      <c r="K90" s="82">
        <v>4</v>
      </c>
      <c r="L90" s="83">
        <v>235</v>
      </c>
      <c r="M90" s="84">
        <f t="shared" si="61"/>
        <v>940</v>
      </c>
      <c r="N90" s="139">
        <v>0</v>
      </c>
      <c r="O90" s="140">
        <v>0</v>
      </c>
      <c r="P90" s="84">
        <f t="shared" si="62"/>
        <v>0</v>
      </c>
      <c r="Q90" s="84">
        <f t="shared" si="63"/>
        <v>940</v>
      </c>
      <c r="R90" s="84">
        <f t="shared" si="64"/>
        <v>0</v>
      </c>
      <c r="S90" s="84">
        <f t="shared" si="65"/>
        <v>940</v>
      </c>
      <c r="T90" s="85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spans="1:38" ht="30" customHeight="1" x14ac:dyDescent="0.15">
      <c r="A91" s="88" t="s">
        <v>37</v>
      </c>
      <c r="B91" s="89" t="s">
        <v>159</v>
      </c>
      <c r="C91" s="141" t="s">
        <v>160</v>
      </c>
      <c r="D91" s="91" t="s">
        <v>40</v>
      </c>
      <c r="E91" s="92"/>
      <c r="F91" s="93"/>
      <c r="G91" s="94">
        <f t="shared" si="59"/>
        <v>0</v>
      </c>
      <c r="H91" s="92"/>
      <c r="I91" s="93"/>
      <c r="J91" s="94">
        <f t="shared" si="60"/>
        <v>0</v>
      </c>
      <c r="K91" s="92"/>
      <c r="L91" s="93"/>
      <c r="M91" s="94">
        <f t="shared" si="61"/>
        <v>0</v>
      </c>
      <c r="N91" s="92"/>
      <c r="O91" s="93"/>
      <c r="P91" s="94">
        <f t="shared" si="62"/>
        <v>0</v>
      </c>
      <c r="Q91" s="84">
        <f t="shared" si="63"/>
        <v>0</v>
      </c>
      <c r="R91" s="84">
        <f t="shared" si="64"/>
        <v>0</v>
      </c>
      <c r="S91" s="84">
        <f t="shared" si="65"/>
        <v>0</v>
      </c>
      <c r="T91" s="95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spans="1:38" ht="30" customHeight="1" x14ac:dyDescent="0.15">
      <c r="A92" s="110" t="s">
        <v>161</v>
      </c>
      <c r="B92" s="111"/>
      <c r="C92" s="112"/>
      <c r="D92" s="113"/>
      <c r="E92" s="114"/>
      <c r="F92" s="115"/>
      <c r="G92" s="116">
        <f>SUM(G89:G91)</f>
        <v>0</v>
      </c>
      <c r="H92" s="114"/>
      <c r="I92" s="115"/>
      <c r="J92" s="116">
        <f>SUM(J89:J91)</f>
        <v>0</v>
      </c>
      <c r="K92" s="114"/>
      <c r="L92" s="115"/>
      <c r="M92" s="116">
        <f>SUM(M89:M91)</f>
        <v>940</v>
      </c>
      <c r="N92" s="114"/>
      <c r="O92" s="115"/>
      <c r="P92" s="116">
        <f t="shared" ref="P92:S92" si="66">SUM(P89:P91)</f>
        <v>0</v>
      </c>
      <c r="Q92" s="116">
        <f t="shared" si="66"/>
        <v>940</v>
      </c>
      <c r="R92" s="116">
        <f t="shared" si="66"/>
        <v>0</v>
      </c>
      <c r="S92" s="116">
        <f t="shared" si="66"/>
        <v>940</v>
      </c>
      <c r="T92" s="11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</row>
    <row r="93" spans="1:38" ht="30" customHeight="1" x14ac:dyDescent="0.15">
      <c r="A93" s="71" t="s">
        <v>26</v>
      </c>
      <c r="B93" s="72" t="s">
        <v>162</v>
      </c>
      <c r="C93" s="122" t="s">
        <v>163</v>
      </c>
      <c r="D93" s="73"/>
      <c r="E93" s="74"/>
      <c r="F93" s="75"/>
      <c r="G93" s="118"/>
      <c r="H93" s="74"/>
      <c r="I93" s="75"/>
      <c r="J93" s="118"/>
      <c r="K93" s="74"/>
      <c r="L93" s="75"/>
      <c r="M93" s="118"/>
      <c r="N93" s="74"/>
      <c r="O93" s="75"/>
      <c r="P93" s="118"/>
      <c r="Q93" s="118"/>
      <c r="R93" s="118"/>
      <c r="S93" s="118"/>
      <c r="T93" s="77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</row>
    <row r="94" spans="1:38" ht="30" customHeight="1" x14ac:dyDescent="0.15">
      <c r="A94" s="78" t="s">
        <v>37</v>
      </c>
      <c r="B94" s="119" t="s">
        <v>164</v>
      </c>
      <c r="C94" s="121" t="s">
        <v>165</v>
      </c>
      <c r="D94" s="81"/>
      <c r="E94" s="82"/>
      <c r="F94" s="83"/>
      <c r="G94" s="84">
        <f t="shared" ref="G94:G96" si="67">E94*F94</f>
        <v>0</v>
      </c>
      <c r="H94" s="82"/>
      <c r="I94" s="83"/>
      <c r="J94" s="84">
        <f t="shared" ref="J94:J96" si="68">H94*I94</f>
        <v>0</v>
      </c>
      <c r="K94" s="82"/>
      <c r="L94" s="140"/>
      <c r="M94" s="84">
        <f t="shared" ref="M94:M96" si="69">K94*L94</f>
        <v>0</v>
      </c>
      <c r="N94" s="82"/>
      <c r="O94" s="140"/>
      <c r="P94" s="84">
        <f t="shared" ref="P94:P96" si="70">N94*O94</f>
        <v>0</v>
      </c>
      <c r="Q94" s="84">
        <f t="shared" ref="Q94:Q96" si="71">G94+M94</f>
        <v>0</v>
      </c>
      <c r="R94" s="84">
        <f t="shared" ref="R94:R96" si="72">J94+P94</f>
        <v>0</v>
      </c>
      <c r="S94" s="84">
        <f t="shared" ref="S94:S96" si="73">Q94-R94</f>
        <v>0</v>
      </c>
      <c r="T94" s="85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</row>
    <row r="95" spans="1:38" ht="30" customHeight="1" x14ac:dyDescent="0.15">
      <c r="A95" s="78" t="s">
        <v>37</v>
      </c>
      <c r="B95" s="79" t="s">
        <v>166</v>
      </c>
      <c r="C95" s="121" t="s">
        <v>167</v>
      </c>
      <c r="D95" s="81"/>
      <c r="E95" s="82"/>
      <c r="F95" s="83"/>
      <c r="G95" s="84">
        <f t="shared" si="67"/>
        <v>0</v>
      </c>
      <c r="H95" s="82"/>
      <c r="I95" s="83"/>
      <c r="J95" s="84">
        <f t="shared" si="68"/>
        <v>0</v>
      </c>
      <c r="K95" s="82"/>
      <c r="L95" s="83"/>
      <c r="M95" s="84">
        <f t="shared" si="69"/>
        <v>0</v>
      </c>
      <c r="N95" s="139">
        <v>1</v>
      </c>
      <c r="O95" s="140">
        <v>940</v>
      </c>
      <c r="P95" s="84">
        <f t="shared" si="70"/>
        <v>940</v>
      </c>
      <c r="Q95" s="84">
        <f t="shared" si="71"/>
        <v>0</v>
      </c>
      <c r="R95" s="84">
        <f t="shared" si="72"/>
        <v>940</v>
      </c>
      <c r="S95" s="84">
        <f t="shared" si="73"/>
        <v>-940</v>
      </c>
      <c r="T95" s="85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</row>
    <row r="96" spans="1:38" ht="30" customHeight="1" x14ac:dyDescent="0.15">
      <c r="A96" s="86" t="s">
        <v>37</v>
      </c>
      <c r="B96" s="87" t="s">
        <v>168</v>
      </c>
      <c r="C96" s="121" t="s">
        <v>169</v>
      </c>
      <c r="D96" s="81"/>
      <c r="E96" s="82"/>
      <c r="F96" s="83"/>
      <c r="G96" s="84">
        <f t="shared" si="67"/>
        <v>0</v>
      </c>
      <c r="H96" s="82"/>
      <c r="I96" s="83"/>
      <c r="J96" s="84">
        <f t="shared" si="68"/>
        <v>0</v>
      </c>
      <c r="K96" s="82"/>
      <c r="L96" s="83"/>
      <c r="M96" s="84">
        <f t="shared" si="69"/>
        <v>0</v>
      </c>
      <c r="N96" s="82"/>
      <c r="O96" s="83"/>
      <c r="P96" s="84">
        <f t="shared" si="70"/>
        <v>0</v>
      </c>
      <c r="Q96" s="84">
        <f t="shared" si="71"/>
        <v>0</v>
      </c>
      <c r="R96" s="84">
        <f t="shared" si="72"/>
        <v>0</v>
      </c>
      <c r="S96" s="84">
        <f t="shared" si="73"/>
        <v>0</v>
      </c>
      <c r="T96" s="85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</row>
    <row r="97" spans="1:38" ht="30" customHeight="1" x14ac:dyDescent="0.15">
      <c r="A97" s="126" t="s">
        <v>170</v>
      </c>
      <c r="B97" s="142"/>
      <c r="C97" s="112"/>
      <c r="D97" s="113"/>
      <c r="E97" s="114"/>
      <c r="F97" s="115"/>
      <c r="G97" s="116">
        <f>SUM(G94:G96)</f>
        <v>0</v>
      </c>
      <c r="H97" s="114"/>
      <c r="I97" s="115"/>
      <c r="J97" s="116">
        <f>SUM(J94:J96)</f>
        <v>0</v>
      </c>
      <c r="K97" s="114"/>
      <c r="L97" s="115"/>
      <c r="M97" s="116">
        <f>SUM(M94:M96)</f>
        <v>0</v>
      </c>
      <c r="N97" s="114"/>
      <c r="O97" s="115"/>
      <c r="P97" s="116">
        <f t="shared" ref="P97:S97" si="74">SUM(P94:P96)</f>
        <v>940</v>
      </c>
      <c r="Q97" s="116">
        <f t="shared" si="74"/>
        <v>0</v>
      </c>
      <c r="R97" s="116">
        <f t="shared" si="74"/>
        <v>940</v>
      </c>
      <c r="S97" s="116">
        <f t="shared" si="74"/>
        <v>-940</v>
      </c>
      <c r="T97" s="11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</row>
    <row r="98" spans="1:38" ht="30" customHeight="1" x14ac:dyDescent="0.15">
      <c r="A98" s="71" t="s">
        <v>26</v>
      </c>
      <c r="B98" s="143" t="s">
        <v>171</v>
      </c>
      <c r="C98" s="144" t="s">
        <v>172</v>
      </c>
      <c r="D98" s="73"/>
      <c r="E98" s="74"/>
      <c r="F98" s="75"/>
      <c r="G98" s="118"/>
      <c r="H98" s="74"/>
      <c r="I98" s="75"/>
      <c r="J98" s="118"/>
      <c r="K98" s="74"/>
      <c r="L98" s="75"/>
      <c r="M98" s="118"/>
      <c r="N98" s="74"/>
      <c r="O98" s="75"/>
      <c r="P98" s="118"/>
      <c r="Q98" s="118"/>
      <c r="R98" s="118"/>
      <c r="S98" s="118"/>
      <c r="T98" s="77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</row>
    <row r="99" spans="1:38" ht="30" customHeight="1" x14ac:dyDescent="0.15">
      <c r="A99" s="78" t="s">
        <v>37</v>
      </c>
      <c r="B99" s="145" t="s">
        <v>173</v>
      </c>
      <c r="C99" s="146" t="s">
        <v>172</v>
      </c>
      <c r="D99" s="147"/>
      <c r="E99" s="237" t="s">
        <v>49</v>
      </c>
      <c r="F99" s="238"/>
      <c r="G99" s="239"/>
      <c r="H99" s="237" t="s">
        <v>49</v>
      </c>
      <c r="I99" s="238"/>
      <c r="J99" s="239"/>
      <c r="K99" s="82"/>
      <c r="L99" s="83"/>
      <c r="M99" s="84">
        <f t="shared" ref="M99:M100" si="75">K99*L99</f>
        <v>0</v>
      </c>
      <c r="N99" s="82"/>
      <c r="O99" s="83"/>
      <c r="P99" s="84">
        <f t="shared" ref="P99:P100" si="76">N99*O99</f>
        <v>0</v>
      </c>
      <c r="Q99" s="84">
        <f t="shared" ref="Q99:Q100" si="77">G99+M99</f>
        <v>0</v>
      </c>
      <c r="R99" s="84">
        <f t="shared" ref="R99:R100" si="78">J99+P99</f>
        <v>0</v>
      </c>
      <c r="S99" s="84">
        <f t="shared" ref="S99:S100" si="79">Q99-R99</f>
        <v>0</v>
      </c>
      <c r="T99" s="85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</row>
    <row r="100" spans="1:38" ht="30" customHeight="1" x14ac:dyDescent="0.15">
      <c r="A100" s="86" t="s">
        <v>37</v>
      </c>
      <c r="B100" s="148" t="s">
        <v>174</v>
      </c>
      <c r="C100" s="149" t="s">
        <v>172</v>
      </c>
      <c r="D100" s="147"/>
      <c r="E100" s="240"/>
      <c r="F100" s="241"/>
      <c r="G100" s="242"/>
      <c r="H100" s="240"/>
      <c r="I100" s="241"/>
      <c r="J100" s="242"/>
      <c r="K100" s="82"/>
      <c r="L100" s="83"/>
      <c r="M100" s="84">
        <f t="shared" si="75"/>
        <v>0</v>
      </c>
      <c r="N100" s="82"/>
      <c r="O100" s="83"/>
      <c r="P100" s="84">
        <f t="shared" si="76"/>
        <v>0</v>
      </c>
      <c r="Q100" s="84">
        <f t="shared" si="77"/>
        <v>0</v>
      </c>
      <c r="R100" s="84">
        <f t="shared" si="78"/>
        <v>0</v>
      </c>
      <c r="S100" s="84">
        <f t="shared" si="79"/>
        <v>0</v>
      </c>
      <c r="T100" s="85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</row>
    <row r="101" spans="1:38" ht="30" customHeight="1" x14ac:dyDescent="0.15">
      <c r="A101" s="126" t="s">
        <v>175</v>
      </c>
      <c r="B101" s="150"/>
      <c r="C101" s="151"/>
      <c r="D101" s="113"/>
      <c r="E101" s="114"/>
      <c r="F101" s="115"/>
      <c r="G101" s="116">
        <f>SUM(G99:G100)</f>
        <v>0</v>
      </c>
      <c r="H101" s="114"/>
      <c r="I101" s="115"/>
      <c r="J101" s="116">
        <f>SUM(J99:J100)</f>
        <v>0</v>
      </c>
      <c r="K101" s="114"/>
      <c r="L101" s="115"/>
      <c r="M101" s="116">
        <f>SUM(M99:M100)</f>
        <v>0</v>
      </c>
      <c r="N101" s="114"/>
      <c r="O101" s="115"/>
      <c r="P101" s="116">
        <f t="shared" ref="P101:S101" si="80">SUM(P99:P100)</f>
        <v>0</v>
      </c>
      <c r="Q101" s="116">
        <f t="shared" si="80"/>
        <v>0</v>
      </c>
      <c r="R101" s="116">
        <f t="shared" si="80"/>
        <v>0</v>
      </c>
      <c r="S101" s="116">
        <f t="shared" si="80"/>
        <v>0</v>
      </c>
      <c r="T101" s="11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</row>
    <row r="102" spans="1:38" ht="30" customHeight="1" x14ac:dyDescent="0.15">
      <c r="A102" s="71" t="s">
        <v>26</v>
      </c>
      <c r="B102" s="152" t="s">
        <v>176</v>
      </c>
      <c r="C102" s="144" t="s">
        <v>177</v>
      </c>
      <c r="D102" s="73"/>
      <c r="E102" s="74"/>
      <c r="F102" s="75"/>
      <c r="G102" s="118"/>
      <c r="H102" s="74"/>
      <c r="I102" s="75"/>
      <c r="J102" s="118"/>
      <c r="K102" s="74"/>
      <c r="L102" s="75"/>
      <c r="M102" s="118"/>
      <c r="N102" s="74"/>
      <c r="O102" s="75"/>
      <c r="P102" s="118"/>
      <c r="Q102" s="118"/>
      <c r="R102" s="118"/>
      <c r="S102" s="118"/>
      <c r="T102" s="77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</row>
    <row r="103" spans="1:38" ht="41.25" customHeight="1" x14ac:dyDescent="0.15">
      <c r="A103" s="86" t="s">
        <v>37</v>
      </c>
      <c r="B103" s="153" t="s">
        <v>178</v>
      </c>
      <c r="C103" s="154" t="s">
        <v>177</v>
      </c>
      <c r="D103" s="147" t="s">
        <v>179</v>
      </c>
      <c r="E103" s="243" t="s">
        <v>49</v>
      </c>
      <c r="F103" s="241"/>
      <c r="G103" s="242"/>
      <c r="H103" s="243" t="s">
        <v>49</v>
      </c>
      <c r="I103" s="241"/>
      <c r="J103" s="242"/>
      <c r="K103" s="82">
        <v>1</v>
      </c>
      <c r="L103" s="83">
        <v>30000</v>
      </c>
      <c r="M103" s="84">
        <f>K103*L103</f>
        <v>30000</v>
      </c>
      <c r="N103" s="82">
        <v>1</v>
      </c>
      <c r="O103" s="83">
        <v>30000</v>
      </c>
      <c r="P103" s="84">
        <f>N103*O103</f>
        <v>30000</v>
      </c>
      <c r="Q103" s="84">
        <f>G103+M103</f>
        <v>30000</v>
      </c>
      <c r="R103" s="84">
        <f>J103+P103</f>
        <v>30000</v>
      </c>
      <c r="S103" s="84">
        <f>Q103-R103</f>
        <v>0</v>
      </c>
      <c r="T103" s="85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</row>
    <row r="104" spans="1:38" ht="30" customHeight="1" x14ac:dyDescent="0.15">
      <c r="A104" s="126" t="s">
        <v>180</v>
      </c>
      <c r="B104" s="155"/>
      <c r="C104" s="151"/>
      <c r="D104" s="113"/>
      <c r="E104" s="114"/>
      <c r="F104" s="115"/>
      <c r="G104" s="116">
        <f>SUM(G103)</f>
        <v>0</v>
      </c>
      <c r="H104" s="114"/>
      <c r="I104" s="115"/>
      <c r="J104" s="116">
        <f>SUM(J103)</f>
        <v>0</v>
      </c>
      <c r="K104" s="114"/>
      <c r="L104" s="115"/>
      <c r="M104" s="116">
        <f>SUM(M103)</f>
        <v>30000</v>
      </c>
      <c r="N104" s="114"/>
      <c r="O104" s="115"/>
      <c r="P104" s="116">
        <f t="shared" ref="P104:S104" si="81">SUM(P103)</f>
        <v>30000</v>
      </c>
      <c r="Q104" s="116">
        <f t="shared" si="81"/>
        <v>30000</v>
      </c>
      <c r="R104" s="116">
        <f t="shared" si="81"/>
        <v>30000</v>
      </c>
      <c r="S104" s="116">
        <f t="shared" si="81"/>
        <v>0</v>
      </c>
      <c r="T104" s="11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</row>
    <row r="105" spans="1:38" ht="19.5" customHeight="1" x14ac:dyDescent="0.15">
      <c r="A105" s="156" t="s">
        <v>181</v>
      </c>
      <c r="B105" s="157"/>
      <c r="C105" s="158"/>
      <c r="D105" s="159"/>
      <c r="E105" s="160"/>
      <c r="F105" s="161"/>
      <c r="G105" s="162">
        <f>G42+G46+G50+G56+G77+G87+G92+G97+G101+G104</f>
        <v>200520</v>
      </c>
      <c r="H105" s="160"/>
      <c r="I105" s="161"/>
      <c r="J105" s="162">
        <f>J42+J46+J50+J56+J77+J87+J92+J97+J101+J104</f>
        <v>200520</v>
      </c>
      <c r="K105" s="160"/>
      <c r="L105" s="161"/>
      <c r="M105" s="162">
        <f>M42+M46+M50+M56+M77+M87+M92+M97+M101+M104</f>
        <v>797187</v>
      </c>
      <c r="N105" s="160"/>
      <c r="O105" s="161"/>
      <c r="P105" s="162">
        <f t="shared" ref="P105:S105" si="82">P42+P46+P50+P56+P77+P87+P92+P97+P101+P104</f>
        <v>797187</v>
      </c>
      <c r="Q105" s="162">
        <f t="shared" si="82"/>
        <v>997707</v>
      </c>
      <c r="R105" s="162">
        <f t="shared" si="82"/>
        <v>997707</v>
      </c>
      <c r="S105" s="162">
        <f t="shared" si="82"/>
        <v>0</v>
      </c>
      <c r="T105" s="163"/>
      <c r="U105" s="164"/>
      <c r="V105" s="164"/>
      <c r="W105" s="164"/>
      <c r="X105" s="164"/>
      <c r="Y105" s="164"/>
      <c r="Z105" s="164"/>
      <c r="AA105" s="164"/>
      <c r="AB105" s="164"/>
      <c r="AC105" s="164"/>
      <c r="AD105" s="164"/>
      <c r="AE105" s="164"/>
      <c r="AF105" s="164"/>
      <c r="AG105" s="164"/>
      <c r="AH105" s="164"/>
      <c r="AI105" s="164"/>
      <c r="AJ105" s="164"/>
      <c r="AK105" s="164"/>
      <c r="AL105" s="164"/>
    </row>
    <row r="106" spans="1:38" ht="15.75" customHeight="1" x14ac:dyDescent="0.2">
      <c r="A106" s="244"/>
      <c r="B106" s="245"/>
      <c r="C106" s="245"/>
      <c r="D106" s="165"/>
      <c r="E106" s="166"/>
      <c r="F106" s="167"/>
      <c r="G106" s="168"/>
      <c r="H106" s="166"/>
      <c r="I106" s="167"/>
      <c r="J106" s="168"/>
      <c r="K106" s="166"/>
      <c r="L106" s="167"/>
      <c r="M106" s="168"/>
      <c r="N106" s="166"/>
      <c r="O106" s="167"/>
      <c r="P106" s="168"/>
      <c r="Q106" s="168"/>
      <c r="R106" s="168"/>
      <c r="S106" s="168"/>
      <c r="T106" s="169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9.5" customHeight="1" x14ac:dyDescent="0.2">
      <c r="A107" s="246" t="s">
        <v>182</v>
      </c>
      <c r="B107" s="245"/>
      <c r="C107" s="247"/>
      <c r="D107" s="170"/>
      <c r="E107" s="171"/>
      <c r="F107" s="172"/>
      <c r="G107" s="173">
        <f>G22-G105</f>
        <v>0</v>
      </c>
      <c r="H107" s="171"/>
      <c r="I107" s="172"/>
      <c r="J107" s="173">
        <f>J22-J105</f>
        <v>0</v>
      </c>
      <c r="K107" s="174"/>
      <c r="L107" s="172"/>
      <c r="M107" s="175">
        <f>M22-M105</f>
        <v>0</v>
      </c>
      <c r="N107" s="174"/>
      <c r="O107" s="172"/>
      <c r="P107" s="175">
        <f t="shared" ref="P107:S107" si="83">P22-P105</f>
        <v>0</v>
      </c>
      <c r="Q107" s="176">
        <f t="shared" si="83"/>
        <v>0</v>
      </c>
      <c r="R107" s="176">
        <f t="shared" si="83"/>
        <v>0</v>
      </c>
      <c r="S107" s="176">
        <f t="shared" si="83"/>
        <v>0</v>
      </c>
      <c r="T107" s="177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2">
      <c r="A108" s="178"/>
      <c r="B108" s="179"/>
      <c r="C108" s="178"/>
      <c r="D108" s="178"/>
      <c r="E108" s="51"/>
      <c r="F108" s="178"/>
      <c r="G108" s="178"/>
      <c r="H108" s="51"/>
      <c r="I108" s="178"/>
      <c r="J108" s="178"/>
      <c r="K108" s="51"/>
      <c r="L108" s="178"/>
      <c r="M108" s="178"/>
      <c r="N108" s="51"/>
      <c r="O108" s="178"/>
      <c r="P108" s="178"/>
      <c r="Q108" s="178"/>
      <c r="R108" s="178"/>
      <c r="S108" s="178"/>
      <c r="T108" s="178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2">
      <c r="A109" s="178"/>
      <c r="B109" s="179"/>
      <c r="C109" s="178"/>
      <c r="D109" s="178"/>
      <c r="E109" s="51"/>
      <c r="F109" s="178"/>
      <c r="G109" s="178"/>
      <c r="H109" s="51"/>
      <c r="I109" s="178"/>
      <c r="J109" s="178"/>
      <c r="K109" s="51"/>
      <c r="L109" s="178"/>
      <c r="M109" s="178"/>
      <c r="N109" s="51"/>
      <c r="O109" s="178"/>
      <c r="P109" s="178"/>
      <c r="Q109" s="178"/>
      <c r="R109" s="178"/>
      <c r="S109" s="178"/>
      <c r="T109" s="178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">
      <c r="A110" s="178" t="s">
        <v>183</v>
      </c>
      <c r="B110" s="179"/>
      <c r="C110" s="180"/>
      <c r="D110" s="178"/>
      <c r="E110" s="181"/>
      <c r="F110" s="180"/>
      <c r="G110" s="178"/>
      <c r="H110" s="181"/>
      <c r="I110" s="180"/>
      <c r="J110" s="180"/>
      <c r="K110" s="181"/>
      <c r="L110" s="178"/>
      <c r="M110" s="178"/>
      <c r="N110" s="51"/>
      <c r="O110" s="178"/>
      <c r="P110" s="178"/>
      <c r="Q110" s="178"/>
      <c r="R110" s="178"/>
      <c r="S110" s="178"/>
      <c r="T110" s="178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">
      <c r="A111" s="1"/>
      <c r="B111" s="1"/>
      <c r="C111" s="182" t="s">
        <v>184</v>
      </c>
      <c r="D111" s="178"/>
      <c r="E111" s="248" t="s">
        <v>185</v>
      </c>
      <c r="F111" s="249"/>
      <c r="G111" s="178"/>
      <c r="H111" s="51"/>
      <c r="I111" s="183" t="s">
        <v>186</v>
      </c>
      <c r="J111" s="178"/>
      <c r="K111" s="51"/>
      <c r="L111" s="183"/>
      <c r="M111" s="178"/>
      <c r="N111" s="51"/>
      <c r="O111" s="183"/>
      <c r="P111" s="178"/>
      <c r="Q111" s="178"/>
      <c r="R111" s="178"/>
      <c r="S111" s="178"/>
      <c r="T111" s="178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5">
      <c r="A112" s="1"/>
      <c r="B112" s="1"/>
      <c r="C112" s="184"/>
      <c r="D112" s="185"/>
      <c r="E112" s="186"/>
      <c r="F112" s="187"/>
      <c r="G112" s="188"/>
      <c r="H112" s="186"/>
      <c r="I112" s="187"/>
      <c r="J112" s="188"/>
      <c r="K112" s="189"/>
      <c r="L112" s="187"/>
      <c r="M112" s="188"/>
      <c r="N112" s="189"/>
      <c r="O112" s="187"/>
      <c r="P112" s="188"/>
      <c r="Q112" s="188"/>
      <c r="R112" s="188"/>
      <c r="S112" s="188"/>
      <c r="T112" s="178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">
      <c r="A113" s="178"/>
      <c r="B113" s="179"/>
      <c r="C113" s="178"/>
      <c r="D113" s="178"/>
      <c r="E113" s="51"/>
      <c r="F113" s="178"/>
      <c r="G113" s="178"/>
      <c r="H113" s="51"/>
      <c r="I113" s="178"/>
      <c r="J113" s="178"/>
      <c r="K113" s="51"/>
      <c r="L113" s="178"/>
      <c r="M113" s="178"/>
      <c r="N113" s="51"/>
      <c r="O113" s="178"/>
      <c r="P113" s="178"/>
      <c r="Q113" s="178"/>
      <c r="R113" s="178"/>
      <c r="S113" s="178"/>
      <c r="T113" s="178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">
      <c r="A114" s="178"/>
      <c r="B114" s="179"/>
      <c r="C114" s="178"/>
      <c r="D114" s="178"/>
      <c r="E114" s="51"/>
      <c r="F114" s="178"/>
      <c r="G114" s="178"/>
      <c r="H114" s="51"/>
      <c r="I114" s="178"/>
      <c r="J114" s="178"/>
      <c r="K114" s="51"/>
      <c r="L114" s="178"/>
      <c r="M114" s="178"/>
      <c r="N114" s="51"/>
      <c r="O114" s="178"/>
      <c r="P114" s="178"/>
      <c r="Q114" s="178"/>
      <c r="R114" s="178"/>
      <c r="S114" s="178"/>
      <c r="T114" s="178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">
      <c r="A115" s="178"/>
      <c r="B115" s="179"/>
      <c r="C115" s="178"/>
      <c r="D115" s="178"/>
      <c r="E115" s="51"/>
      <c r="F115" s="178"/>
      <c r="G115" s="178"/>
      <c r="H115" s="51"/>
      <c r="I115" s="178"/>
      <c r="J115" s="178"/>
      <c r="K115" s="51"/>
      <c r="L115" s="178"/>
      <c r="M115" s="178"/>
      <c r="N115" s="51"/>
      <c r="O115" s="178"/>
      <c r="P115" s="178"/>
      <c r="Q115" s="178"/>
      <c r="R115" s="178"/>
      <c r="S115" s="178"/>
      <c r="T115" s="178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">
      <c r="A116" s="178"/>
      <c r="B116" s="179"/>
      <c r="C116" s="178"/>
      <c r="D116" s="178"/>
      <c r="E116" s="51"/>
      <c r="F116" s="178"/>
      <c r="G116" s="178"/>
      <c r="H116" s="51"/>
      <c r="I116" s="178"/>
      <c r="J116" s="178"/>
      <c r="K116" s="51"/>
      <c r="L116" s="178"/>
      <c r="M116" s="178"/>
      <c r="N116" s="51"/>
      <c r="O116" s="178"/>
      <c r="P116" s="178"/>
      <c r="Q116" s="178"/>
      <c r="R116" s="178"/>
      <c r="S116" s="178"/>
      <c r="T116" s="178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">
      <c r="A117" s="178"/>
      <c r="B117" s="179"/>
      <c r="C117" s="178"/>
      <c r="D117" s="178"/>
      <c r="E117" s="51"/>
      <c r="F117" s="178"/>
      <c r="G117" s="178"/>
      <c r="H117" s="51"/>
      <c r="I117" s="178"/>
      <c r="J117" s="178"/>
      <c r="K117" s="51"/>
      <c r="L117" s="178"/>
      <c r="M117" s="178"/>
      <c r="N117" s="51"/>
      <c r="O117" s="178"/>
      <c r="P117" s="178"/>
      <c r="Q117" s="178"/>
      <c r="R117" s="178"/>
      <c r="S117" s="178"/>
      <c r="T117" s="178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2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2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2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2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 x14ac:dyDescent="0.2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 x14ac:dyDescent="0.2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 x14ac:dyDescent="0.2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 x14ac:dyDescent="0.2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.75" customHeight="1" x14ac:dyDescent="0.2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.75" customHeight="1" x14ac:dyDescent="0.2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3"/>
      <c r="L298" s="1"/>
      <c r="M298" s="1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5.75" customHeight="1" x14ac:dyDescent="0.2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3"/>
      <c r="L299" s="1"/>
      <c r="M299" s="1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5.75" customHeight="1" x14ac:dyDescent="0.2">
      <c r="A300" s="1"/>
      <c r="B300" s="2"/>
      <c r="C300" s="1"/>
      <c r="D300" s="1"/>
      <c r="E300" s="3"/>
      <c r="F300" s="1"/>
      <c r="G300" s="1"/>
      <c r="H300" s="3"/>
      <c r="I300" s="1"/>
      <c r="J300" s="1"/>
      <c r="K300" s="3"/>
      <c r="L300" s="1"/>
      <c r="M300" s="1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5.75" customHeight="1" x14ac:dyDescent="0.2">
      <c r="A301" s="1"/>
      <c r="B301" s="2"/>
      <c r="C301" s="1"/>
      <c r="D301" s="1"/>
      <c r="E301" s="3"/>
      <c r="F301" s="1"/>
      <c r="G301" s="1"/>
      <c r="H301" s="3"/>
      <c r="I301" s="1"/>
      <c r="J301" s="1"/>
      <c r="K301" s="3"/>
      <c r="L301" s="1"/>
      <c r="M301" s="1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5.75" customHeight="1" x14ac:dyDescent="0.2">
      <c r="A302" s="1"/>
      <c r="B302" s="2"/>
      <c r="C302" s="1"/>
      <c r="D302" s="1"/>
      <c r="E302" s="3"/>
      <c r="F302" s="1"/>
      <c r="G302" s="1"/>
      <c r="H302" s="3"/>
      <c r="I302" s="1"/>
      <c r="J302" s="1"/>
      <c r="K302" s="3"/>
      <c r="L302" s="1"/>
      <c r="M302" s="1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5.75" customHeight="1" x14ac:dyDescent="0.2">
      <c r="A303" s="1"/>
      <c r="B303" s="2"/>
      <c r="C303" s="1"/>
      <c r="D303" s="1"/>
      <c r="E303" s="3"/>
      <c r="F303" s="1"/>
      <c r="G303" s="1"/>
      <c r="H303" s="3"/>
      <c r="I303" s="1"/>
      <c r="J303" s="1"/>
      <c r="K303" s="3"/>
      <c r="L303" s="1"/>
      <c r="M303" s="1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ht="15.75" customHeight="1" x14ac:dyDescent="0.2">
      <c r="A304" s="1"/>
      <c r="B304" s="2"/>
      <c r="C304" s="1"/>
      <c r="D304" s="1"/>
      <c r="E304" s="3"/>
      <c r="F304" s="1"/>
      <c r="G304" s="1"/>
      <c r="H304" s="3"/>
      <c r="I304" s="1"/>
      <c r="J304" s="1"/>
      <c r="K304" s="3"/>
      <c r="L304" s="1"/>
      <c r="M304" s="1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spans="1:38" ht="15.75" customHeight="1" x14ac:dyDescent="0.2">
      <c r="A305" s="1"/>
      <c r="B305" s="2"/>
      <c r="C305" s="1"/>
      <c r="D305" s="1"/>
      <c r="E305" s="3"/>
      <c r="F305" s="1"/>
      <c r="G305" s="1"/>
      <c r="H305" s="3"/>
      <c r="I305" s="1"/>
      <c r="J305" s="1"/>
      <c r="K305" s="3"/>
      <c r="L305" s="1"/>
      <c r="M305" s="1"/>
      <c r="N305" s="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spans="1:38" ht="15.75" customHeight="1" x14ac:dyDescent="0.2">
      <c r="A306" s="1"/>
      <c r="B306" s="2"/>
      <c r="C306" s="1"/>
      <c r="D306" s="1"/>
      <c r="E306" s="3"/>
      <c r="F306" s="1"/>
      <c r="G306" s="1"/>
      <c r="H306" s="3"/>
      <c r="I306" s="1"/>
      <c r="J306" s="1"/>
      <c r="K306" s="3"/>
      <c r="L306" s="1"/>
      <c r="M306" s="1"/>
      <c r="N306" s="3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spans="1:38" ht="15.75" customHeight="1" x14ac:dyDescent="0.2">
      <c r="A307" s="1"/>
      <c r="B307" s="2"/>
      <c r="C307" s="1"/>
      <c r="D307" s="1"/>
      <c r="E307" s="3"/>
      <c r="F307" s="1"/>
      <c r="G307" s="1"/>
      <c r="H307" s="3"/>
      <c r="I307" s="1"/>
      <c r="J307" s="1"/>
      <c r="K307" s="3"/>
      <c r="L307" s="1"/>
      <c r="M307" s="1"/>
      <c r="N307" s="3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spans="1:38" ht="15.75" customHeight="1" x14ac:dyDescent="0.2">
      <c r="A308" s="1"/>
      <c r="B308" s="2"/>
      <c r="C308" s="1"/>
      <c r="D308" s="1"/>
      <c r="E308" s="3"/>
      <c r="F308" s="1"/>
      <c r="G308" s="1"/>
      <c r="H308" s="3"/>
      <c r="I308" s="1"/>
      <c r="J308" s="1"/>
      <c r="K308" s="3"/>
      <c r="L308" s="1"/>
      <c r="M308" s="1"/>
      <c r="N308" s="3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spans="1:38" ht="15.75" customHeight="1" x14ac:dyDescent="0.2">
      <c r="A309" s="1"/>
      <c r="B309" s="2"/>
      <c r="C309" s="1"/>
      <c r="D309" s="1"/>
      <c r="E309" s="3"/>
      <c r="F309" s="1"/>
      <c r="G309" s="1"/>
      <c r="H309" s="3"/>
      <c r="I309" s="1"/>
      <c r="J309" s="1"/>
      <c r="K309" s="3"/>
      <c r="L309" s="1"/>
      <c r="M309" s="1"/>
      <c r="N309" s="3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 spans="1:38" ht="15.75" customHeight="1" x14ac:dyDescent="0.2">
      <c r="A310" s="1"/>
      <c r="B310" s="2"/>
      <c r="C310" s="1"/>
      <c r="D310" s="1"/>
      <c r="E310" s="3"/>
      <c r="F310" s="1"/>
      <c r="G310" s="1"/>
      <c r="H310" s="3"/>
      <c r="I310" s="1"/>
      <c r="J310" s="1"/>
      <c r="K310" s="3"/>
      <c r="L310" s="1"/>
      <c r="M310" s="1"/>
      <c r="N310" s="3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</row>
    <row r="311" spans="1:38" ht="15.75" customHeight="1" x14ac:dyDescent="0.2">
      <c r="A311" s="1"/>
      <c r="B311" s="2"/>
      <c r="C311" s="1"/>
      <c r="D311" s="1"/>
      <c r="E311" s="3"/>
      <c r="F311" s="1"/>
      <c r="G311" s="1"/>
      <c r="H311" s="3"/>
      <c r="I311" s="1"/>
      <c r="J311" s="1"/>
      <c r="K311" s="3"/>
      <c r="L311" s="1"/>
      <c r="M311" s="1"/>
      <c r="N311" s="3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</row>
    <row r="312" spans="1:38" ht="15.75" customHeight="1" x14ac:dyDescent="0.15"/>
    <row r="313" spans="1:38" ht="15.75" customHeight="1" x14ac:dyDescent="0.15"/>
    <row r="314" spans="1:38" ht="15.75" customHeight="1" x14ac:dyDescent="0.15"/>
    <row r="315" spans="1:38" ht="15.75" customHeight="1" x14ac:dyDescent="0.15"/>
    <row r="316" spans="1:38" ht="15.75" customHeight="1" x14ac:dyDescent="0.15"/>
    <row r="317" spans="1:38" ht="15.75" customHeight="1" x14ac:dyDescent="0.15"/>
    <row r="318" spans="1:38" ht="15.75" customHeight="1" x14ac:dyDescent="0.15"/>
    <row r="319" spans="1:38" ht="15.75" customHeight="1" x14ac:dyDescent="0.15"/>
    <row r="320" spans="1:38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autoFilter ref="A19:T19"/>
  <mergeCells count="25">
    <mergeCell ref="A107:C107"/>
    <mergeCell ref="E111:F111"/>
    <mergeCell ref="E17:G17"/>
    <mergeCell ref="H17:J17"/>
    <mergeCell ref="A23:C23"/>
    <mergeCell ref="E31:G35"/>
    <mergeCell ref="H31:J35"/>
    <mergeCell ref="E37:G41"/>
    <mergeCell ref="H37:J41"/>
    <mergeCell ref="E99:G100"/>
    <mergeCell ref="H99:J100"/>
    <mergeCell ref="E103:G103"/>
    <mergeCell ref="H103:J103"/>
    <mergeCell ref="A106:C106"/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</mergeCells>
  <printOptions horizontalCentered="1"/>
  <pageMargins left="0" right="0" top="0" bottom="0" header="0" footer="0"/>
  <pageSetup paperSize="9"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1:Z1001"/>
  <sheetViews>
    <sheetView topLeftCell="B1" workbookViewId="0">
      <selection activeCell="G27" sqref="G27"/>
    </sheetView>
  </sheetViews>
  <sheetFormatPr baseColWidth="10" defaultColWidth="12.6640625" defaultRowHeight="15" customHeight="1" x14ac:dyDescent="0.15"/>
  <cols>
    <col min="1" max="1" width="11.1640625" hidden="1" customWidth="1"/>
    <col min="2" max="2" width="10.6640625" customWidth="1"/>
    <col min="3" max="3" width="29.1640625" customWidth="1"/>
    <col min="4" max="4" width="13.6640625" customWidth="1"/>
    <col min="5" max="5" width="17.1640625" customWidth="1"/>
    <col min="6" max="6" width="13.6640625" customWidth="1"/>
    <col min="7" max="7" width="36.5" customWidth="1"/>
    <col min="8" max="8" width="46.33203125" customWidth="1"/>
    <col min="9" max="9" width="13.6640625" customWidth="1"/>
    <col min="10" max="10" width="14.1640625" customWidth="1"/>
    <col min="11" max="26" width="5.83203125" customWidth="1"/>
  </cols>
  <sheetData>
    <row r="1" spans="1:26" ht="15" customHeight="1" x14ac:dyDescent="0.2">
      <c r="A1" s="190"/>
      <c r="B1" s="190"/>
      <c r="C1" s="190"/>
      <c r="D1" s="191"/>
      <c r="E1" s="190"/>
      <c r="F1" s="191"/>
      <c r="G1" s="190"/>
      <c r="H1" s="190"/>
      <c r="I1" s="192"/>
      <c r="J1" s="193" t="s">
        <v>187</v>
      </c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 ht="15" customHeight="1" x14ac:dyDescent="0.2">
      <c r="A2" s="190"/>
      <c r="B2" s="190"/>
      <c r="C2" s="190"/>
      <c r="D2" s="191"/>
      <c r="E2" s="190"/>
      <c r="F2" s="191"/>
      <c r="G2" s="190"/>
      <c r="H2" s="262" t="s">
        <v>188</v>
      </c>
      <c r="I2" s="229"/>
      <c r="J2" s="229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</row>
    <row r="3" spans="1:26" ht="15" customHeight="1" x14ac:dyDescent="0.2">
      <c r="A3" s="190"/>
      <c r="B3" s="190"/>
      <c r="C3" s="190"/>
      <c r="D3" s="191"/>
      <c r="E3" s="190"/>
      <c r="F3" s="191"/>
      <c r="G3" s="190"/>
      <c r="H3" s="262" t="s">
        <v>189</v>
      </c>
      <c r="I3" s="229"/>
      <c r="J3" s="229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</row>
    <row r="4" spans="1:26" ht="14.25" customHeight="1" x14ac:dyDescent="0.15">
      <c r="A4" s="190"/>
      <c r="B4" s="190"/>
      <c r="C4" s="190"/>
      <c r="D4" s="191"/>
      <c r="E4" s="190"/>
      <c r="F4" s="191"/>
      <c r="G4" s="190"/>
      <c r="H4" s="190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</row>
    <row r="5" spans="1:26" ht="21" customHeight="1" x14ac:dyDescent="0.25">
      <c r="A5" s="190"/>
      <c r="B5" s="263" t="s">
        <v>190</v>
      </c>
      <c r="C5" s="229"/>
      <c r="D5" s="229"/>
      <c r="E5" s="229"/>
      <c r="F5" s="229"/>
      <c r="G5" s="229"/>
      <c r="H5" s="229"/>
      <c r="I5" s="229"/>
      <c r="J5" s="229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</row>
    <row r="6" spans="1:26" ht="21" customHeight="1" x14ac:dyDescent="0.25">
      <c r="A6" s="190"/>
      <c r="B6" s="263" t="s">
        <v>191</v>
      </c>
      <c r="C6" s="229"/>
      <c r="D6" s="229"/>
      <c r="E6" s="229"/>
      <c r="F6" s="229"/>
      <c r="G6" s="229"/>
      <c r="H6" s="229"/>
      <c r="I6" s="229"/>
      <c r="J6" s="229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</row>
    <row r="7" spans="1:26" ht="21" customHeight="1" x14ac:dyDescent="0.25">
      <c r="A7" s="190"/>
      <c r="B7" s="264" t="s">
        <v>192</v>
      </c>
      <c r="C7" s="229"/>
      <c r="D7" s="229"/>
      <c r="E7" s="229"/>
      <c r="F7" s="229"/>
      <c r="G7" s="229"/>
      <c r="H7" s="229"/>
      <c r="I7" s="229"/>
      <c r="J7" s="229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</row>
    <row r="8" spans="1:26" ht="21" customHeight="1" x14ac:dyDescent="0.25">
      <c r="A8" s="190"/>
      <c r="B8" s="263" t="s">
        <v>193</v>
      </c>
      <c r="C8" s="229"/>
      <c r="D8" s="229"/>
      <c r="E8" s="229"/>
      <c r="F8" s="229"/>
      <c r="G8" s="229"/>
      <c r="H8" s="229"/>
      <c r="I8" s="229"/>
      <c r="J8" s="229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</row>
    <row r="9" spans="1:26" ht="14.25" customHeight="1" x14ac:dyDescent="0.15">
      <c r="A9" s="190"/>
      <c r="B9" s="190"/>
      <c r="C9" s="190"/>
      <c r="D9" s="191"/>
      <c r="E9" s="190"/>
      <c r="F9" s="191"/>
      <c r="G9" s="190"/>
      <c r="H9" s="190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</row>
    <row r="10" spans="1:26" ht="44.25" customHeight="1" x14ac:dyDescent="0.15">
      <c r="A10" s="194"/>
      <c r="B10" s="257" t="s">
        <v>194</v>
      </c>
      <c r="C10" s="258"/>
      <c r="D10" s="259"/>
      <c r="E10" s="261" t="s">
        <v>195</v>
      </c>
      <c r="F10" s="258"/>
      <c r="G10" s="258"/>
      <c r="H10" s="258"/>
      <c r="I10" s="258"/>
      <c r="J10" s="259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</row>
    <row r="11" spans="1:26" ht="98.25" customHeight="1" x14ac:dyDescent="0.15">
      <c r="A11" s="195" t="s">
        <v>196</v>
      </c>
      <c r="B11" s="195" t="s">
        <v>197</v>
      </c>
      <c r="C11" s="195" t="s">
        <v>5</v>
      </c>
      <c r="D11" s="196" t="s">
        <v>198</v>
      </c>
      <c r="E11" s="195" t="s">
        <v>199</v>
      </c>
      <c r="F11" s="196" t="s">
        <v>198</v>
      </c>
      <c r="G11" s="195" t="s">
        <v>200</v>
      </c>
      <c r="H11" s="195" t="s">
        <v>201</v>
      </c>
      <c r="I11" s="195" t="s">
        <v>202</v>
      </c>
      <c r="J11" s="195" t="s">
        <v>203</v>
      </c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</row>
    <row r="12" spans="1:26" ht="15" customHeight="1" x14ac:dyDescent="0.15">
      <c r="A12" s="197"/>
      <c r="B12" s="198" t="s">
        <v>35</v>
      </c>
      <c r="C12" s="267" t="s">
        <v>204</v>
      </c>
      <c r="D12" s="200"/>
      <c r="E12" s="201"/>
      <c r="F12" s="200"/>
      <c r="G12" s="201"/>
      <c r="H12" s="201"/>
      <c r="I12" s="200"/>
      <c r="J12" s="201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</row>
    <row r="13" spans="1:26" ht="56.25" customHeight="1" x14ac:dyDescent="0.15">
      <c r="A13" s="197"/>
      <c r="B13" s="197" t="s">
        <v>38</v>
      </c>
      <c r="C13" s="202" t="s">
        <v>39</v>
      </c>
      <c r="D13" s="203">
        <v>33000</v>
      </c>
      <c r="E13" s="204" t="s">
        <v>205</v>
      </c>
      <c r="F13" s="200">
        <v>33000</v>
      </c>
      <c r="G13" s="201"/>
      <c r="H13" s="204" t="s">
        <v>206</v>
      </c>
      <c r="I13" s="205">
        <v>33000</v>
      </c>
      <c r="J13" s="206" t="s">
        <v>207</v>
      </c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</row>
    <row r="14" spans="1:26" ht="43.5" customHeight="1" x14ac:dyDescent="0.15">
      <c r="A14" s="197"/>
      <c r="B14" s="197" t="s">
        <v>41</v>
      </c>
      <c r="C14" s="207" t="s">
        <v>42</v>
      </c>
      <c r="D14" s="203">
        <v>33000</v>
      </c>
      <c r="E14" s="204" t="s">
        <v>208</v>
      </c>
      <c r="F14" s="200">
        <v>33000</v>
      </c>
      <c r="G14" s="201"/>
      <c r="H14" s="204" t="s">
        <v>206</v>
      </c>
      <c r="I14" s="205">
        <v>33000</v>
      </c>
      <c r="J14" s="206" t="s">
        <v>209</v>
      </c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</row>
    <row r="15" spans="1:26" ht="42.75" customHeight="1" x14ac:dyDescent="0.15">
      <c r="A15" s="197"/>
      <c r="B15" s="197" t="s">
        <v>73</v>
      </c>
      <c r="C15" s="201" t="s">
        <v>210</v>
      </c>
      <c r="D15" s="200">
        <v>14520</v>
      </c>
      <c r="E15" s="201"/>
      <c r="F15" s="200">
        <v>14520</v>
      </c>
      <c r="G15" s="201"/>
      <c r="H15" s="201"/>
      <c r="I15" s="205">
        <v>14520</v>
      </c>
      <c r="J15" s="208" t="s">
        <v>211</v>
      </c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</row>
    <row r="16" spans="1:26" ht="15" customHeight="1" x14ac:dyDescent="0.15">
      <c r="A16" s="197"/>
      <c r="B16" s="197" t="s">
        <v>75</v>
      </c>
      <c r="C16" s="201"/>
      <c r="D16" s="200"/>
      <c r="E16" s="201"/>
      <c r="F16" s="200"/>
      <c r="G16" s="201"/>
      <c r="H16" s="201"/>
      <c r="I16" s="200"/>
      <c r="J16" s="201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</row>
    <row r="17" spans="1:26" ht="75" customHeight="1" x14ac:dyDescent="0.15">
      <c r="A17" s="197"/>
      <c r="B17" s="197" t="s">
        <v>79</v>
      </c>
      <c r="C17" s="201" t="s">
        <v>212</v>
      </c>
      <c r="D17" s="200">
        <v>93000</v>
      </c>
      <c r="E17" s="201" t="s">
        <v>213</v>
      </c>
      <c r="F17" s="200">
        <v>93000</v>
      </c>
      <c r="G17" s="201" t="s">
        <v>214</v>
      </c>
      <c r="H17" s="201" t="s">
        <v>215</v>
      </c>
      <c r="I17" s="205">
        <v>93000</v>
      </c>
      <c r="J17" s="204" t="s">
        <v>216</v>
      </c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</row>
    <row r="18" spans="1:26" ht="123" customHeight="1" x14ac:dyDescent="0.15">
      <c r="A18" s="197"/>
      <c r="B18" s="197" t="s">
        <v>81</v>
      </c>
      <c r="C18" s="201" t="s">
        <v>217</v>
      </c>
      <c r="D18" s="200">
        <v>27000</v>
      </c>
      <c r="E18" s="201" t="s">
        <v>218</v>
      </c>
      <c r="F18" s="200">
        <v>27000</v>
      </c>
      <c r="G18" s="201" t="s">
        <v>219</v>
      </c>
      <c r="H18" s="201" t="s">
        <v>220</v>
      </c>
      <c r="I18" s="205">
        <v>27000</v>
      </c>
      <c r="J18" s="204" t="s">
        <v>221</v>
      </c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</row>
    <row r="19" spans="1:26" ht="15" customHeight="1" x14ac:dyDescent="0.15">
      <c r="A19" s="197"/>
      <c r="B19" s="197" t="s">
        <v>86</v>
      </c>
      <c r="C19" s="201"/>
      <c r="D19" s="200"/>
      <c r="E19" s="201"/>
      <c r="F19" s="200"/>
      <c r="G19" s="201"/>
      <c r="H19" s="201"/>
      <c r="I19" s="200"/>
      <c r="J19" s="201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</row>
    <row r="20" spans="1:26" ht="15" customHeight="1" x14ac:dyDescent="0.15">
      <c r="A20" s="197"/>
      <c r="B20" s="197"/>
      <c r="C20" s="201"/>
      <c r="D20" s="200"/>
      <c r="E20" s="201"/>
      <c r="F20" s="200"/>
      <c r="G20" s="201"/>
      <c r="H20" s="201"/>
      <c r="I20" s="200"/>
      <c r="J20" s="201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</row>
    <row r="21" spans="1:26" ht="15" customHeight="1" x14ac:dyDescent="0.2">
      <c r="A21" s="209"/>
      <c r="B21" s="260" t="s">
        <v>222</v>
      </c>
      <c r="C21" s="258"/>
      <c r="D21" s="210">
        <f>SUM(D12:D20)</f>
        <v>200520</v>
      </c>
      <c r="E21" s="211"/>
      <c r="F21" s="210">
        <f>SUM(F12:F20)</f>
        <v>200520</v>
      </c>
      <c r="G21" s="211"/>
      <c r="H21" s="211"/>
      <c r="I21" s="210">
        <f>SUM(I12:I20)</f>
        <v>200520</v>
      </c>
      <c r="J21" s="211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</row>
    <row r="22" spans="1:26" ht="14.25" customHeight="1" x14ac:dyDescent="0.15">
      <c r="A22" s="190"/>
      <c r="B22" s="190"/>
      <c r="C22" s="190"/>
      <c r="D22" s="191"/>
      <c r="E22" s="190"/>
      <c r="F22" s="191"/>
      <c r="G22" s="190"/>
      <c r="H22" s="190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</row>
    <row r="23" spans="1:26" ht="14.25" customHeight="1" x14ac:dyDescent="0.15">
      <c r="A23" s="190"/>
      <c r="B23" s="190"/>
      <c r="C23" s="190"/>
      <c r="D23" s="191"/>
      <c r="E23" s="190"/>
      <c r="F23" s="191"/>
      <c r="G23" s="190"/>
      <c r="H23" s="190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</row>
    <row r="24" spans="1:26" ht="44.25" customHeight="1" x14ac:dyDescent="0.15">
      <c r="A24" s="194"/>
      <c r="B24" s="257" t="s">
        <v>223</v>
      </c>
      <c r="C24" s="258"/>
      <c r="D24" s="259"/>
      <c r="E24" s="261" t="s">
        <v>195</v>
      </c>
      <c r="F24" s="258"/>
      <c r="G24" s="258"/>
      <c r="H24" s="258"/>
      <c r="I24" s="258"/>
      <c r="J24" s="259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</row>
    <row r="25" spans="1:26" ht="71" customHeight="1" x14ac:dyDescent="0.15">
      <c r="A25" s="195" t="s">
        <v>196</v>
      </c>
      <c r="B25" s="195" t="s">
        <v>197</v>
      </c>
      <c r="C25" s="195" t="s">
        <v>5</v>
      </c>
      <c r="D25" s="196" t="s">
        <v>198</v>
      </c>
      <c r="E25" s="195" t="s">
        <v>199</v>
      </c>
      <c r="F25" s="196" t="s">
        <v>198</v>
      </c>
      <c r="G25" s="195" t="s">
        <v>200</v>
      </c>
      <c r="H25" s="195" t="s">
        <v>201</v>
      </c>
      <c r="I25" s="195" t="s">
        <v>202</v>
      </c>
      <c r="J25" s="195" t="s">
        <v>203</v>
      </c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</row>
    <row r="26" spans="1:26" ht="15" customHeight="1" x14ac:dyDescent="0.15">
      <c r="A26" s="197"/>
      <c r="B26" s="198" t="s">
        <v>35</v>
      </c>
      <c r="C26" s="267" t="s">
        <v>204</v>
      </c>
      <c r="D26" s="200"/>
      <c r="E26" s="201"/>
      <c r="F26" s="200"/>
      <c r="G26" s="201"/>
      <c r="H26" s="201"/>
      <c r="I26" s="200"/>
      <c r="J26" s="201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</row>
    <row r="27" spans="1:26" ht="52.5" customHeight="1" x14ac:dyDescent="0.15">
      <c r="A27" s="197"/>
      <c r="B27" s="197" t="s">
        <v>38</v>
      </c>
      <c r="C27" s="202" t="s">
        <v>39</v>
      </c>
      <c r="D27" s="203">
        <v>16500</v>
      </c>
      <c r="E27" s="204" t="s">
        <v>205</v>
      </c>
      <c r="F27" s="200">
        <v>16500</v>
      </c>
      <c r="G27" s="201"/>
      <c r="H27" s="204" t="s">
        <v>206</v>
      </c>
      <c r="I27" s="205">
        <v>16500</v>
      </c>
      <c r="J27" s="206" t="s">
        <v>224</v>
      </c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</row>
    <row r="28" spans="1:26" ht="55.5" customHeight="1" x14ac:dyDescent="0.15">
      <c r="A28" s="197"/>
      <c r="B28" s="197" t="s">
        <v>41</v>
      </c>
      <c r="C28" s="207" t="s">
        <v>42</v>
      </c>
      <c r="D28" s="203">
        <v>16500</v>
      </c>
      <c r="E28" s="204" t="s">
        <v>208</v>
      </c>
      <c r="F28" s="200">
        <v>16500</v>
      </c>
      <c r="G28" s="201"/>
      <c r="H28" s="204" t="s">
        <v>206</v>
      </c>
      <c r="I28" s="205">
        <v>16500</v>
      </c>
      <c r="J28" s="206" t="s">
        <v>225</v>
      </c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</row>
    <row r="29" spans="1:26" ht="15" customHeight="1" x14ac:dyDescent="0.15">
      <c r="A29" s="197"/>
      <c r="B29" s="198" t="s">
        <v>45</v>
      </c>
      <c r="C29" s="199" t="s">
        <v>226</v>
      </c>
      <c r="D29" s="200"/>
      <c r="E29" s="201"/>
      <c r="F29" s="200"/>
      <c r="G29" s="201"/>
      <c r="H29" s="201"/>
      <c r="I29" s="200"/>
      <c r="J29" s="213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</row>
    <row r="30" spans="1:26" ht="42" customHeight="1" x14ac:dyDescent="0.15">
      <c r="A30" s="197"/>
      <c r="B30" s="197" t="s">
        <v>47</v>
      </c>
      <c r="C30" s="202" t="s">
        <v>48</v>
      </c>
      <c r="D30" s="203">
        <v>42480</v>
      </c>
      <c r="E30" s="201" t="s">
        <v>227</v>
      </c>
      <c r="F30" s="200">
        <v>42480</v>
      </c>
      <c r="G30" s="201" t="s">
        <v>228</v>
      </c>
      <c r="H30" s="201" t="s">
        <v>229</v>
      </c>
      <c r="I30" s="205">
        <v>42480</v>
      </c>
      <c r="J30" s="206" t="s">
        <v>230</v>
      </c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</row>
    <row r="31" spans="1:26" ht="58" customHeight="1" x14ac:dyDescent="0.15">
      <c r="A31" s="197"/>
      <c r="B31" s="197" t="s">
        <v>50</v>
      </c>
      <c r="C31" s="207" t="s">
        <v>51</v>
      </c>
      <c r="D31" s="203">
        <v>42000</v>
      </c>
      <c r="E31" s="201" t="s">
        <v>231</v>
      </c>
      <c r="F31" s="200">
        <v>42000</v>
      </c>
      <c r="G31" s="201" t="s">
        <v>232</v>
      </c>
      <c r="H31" s="201" t="s">
        <v>233</v>
      </c>
      <c r="I31" s="205">
        <v>42000</v>
      </c>
      <c r="J31" s="206" t="s">
        <v>230</v>
      </c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</row>
    <row r="32" spans="1:26" ht="42.75" customHeight="1" x14ac:dyDescent="0.15">
      <c r="A32" s="197"/>
      <c r="B32" s="197" t="s">
        <v>52</v>
      </c>
      <c r="C32" s="207" t="s">
        <v>53</v>
      </c>
      <c r="D32" s="203">
        <v>42000</v>
      </c>
      <c r="E32" s="201" t="s">
        <v>234</v>
      </c>
      <c r="F32" s="200">
        <v>42000</v>
      </c>
      <c r="G32" s="201" t="s">
        <v>235</v>
      </c>
      <c r="H32" s="201" t="s">
        <v>236</v>
      </c>
      <c r="I32" s="205">
        <v>42000</v>
      </c>
      <c r="J32" s="206" t="s">
        <v>230</v>
      </c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</row>
    <row r="33" spans="1:26" ht="60" customHeight="1" x14ac:dyDescent="0.15">
      <c r="A33" s="197"/>
      <c r="B33" s="197" t="s">
        <v>54</v>
      </c>
      <c r="C33" s="207" t="s">
        <v>55</v>
      </c>
      <c r="D33" s="203">
        <v>42000</v>
      </c>
      <c r="E33" s="201" t="s">
        <v>237</v>
      </c>
      <c r="F33" s="200">
        <v>42000</v>
      </c>
      <c r="G33" s="201" t="s">
        <v>238</v>
      </c>
      <c r="H33" s="201" t="s">
        <v>239</v>
      </c>
      <c r="I33" s="205">
        <v>42000</v>
      </c>
      <c r="J33" s="206" t="s">
        <v>230</v>
      </c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</row>
    <row r="34" spans="1:26" ht="58" customHeight="1" x14ac:dyDescent="0.15">
      <c r="A34" s="197"/>
      <c r="B34" s="197" t="s">
        <v>56</v>
      </c>
      <c r="C34" s="207" t="s">
        <v>57</v>
      </c>
      <c r="D34" s="203">
        <v>28320</v>
      </c>
      <c r="E34" s="201" t="s">
        <v>240</v>
      </c>
      <c r="F34" s="200">
        <v>28320</v>
      </c>
      <c r="G34" s="201" t="s">
        <v>300</v>
      </c>
      <c r="H34" s="201" t="s">
        <v>241</v>
      </c>
      <c r="I34" s="205">
        <v>28320</v>
      </c>
      <c r="J34" s="206" t="s">
        <v>230</v>
      </c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</row>
    <row r="35" spans="1:26" ht="15" customHeight="1" x14ac:dyDescent="0.15">
      <c r="A35" s="197"/>
      <c r="B35" s="197" t="s">
        <v>58</v>
      </c>
      <c r="C35" s="199" t="s">
        <v>242</v>
      </c>
      <c r="D35" s="203"/>
      <c r="E35" s="201"/>
      <c r="F35" s="200"/>
      <c r="G35" s="201"/>
      <c r="H35" s="201"/>
      <c r="I35" s="200"/>
      <c r="J35" s="213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</row>
    <row r="36" spans="1:26" ht="54" customHeight="1" x14ac:dyDescent="0.15">
      <c r="A36" s="197"/>
      <c r="B36" s="197" t="s">
        <v>60</v>
      </c>
      <c r="C36" s="202" t="s">
        <v>61</v>
      </c>
      <c r="D36" s="203">
        <v>42507</v>
      </c>
      <c r="E36" s="201" t="s">
        <v>243</v>
      </c>
      <c r="F36" s="203">
        <v>42507</v>
      </c>
      <c r="G36" s="201" t="s">
        <v>244</v>
      </c>
      <c r="H36" s="201" t="s">
        <v>245</v>
      </c>
      <c r="I36" s="200">
        <v>42507</v>
      </c>
      <c r="J36" s="208" t="s">
        <v>221</v>
      </c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</row>
    <row r="37" spans="1:26" ht="43.5" customHeight="1" x14ac:dyDescent="0.15">
      <c r="A37" s="197"/>
      <c r="B37" s="197" t="s">
        <v>62</v>
      </c>
      <c r="C37" s="207" t="s">
        <v>63</v>
      </c>
      <c r="D37" s="203">
        <v>42450</v>
      </c>
      <c r="E37" s="201" t="s">
        <v>246</v>
      </c>
      <c r="F37" s="203">
        <v>42450</v>
      </c>
      <c r="G37" s="201" t="s">
        <v>247</v>
      </c>
      <c r="H37" s="201" t="s">
        <v>248</v>
      </c>
      <c r="I37" s="200">
        <v>42450</v>
      </c>
      <c r="J37" s="208" t="s">
        <v>249</v>
      </c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</row>
    <row r="38" spans="1:26" ht="43.5" customHeight="1" x14ac:dyDescent="0.15">
      <c r="A38" s="197"/>
      <c r="B38" s="197" t="s">
        <v>64</v>
      </c>
      <c r="C38" s="207" t="s">
        <v>65</v>
      </c>
      <c r="D38" s="203">
        <v>39000</v>
      </c>
      <c r="E38" s="201" t="s">
        <v>250</v>
      </c>
      <c r="F38" s="203">
        <v>39000</v>
      </c>
      <c r="G38" s="201" t="s">
        <v>251</v>
      </c>
      <c r="H38" s="201" t="s">
        <v>252</v>
      </c>
      <c r="I38" s="200">
        <v>39000</v>
      </c>
      <c r="J38" s="208" t="s">
        <v>253</v>
      </c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</row>
    <row r="39" spans="1:26" ht="58.5" customHeight="1" x14ac:dyDescent="0.15">
      <c r="A39" s="197"/>
      <c r="B39" s="197" t="s">
        <v>66</v>
      </c>
      <c r="C39" s="207" t="s">
        <v>67</v>
      </c>
      <c r="D39" s="203">
        <v>39000</v>
      </c>
      <c r="E39" s="201" t="s">
        <v>254</v>
      </c>
      <c r="F39" s="203">
        <v>39000</v>
      </c>
      <c r="G39" s="201" t="s">
        <v>255</v>
      </c>
      <c r="H39" s="201" t="s">
        <v>256</v>
      </c>
      <c r="I39" s="200">
        <v>39000</v>
      </c>
      <c r="J39" s="208" t="s">
        <v>257</v>
      </c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</row>
    <row r="40" spans="1:26" ht="64.5" customHeight="1" x14ac:dyDescent="0.15">
      <c r="A40" s="197"/>
      <c r="B40" s="197" t="s">
        <v>68</v>
      </c>
      <c r="C40" s="202" t="s">
        <v>69</v>
      </c>
      <c r="D40" s="203">
        <v>28320</v>
      </c>
      <c r="E40" s="201" t="s">
        <v>258</v>
      </c>
      <c r="F40" s="203">
        <v>28320</v>
      </c>
      <c r="G40" s="201" t="s">
        <v>259</v>
      </c>
      <c r="H40" s="214" t="s">
        <v>260</v>
      </c>
      <c r="I40" s="200">
        <v>28320</v>
      </c>
      <c r="J40" s="208" t="s">
        <v>261</v>
      </c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</row>
    <row r="41" spans="1:26" ht="44.25" customHeight="1" x14ac:dyDescent="0.15">
      <c r="A41" s="197"/>
      <c r="B41" s="197" t="s">
        <v>73</v>
      </c>
      <c r="C41" s="201" t="s">
        <v>210</v>
      </c>
      <c r="D41" s="203">
        <v>7260</v>
      </c>
      <c r="E41" s="201"/>
      <c r="F41" s="203">
        <v>7260</v>
      </c>
      <c r="G41" s="201"/>
      <c r="H41" s="201"/>
      <c r="I41" s="205">
        <v>7260</v>
      </c>
      <c r="J41" s="208" t="s">
        <v>262</v>
      </c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</row>
    <row r="42" spans="1:26" ht="66.75" customHeight="1" x14ac:dyDescent="0.15">
      <c r="A42" s="197"/>
      <c r="B42" s="197" t="s">
        <v>75</v>
      </c>
      <c r="C42" s="201" t="s">
        <v>263</v>
      </c>
      <c r="D42" s="200">
        <v>43296</v>
      </c>
      <c r="E42" s="201" t="s">
        <v>264</v>
      </c>
      <c r="F42" s="200">
        <v>43296</v>
      </c>
      <c r="G42" s="201" t="s">
        <v>265</v>
      </c>
      <c r="H42" s="201"/>
      <c r="I42" s="200">
        <v>43296</v>
      </c>
      <c r="J42" s="208" t="s">
        <v>266</v>
      </c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</row>
    <row r="43" spans="1:26" ht="81" customHeight="1" x14ac:dyDescent="0.15">
      <c r="A43" s="197"/>
      <c r="B43" s="197" t="s">
        <v>79</v>
      </c>
      <c r="C43" s="201" t="s">
        <v>212</v>
      </c>
      <c r="D43" s="200">
        <v>46500</v>
      </c>
      <c r="E43" s="201" t="s">
        <v>267</v>
      </c>
      <c r="F43" s="200">
        <v>46500</v>
      </c>
      <c r="G43" s="201" t="s">
        <v>268</v>
      </c>
      <c r="H43" s="201" t="s">
        <v>269</v>
      </c>
      <c r="I43" s="205">
        <v>46500</v>
      </c>
      <c r="J43" s="208" t="s">
        <v>270</v>
      </c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</row>
    <row r="44" spans="1:26" ht="57.75" customHeight="1" x14ac:dyDescent="0.15">
      <c r="A44" s="197"/>
      <c r="B44" s="197" t="s">
        <v>81</v>
      </c>
      <c r="C44" s="201" t="s">
        <v>217</v>
      </c>
      <c r="D44" s="200">
        <v>13500</v>
      </c>
      <c r="E44" s="201" t="s">
        <v>218</v>
      </c>
      <c r="F44" s="200">
        <v>13500</v>
      </c>
      <c r="G44" s="201" t="s">
        <v>301</v>
      </c>
      <c r="H44" s="201" t="s">
        <v>302</v>
      </c>
      <c r="I44" s="205">
        <v>13500</v>
      </c>
      <c r="J44" s="208" t="s">
        <v>271</v>
      </c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</row>
    <row r="45" spans="1:26" ht="84.75" customHeight="1" x14ac:dyDescent="0.15">
      <c r="A45" s="197"/>
      <c r="B45" s="197" t="s">
        <v>86</v>
      </c>
      <c r="C45" s="121" t="s">
        <v>87</v>
      </c>
      <c r="D45" s="200">
        <v>750</v>
      </c>
      <c r="E45" s="201" t="s">
        <v>267</v>
      </c>
      <c r="F45" s="200">
        <v>750</v>
      </c>
      <c r="G45" s="201" t="s">
        <v>268</v>
      </c>
      <c r="H45" s="201" t="s">
        <v>272</v>
      </c>
      <c r="I45" s="266">
        <v>750</v>
      </c>
      <c r="J45" s="208" t="s">
        <v>273</v>
      </c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</row>
    <row r="46" spans="1:26" ht="82.5" customHeight="1" x14ac:dyDescent="0.15">
      <c r="A46" s="197"/>
      <c r="B46" s="197" t="s">
        <v>88</v>
      </c>
      <c r="C46" s="121" t="s">
        <v>89</v>
      </c>
      <c r="D46" s="200">
        <v>1050</v>
      </c>
      <c r="E46" s="201" t="s">
        <v>267</v>
      </c>
      <c r="F46" s="200">
        <v>1050</v>
      </c>
      <c r="G46" s="201" t="s">
        <v>268</v>
      </c>
      <c r="H46" s="201" t="s">
        <v>272</v>
      </c>
      <c r="I46" s="265">
        <v>1050</v>
      </c>
      <c r="J46" s="208" t="s">
        <v>274</v>
      </c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</row>
    <row r="47" spans="1:26" ht="85.5" customHeight="1" x14ac:dyDescent="0.15">
      <c r="A47" s="197"/>
      <c r="B47" s="197" t="s">
        <v>90</v>
      </c>
      <c r="C47" s="123" t="s">
        <v>91</v>
      </c>
      <c r="D47" s="200">
        <v>5000</v>
      </c>
      <c r="E47" s="201" t="s">
        <v>267</v>
      </c>
      <c r="F47" s="200">
        <v>5000</v>
      </c>
      <c r="G47" s="201" t="s">
        <v>268</v>
      </c>
      <c r="H47" s="201" t="s">
        <v>272</v>
      </c>
      <c r="I47" s="265">
        <v>5000</v>
      </c>
      <c r="J47" s="208" t="s">
        <v>275</v>
      </c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</row>
    <row r="48" spans="1:26" ht="69" customHeight="1" x14ac:dyDescent="0.15">
      <c r="A48" s="197"/>
      <c r="B48" s="197" t="s">
        <v>92</v>
      </c>
      <c r="C48" s="125" t="s">
        <v>93</v>
      </c>
      <c r="D48" s="200">
        <v>15000</v>
      </c>
      <c r="E48" s="201" t="s">
        <v>276</v>
      </c>
      <c r="F48" s="200">
        <v>15000</v>
      </c>
      <c r="G48" s="201" t="s">
        <v>277</v>
      </c>
      <c r="H48" s="201" t="s">
        <v>278</v>
      </c>
      <c r="I48" s="200">
        <v>15000</v>
      </c>
      <c r="J48" s="208" t="s">
        <v>279</v>
      </c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</row>
    <row r="49" spans="1:26" ht="45.75" customHeight="1" x14ac:dyDescent="0.15">
      <c r="A49" s="197"/>
      <c r="B49" s="197" t="s">
        <v>95</v>
      </c>
      <c r="C49" s="125" t="s">
        <v>280</v>
      </c>
      <c r="D49" s="200">
        <v>184090</v>
      </c>
      <c r="E49" s="201" t="s">
        <v>281</v>
      </c>
      <c r="F49" s="200">
        <v>184090</v>
      </c>
      <c r="G49" s="201" t="s">
        <v>282</v>
      </c>
      <c r="H49" s="201" t="s">
        <v>283</v>
      </c>
      <c r="I49" s="200">
        <f>98000+86090</f>
        <v>184090</v>
      </c>
      <c r="J49" s="215" t="s">
        <v>284</v>
      </c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</row>
    <row r="50" spans="1:26" ht="55.5" customHeight="1" x14ac:dyDescent="0.15">
      <c r="A50" s="197"/>
      <c r="B50" s="197" t="s">
        <v>134</v>
      </c>
      <c r="C50" s="125" t="s">
        <v>285</v>
      </c>
      <c r="D50" s="200">
        <v>28724</v>
      </c>
      <c r="E50" s="201" t="s">
        <v>286</v>
      </c>
      <c r="F50" s="200">
        <v>28724</v>
      </c>
      <c r="G50" s="201" t="s">
        <v>287</v>
      </c>
      <c r="H50" s="201" t="s">
        <v>288</v>
      </c>
      <c r="I50" s="200">
        <v>28724</v>
      </c>
      <c r="J50" s="208" t="s">
        <v>289</v>
      </c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</row>
    <row r="51" spans="1:26" ht="51.75" customHeight="1" x14ac:dyDescent="0.15">
      <c r="A51" s="197"/>
      <c r="B51" s="197" t="s">
        <v>157</v>
      </c>
      <c r="C51" s="125" t="s">
        <v>290</v>
      </c>
      <c r="D51" s="200">
        <v>940</v>
      </c>
      <c r="E51" s="201" t="s">
        <v>291</v>
      </c>
      <c r="F51" s="265">
        <v>940</v>
      </c>
      <c r="G51" s="201"/>
      <c r="H51" s="201"/>
      <c r="I51" s="200"/>
      <c r="J51" s="213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</row>
    <row r="52" spans="1:26" ht="62" customHeight="1" x14ac:dyDescent="0.15">
      <c r="A52" s="197"/>
      <c r="B52" s="216" t="s">
        <v>166</v>
      </c>
      <c r="C52" s="217" t="s">
        <v>167</v>
      </c>
      <c r="D52" s="200"/>
      <c r="E52" s="201"/>
      <c r="F52" s="218"/>
      <c r="G52" s="201"/>
      <c r="H52" s="204" t="s">
        <v>292</v>
      </c>
      <c r="I52" s="205">
        <v>940</v>
      </c>
      <c r="J52" s="206" t="s">
        <v>293</v>
      </c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</row>
    <row r="53" spans="1:26" ht="89" customHeight="1" x14ac:dyDescent="0.15">
      <c r="A53" s="197"/>
      <c r="B53" s="197" t="s">
        <v>178</v>
      </c>
      <c r="C53" s="219" t="s">
        <v>294</v>
      </c>
      <c r="D53" s="200">
        <v>30000</v>
      </c>
      <c r="E53" s="201" t="s">
        <v>295</v>
      </c>
      <c r="F53" s="200">
        <v>30000</v>
      </c>
      <c r="G53" s="201" t="s">
        <v>296</v>
      </c>
      <c r="H53" s="201" t="s">
        <v>297</v>
      </c>
      <c r="I53" s="200">
        <v>30000</v>
      </c>
      <c r="J53" s="208" t="s">
        <v>298</v>
      </c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</row>
    <row r="54" spans="1:26" ht="15" customHeight="1" x14ac:dyDescent="0.15">
      <c r="A54" s="197"/>
      <c r="B54" s="197"/>
      <c r="C54" s="201"/>
      <c r="D54" s="200"/>
      <c r="E54" s="201"/>
      <c r="F54" s="200"/>
      <c r="G54" s="201"/>
      <c r="H54" s="201"/>
      <c r="I54" s="200"/>
      <c r="J54" s="201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</row>
    <row r="55" spans="1:26" ht="15" customHeight="1" x14ac:dyDescent="0.2">
      <c r="A55" s="209"/>
      <c r="B55" s="260" t="s">
        <v>222</v>
      </c>
      <c r="C55" s="258"/>
      <c r="D55" s="210">
        <f>SUM(D26:D54)</f>
        <v>797187</v>
      </c>
      <c r="E55" s="211"/>
      <c r="F55" s="210">
        <f>SUM(F26:F54)</f>
        <v>797187</v>
      </c>
      <c r="G55" s="211"/>
      <c r="H55" s="211"/>
      <c r="I55" s="210">
        <f>SUM(I26:I54)</f>
        <v>797187</v>
      </c>
      <c r="J55" s="211"/>
      <c r="K55" s="212"/>
      <c r="L55" s="212"/>
      <c r="M55" s="212"/>
      <c r="N55" s="212"/>
      <c r="O55" s="212"/>
      <c r="P55" s="212"/>
      <c r="Q55" s="212"/>
      <c r="R55" s="212"/>
      <c r="S55" s="212"/>
      <c r="T55" s="212"/>
      <c r="U55" s="212"/>
      <c r="V55" s="212"/>
      <c r="W55" s="212"/>
      <c r="X55" s="212"/>
      <c r="Y55" s="212"/>
      <c r="Z55" s="212"/>
    </row>
    <row r="56" spans="1:26" ht="14.25" customHeight="1" x14ac:dyDescent="0.15">
      <c r="A56" s="190"/>
      <c r="B56" s="190"/>
      <c r="C56" s="190"/>
      <c r="D56" s="191"/>
      <c r="E56" s="190"/>
      <c r="F56" s="191"/>
      <c r="G56" s="190"/>
      <c r="H56" s="190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</row>
    <row r="57" spans="1:26" ht="14.25" customHeight="1" x14ac:dyDescent="0.2">
      <c r="A57" s="220"/>
      <c r="B57" s="220" t="s">
        <v>299</v>
      </c>
      <c r="C57" s="220"/>
      <c r="D57" s="221"/>
      <c r="E57" s="220"/>
      <c r="F57" s="221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</row>
    <row r="58" spans="1:26" ht="14.25" customHeight="1" x14ac:dyDescent="0.15">
      <c r="A58" s="190"/>
      <c r="B58" s="190"/>
      <c r="C58" s="190"/>
      <c r="D58" s="191"/>
      <c r="E58" s="190"/>
      <c r="F58" s="191"/>
      <c r="G58" s="190"/>
      <c r="H58" s="190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</row>
    <row r="59" spans="1:26" ht="14.25" customHeight="1" x14ac:dyDescent="0.15">
      <c r="A59" s="190"/>
      <c r="B59" s="190"/>
      <c r="C59" s="190"/>
      <c r="D59" s="191"/>
      <c r="E59" s="190"/>
      <c r="F59" s="191"/>
      <c r="G59" s="190"/>
      <c r="H59" s="190"/>
      <c r="I59" s="192"/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</row>
    <row r="60" spans="1:26" ht="14.25" customHeight="1" x14ac:dyDescent="0.15">
      <c r="A60" s="190"/>
      <c r="B60" s="190"/>
      <c r="C60" s="190"/>
      <c r="D60" s="191"/>
      <c r="E60" s="190"/>
      <c r="F60" s="191"/>
      <c r="G60" s="190"/>
      <c r="H60" s="190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</row>
    <row r="61" spans="1:26" ht="14.25" customHeight="1" x14ac:dyDescent="0.15">
      <c r="A61" s="190"/>
      <c r="B61" s="190"/>
      <c r="C61" s="190"/>
      <c r="D61" s="191"/>
      <c r="E61" s="190"/>
      <c r="F61" s="191"/>
      <c r="G61" s="190"/>
      <c r="H61" s="190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</row>
    <row r="62" spans="1:26" ht="14.25" customHeight="1" x14ac:dyDescent="0.15">
      <c r="A62" s="190"/>
      <c r="B62" s="190"/>
      <c r="C62" s="190"/>
      <c r="D62" s="191"/>
      <c r="E62" s="190"/>
      <c r="F62" s="191"/>
      <c r="G62" s="190"/>
      <c r="H62" s="190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</row>
    <row r="63" spans="1:26" ht="14.25" customHeight="1" x14ac:dyDescent="0.15">
      <c r="A63" s="190"/>
      <c r="B63" s="190"/>
      <c r="C63" s="190"/>
      <c r="D63" s="191"/>
      <c r="E63" s="190"/>
      <c r="F63" s="191"/>
      <c r="G63" s="190"/>
      <c r="H63" s="190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</row>
    <row r="64" spans="1:26" ht="14.25" customHeight="1" x14ac:dyDescent="0.15">
      <c r="A64" s="190"/>
      <c r="B64" s="190"/>
      <c r="C64" s="190"/>
      <c r="D64" s="191"/>
      <c r="E64" s="190"/>
      <c r="F64" s="191"/>
      <c r="G64" s="190"/>
      <c r="H64" s="190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</row>
    <row r="65" spans="1:26" ht="14.25" customHeight="1" x14ac:dyDescent="0.15">
      <c r="A65" s="190"/>
      <c r="B65" s="190"/>
      <c r="C65" s="190"/>
      <c r="D65" s="191"/>
      <c r="E65" s="190"/>
      <c r="F65" s="191"/>
      <c r="G65" s="190"/>
      <c r="H65" s="190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</row>
    <row r="66" spans="1:26" ht="14.25" customHeight="1" x14ac:dyDescent="0.15">
      <c r="A66" s="190"/>
      <c r="B66" s="190"/>
      <c r="C66" s="190"/>
      <c r="D66" s="191"/>
      <c r="E66" s="190"/>
      <c r="F66" s="191"/>
      <c r="G66" s="190"/>
      <c r="H66" s="190"/>
      <c r="I66" s="192"/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92"/>
      <c r="W66" s="192"/>
      <c r="X66" s="192"/>
      <c r="Y66" s="192"/>
      <c r="Z66" s="192"/>
    </row>
    <row r="67" spans="1:26" ht="14.25" customHeight="1" x14ac:dyDescent="0.15">
      <c r="A67" s="190"/>
      <c r="B67" s="190"/>
      <c r="C67" s="190"/>
      <c r="D67" s="191"/>
      <c r="E67" s="190"/>
      <c r="F67" s="191"/>
      <c r="G67" s="190"/>
      <c r="H67" s="190"/>
      <c r="I67" s="192"/>
      <c r="J67" s="192"/>
      <c r="K67" s="192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92"/>
      <c r="W67" s="192"/>
      <c r="X67" s="192"/>
      <c r="Y67" s="192"/>
      <c r="Z67" s="192"/>
    </row>
    <row r="68" spans="1:26" ht="14.25" customHeight="1" x14ac:dyDescent="0.15">
      <c r="A68" s="190"/>
      <c r="B68" s="190"/>
      <c r="C68" s="190"/>
      <c r="D68" s="191"/>
      <c r="E68" s="190"/>
      <c r="F68" s="191"/>
      <c r="G68" s="190"/>
      <c r="H68" s="190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192"/>
      <c r="Z68" s="192"/>
    </row>
    <row r="69" spans="1:26" ht="14.25" customHeight="1" x14ac:dyDescent="0.15">
      <c r="A69" s="190"/>
      <c r="B69" s="190"/>
      <c r="C69" s="190"/>
      <c r="D69" s="191"/>
      <c r="E69" s="190"/>
      <c r="F69" s="191"/>
      <c r="G69" s="190"/>
      <c r="H69" s="190"/>
      <c r="I69" s="192"/>
      <c r="J69" s="192"/>
      <c r="K69" s="192"/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92"/>
      <c r="W69" s="192"/>
      <c r="X69" s="192"/>
      <c r="Y69" s="192"/>
      <c r="Z69" s="192"/>
    </row>
    <row r="70" spans="1:26" ht="14.25" customHeight="1" x14ac:dyDescent="0.15">
      <c r="A70" s="190"/>
      <c r="B70" s="190"/>
      <c r="C70" s="190"/>
      <c r="D70" s="191"/>
      <c r="E70" s="190"/>
      <c r="F70" s="191"/>
      <c r="G70" s="190"/>
      <c r="H70" s="190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2"/>
      <c r="Z70" s="192"/>
    </row>
    <row r="71" spans="1:26" ht="14.25" customHeight="1" x14ac:dyDescent="0.15">
      <c r="A71" s="190"/>
      <c r="B71" s="190"/>
      <c r="C71" s="190"/>
      <c r="D71" s="191"/>
      <c r="E71" s="190"/>
      <c r="F71" s="191"/>
      <c r="G71" s="190"/>
      <c r="H71" s="190"/>
      <c r="I71" s="192"/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92"/>
      <c r="W71" s="192"/>
      <c r="X71" s="192"/>
      <c r="Y71" s="192"/>
      <c r="Z71" s="192"/>
    </row>
    <row r="72" spans="1:26" ht="14.25" customHeight="1" x14ac:dyDescent="0.15">
      <c r="A72" s="190"/>
      <c r="B72" s="190"/>
      <c r="C72" s="190"/>
      <c r="D72" s="191"/>
      <c r="E72" s="190"/>
      <c r="F72" s="191"/>
      <c r="G72" s="190"/>
      <c r="H72" s="190"/>
      <c r="I72" s="192"/>
      <c r="J72" s="192"/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92"/>
      <c r="W72" s="192"/>
      <c r="X72" s="192"/>
      <c r="Y72" s="192"/>
      <c r="Z72" s="192"/>
    </row>
    <row r="73" spans="1:26" ht="14.25" customHeight="1" x14ac:dyDescent="0.15">
      <c r="A73" s="190"/>
      <c r="B73" s="190"/>
      <c r="C73" s="190"/>
      <c r="D73" s="191"/>
      <c r="E73" s="190"/>
      <c r="F73" s="191"/>
      <c r="G73" s="190"/>
      <c r="H73" s="190"/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92"/>
      <c r="W73" s="192"/>
      <c r="X73" s="192"/>
      <c r="Y73" s="192"/>
      <c r="Z73" s="192"/>
    </row>
    <row r="74" spans="1:26" ht="14.25" customHeight="1" x14ac:dyDescent="0.15">
      <c r="A74" s="190"/>
      <c r="B74" s="190"/>
      <c r="C74" s="190"/>
      <c r="D74" s="191"/>
      <c r="E74" s="190"/>
      <c r="F74" s="191"/>
      <c r="G74" s="190"/>
      <c r="H74" s="190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92"/>
      <c r="W74" s="192"/>
      <c r="X74" s="192"/>
      <c r="Y74" s="192"/>
      <c r="Z74" s="192"/>
    </row>
    <row r="75" spans="1:26" ht="14.25" customHeight="1" x14ac:dyDescent="0.15">
      <c r="A75" s="190"/>
      <c r="B75" s="190"/>
      <c r="C75" s="190"/>
      <c r="D75" s="191"/>
      <c r="E75" s="190"/>
      <c r="F75" s="191"/>
      <c r="G75" s="190"/>
      <c r="H75" s="190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92"/>
      <c r="W75" s="192"/>
      <c r="X75" s="192"/>
      <c r="Y75" s="192"/>
      <c r="Z75" s="192"/>
    </row>
    <row r="76" spans="1:26" ht="14.25" customHeight="1" x14ac:dyDescent="0.15">
      <c r="A76" s="190"/>
      <c r="B76" s="190"/>
      <c r="C76" s="190"/>
      <c r="D76" s="191"/>
      <c r="E76" s="190"/>
      <c r="F76" s="191"/>
      <c r="G76" s="190"/>
      <c r="H76" s="190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192"/>
      <c r="Z76" s="192"/>
    </row>
    <row r="77" spans="1:26" ht="14.25" customHeight="1" x14ac:dyDescent="0.15">
      <c r="A77" s="190"/>
      <c r="B77" s="190"/>
      <c r="C77" s="190"/>
      <c r="D77" s="191"/>
      <c r="E77" s="190"/>
      <c r="F77" s="191"/>
      <c r="G77" s="190"/>
      <c r="H77" s="190"/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92"/>
      <c r="W77" s="192"/>
      <c r="X77" s="192"/>
      <c r="Y77" s="192"/>
      <c r="Z77" s="192"/>
    </row>
    <row r="78" spans="1:26" ht="14.25" customHeight="1" x14ac:dyDescent="0.15">
      <c r="A78" s="190"/>
      <c r="B78" s="190"/>
      <c r="C78" s="190"/>
      <c r="D78" s="191"/>
      <c r="E78" s="190"/>
      <c r="F78" s="191"/>
      <c r="G78" s="190"/>
      <c r="H78" s="190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</row>
    <row r="79" spans="1:26" ht="14.25" customHeight="1" x14ac:dyDescent="0.15">
      <c r="A79" s="190"/>
      <c r="B79" s="190"/>
      <c r="C79" s="190"/>
      <c r="D79" s="191"/>
      <c r="E79" s="190"/>
      <c r="F79" s="191"/>
      <c r="G79" s="190"/>
      <c r="H79" s="190"/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92"/>
      <c r="W79" s="192"/>
      <c r="X79" s="192"/>
      <c r="Y79" s="192"/>
      <c r="Z79" s="192"/>
    </row>
    <row r="80" spans="1:26" ht="14.25" customHeight="1" x14ac:dyDescent="0.15">
      <c r="A80" s="190"/>
      <c r="B80" s="190"/>
      <c r="C80" s="190"/>
      <c r="D80" s="191"/>
      <c r="E80" s="190"/>
      <c r="F80" s="191"/>
      <c r="G80" s="190"/>
      <c r="H80" s="190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192"/>
      <c r="Y80" s="192"/>
      <c r="Z80" s="192"/>
    </row>
    <row r="81" spans="1:26" ht="14.25" customHeight="1" x14ac:dyDescent="0.15">
      <c r="A81" s="190"/>
      <c r="B81" s="190"/>
      <c r="C81" s="190"/>
      <c r="D81" s="191"/>
      <c r="E81" s="190"/>
      <c r="F81" s="191"/>
      <c r="G81" s="190"/>
      <c r="H81" s="190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2"/>
      <c r="U81" s="192"/>
      <c r="V81" s="192"/>
      <c r="W81" s="192"/>
      <c r="X81" s="192"/>
      <c r="Y81" s="192"/>
      <c r="Z81" s="192"/>
    </row>
    <row r="82" spans="1:26" ht="14.25" customHeight="1" x14ac:dyDescent="0.15">
      <c r="A82" s="190"/>
      <c r="B82" s="190"/>
      <c r="C82" s="190"/>
      <c r="D82" s="191"/>
      <c r="E82" s="190"/>
      <c r="F82" s="191"/>
      <c r="G82" s="190"/>
      <c r="H82" s="190"/>
      <c r="I82" s="192"/>
      <c r="J82" s="192"/>
      <c r="K82" s="192"/>
      <c r="L82" s="192"/>
      <c r="M82" s="192"/>
      <c r="N82" s="192"/>
      <c r="O82" s="192"/>
      <c r="P82" s="192"/>
      <c r="Q82" s="192"/>
      <c r="R82" s="192"/>
      <c r="S82" s="192"/>
      <c r="T82" s="192"/>
      <c r="U82" s="192"/>
      <c r="V82" s="192"/>
      <c r="W82" s="192"/>
      <c r="X82" s="192"/>
      <c r="Y82" s="192"/>
      <c r="Z82" s="192"/>
    </row>
    <row r="83" spans="1:26" ht="14.25" customHeight="1" x14ac:dyDescent="0.15">
      <c r="A83" s="190"/>
      <c r="B83" s="190"/>
      <c r="C83" s="190"/>
      <c r="D83" s="191"/>
      <c r="E83" s="190"/>
      <c r="F83" s="191"/>
      <c r="G83" s="190"/>
      <c r="H83" s="190"/>
      <c r="I83" s="192"/>
      <c r="J83" s="192"/>
      <c r="K83" s="192"/>
      <c r="L83" s="192"/>
      <c r="M83" s="192"/>
      <c r="N83" s="192"/>
      <c r="O83" s="192"/>
      <c r="P83" s="192"/>
      <c r="Q83" s="192"/>
      <c r="R83" s="192"/>
      <c r="S83" s="192"/>
      <c r="T83" s="192"/>
      <c r="U83" s="192"/>
      <c r="V83" s="192"/>
      <c r="W83" s="192"/>
      <c r="X83" s="192"/>
      <c r="Y83" s="192"/>
      <c r="Z83" s="192"/>
    </row>
    <row r="84" spans="1:26" ht="14.25" customHeight="1" x14ac:dyDescent="0.15">
      <c r="A84" s="190"/>
      <c r="B84" s="190"/>
      <c r="C84" s="190"/>
      <c r="D84" s="191"/>
      <c r="E84" s="190"/>
      <c r="F84" s="191"/>
      <c r="G84" s="190"/>
      <c r="H84" s="190"/>
      <c r="I84" s="192"/>
      <c r="J84" s="192"/>
      <c r="K84" s="192"/>
      <c r="L84" s="192"/>
      <c r="M84" s="192"/>
      <c r="N84" s="192"/>
      <c r="O84" s="192"/>
      <c r="P84" s="192"/>
      <c r="Q84" s="192"/>
      <c r="R84" s="192"/>
      <c r="S84" s="192"/>
      <c r="T84" s="192"/>
      <c r="U84" s="192"/>
      <c r="V84" s="192"/>
      <c r="W84" s="192"/>
      <c r="X84" s="192"/>
      <c r="Y84" s="192"/>
      <c r="Z84" s="192"/>
    </row>
    <row r="85" spans="1:26" ht="14.25" customHeight="1" x14ac:dyDescent="0.15">
      <c r="A85" s="190"/>
      <c r="B85" s="190"/>
      <c r="C85" s="190"/>
      <c r="D85" s="191"/>
      <c r="E85" s="190"/>
      <c r="F85" s="191"/>
      <c r="G85" s="190"/>
      <c r="H85" s="190"/>
      <c r="I85" s="192"/>
      <c r="J85" s="192"/>
      <c r="K85" s="192"/>
      <c r="L85" s="192"/>
      <c r="M85" s="192"/>
      <c r="N85" s="192"/>
      <c r="O85" s="192"/>
      <c r="P85" s="192"/>
      <c r="Q85" s="192"/>
      <c r="R85" s="192"/>
      <c r="S85" s="192"/>
      <c r="T85" s="192"/>
      <c r="U85" s="192"/>
      <c r="V85" s="192"/>
      <c r="W85" s="192"/>
      <c r="X85" s="192"/>
      <c r="Y85" s="192"/>
      <c r="Z85" s="192"/>
    </row>
    <row r="86" spans="1:26" ht="14.25" customHeight="1" x14ac:dyDescent="0.15">
      <c r="A86" s="190"/>
      <c r="B86" s="190"/>
      <c r="C86" s="190"/>
      <c r="D86" s="191"/>
      <c r="E86" s="190"/>
      <c r="F86" s="191"/>
      <c r="G86" s="190"/>
      <c r="H86" s="190"/>
      <c r="I86" s="192"/>
      <c r="J86" s="192"/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192"/>
      <c r="W86" s="192"/>
      <c r="X86" s="192"/>
      <c r="Y86" s="192"/>
      <c r="Z86" s="192"/>
    </row>
    <row r="87" spans="1:26" ht="14.25" customHeight="1" x14ac:dyDescent="0.15">
      <c r="A87" s="190"/>
      <c r="B87" s="190"/>
      <c r="C87" s="190"/>
      <c r="D87" s="191"/>
      <c r="E87" s="190"/>
      <c r="F87" s="191"/>
      <c r="G87" s="190"/>
      <c r="H87" s="190"/>
      <c r="I87" s="192"/>
      <c r="J87" s="192"/>
      <c r="K87" s="192"/>
      <c r="L87" s="192"/>
      <c r="M87" s="192"/>
      <c r="N87" s="192"/>
      <c r="O87" s="192"/>
      <c r="P87" s="192"/>
      <c r="Q87" s="192"/>
      <c r="R87" s="192"/>
      <c r="S87" s="192"/>
      <c r="T87" s="192"/>
      <c r="U87" s="192"/>
      <c r="V87" s="192"/>
      <c r="W87" s="192"/>
      <c r="X87" s="192"/>
      <c r="Y87" s="192"/>
      <c r="Z87" s="192"/>
    </row>
    <row r="88" spans="1:26" ht="14.25" customHeight="1" x14ac:dyDescent="0.15">
      <c r="A88" s="190"/>
      <c r="B88" s="190"/>
      <c r="C88" s="190"/>
      <c r="D88" s="191"/>
      <c r="E88" s="190"/>
      <c r="F88" s="191"/>
      <c r="G88" s="190"/>
      <c r="H88" s="190"/>
      <c r="I88" s="192"/>
      <c r="J88" s="192"/>
      <c r="K88" s="192"/>
      <c r="L88" s="192"/>
      <c r="M88" s="192"/>
      <c r="N88" s="192"/>
      <c r="O88" s="192"/>
      <c r="P88" s="192"/>
      <c r="Q88" s="192"/>
      <c r="R88" s="192"/>
      <c r="S88" s="192"/>
      <c r="T88" s="192"/>
      <c r="U88" s="192"/>
      <c r="V88" s="192"/>
      <c r="W88" s="192"/>
      <c r="X88" s="192"/>
      <c r="Y88" s="192"/>
      <c r="Z88" s="192"/>
    </row>
    <row r="89" spans="1:26" ht="14.25" customHeight="1" x14ac:dyDescent="0.15">
      <c r="A89" s="190"/>
      <c r="B89" s="190"/>
      <c r="C89" s="190"/>
      <c r="D89" s="191"/>
      <c r="E89" s="190"/>
      <c r="F89" s="191"/>
      <c r="G89" s="190"/>
      <c r="H89" s="190"/>
      <c r="I89" s="192"/>
      <c r="J89" s="192"/>
      <c r="K89" s="192"/>
      <c r="L89" s="192"/>
      <c r="M89" s="192"/>
      <c r="N89" s="192"/>
      <c r="O89" s="192"/>
      <c r="P89" s="192"/>
      <c r="Q89" s="192"/>
      <c r="R89" s="192"/>
      <c r="S89" s="192"/>
      <c r="T89" s="192"/>
      <c r="U89" s="192"/>
      <c r="V89" s="192"/>
      <c r="W89" s="192"/>
      <c r="X89" s="192"/>
      <c r="Y89" s="192"/>
      <c r="Z89" s="192"/>
    </row>
    <row r="90" spans="1:26" ht="14.25" customHeight="1" x14ac:dyDescent="0.15">
      <c r="A90" s="190"/>
      <c r="B90" s="190"/>
      <c r="C90" s="190"/>
      <c r="D90" s="191"/>
      <c r="E90" s="190"/>
      <c r="F90" s="191"/>
      <c r="G90" s="190"/>
      <c r="H90" s="190"/>
      <c r="I90" s="192"/>
      <c r="J90" s="192"/>
      <c r="K90" s="192"/>
      <c r="L90" s="192"/>
      <c r="M90" s="192"/>
      <c r="N90" s="192"/>
      <c r="O90" s="192"/>
      <c r="P90" s="192"/>
      <c r="Q90" s="192"/>
      <c r="R90" s="192"/>
      <c r="S90" s="192"/>
      <c r="T90" s="192"/>
      <c r="U90" s="192"/>
      <c r="V90" s="192"/>
      <c r="W90" s="192"/>
      <c r="X90" s="192"/>
      <c r="Y90" s="192"/>
      <c r="Z90" s="192"/>
    </row>
    <row r="91" spans="1:26" ht="14.25" customHeight="1" x14ac:dyDescent="0.15">
      <c r="A91" s="190"/>
      <c r="B91" s="190"/>
      <c r="C91" s="190"/>
      <c r="D91" s="191"/>
      <c r="E91" s="190"/>
      <c r="F91" s="191"/>
      <c r="G91" s="190"/>
      <c r="H91" s="190"/>
      <c r="I91" s="192"/>
      <c r="J91" s="192"/>
      <c r="K91" s="192"/>
      <c r="L91" s="192"/>
      <c r="M91" s="192"/>
      <c r="N91" s="192"/>
      <c r="O91" s="192"/>
      <c r="P91" s="192"/>
      <c r="Q91" s="192"/>
      <c r="R91" s="192"/>
      <c r="S91" s="192"/>
      <c r="T91" s="192"/>
      <c r="U91" s="192"/>
      <c r="V91" s="192"/>
      <c r="W91" s="192"/>
      <c r="X91" s="192"/>
      <c r="Y91" s="192"/>
      <c r="Z91" s="192"/>
    </row>
    <row r="92" spans="1:26" ht="14.25" customHeight="1" x14ac:dyDescent="0.15">
      <c r="A92" s="190"/>
      <c r="B92" s="190"/>
      <c r="C92" s="190"/>
      <c r="D92" s="191"/>
      <c r="E92" s="190"/>
      <c r="F92" s="191"/>
      <c r="G92" s="190"/>
      <c r="H92" s="190"/>
      <c r="I92" s="192"/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</row>
    <row r="93" spans="1:26" ht="14.25" customHeight="1" x14ac:dyDescent="0.15">
      <c r="A93" s="190"/>
      <c r="B93" s="190"/>
      <c r="C93" s="190"/>
      <c r="D93" s="191"/>
      <c r="E93" s="190"/>
      <c r="F93" s="191"/>
      <c r="G93" s="190"/>
      <c r="H93" s="190"/>
      <c r="I93" s="192"/>
      <c r="J93" s="192"/>
      <c r="K93" s="192"/>
      <c r="L93" s="192"/>
      <c r="M93" s="192"/>
      <c r="N93" s="192"/>
      <c r="O93" s="192"/>
      <c r="P93" s="192"/>
      <c r="Q93" s="192"/>
      <c r="R93" s="192"/>
      <c r="S93" s="192"/>
      <c r="T93" s="192"/>
      <c r="U93" s="192"/>
      <c r="V93" s="192"/>
      <c r="W93" s="192"/>
      <c r="X93" s="192"/>
      <c r="Y93" s="192"/>
      <c r="Z93" s="192"/>
    </row>
    <row r="94" spans="1:26" ht="14.25" customHeight="1" x14ac:dyDescent="0.15">
      <c r="A94" s="190"/>
      <c r="B94" s="190"/>
      <c r="C94" s="190"/>
      <c r="D94" s="191"/>
      <c r="E94" s="190"/>
      <c r="F94" s="191"/>
      <c r="G94" s="190"/>
      <c r="H94" s="190"/>
      <c r="I94" s="192"/>
      <c r="J94" s="192"/>
      <c r="K94" s="192"/>
      <c r="L94" s="192"/>
      <c r="M94" s="192"/>
      <c r="N94" s="192"/>
      <c r="O94" s="192"/>
      <c r="P94" s="192"/>
      <c r="Q94" s="192"/>
      <c r="R94" s="192"/>
      <c r="S94" s="192"/>
      <c r="T94" s="192"/>
      <c r="U94" s="192"/>
      <c r="V94" s="192"/>
      <c r="W94" s="192"/>
      <c r="X94" s="192"/>
      <c r="Y94" s="192"/>
      <c r="Z94" s="192"/>
    </row>
    <row r="95" spans="1:26" ht="14.25" customHeight="1" x14ac:dyDescent="0.15">
      <c r="A95" s="190"/>
      <c r="B95" s="190"/>
      <c r="C95" s="190"/>
      <c r="D95" s="191"/>
      <c r="E95" s="190"/>
      <c r="F95" s="191"/>
      <c r="G95" s="190"/>
      <c r="H95" s="190"/>
      <c r="I95" s="192"/>
      <c r="J95" s="192"/>
      <c r="K95" s="192"/>
      <c r="L95" s="192"/>
      <c r="M95" s="192"/>
      <c r="N95" s="192"/>
      <c r="O95" s="192"/>
      <c r="P95" s="192"/>
      <c r="Q95" s="192"/>
      <c r="R95" s="192"/>
      <c r="S95" s="192"/>
      <c r="T95" s="192"/>
      <c r="U95" s="192"/>
      <c r="V95" s="192"/>
      <c r="W95" s="192"/>
      <c r="X95" s="192"/>
      <c r="Y95" s="192"/>
      <c r="Z95" s="192"/>
    </row>
    <row r="96" spans="1:26" ht="14.25" customHeight="1" x14ac:dyDescent="0.15">
      <c r="A96" s="190"/>
      <c r="B96" s="190"/>
      <c r="C96" s="190"/>
      <c r="D96" s="191"/>
      <c r="E96" s="190"/>
      <c r="F96" s="191"/>
      <c r="G96" s="190"/>
      <c r="H96" s="190"/>
      <c r="I96" s="192"/>
      <c r="J96" s="192"/>
      <c r="K96" s="192"/>
      <c r="L96" s="192"/>
      <c r="M96" s="192"/>
      <c r="N96" s="192"/>
      <c r="O96" s="192"/>
      <c r="P96" s="192"/>
      <c r="Q96" s="192"/>
      <c r="R96" s="192"/>
      <c r="S96" s="192"/>
      <c r="T96" s="192"/>
      <c r="U96" s="192"/>
      <c r="V96" s="192"/>
      <c r="W96" s="192"/>
      <c r="X96" s="192"/>
      <c r="Y96" s="192"/>
      <c r="Z96" s="192"/>
    </row>
    <row r="97" spans="1:26" ht="14.25" customHeight="1" x14ac:dyDescent="0.15">
      <c r="A97" s="190"/>
      <c r="B97" s="190"/>
      <c r="C97" s="190"/>
      <c r="D97" s="191"/>
      <c r="E97" s="190"/>
      <c r="F97" s="191"/>
      <c r="G97" s="190"/>
      <c r="H97" s="190"/>
      <c r="I97" s="192"/>
      <c r="J97" s="192"/>
      <c r="K97" s="192"/>
      <c r="L97" s="192"/>
      <c r="M97" s="192"/>
      <c r="N97" s="192"/>
      <c r="O97" s="192"/>
      <c r="P97" s="192"/>
      <c r="Q97" s="192"/>
      <c r="R97" s="192"/>
      <c r="S97" s="192"/>
      <c r="T97" s="192"/>
      <c r="U97" s="192"/>
      <c r="V97" s="192"/>
      <c r="W97" s="192"/>
      <c r="X97" s="192"/>
      <c r="Y97" s="192"/>
      <c r="Z97" s="192"/>
    </row>
    <row r="98" spans="1:26" ht="14.25" customHeight="1" x14ac:dyDescent="0.15">
      <c r="A98" s="190"/>
      <c r="B98" s="190"/>
      <c r="C98" s="190"/>
      <c r="D98" s="191"/>
      <c r="E98" s="190"/>
      <c r="F98" s="191"/>
      <c r="G98" s="190"/>
      <c r="H98" s="190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</row>
    <row r="99" spans="1:26" ht="14.25" customHeight="1" x14ac:dyDescent="0.15">
      <c r="A99" s="190"/>
      <c r="B99" s="190"/>
      <c r="C99" s="190"/>
      <c r="D99" s="191"/>
      <c r="E99" s="190"/>
      <c r="F99" s="191"/>
      <c r="G99" s="190"/>
      <c r="H99" s="190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</row>
    <row r="100" spans="1:26" ht="14.25" customHeight="1" x14ac:dyDescent="0.15">
      <c r="A100" s="190"/>
      <c r="B100" s="190"/>
      <c r="C100" s="190"/>
      <c r="D100" s="191"/>
      <c r="E100" s="190"/>
      <c r="F100" s="191"/>
      <c r="G100" s="190"/>
      <c r="H100" s="190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</row>
    <row r="101" spans="1:26" ht="14.25" customHeight="1" x14ac:dyDescent="0.15">
      <c r="A101" s="190"/>
      <c r="B101" s="190"/>
      <c r="C101" s="190"/>
      <c r="D101" s="191"/>
      <c r="E101" s="190"/>
      <c r="F101" s="191"/>
      <c r="G101" s="190"/>
      <c r="H101" s="190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</row>
    <row r="102" spans="1:26" ht="14.25" customHeight="1" x14ac:dyDescent="0.15">
      <c r="A102" s="190"/>
      <c r="B102" s="190"/>
      <c r="C102" s="190"/>
      <c r="D102" s="191"/>
      <c r="E102" s="190"/>
      <c r="F102" s="191"/>
      <c r="G102" s="190"/>
      <c r="H102" s="190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</row>
    <row r="103" spans="1:26" ht="14.25" customHeight="1" x14ac:dyDescent="0.15">
      <c r="A103" s="190"/>
      <c r="B103" s="190"/>
      <c r="C103" s="190"/>
      <c r="D103" s="191"/>
      <c r="E103" s="190"/>
      <c r="F103" s="191"/>
      <c r="G103" s="190"/>
      <c r="H103" s="190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</row>
    <row r="104" spans="1:26" ht="14.25" customHeight="1" x14ac:dyDescent="0.15">
      <c r="A104" s="190"/>
      <c r="B104" s="190"/>
      <c r="C104" s="190"/>
      <c r="D104" s="191"/>
      <c r="E104" s="190"/>
      <c r="F104" s="191"/>
      <c r="G104" s="190"/>
      <c r="H104" s="190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</row>
    <row r="105" spans="1:26" ht="14.25" customHeight="1" x14ac:dyDescent="0.15">
      <c r="A105" s="190"/>
      <c r="B105" s="190"/>
      <c r="C105" s="190"/>
      <c r="D105" s="191"/>
      <c r="E105" s="190"/>
      <c r="F105" s="191"/>
      <c r="G105" s="190"/>
      <c r="H105" s="190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</row>
    <row r="106" spans="1:26" ht="14.25" customHeight="1" x14ac:dyDescent="0.15">
      <c r="A106" s="190"/>
      <c r="B106" s="190"/>
      <c r="C106" s="190"/>
      <c r="D106" s="191"/>
      <c r="E106" s="190"/>
      <c r="F106" s="191"/>
      <c r="G106" s="190"/>
      <c r="H106" s="190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</row>
    <row r="107" spans="1:26" ht="14.25" customHeight="1" x14ac:dyDescent="0.15">
      <c r="A107" s="190"/>
      <c r="B107" s="190"/>
      <c r="C107" s="190"/>
      <c r="D107" s="191"/>
      <c r="E107" s="190"/>
      <c r="F107" s="191"/>
      <c r="G107" s="190"/>
      <c r="H107" s="190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</row>
    <row r="108" spans="1:26" ht="14.25" customHeight="1" x14ac:dyDescent="0.15">
      <c r="A108" s="190"/>
      <c r="B108" s="190"/>
      <c r="C108" s="190"/>
      <c r="D108" s="191"/>
      <c r="E108" s="190"/>
      <c r="F108" s="191"/>
      <c r="G108" s="190"/>
      <c r="H108" s="190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92"/>
    </row>
    <row r="109" spans="1:26" ht="14.25" customHeight="1" x14ac:dyDescent="0.15">
      <c r="A109" s="190"/>
      <c r="B109" s="190"/>
      <c r="C109" s="190"/>
      <c r="D109" s="191"/>
      <c r="E109" s="190"/>
      <c r="F109" s="191"/>
      <c r="G109" s="190"/>
      <c r="H109" s="190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</row>
    <row r="110" spans="1:26" ht="14.25" customHeight="1" x14ac:dyDescent="0.15">
      <c r="A110" s="190"/>
      <c r="B110" s="190"/>
      <c r="C110" s="190"/>
      <c r="D110" s="191"/>
      <c r="E110" s="190"/>
      <c r="F110" s="191"/>
      <c r="G110" s="190"/>
      <c r="H110" s="190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</row>
    <row r="111" spans="1:26" ht="14.25" customHeight="1" x14ac:dyDescent="0.15">
      <c r="A111" s="190"/>
      <c r="B111" s="190"/>
      <c r="C111" s="190"/>
      <c r="D111" s="191"/>
      <c r="E111" s="190"/>
      <c r="F111" s="191"/>
      <c r="G111" s="190"/>
      <c r="H111" s="190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</row>
    <row r="112" spans="1:26" ht="14.25" customHeight="1" x14ac:dyDescent="0.15">
      <c r="A112" s="190"/>
      <c r="B112" s="190"/>
      <c r="C112" s="190"/>
      <c r="D112" s="191"/>
      <c r="E112" s="190"/>
      <c r="F112" s="191"/>
      <c r="G112" s="190"/>
      <c r="H112" s="190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</row>
    <row r="113" spans="1:26" ht="14.25" customHeight="1" x14ac:dyDescent="0.15">
      <c r="A113" s="190"/>
      <c r="B113" s="190"/>
      <c r="C113" s="190"/>
      <c r="D113" s="191"/>
      <c r="E113" s="190"/>
      <c r="F113" s="191"/>
      <c r="G113" s="190"/>
      <c r="H113" s="190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</row>
    <row r="114" spans="1:26" ht="14.25" customHeight="1" x14ac:dyDescent="0.15">
      <c r="A114" s="190"/>
      <c r="B114" s="190"/>
      <c r="C114" s="190"/>
      <c r="D114" s="191"/>
      <c r="E114" s="190"/>
      <c r="F114" s="191"/>
      <c r="G114" s="190"/>
      <c r="H114" s="190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</row>
    <row r="115" spans="1:26" ht="14.25" customHeight="1" x14ac:dyDescent="0.15">
      <c r="A115" s="190"/>
      <c r="B115" s="190"/>
      <c r="C115" s="190"/>
      <c r="D115" s="191"/>
      <c r="E115" s="190"/>
      <c r="F115" s="191"/>
      <c r="G115" s="190"/>
      <c r="H115" s="190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</row>
    <row r="116" spans="1:26" ht="14.25" customHeight="1" x14ac:dyDescent="0.15">
      <c r="A116" s="190"/>
      <c r="B116" s="190"/>
      <c r="C116" s="190"/>
      <c r="D116" s="191"/>
      <c r="E116" s="190"/>
      <c r="F116" s="191"/>
      <c r="G116" s="190"/>
      <c r="H116" s="190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</row>
    <row r="117" spans="1:26" ht="14.25" customHeight="1" x14ac:dyDescent="0.15">
      <c r="A117" s="190"/>
      <c r="B117" s="190"/>
      <c r="C117" s="190"/>
      <c r="D117" s="191"/>
      <c r="E117" s="190"/>
      <c r="F117" s="191"/>
      <c r="G117" s="190"/>
      <c r="H117" s="190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</row>
    <row r="118" spans="1:26" ht="14.25" customHeight="1" x14ac:dyDescent="0.15">
      <c r="A118" s="190"/>
      <c r="B118" s="190"/>
      <c r="C118" s="190"/>
      <c r="D118" s="191"/>
      <c r="E118" s="190"/>
      <c r="F118" s="191"/>
      <c r="G118" s="190"/>
      <c r="H118" s="190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</row>
    <row r="119" spans="1:26" ht="14.25" customHeight="1" x14ac:dyDescent="0.15">
      <c r="A119" s="190"/>
      <c r="B119" s="190"/>
      <c r="C119" s="190"/>
      <c r="D119" s="191"/>
      <c r="E119" s="190"/>
      <c r="F119" s="191"/>
      <c r="G119" s="190"/>
      <c r="H119" s="190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</row>
    <row r="120" spans="1:26" ht="14.25" customHeight="1" x14ac:dyDescent="0.15">
      <c r="A120" s="190"/>
      <c r="B120" s="190"/>
      <c r="C120" s="190"/>
      <c r="D120" s="191"/>
      <c r="E120" s="190"/>
      <c r="F120" s="191"/>
      <c r="G120" s="190"/>
      <c r="H120" s="190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</row>
    <row r="121" spans="1:26" ht="14.25" customHeight="1" x14ac:dyDescent="0.15">
      <c r="A121" s="190"/>
      <c r="B121" s="190"/>
      <c r="C121" s="190"/>
      <c r="D121" s="191"/>
      <c r="E121" s="190"/>
      <c r="F121" s="191"/>
      <c r="G121" s="190"/>
      <c r="H121" s="190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</row>
    <row r="122" spans="1:26" ht="14.25" customHeight="1" x14ac:dyDescent="0.15">
      <c r="A122" s="190"/>
      <c r="B122" s="190"/>
      <c r="C122" s="190"/>
      <c r="D122" s="191"/>
      <c r="E122" s="190"/>
      <c r="F122" s="191"/>
      <c r="G122" s="190"/>
      <c r="H122" s="190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</row>
    <row r="123" spans="1:26" ht="14.25" customHeight="1" x14ac:dyDescent="0.15">
      <c r="A123" s="190"/>
      <c r="B123" s="190"/>
      <c r="C123" s="190"/>
      <c r="D123" s="191"/>
      <c r="E123" s="190"/>
      <c r="F123" s="191"/>
      <c r="G123" s="190"/>
      <c r="H123" s="190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</row>
    <row r="124" spans="1:26" ht="14.25" customHeight="1" x14ac:dyDescent="0.15">
      <c r="A124" s="190"/>
      <c r="B124" s="190"/>
      <c r="C124" s="190"/>
      <c r="D124" s="191"/>
      <c r="E124" s="190"/>
      <c r="F124" s="191"/>
      <c r="G124" s="190"/>
      <c r="H124" s="190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</row>
    <row r="125" spans="1:26" ht="14.25" customHeight="1" x14ac:dyDescent="0.15">
      <c r="A125" s="190"/>
      <c r="B125" s="190"/>
      <c r="C125" s="190"/>
      <c r="D125" s="191"/>
      <c r="E125" s="190"/>
      <c r="F125" s="191"/>
      <c r="G125" s="190"/>
      <c r="H125" s="190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</row>
    <row r="126" spans="1:26" ht="14.25" customHeight="1" x14ac:dyDescent="0.15">
      <c r="A126" s="190"/>
      <c r="B126" s="190"/>
      <c r="C126" s="190"/>
      <c r="D126" s="191"/>
      <c r="E126" s="190"/>
      <c r="F126" s="191"/>
      <c r="G126" s="190"/>
      <c r="H126" s="190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</row>
    <row r="127" spans="1:26" ht="14.25" customHeight="1" x14ac:dyDescent="0.15">
      <c r="A127" s="190"/>
      <c r="B127" s="190"/>
      <c r="C127" s="190"/>
      <c r="D127" s="191"/>
      <c r="E127" s="190"/>
      <c r="F127" s="191"/>
      <c r="G127" s="190"/>
      <c r="H127" s="190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Y127" s="192"/>
      <c r="Z127" s="192"/>
    </row>
    <row r="128" spans="1:26" ht="14.25" customHeight="1" x14ac:dyDescent="0.15">
      <c r="A128" s="190"/>
      <c r="B128" s="190"/>
      <c r="C128" s="190"/>
      <c r="D128" s="191"/>
      <c r="E128" s="190"/>
      <c r="F128" s="191"/>
      <c r="G128" s="190"/>
      <c r="H128" s="190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</row>
    <row r="129" spans="1:26" ht="14.25" customHeight="1" x14ac:dyDescent="0.15">
      <c r="A129" s="190"/>
      <c r="B129" s="190"/>
      <c r="C129" s="190"/>
      <c r="D129" s="191"/>
      <c r="E129" s="190"/>
      <c r="F129" s="191"/>
      <c r="G129" s="190"/>
      <c r="H129" s="190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Y129" s="192"/>
      <c r="Z129" s="192"/>
    </row>
    <row r="130" spans="1:26" ht="14.25" customHeight="1" x14ac:dyDescent="0.15">
      <c r="A130" s="190"/>
      <c r="B130" s="190"/>
      <c r="C130" s="190"/>
      <c r="D130" s="191"/>
      <c r="E130" s="190"/>
      <c r="F130" s="191"/>
      <c r="G130" s="190"/>
      <c r="H130" s="190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</row>
    <row r="131" spans="1:26" ht="14.25" customHeight="1" x14ac:dyDescent="0.15">
      <c r="A131" s="190"/>
      <c r="B131" s="190"/>
      <c r="C131" s="190"/>
      <c r="D131" s="191"/>
      <c r="E131" s="190"/>
      <c r="F131" s="191"/>
      <c r="G131" s="190"/>
      <c r="H131" s="190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</row>
    <row r="132" spans="1:26" ht="14.25" customHeight="1" x14ac:dyDescent="0.15">
      <c r="A132" s="190"/>
      <c r="B132" s="190"/>
      <c r="C132" s="190"/>
      <c r="D132" s="191"/>
      <c r="E132" s="190"/>
      <c r="F132" s="191"/>
      <c r="G132" s="190"/>
      <c r="H132" s="190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</row>
    <row r="133" spans="1:26" ht="14.25" customHeight="1" x14ac:dyDescent="0.15">
      <c r="A133" s="190"/>
      <c r="B133" s="190"/>
      <c r="C133" s="190"/>
      <c r="D133" s="191"/>
      <c r="E133" s="190"/>
      <c r="F133" s="191"/>
      <c r="G133" s="190"/>
      <c r="H133" s="190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</row>
    <row r="134" spans="1:26" ht="14.25" customHeight="1" x14ac:dyDescent="0.15">
      <c r="A134" s="190"/>
      <c r="B134" s="190"/>
      <c r="C134" s="190"/>
      <c r="D134" s="191"/>
      <c r="E134" s="190"/>
      <c r="F134" s="191"/>
      <c r="G134" s="190"/>
      <c r="H134" s="190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</row>
    <row r="135" spans="1:26" ht="14.25" customHeight="1" x14ac:dyDescent="0.15">
      <c r="A135" s="190"/>
      <c r="B135" s="190"/>
      <c r="C135" s="190"/>
      <c r="D135" s="191"/>
      <c r="E135" s="190"/>
      <c r="F135" s="191"/>
      <c r="G135" s="190"/>
      <c r="H135" s="190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</row>
    <row r="136" spans="1:26" ht="14.25" customHeight="1" x14ac:dyDescent="0.15">
      <c r="A136" s="190"/>
      <c r="B136" s="190"/>
      <c r="C136" s="190"/>
      <c r="D136" s="191"/>
      <c r="E136" s="190"/>
      <c r="F136" s="191"/>
      <c r="G136" s="190"/>
      <c r="H136" s="190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</row>
    <row r="137" spans="1:26" ht="14.25" customHeight="1" x14ac:dyDescent="0.15">
      <c r="A137" s="190"/>
      <c r="B137" s="190"/>
      <c r="C137" s="190"/>
      <c r="D137" s="191"/>
      <c r="E137" s="190"/>
      <c r="F137" s="191"/>
      <c r="G137" s="190"/>
      <c r="H137" s="190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</row>
    <row r="138" spans="1:26" ht="14.25" customHeight="1" x14ac:dyDescent="0.15">
      <c r="A138" s="190"/>
      <c r="B138" s="190"/>
      <c r="C138" s="190"/>
      <c r="D138" s="191"/>
      <c r="E138" s="190"/>
      <c r="F138" s="191"/>
      <c r="G138" s="190"/>
      <c r="H138" s="190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</row>
    <row r="139" spans="1:26" ht="14.25" customHeight="1" x14ac:dyDescent="0.15">
      <c r="A139" s="190"/>
      <c r="B139" s="190"/>
      <c r="C139" s="190"/>
      <c r="D139" s="191"/>
      <c r="E139" s="190"/>
      <c r="F139" s="191"/>
      <c r="G139" s="190"/>
      <c r="H139" s="190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</row>
    <row r="140" spans="1:26" ht="14.25" customHeight="1" x14ac:dyDescent="0.15">
      <c r="A140" s="190"/>
      <c r="B140" s="190"/>
      <c r="C140" s="190"/>
      <c r="D140" s="191"/>
      <c r="E140" s="190"/>
      <c r="F140" s="191"/>
      <c r="G140" s="190"/>
      <c r="H140" s="190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</row>
    <row r="141" spans="1:26" ht="14.25" customHeight="1" x14ac:dyDescent="0.15">
      <c r="A141" s="190"/>
      <c r="B141" s="190"/>
      <c r="C141" s="190"/>
      <c r="D141" s="191"/>
      <c r="E141" s="190"/>
      <c r="F141" s="191"/>
      <c r="G141" s="190"/>
      <c r="H141" s="190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</row>
    <row r="142" spans="1:26" ht="14.25" customHeight="1" x14ac:dyDescent="0.15">
      <c r="A142" s="190"/>
      <c r="B142" s="190"/>
      <c r="C142" s="190"/>
      <c r="D142" s="191"/>
      <c r="E142" s="190"/>
      <c r="F142" s="191"/>
      <c r="G142" s="190"/>
      <c r="H142" s="190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</row>
    <row r="143" spans="1:26" ht="14.25" customHeight="1" x14ac:dyDescent="0.15">
      <c r="A143" s="190"/>
      <c r="B143" s="190"/>
      <c r="C143" s="190"/>
      <c r="D143" s="191"/>
      <c r="E143" s="190"/>
      <c r="F143" s="191"/>
      <c r="G143" s="190"/>
      <c r="H143" s="190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</row>
    <row r="144" spans="1:26" ht="14.25" customHeight="1" x14ac:dyDescent="0.15">
      <c r="A144" s="190"/>
      <c r="B144" s="190"/>
      <c r="C144" s="190"/>
      <c r="D144" s="191"/>
      <c r="E144" s="190"/>
      <c r="F144" s="191"/>
      <c r="G144" s="190"/>
      <c r="H144" s="190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</row>
    <row r="145" spans="1:26" ht="14.25" customHeight="1" x14ac:dyDescent="0.15">
      <c r="A145" s="190"/>
      <c r="B145" s="190"/>
      <c r="C145" s="190"/>
      <c r="D145" s="191"/>
      <c r="E145" s="190"/>
      <c r="F145" s="191"/>
      <c r="G145" s="190"/>
      <c r="H145" s="190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</row>
    <row r="146" spans="1:26" ht="14.25" customHeight="1" x14ac:dyDescent="0.15">
      <c r="A146" s="190"/>
      <c r="B146" s="190"/>
      <c r="C146" s="190"/>
      <c r="D146" s="191"/>
      <c r="E146" s="190"/>
      <c r="F146" s="191"/>
      <c r="G146" s="190"/>
      <c r="H146" s="190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</row>
    <row r="147" spans="1:26" ht="14.25" customHeight="1" x14ac:dyDescent="0.15">
      <c r="A147" s="190"/>
      <c r="B147" s="190"/>
      <c r="C147" s="190"/>
      <c r="D147" s="191"/>
      <c r="E147" s="190"/>
      <c r="F147" s="191"/>
      <c r="G147" s="190"/>
      <c r="H147" s="190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</row>
    <row r="148" spans="1:26" ht="14.25" customHeight="1" x14ac:dyDescent="0.15">
      <c r="A148" s="190"/>
      <c r="B148" s="190"/>
      <c r="C148" s="190"/>
      <c r="D148" s="191"/>
      <c r="E148" s="190"/>
      <c r="F148" s="191"/>
      <c r="G148" s="190"/>
      <c r="H148" s="190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</row>
    <row r="149" spans="1:26" ht="14.25" customHeight="1" x14ac:dyDescent="0.15">
      <c r="A149" s="190"/>
      <c r="B149" s="190"/>
      <c r="C149" s="190"/>
      <c r="D149" s="191"/>
      <c r="E149" s="190"/>
      <c r="F149" s="191"/>
      <c r="G149" s="190"/>
      <c r="H149" s="190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Y149" s="192"/>
      <c r="Z149" s="192"/>
    </row>
    <row r="150" spans="1:26" ht="14.25" customHeight="1" x14ac:dyDescent="0.15">
      <c r="A150" s="190"/>
      <c r="B150" s="190"/>
      <c r="C150" s="190"/>
      <c r="D150" s="191"/>
      <c r="E150" s="190"/>
      <c r="F150" s="191"/>
      <c r="G150" s="190"/>
      <c r="H150" s="190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</row>
    <row r="151" spans="1:26" ht="14.25" customHeight="1" x14ac:dyDescent="0.15">
      <c r="A151" s="190"/>
      <c r="B151" s="190"/>
      <c r="C151" s="190"/>
      <c r="D151" s="191"/>
      <c r="E151" s="190"/>
      <c r="F151" s="191"/>
      <c r="G151" s="190"/>
      <c r="H151" s="190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</row>
    <row r="152" spans="1:26" ht="14.25" customHeight="1" x14ac:dyDescent="0.15">
      <c r="A152" s="190"/>
      <c r="B152" s="190"/>
      <c r="C152" s="190"/>
      <c r="D152" s="191"/>
      <c r="E152" s="190"/>
      <c r="F152" s="191"/>
      <c r="G152" s="190"/>
      <c r="H152" s="190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Y152" s="192"/>
      <c r="Z152" s="192"/>
    </row>
    <row r="153" spans="1:26" ht="14.25" customHeight="1" x14ac:dyDescent="0.15">
      <c r="A153" s="190"/>
      <c r="B153" s="190"/>
      <c r="C153" s="190"/>
      <c r="D153" s="191"/>
      <c r="E153" s="190"/>
      <c r="F153" s="191"/>
      <c r="G153" s="190"/>
      <c r="H153" s="190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</row>
    <row r="154" spans="1:26" ht="14.25" customHeight="1" x14ac:dyDescent="0.15">
      <c r="A154" s="190"/>
      <c r="B154" s="190"/>
      <c r="C154" s="190"/>
      <c r="D154" s="191"/>
      <c r="E154" s="190"/>
      <c r="F154" s="191"/>
      <c r="G154" s="190"/>
      <c r="H154" s="190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</row>
    <row r="155" spans="1:26" ht="14.25" customHeight="1" x14ac:dyDescent="0.15">
      <c r="A155" s="190"/>
      <c r="B155" s="190"/>
      <c r="C155" s="190"/>
      <c r="D155" s="191"/>
      <c r="E155" s="190"/>
      <c r="F155" s="191"/>
      <c r="G155" s="190"/>
      <c r="H155" s="190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</row>
    <row r="156" spans="1:26" ht="14.25" customHeight="1" x14ac:dyDescent="0.15">
      <c r="A156" s="190"/>
      <c r="B156" s="190"/>
      <c r="C156" s="190"/>
      <c r="D156" s="191"/>
      <c r="E156" s="190"/>
      <c r="F156" s="191"/>
      <c r="G156" s="190"/>
      <c r="H156" s="190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</row>
    <row r="157" spans="1:26" ht="14.25" customHeight="1" x14ac:dyDescent="0.15">
      <c r="A157" s="190"/>
      <c r="B157" s="190"/>
      <c r="C157" s="190"/>
      <c r="D157" s="191"/>
      <c r="E157" s="190"/>
      <c r="F157" s="191"/>
      <c r="G157" s="190"/>
      <c r="H157" s="190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</row>
    <row r="158" spans="1:26" ht="14.25" customHeight="1" x14ac:dyDescent="0.15">
      <c r="A158" s="190"/>
      <c r="B158" s="190"/>
      <c r="C158" s="190"/>
      <c r="D158" s="191"/>
      <c r="E158" s="190"/>
      <c r="F158" s="191"/>
      <c r="G158" s="190"/>
      <c r="H158" s="190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</row>
    <row r="159" spans="1:26" ht="14.25" customHeight="1" x14ac:dyDescent="0.15">
      <c r="A159" s="190"/>
      <c r="B159" s="190"/>
      <c r="C159" s="190"/>
      <c r="D159" s="191"/>
      <c r="E159" s="190"/>
      <c r="F159" s="191"/>
      <c r="G159" s="190"/>
      <c r="H159" s="190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</row>
    <row r="160" spans="1:26" ht="14.25" customHeight="1" x14ac:dyDescent="0.15">
      <c r="A160" s="190"/>
      <c r="B160" s="190"/>
      <c r="C160" s="190"/>
      <c r="D160" s="191"/>
      <c r="E160" s="190"/>
      <c r="F160" s="191"/>
      <c r="G160" s="190"/>
      <c r="H160" s="190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</row>
    <row r="161" spans="1:26" ht="14.25" customHeight="1" x14ac:dyDescent="0.15">
      <c r="A161" s="190"/>
      <c r="B161" s="190"/>
      <c r="C161" s="190"/>
      <c r="D161" s="191"/>
      <c r="E161" s="190"/>
      <c r="F161" s="191"/>
      <c r="G161" s="190"/>
      <c r="H161" s="190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Y161" s="192"/>
      <c r="Z161" s="192"/>
    </row>
    <row r="162" spans="1:26" ht="14.25" customHeight="1" x14ac:dyDescent="0.15">
      <c r="A162" s="190"/>
      <c r="B162" s="190"/>
      <c r="C162" s="190"/>
      <c r="D162" s="191"/>
      <c r="E162" s="190"/>
      <c r="F162" s="191"/>
      <c r="G162" s="190"/>
      <c r="H162" s="190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  <c r="Z162" s="192"/>
    </row>
    <row r="163" spans="1:26" ht="14.25" customHeight="1" x14ac:dyDescent="0.15">
      <c r="A163" s="190"/>
      <c r="B163" s="190"/>
      <c r="C163" s="190"/>
      <c r="D163" s="191"/>
      <c r="E163" s="190"/>
      <c r="F163" s="191"/>
      <c r="G163" s="190"/>
      <c r="H163" s="190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</row>
    <row r="164" spans="1:26" ht="14.25" customHeight="1" x14ac:dyDescent="0.15">
      <c r="A164" s="190"/>
      <c r="B164" s="190"/>
      <c r="C164" s="190"/>
      <c r="D164" s="191"/>
      <c r="E164" s="190"/>
      <c r="F164" s="191"/>
      <c r="G164" s="190"/>
      <c r="H164" s="190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</row>
    <row r="165" spans="1:26" ht="14.25" customHeight="1" x14ac:dyDescent="0.15">
      <c r="A165" s="190"/>
      <c r="B165" s="190"/>
      <c r="C165" s="190"/>
      <c r="D165" s="191"/>
      <c r="E165" s="190"/>
      <c r="F165" s="191"/>
      <c r="G165" s="190"/>
      <c r="H165" s="190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Y165" s="192"/>
      <c r="Z165" s="192"/>
    </row>
    <row r="166" spans="1:26" ht="14.25" customHeight="1" x14ac:dyDescent="0.15">
      <c r="A166" s="190"/>
      <c r="B166" s="190"/>
      <c r="C166" s="190"/>
      <c r="D166" s="191"/>
      <c r="E166" s="190"/>
      <c r="F166" s="191"/>
      <c r="G166" s="190"/>
      <c r="H166" s="190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</row>
    <row r="167" spans="1:26" ht="14.25" customHeight="1" x14ac:dyDescent="0.15">
      <c r="A167" s="190"/>
      <c r="B167" s="190"/>
      <c r="C167" s="190"/>
      <c r="D167" s="191"/>
      <c r="E167" s="190"/>
      <c r="F167" s="191"/>
      <c r="G167" s="190"/>
      <c r="H167" s="190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Y167" s="192"/>
      <c r="Z167" s="192"/>
    </row>
    <row r="168" spans="1:26" ht="14.25" customHeight="1" x14ac:dyDescent="0.15">
      <c r="A168" s="190"/>
      <c r="B168" s="190"/>
      <c r="C168" s="190"/>
      <c r="D168" s="191"/>
      <c r="E168" s="190"/>
      <c r="F168" s="191"/>
      <c r="G168" s="190"/>
      <c r="H168" s="190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Y168" s="192"/>
      <c r="Z168" s="192"/>
    </row>
    <row r="169" spans="1:26" ht="14.25" customHeight="1" x14ac:dyDescent="0.15">
      <c r="A169" s="190"/>
      <c r="B169" s="190"/>
      <c r="C169" s="190"/>
      <c r="D169" s="191"/>
      <c r="E169" s="190"/>
      <c r="F169" s="191"/>
      <c r="G169" s="190"/>
      <c r="H169" s="190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Y169" s="192"/>
      <c r="Z169" s="192"/>
    </row>
    <row r="170" spans="1:26" ht="14.25" customHeight="1" x14ac:dyDescent="0.15">
      <c r="A170" s="190"/>
      <c r="B170" s="190"/>
      <c r="C170" s="190"/>
      <c r="D170" s="191"/>
      <c r="E170" s="190"/>
      <c r="F170" s="191"/>
      <c r="G170" s="190"/>
      <c r="H170" s="190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Y170" s="192"/>
      <c r="Z170" s="192"/>
    </row>
    <row r="171" spans="1:26" ht="14.25" customHeight="1" x14ac:dyDescent="0.15">
      <c r="A171" s="190"/>
      <c r="B171" s="190"/>
      <c r="C171" s="190"/>
      <c r="D171" s="191"/>
      <c r="E171" s="190"/>
      <c r="F171" s="191"/>
      <c r="G171" s="190"/>
      <c r="H171" s="190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Y171" s="192"/>
      <c r="Z171" s="192"/>
    </row>
    <row r="172" spans="1:26" ht="14.25" customHeight="1" x14ac:dyDescent="0.15">
      <c r="A172" s="190"/>
      <c r="B172" s="190"/>
      <c r="C172" s="190"/>
      <c r="D172" s="191"/>
      <c r="E172" s="190"/>
      <c r="F172" s="191"/>
      <c r="G172" s="190"/>
      <c r="H172" s="190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Y172" s="192"/>
      <c r="Z172" s="192"/>
    </row>
    <row r="173" spans="1:26" ht="14.25" customHeight="1" x14ac:dyDescent="0.15">
      <c r="A173" s="190"/>
      <c r="B173" s="190"/>
      <c r="C173" s="190"/>
      <c r="D173" s="191"/>
      <c r="E173" s="190"/>
      <c r="F173" s="191"/>
      <c r="G173" s="190"/>
      <c r="H173" s="190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Y173" s="192"/>
      <c r="Z173" s="192"/>
    </row>
    <row r="174" spans="1:26" ht="14.25" customHeight="1" x14ac:dyDescent="0.15">
      <c r="A174" s="190"/>
      <c r="B174" s="190"/>
      <c r="C174" s="190"/>
      <c r="D174" s="191"/>
      <c r="E174" s="190"/>
      <c r="F174" s="191"/>
      <c r="G174" s="190"/>
      <c r="H174" s="190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Y174" s="192"/>
      <c r="Z174" s="192"/>
    </row>
    <row r="175" spans="1:26" ht="14.25" customHeight="1" x14ac:dyDescent="0.15">
      <c r="A175" s="190"/>
      <c r="B175" s="190"/>
      <c r="C175" s="190"/>
      <c r="D175" s="191"/>
      <c r="E175" s="190"/>
      <c r="F175" s="191"/>
      <c r="G175" s="190"/>
      <c r="H175" s="190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Y175" s="192"/>
      <c r="Z175" s="192"/>
    </row>
    <row r="176" spans="1:26" ht="14.25" customHeight="1" x14ac:dyDescent="0.15">
      <c r="A176" s="190"/>
      <c r="B176" s="190"/>
      <c r="C176" s="190"/>
      <c r="D176" s="191"/>
      <c r="E176" s="190"/>
      <c r="F176" s="191"/>
      <c r="G176" s="190"/>
      <c r="H176" s="190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Y176" s="192"/>
      <c r="Z176" s="192"/>
    </row>
    <row r="177" spans="1:26" ht="14.25" customHeight="1" x14ac:dyDescent="0.15">
      <c r="A177" s="190"/>
      <c r="B177" s="190"/>
      <c r="C177" s="190"/>
      <c r="D177" s="191"/>
      <c r="E177" s="190"/>
      <c r="F177" s="191"/>
      <c r="G177" s="190"/>
      <c r="H177" s="190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Y177" s="192"/>
      <c r="Z177" s="192"/>
    </row>
    <row r="178" spans="1:26" ht="14.25" customHeight="1" x14ac:dyDescent="0.15">
      <c r="A178" s="190"/>
      <c r="B178" s="190"/>
      <c r="C178" s="190"/>
      <c r="D178" s="191"/>
      <c r="E178" s="190"/>
      <c r="F178" s="191"/>
      <c r="G178" s="190"/>
      <c r="H178" s="190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Y178" s="192"/>
      <c r="Z178" s="192"/>
    </row>
    <row r="179" spans="1:26" ht="14.25" customHeight="1" x14ac:dyDescent="0.15">
      <c r="A179" s="190"/>
      <c r="B179" s="190"/>
      <c r="C179" s="190"/>
      <c r="D179" s="191"/>
      <c r="E179" s="190"/>
      <c r="F179" s="191"/>
      <c r="G179" s="190"/>
      <c r="H179" s="190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Y179" s="192"/>
      <c r="Z179" s="192"/>
    </row>
    <row r="180" spans="1:26" ht="14.25" customHeight="1" x14ac:dyDescent="0.15">
      <c r="A180" s="190"/>
      <c r="B180" s="190"/>
      <c r="C180" s="190"/>
      <c r="D180" s="191"/>
      <c r="E180" s="190"/>
      <c r="F180" s="191"/>
      <c r="G180" s="190"/>
      <c r="H180" s="190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Y180" s="192"/>
      <c r="Z180" s="192"/>
    </row>
    <row r="181" spans="1:26" ht="14.25" customHeight="1" x14ac:dyDescent="0.15">
      <c r="A181" s="190"/>
      <c r="B181" s="190"/>
      <c r="C181" s="190"/>
      <c r="D181" s="191"/>
      <c r="E181" s="190"/>
      <c r="F181" s="191"/>
      <c r="G181" s="190"/>
      <c r="H181" s="190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Y181" s="192"/>
      <c r="Z181" s="192"/>
    </row>
    <row r="182" spans="1:26" ht="14.25" customHeight="1" x14ac:dyDescent="0.15">
      <c r="A182" s="190"/>
      <c r="B182" s="190"/>
      <c r="C182" s="190"/>
      <c r="D182" s="191"/>
      <c r="E182" s="190"/>
      <c r="F182" s="191"/>
      <c r="G182" s="190"/>
      <c r="H182" s="190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Y182" s="192"/>
      <c r="Z182" s="192"/>
    </row>
    <row r="183" spans="1:26" ht="14.25" customHeight="1" x14ac:dyDescent="0.15">
      <c r="A183" s="190"/>
      <c r="B183" s="190"/>
      <c r="C183" s="190"/>
      <c r="D183" s="191"/>
      <c r="E183" s="190"/>
      <c r="F183" s="191"/>
      <c r="G183" s="190"/>
      <c r="H183" s="190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Y183" s="192"/>
      <c r="Z183" s="192"/>
    </row>
    <row r="184" spans="1:26" ht="14.25" customHeight="1" x14ac:dyDescent="0.15">
      <c r="A184" s="190"/>
      <c r="B184" s="190"/>
      <c r="C184" s="190"/>
      <c r="D184" s="191"/>
      <c r="E184" s="190"/>
      <c r="F184" s="191"/>
      <c r="G184" s="190"/>
      <c r="H184" s="190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Y184" s="192"/>
      <c r="Z184" s="192"/>
    </row>
    <row r="185" spans="1:26" ht="14.25" customHeight="1" x14ac:dyDescent="0.15">
      <c r="A185" s="190"/>
      <c r="B185" s="190"/>
      <c r="C185" s="190"/>
      <c r="D185" s="191"/>
      <c r="E185" s="190"/>
      <c r="F185" s="191"/>
      <c r="G185" s="190"/>
      <c r="H185" s="190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Y185" s="192"/>
      <c r="Z185" s="192"/>
    </row>
    <row r="186" spans="1:26" ht="14.25" customHeight="1" x14ac:dyDescent="0.15">
      <c r="A186" s="190"/>
      <c r="B186" s="190"/>
      <c r="C186" s="190"/>
      <c r="D186" s="191"/>
      <c r="E186" s="190"/>
      <c r="F186" s="191"/>
      <c r="G186" s="190"/>
      <c r="H186" s="190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Y186" s="192"/>
      <c r="Z186" s="192"/>
    </row>
    <row r="187" spans="1:26" ht="14.25" customHeight="1" x14ac:dyDescent="0.15">
      <c r="A187" s="190"/>
      <c r="B187" s="190"/>
      <c r="C187" s="190"/>
      <c r="D187" s="191"/>
      <c r="E187" s="190"/>
      <c r="F187" s="191"/>
      <c r="G187" s="190"/>
      <c r="H187" s="190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Y187" s="192"/>
      <c r="Z187" s="192"/>
    </row>
    <row r="188" spans="1:26" ht="14.25" customHeight="1" x14ac:dyDescent="0.15">
      <c r="A188" s="190"/>
      <c r="B188" s="190"/>
      <c r="C188" s="190"/>
      <c r="D188" s="191"/>
      <c r="E188" s="190"/>
      <c r="F188" s="191"/>
      <c r="G188" s="190"/>
      <c r="H188" s="190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</row>
    <row r="189" spans="1:26" ht="14.25" customHeight="1" x14ac:dyDescent="0.15">
      <c r="A189" s="190"/>
      <c r="B189" s="190"/>
      <c r="C189" s="190"/>
      <c r="D189" s="191"/>
      <c r="E189" s="190"/>
      <c r="F189" s="191"/>
      <c r="G189" s="190"/>
      <c r="H189" s="190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Y189" s="192"/>
      <c r="Z189" s="192"/>
    </row>
    <row r="190" spans="1:26" ht="14.25" customHeight="1" x14ac:dyDescent="0.15">
      <c r="A190" s="190"/>
      <c r="B190" s="190"/>
      <c r="C190" s="190"/>
      <c r="D190" s="191"/>
      <c r="E190" s="190"/>
      <c r="F190" s="191"/>
      <c r="G190" s="190"/>
      <c r="H190" s="190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Y190" s="192"/>
      <c r="Z190" s="192"/>
    </row>
    <row r="191" spans="1:26" ht="14.25" customHeight="1" x14ac:dyDescent="0.15">
      <c r="A191" s="190"/>
      <c r="B191" s="190"/>
      <c r="C191" s="190"/>
      <c r="D191" s="191"/>
      <c r="E191" s="190"/>
      <c r="F191" s="191"/>
      <c r="G191" s="190"/>
      <c r="H191" s="190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Y191" s="192"/>
      <c r="Z191" s="192"/>
    </row>
    <row r="192" spans="1:26" ht="14.25" customHeight="1" x14ac:dyDescent="0.15">
      <c r="A192" s="190"/>
      <c r="B192" s="190"/>
      <c r="C192" s="190"/>
      <c r="D192" s="191"/>
      <c r="E192" s="190"/>
      <c r="F192" s="191"/>
      <c r="G192" s="190"/>
      <c r="H192" s="190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Y192" s="192"/>
      <c r="Z192" s="192"/>
    </row>
    <row r="193" spans="1:26" ht="14.25" customHeight="1" x14ac:dyDescent="0.15">
      <c r="A193" s="190"/>
      <c r="B193" s="190"/>
      <c r="C193" s="190"/>
      <c r="D193" s="191"/>
      <c r="E193" s="190"/>
      <c r="F193" s="191"/>
      <c r="G193" s="190"/>
      <c r="H193" s="190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Y193" s="192"/>
      <c r="Z193" s="192"/>
    </row>
    <row r="194" spans="1:26" ht="14.25" customHeight="1" x14ac:dyDescent="0.15">
      <c r="A194" s="190"/>
      <c r="B194" s="190"/>
      <c r="C194" s="190"/>
      <c r="D194" s="191"/>
      <c r="E194" s="190"/>
      <c r="F194" s="191"/>
      <c r="G194" s="190"/>
      <c r="H194" s="190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Y194" s="192"/>
      <c r="Z194" s="192"/>
    </row>
    <row r="195" spans="1:26" ht="14.25" customHeight="1" x14ac:dyDescent="0.15">
      <c r="A195" s="190"/>
      <c r="B195" s="190"/>
      <c r="C195" s="190"/>
      <c r="D195" s="191"/>
      <c r="E195" s="190"/>
      <c r="F195" s="191"/>
      <c r="G195" s="190"/>
      <c r="H195" s="190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Y195" s="192"/>
      <c r="Z195" s="192"/>
    </row>
    <row r="196" spans="1:26" ht="14.25" customHeight="1" x14ac:dyDescent="0.15">
      <c r="A196" s="190"/>
      <c r="B196" s="190"/>
      <c r="C196" s="190"/>
      <c r="D196" s="191"/>
      <c r="E196" s="190"/>
      <c r="F196" s="191"/>
      <c r="G196" s="190"/>
      <c r="H196" s="190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Y196" s="192"/>
      <c r="Z196" s="192"/>
    </row>
    <row r="197" spans="1:26" ht="14.25" customHeight="1" x14ac:dyDescent="0.15">
      <c r="A197" s="190"/>
      <c r="B197" s="190"/>
      <c r="C197" s="190"/>
      <c r="D197" s="191"/>
      <c r="E197" s="190"/>
      <c r="F197" s="191"/>
      <c r="G197" s="190"/>
      <c r="H197" s="190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Y197" s="192"/>
      <c r="Z197" s="192"/>
    </row>
    <row r="198" spans="1:26" ht="14.25" customHeight="1" x14ac:dyDescent="0.15">
      <c r="A198" s="190"/>
      <c r="B198" s="190"/>
      <c r="C198" s="190"/>
      <c r="D198" s="191"/>
      <c r="E198" s="190"/>
      <c r="F198" s="191"/>
      <c r="G198" s="190"/>
      <c r="H198" s="190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Y198" s="192"/>
      <c r="Z198" s="192"/>
    </row>
    <row r="199" spans="1:26" ht="14.25" customHeight="1" x14ac:dyDescent="0.15">
      <c r="A199" s="190"/>
      <c r="B199" s="190"/>
      <c r="C199" s="190"/>
      <c r="D199" s="191"/>
      <c r="E199" s="190"/>
      <c r="F199" s="191"/>
      <c r="G199" s="190"/>
      <c r="H199" s="190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Y199" s="192"/>
      <c r="Z199" s="192"/>
    </row>
    <row r="200" spans="1:26" ht="14.25" customHeight="1" x14ac:dyDescent="0.15">
      <c r="A200" s="190"/>
      <c r="B200" s="190"/>
      <c r="C200" s="190"/>
      <c r="D200" s="191"/>
      <c r="E200" s="190"/>
      <c r="F200" s="191"/>
      <c r="G200" s="190"/>
      <c r="H200" s="190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Y200" s="192"/>
      <c r="Z200" s="192"/>
    </row>
    <row r="201" spans="1:26" ht="14.25" customHeight="1" x14ac:dyDescent="0.15">
      <c r="A201" s="190"/>
      <c r="B201" s="190"/>
      <c r="C201" s="190"/>
      <c r="D201" s="191"/>
      <c r="E201" s="190"/>
      <c r="F201" s="191"/>
      <c r="G201" s="190"/>
      <c r="H201" s="190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Y201" s="192"/>
      <c r="Z201" s="192"/>
    </row>
    <row r="202" spans="1:26" ht="14.25" customHeight="1" x14ac:dyDescent="0.15">
      <c r="A202" s="190"/>
      <c r="B202" s="190"/>
      <c r="C202" s="190"/>
      <c r="D202" s="191"/>
      <c r="E202" s="190"/>
      <c r="F202" s="191"/>
      <c r="G202" s="190"/>
      <c r="H202" s="190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Y202" s="192"/>
      <c r="Z202" s="192"/>
    </row>
    <row r="203" spans="1:26" ht="14.25" customHeight="1" x14ac:dyDescent="0.15">
      <c r="A203" s="190"/>
      <c r="B203" s="190"/>
      <c r="C203" s="190"/>
      <c r="D203" s="191"/>
      <c r="E203" s="190"/>
      <c r="F203" s="191"/>
      <c r="G203" s="190"/>
      <c r="H203" s="190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Y203" s="192"/>
      <c r="Z203" s="192"/>
    </row>
    <row r="204" spans="1:26" ht="14.25" customHeight="1" x14ac:dyDescent="0.15">
      <c r="A204" s="190"/>
      <c r="B204" s="190"/>
      <c r="C204" s="190"/>
      <c r="D204" s="191"/>
      <c r="E204" s="190"/>
      <c r="F204" s="191"/>
      <c r="G204" s="190"/>
      <c r="H204" s="190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Y204" s="192"/>
      <c r="Z204" s="192"/>
    </row>
    <row r="205" spans="1:26" ht="14.25" customHeight="1" x14ac:dyDescent="0.15">
      <c r="A205" s="190"/>
      <c r="B205" s="190"/>
      <c r="C205" s="190"/>
      <c r="D205" s="191"/>
      <c r="E205" s="190"/>
      <c r="F205" s="191"/>
      <c r="G205" s="190"/>
      <c r="H205" s="190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Y205" s="192"/>
      <c r="Z205" s="192"/>
    </row>
    <row r="206" spans="1:26" ht="14.25" customHeight="1" x14ac:dyDescent="0.15">
      <c r="A206" s="190"/>
      <c r="B206" s="190"/>
      <c r="C206" s="190"/>
      <c r="D206" s="191"/>
      <c r="E206" s="190"/>
      <c r="F206" s="191"/>
      <c r="G206" s="190"/>
      <c r="H206" s="190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Y206" s="192"/>
      <c r="Z206" s="192"/>
    </row>
    <row r="207" spans="1:26" ht="14.25" customHeight="1" x14ac:dyDescent="0.15">
      <c r="A207" s="190"/>
      <c r="B207" s="190"/>
      <c r="C207" s="190"/>
      <c r="D207" s="191"/>
      <c r="E207" s="190"/>
      <c r="F207" s="191"/>
      <c r="G207" s="190"/>
      <c r="H207" s="190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Y207" s="192"/>
      <c r="Z207" s="192"/>
    </row>
    <row r="208" spans="1:26" ht="14.25" customHeight="1" x14ac:dyDescent="0.15">
      <c r="A208" s="190"/>
      <c r="B208" s="190"/>
      <c r="C208" s="190"/>
      <c r="D208" s="191"/>
      <c r="E208" s="190"/>
      <c r="F208" s="191"/>
      <c r="G208" s="190"/>
      <c r="H208" s="190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Y208" s="192"/>
      <c r="Z208" s="192"/>
    </row>
    <row r="209" spans="1:26" ht="14.25" customHeight="1" x14ac:dyDescent="0.15">
      <c r="A209" s="190"/>
      <c r="B209" s="190"/>
      <c r="C209" s="190"/>
      <c r="D209" s="191"/>
      <c r="E209" s="190"/>
      <c r="F209" s="191"/>
      <c r="G209" s="190"/>
      <c r="H209" s="190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Y209" s="192"/>
      <c r="Z209" s="192"/>
    </row>
    <row r="210" spans="1:26" ht="14.25" customHeight="1" x14ac:dyDescent="0.15">
      <c r="A210" s="190"/>
      <c r="B210" s="190"/>
      <c r="C210" s="190"/>
      <c r="D210" s="191"/>
      <c r="E210" s="190"/>
      <c r="F210" s="191"/>
      <c r="G210" s="190"/>
      <c r="H210" s="190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Y210" s="192"/>
      <c r="Z210" s="192"/>
    </row>
    <row r="211" spans="1:26" ht="14.25" customHeight="1" x14ac:dyDescent="0.15">
      <c r="A211" s="190"/>
      <c r="B211" s="190"/>
      <c r="C211" s="190"/>
      <c r="D211" s="191"/>
      <c r="E211" s="190"/>
      <c r="F211" s="191"/>
      <c r="G211" s="190"/>
      <c r="H211" s="190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Y211" s="192"/>
      <c r="Z211" s="192"/>
    </row>
    <row r="212" spans="1:26" ht="14.25" customHeight="1" x14ac:dyDescent="0.15">
      <c r="A212" s="190"/>
      <c r="B212" s="190"/>
      <c r="C212" s="190"/>
      <c r="D212" s="191"/>
      <c r="E212" s="190"/>
      <c r="F212" s="191"/>
      <c r="G212" s="190"/>
      <c r="H212" s="190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Y212" s="192"/>
      <c r="Z212" s="192"/>
    </row>
    <row r="213" spans="1:26" ht="14.25" customHeight="1" x14ac:dyDescent="0.15">
      <c r="A213" s="190"/>
      <c r="B213" s="190"/>
      <c r="C213" s="190"/>
      <c r="D213" s="191"/>
      <c r="E213" s="190"/>
      <c r="F213" s="191"/>
      <c r="G213" s="190"/>
      <c r="H213" s="190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Y213" s="192"/>
      <c r="Z213" s="192"/>
    </row>
    <row r="214" spans="1:26" ht="14.25" customHeight="1" x14ac:dyDescent="0.15">
      <c r="A214" s="190"/>
      <c r="B214" s="190"/>
      <c r="C214" s="190"/>
      <c r="D214" s="191"/>
      <c r="E214" s="190"/>
      <c r="F214" s="191"/>
      <c r="G214" s="190"/>
      <c r="H214" s="190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Y214" s="192"/>
      <c r="Z214" s="192"/>
    </row>
    <row r="215" spans="1:26" ht="14.25" customHeight="1" x14ac:dyDescent="0.15">
      <c r="A215" s="190"/>
      <c r="B215" s="190"/>
      <c r="C215" s="190"/>
      <c r="D215" s="191"/>
      <c r="E215" s="190"/>
      <c r="F215" s="191"/>
      <c r="G215" s="190"/>
      <c r="H215" s="190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Y215" s="192"/>
      <c r="Z215" s="192"/>
    </row>
    <row r="216" spans="1:26" ht="14.25" customHeight="1" x14ac:dyDescent="0.15">
      <c r="A216" s="190"/>
      <c r="B216" s="190"/>
      <c r="C216" s="190"/>
      <c r="D216" s="191"/>
      <c r="E216" s="190"/>
      <c r="F216" s="191"/>
      <c r="G216" s="190"/>
      <c r="H216" s="190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Y216" s="192"/>
      <c r="Z216" s="192"/>
    </row>
    <row r="217" spans="1:26" ht="14.25" customHeight="1" x14ac:dyDescent="0.15">
      <c r="A217" s="190"/>
      <c r="B217" s="190"/>
      <c r="C217" s="190"/>
      <c r="D217" s="191"/>
      <c r="E217" s="190"/>
      <c r="F217" s="191"/>
      <c r="G217" s="190"/>
      <c r="H217" s="190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Y217" s="192"/>
      <c r="Z217" s="192"/>
    </row>
    <row r="218" spans="1:26" ht="14.25" customHeight="1" x14ac:dyDescent="0.15">
      <c r="A218" s="190"/>
      <c r="B218" s="190"/>
      <c r="C218" s="190"/>
      <c r="D218" s="191"/>
      <c r="E218" s="190"/>
      <c r="F218" s="191"/>
      <c r="G218" s="190"/>
      <c r="H218" s="190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Y218" s="192"/>
      <c r="Z218" s="192"/>
    </row>
    <row r="219" spans="1:26" ht="14.25" customHeight="1" x14ac:dyDescent="0.15">
      <c r="A219" s="190"/>
      <c r="B219" s="190"/>
      <c r="C219" s="190"/>
      <c r="D219" s="191"/>
      <c r="E219" s="190"/>
      <c r="F219" s="191"/>
      <c r="G219" s="190"/>
      <c r="H219" s="190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Y219" s="192"/>
      <c r="Z219" s="192"/>
    </row>
    <row r="220" spans="1:26" ht="14.25" customHeight="1" x14ac:dyDescent="0.15">
      <c r="A220" s="190"/>
      <c r="B220" s="190"/>
      <c r="C220" s="190"/>
      <c r="D220" s="191"/>
      <c r="E220" s="190"/>
      <c r="F220" s="191"/>
      <c r="G220" s="190"/>
      <c r="H220" s="190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Y220" s="192"/>
      <c r="Z220" s="192"/>
    </row>
    <row r="221" spans="1:26" ht="14.25" customHeight="1" x14ac:dyDescent="0.15">
      <c r="A221" s="190"/>
      <c r="B221" s="190"/>
      <c r="C221" s="190"/>
      <c r="D221" s="191"/>
      <c r="E221" s="190"/>
      <c r="F221" s="191"/>
      <c r="G221" s="190"/>
      <c r="H221" s="190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Y221" s="192"/>
      <c r="Z221" s="192"/>
    </row>
    <row r="222" spans="1:26" ht="14.25" customHeight="1" x14ac:dyDescent="0.15">
      <c r="A222" s="190"/>
      <c r="B222" s="190"/>
      <c r="C222" s="190"/>
      <c r="D222" s="191"/>
      <c r="E222" s="190"/>
      <c r="F222" s="191"/>
      <c r="G222" s="190"/>
      <c r="H222" s="190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Y222" s="192"/>
      <c r="Z222" s="192"/>
    </row>
    <row r="223" spans="1:26" ht="14.25" customHeight="1" x14ac:dyDescent="0.15">
      <c r="A223" s="190"/>
      <c r="B223" s="190"/>
      <c r="C223" s="190"/>
      <c r="D223" s="191"/>
      <c r="E223" s="190"/>
      <c r="F223" s="191"/>
      <c r="G223" s="190"/>
      <c r="H223" s="190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Y223" s="192"/>
      <c r="Z223" s="192"/>
    </row>
    <row r="224" spans="1:26" ht="14.25" customHeight="1" x14ac:dyDescent="0.15">
      <c r="A224" s="190"/>
      <c r="B224" s="190"/>
      <c r="C224" s="190"/>
      <c r="D224" s="191"/>
      <c r="E224" s="190"/>
      <c r="F224" s="191"/>
      <c r="G224" s="190"/>
      <c r="H224" s="190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Y224" s="192"/>
      <c r="Z224" s="192"/>
    </row>
    <row r="225" spans="1:26" ht="14.25" customHeight="1" x14ac:dyDescent="0.15">
      <c r="A225" s="190"/>
      <c r="B225" s="190"/>
      <c r="C225" s="190"/>
      <c r="D225" s="191"/>
      <c r="E225" s="190"/>
      <c r="F225" s="191"/>
      <c r="G225" s="190"/>
      <c r="H225" s="190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Y225" s="192"/>
      <c r="Z225" s="192"/>
    </row>
    <row r="226" spans="1:26" ht="14.25" customHeight="1" x14ac:dyDescent="0.15">
      <c r="A226" s="190"/>
      <c r="B226" s="190"/>
      <c r="C226" s="190"/>
      <c r="D226" s="191"/>
      <c r="E226" s="190"/>
      <c r="F226" s="191"/>
      <c r="G226" s="190"/>
      <c r="H226" s="190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Y226" s="192"/>
      <c r="Z226" s="192"/>
    </row>
    <row r="227" spans="1:26" ht="14.25" customHeight="1" x14ac:dyDescent="0.15">
      <c r="A227" s="190"/>
      <c r="B227" s="190"/>
      <c r="C227" s="190"/>
      <c r="D227" s="191"/>
      <c r="E227" s="190"/>
      <c r="F227" s="191"/>
      <c r="G227" s="190"/>
      <c r="H227" s="190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Y227" s="192"/>
      <c r="Z227" s="192"/>
    </row>
    <row r="228" spans="1:26" ht="14.25" customHeight="1" x14ac:dyDescent="0.15">
      <c r="A228" s="190"/>
      <c r="B228" s="190"/>
      <c r="C228" s="190"/>
      <c r="D228" s="191"/>
      <c r="E228" s="190"/>
      <c r="F228" s="191"/>
      <c r="G228" s="190"/>
      <c r="H228" s="190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Y228" s="192"/>
      <c r="Z228" s="192"/>
    </row>
    <row r="229" spans="1:26" ht="14.25" customHeight="1" x14ac:dyDescent="0.15">
      <c r="A229" s="190"/>
      <c r="B229" s="190"/>
      <c r="C229" s="190"/>
      <c r="D229" s="191"/>
      <c r="E229" s="190"/>
      <c r="F229" s="191"/>
      <c r="G229" s="190"/>
      <c r="H229" s="190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Y229" s="192"/>
      <c r="Z229" s="192"/>
    </row>
    <row r="230" spans="1:26" ht="14.25" customHeight="1" x14ac:dyDescent="0.15">
      <c r="A230" s="190"/>
      <c r="B230" s="190"/>
      <c r="C230" s="190"/>
      <c r="D230" s="191"/>
      <c r="E230" s="190"/>
      <c r="F230" s="191"/>
      <c r="G230" s="190"/>
      <c r="H230" s="190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Y230" s="192"/>
      <c r="Z230" s="192"/>
    </row>
    <row r="231" spans="1:26" ht="14.25" customHeight="1" x14ac:dyDescent="0.15">
      <c r="A231" s="190"/>
      <c r="B231" s="190"/>
      <c r="C231" s="190"/>
      <c r="D231" s="191"/>
      <c r="E231" s="190"/>
      <c r="F231" s="191"/>
      <c r="G231" s="190"/>
      <c r="H231" s="190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Y231" s="192"/>
      <c r="Z231" s="192"/>
    </row>
    <row r="232" spans="1:26" ht="14.25" customHeight="1" x14ac:dyDescent="0.15">
      <c r="A232" s="190"/>
      <c r="B232" s="190"/>
      <c r="C232" s="190"/>
      <c r="D232" s="191"/>
      <c r="E232" s="190"/>
      <c r="F232" s="191"/>
      <c r="G232" s="190"/>
      <c r="H232" s="190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Y232" s="192"/>
      <c r="Z232" s="192"/>
    </row>
    <row r="233" spans="1:26" ht="14.25" customHeight="1" x14ac:dyDescent="0.15">
      <c r="A233" s="190"/>
      <c r="B233" s="190"/>
      <c r="C233" s="190"/>
      <c r="D233" s="191"/>
      <c r="E233" s="190"/>
      <c r="F233" s="191"/>
      <c r="G233" s="190"/>
      <c r="H233" s="190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Y233" s="192"/>
      <c r="Z233" s="192"/>
    </row>
    <row r="234" spans="1:26" ht="14.25" customHeight="1" x14ac:dyDescent="0.15">
      <c r="A234" s="190"/>
      <c r="B234" s="190"/>
      <c r="C234" s="190"/>
      <c r="D234" s="191"/>
      <c r="E234" s="190"/>
      <c r="F234" s="191"/>
      <c r="G234" s="190"/>
      <c r="H234" s="190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Y234" s="192"/>
      <c r="Z234" s="192"/>
    </row>
    <row r="235" spans="1:26" ht="14.25" customHeight="1" x14ac:dyDescent="0.15">
      <c r="A235" s="190"/>
      <c r="B235" s="190"/>
      <c r="C235" s="190"/>
      <c r="D235" s="191"/>
      <c r="E235" s="190"/>
      <c r="F235" s="191"/>
      <c r="G235" s="190"/>
      <c r="H235" s="190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Y235" s="192"/>
      <c r="Z235" s="192"/>
    </row>
    <row r="236" spans="1:26" ht="14.25" customHeight="1" x14ac:dyDescent="0.15">
      <c r="A236" s="190"/>
      <c r="B236" s="190"/>
      <c r="C236" s="190"/>
      <c r="D236" s="191"/>
      <c r="E236" s="190"/>
      <c r="F236" s="191"/>
      <c r="G236" s="190"/>
      <c r="H236" s="190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Y236" s="192"/>
      <c r="Z236" s="192"/>
    </row>
    <row r="237" spans="1:26" ht="14.25" customHeight="1" x14ac:dyDescent="0.15">
      <c r="A237" s="190"/>
      <c r="B237" s="190"/>
      <c r="C237" s="190"/>
      <c r="D237" s="191"/>
      <c r="E237" s="190"/>
      <c r="F237" s="191"/>
      <c r="G237" s="190"/>
      <c r="H237" s="190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Y237" s="192"/>
      <c r="Z237" s="192"/>
    </row>
    <row r="238" spans="1:26" ht="14.25" customHeight="1" x14ac:dyDescent="0.15">
      <c r="A238" s="190"/>
      <c r="B238" s="190"/>
      <c r="C238" s="190"/>
      <c r="D238" s="191"/>
      <c r="E238" s="190"/>
      <c r="F238" s="191"/>
      <c r="G238" s="190"/>
      <c r="H238" s="190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Y238" s="192"/>
      <c r="Z238" s="192"/>
    </row>
    <row r="239" spans="1:26" ht="14.25" customHeight="1" x14ac:dyDescent="0.15">
      <c r="A239" s="190"/>
      <c r="B239" s="190"/>
      <c r="C239" s="190"/>
      <c r="D239" s="191"/>
      <c r="E239" s="190"/>
      <c r="F239" s="191"/>
      <c r="G239" s="190"/>
      <c r="H239" s="190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Y239" s="192"/>
      <c r="Z239" s="192"/>
    </row>
    <row r="240" spans="1:26" ht="14.25" customHeight="1" x14ac:dyDescent="0.15">
      <c r="A240" s="190"/>
      <c r="B240" s="190"/>
      <c r="C240" s="190"/>
      <c r="D240" s="191"/>
      <c r="E240" s="190"/>
      <c r="F240" s="191"/>
      <c r="G240" s="190"/>
      <c r="H240" s="190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Y240" s="192"/>
      <c r="Z240" s="192"/>
    </row>
    <row r="241" spans="1:26" ht="14.25" customHeight="1" x14ac:dyDescent="0.15">
      <c r="A241" s="190"/>
      <c r="B241" s="190"/>
      <c r="C241" s="190"/>
      <c r="D241" s="191"/>
      <c r="E241" s="190"/>
      <c r="F241" s="191"/>
      <c r="G241" s="190"/>
      <c r="H241" s="190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Y241" s="192"/>
      <c r="Z241" s="192"/>
    </row>
    <row r="242" spans="1:26" ht="14.25" customHeight="1" x14ac:dyDescent="0.15">
      <c r="A242" s="190"/>
      <c r="B242" s="190"/>
      <c r="C242" s="190"/>
      <c r="D242" s="191"/>
      <c r="E242" s="190"/>
      <c r="F242" s="191"/>
      <c r="G242" s="190"/>
      <c r="H242" s="190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Y242" s="192"/>
      <c r="Z242" s="192"/>
    </row>
    <row r="243" spans="1:26" ht="14.25" customHeight="1" x14ac:dyDescent="0.15">
      <c r="A243" s="190"/>
      <c r="B243" s="190"/>
      <c r="C243" s="190"/>
      <c r="D243" s="191"/>
      <c r="E243" s="190"/>
      <c r="F243" s="191"/>
      <c r="G243" s="190"/>
      <c r="H243" s="190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Y243" s="192"/>
      <c r="Z243" s="192"/>
    </row>
    <row r="244" spans="1:26" ht="14.25" customHeight="1" x14ac:dyDescent="0.15">
      <c r="A244" s="190"/>
      <c r="B244" s="190"/>
      <c r="C244" s="190"/>
      <c r="D244" s="191"/>
      <c r="E244" s="190"/>
      <c r="F244" s="191"/>
      <c r="G244" s="190"/>
      <c r="H244" s="190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Y244" s="192"/>
      <c r="Z244" s="192"/>
    </row>
    <row r="245" spans="1:26" ht="14.25" customHeight="1" x14ac:dyDescent="0.15">
      <c r="A245" s="190"/>
      <c r="B245" s="190"/>
      <c r="C245" s="190"/>
      <c r="D245" s="191"/>
      <c r="E245" s="190"/>
      <c r="F245" s="191"/>
      <c r="G245" s="190"/>
      <c r="H245" s="190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Y245" s="192"/>
      <c r="Z245" s="192"/>
    </row>
    <row r="246" spans="1:26" ht="14.25" customHeight="1" x14ac:dyDescent="0.15">
      <c r="A246" s="190"/>
      <c r="B246" s="190"/>
      <c r="C246" s="190"/>
      <c r="D246" s="191"/>
      <c r="E246" s="190"/>
      <c r="F246" s="191"/>
      <c r="G246" s="190"/>
      <c r="H246" s="190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Y246" s="192"/>
      <c r="Z246" s="192"/>
    </row>
    <row r="247" spans="1:26" ht="14.25" customHeight="1" x14ac:dyDescent="0.15">
      <c r="A247" s="190"/>
      <c r="B247" s="190"/>
      <c r="C247" s="190"/>
      <c r="D247" s="191"/>
      <c r="E247" s="190"/>
      <c r="F247" s="191"/>
      <c r="G247" s="190"/>
      <c r="H247" s="190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Y247" s="192"/>
      <c r="Z247" s="192"/>
    </row>
    <row r="248" spans="1:26" ht="14.25" customHeight="1" x14ac:dyDescent="0.15">
      <c r="A248" s="190"/>
      <c r="B248" s="190"/>
      <c r="C248" s="190"/>
      <c r="D248" s="191"/>
      <c r="E248" s="190"/>
      <c r="F248" s="191"/>
      <c r="G248" s="190"/>
      <c r="H248" s="190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Y248" s="192"/>
      <c r="Z248" s="192"/>
    </row>
    <row r="249" spans="1:26" ht="14.25" customHeight="1" x14ac:dyDescent="0.15">
      <c r="A249" s="190"/>
      <c r="B249" s="190"/>
      <c r="C249" s="190"/>
      <c r="D249" s="191"/>
      <c r="E249" s="190"/>
      <c r="F249" s="191"/>
      <c r="G249" s="190"/>
      <c r="H249" s="190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Y249" s="192"/>
      <c r="Z249" s="192"/>
    </row>
    <row r="250" spans="1:26" ht="14.25" customHeight="1" x14ac:dyDescent="0.15">
      <c r="A250" s="190"/>
      <c r="B250" s="190"/>
      <c r="C250" s="190"/>
      <c r="D250" s="191"/>
      <c r="E250" s="190"/>
      <c r="F250" s="191"/>
      <c r="G250" s="190"/>
      <c r="H250" s="190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Y250" s="192"/>
      <c r="Z250" s="192"/>
    </row>
    <row r="251" spans="1:26" ht="14.25" customHeight="1" x14ac:dyDescent="0.15">
      <c r="A251" s="190"/>
      <c r="B251" s="190"/>
      <c r="C251" s="190"/>
      <c r="D251" s="191"/>
      <c r="E251" s="190"/>
      <c r="F251" s="191"/>
      <c r="G251" s="190"/>
      <c r="H251" s="190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Y251" s="192"/>
      <c r="Z251" s="192"/>
    </row>
    <row r="252" spans="1:26" ht="14.25" customHeight="1" x14ac:dyDescent="0.15">
      <c r="A252" s="190"/>
      <c r="B252" s="190"/>
      <c r="C252" s="190"/>
      <c r="D252" s="191"/>
      <c r="E252" s="190"/>
      <c r="F252" s="191"/>
      <c r="G252" s="190"/>
      <c r="H252" s="190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Y252" s="192"/>
      <c r="Z252" s="192"/>
    </row>
    <row r="253" spans="1:26" ht="14.25" customHeight="1" x14ac:dyDescent="0.15">
      <c r="A253" s="190"/>
      <c r="B253" s="190"/>
      <c r="C253" s="190"/>
      <c r="D253" s="191"/>
      <c r="E253" s="190"/>
      <c r="F253" s="191"/>
      <c r="G253" s="190"/>
      <c r="H253" s="190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Y253" s="192"/>
      <c r="Z253" s="192"/>
    </row>
    <row r="254" spans="1:26" ht="14.25" customHeight="1" x14ac:dyDescent="0.15">
      <c r="A254" s="190"/>
      <c r="B254" s="190"/>
      <c r="C254" s="190"/>
      <c r="D254" s="191"/>
      <c r="E254" s="190"/>
      <c r="F254" s="191"/>
      <c r="G254" s="190"/>
      <c r="H254" s="190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Y254" s="192"/>
      <c r="Z254" s="192"/>
    </row>
    <row r="255" spans="1:26" ht="14.25" customHeight="1" x14ac:dyDescent="0.15">
      <c r="A255" s="190"/>
      <c r="B255" s="190"/>
      <c r="C255" s="190"/>
      <c r="D255" s="191"/>
      <c r="E255" s="190"/>
      <c r="F255" s="191"/>
      <c r="G255" s="190"/>
      <c r="H255" s="190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Y255" s="192"/>
      <c r="Z255" s="192"/>
    </row>
    <row r="256" spans="1:26" ht="14.25" customHeight="1" x14ac:dyDescent="0.15">
      <c r="A256" s="190"/>
      <c r="B256" s="190"/>
      <c r="C256" s="190"/>
      <c r="D256" s="191"/>
      <c r="E256" s="190"/>
      <c r="F256" s="191"/>
      <c r="G256" s="190"/>
      <c r="H256" s="190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Y256" s="192"/>
      <c r="Z256" s="192"/>
    </row>
    <row r="257" spans="1:26" ht="14.25" customHeight="1" x14ac:dyDescent="0.15">
      <c r="A257" s="190"/>
      <c r="B257" s="190"/>
      <c r="C257" s="190"/>
      <c r="D257" s="191"/>
      <c r="E257" s="190"/>
      <c r="F257" s="191"/>
      <c r="G257" s="190"/>
      <c r="H257" s="190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Y257" s="192"/>
      <c r="Z257" s="192"/>
    </row>
    <row r="258" spans="1:26" ht="15.75" customHeight="1" x14ac:dyDescent="0.15"/>
    <row r="259" spans="1:26" ht="15.75" customHeight="1" x14ac:dyDescent="0.15"/>
    <row r="260" spans="1:26" ht="15.75" customHeight="1" x14ac:dyDescent="0.15"/>
    <row r="261" spans="1:26" ht="15.75" customHeight="1" x14ac:dyDescent="0.15"/>
    <row r="262" spans="1:26" ht="15.75" customHeight="1" x14ac:dyDescent="0.15"/>
    <row r="263" spans="1:26" ht="15.75" customHeight="1" x14ac:dyDescent="0.15"/>
    <row r="264" spans="1:26" ht="15.75" customHeight="1" x14ac:dyDescent="0.15"/>
    <row r="265" spans="1:26" ht="15.75" customHeight="1" x14ac:dyDescent="0.15"/>
    <row r="266" spans="1:26" ht="15.75" customHeight="1" x14ac:dyDescent="0.15"/>
    <row r="267" spans="1:26" ht="15.75" customHeight="1" x14ac:dyDescent="0.15"/>
    <row r="268" spans="1:26" ht="15.75" customHeight="1" x14ac:dyDescent="0.15"/>
    <row r="269" spans="1:26" ht="15.75" customHeight="1" x14ac:dyDescent="0.15"/>
    <row r="270" spans="1:26" ht="15.75" customHeight="1" x14ac:dyDescent="0.15"/>
    <row r="271" spans="1:26" ht="15.75" customHeight="1" x14ac:dyDescent="0.15"/>
    <row r="272" spans="1:26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</sheetData>
  <mergeCells count="12">
    <mergeCell ref="B8:J8"/>
    <mergeCell ref="E10:J10"/>
    <mergeCell ref="H2:J2"/>
    <mergeCell ref="H3:J3"/>
    <mergeCell ref="B5:J5"/>
    <mergeCell ref="B6:J6"/>
    <mergeCell ref="B7:J7"/>
    <mergeCell ref="B10:D10"/>
    <mergeCell ref="B21:C21"/>
    <mergeCell ref="B24:D24"/>
    <mergeCell ref="E24:J24"/>
    <mergeCell ref="B55:C55"/>
  </mergeCells>
  <pageMargins left="0.75" right="0.75" top="0.35812904703910486" bottom="0.46556776115083631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Microsoft Office</cp:lastModifiedBy>
  <dcterms:created xsi:type="dcterms:W3CDTF">2021-01-07T08:47:30Z</dcterms:created>
  <dcterms:modified xsi:type="dcterms:W3CDTF">2021-01-13T22:15:44Z</dcterms:modified>
</cp:coreProperties>
</file>