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ах ПП\УКФ 2020_карантин\"/>
    </mc:Choice>
  </mc:AlternateContent>
  <bookViews>
    <workbookView xWindow="0" yWindow="0" windowWidth="20490" windowHeight="8745"/>
  </bookViews>
  <sheets>
    <sheet name="Table 1" sheetId="1" r:id="rId1"/>
  </sheets>
  <definedNames>
    <definedName name="_xlnm._FilterDatabase" localSheetId="0" hidden="1">'Table 1'!$A$7:$Z$9</definedName>
  </definedNames>
  <calcPr calcId="162913"/>
</workbook>
</file>

<file path=xl/calcChain.xml><?xml version="1.0" encoding="utf-8"?>
<calcChain xmlns="http://schemas.openxmlformats.org/spreadsheetml/2006/main">
  <c r="T151" i="1" l="1"/>
  <c r="U151" i="1"/>
  <c r="V37" i="1"/>
  <c r="W37" i="1"/>
  <c r="V48" i="1"/>
  <c r="W48" i="1"/>
  <c r="U48" i="1"/>
  <c r="V35" i="1"/>
  <c r="T35" i="1"/>
  <c r="R35" i="1"/>
  <c r="O35" i="1"/>
  <c r="V145" i="1"/>
  <c r="U145" i="1"/>
  <c r="N146" i="1"/>
  <c r="J146" i="1"/>
  <c r="N145" i="1"/>
  <c r="J145" i="1"/>
  <c r="U54" i="1"/>
  <c r="V54" i="1"/>
  <c r="W54" i="1"/>
  <c r="U56" i="1"/>
  <c r="W56" i="1" s="1"/>
  <c r="V56" i="1"/>
  <c r="U58" i="1"/>
  <c r="V58" i="1"/>
  <c r="W58" i="1"/>
  <c r="U59" i="1"/>
  <c r="W59" i="1" s="1"/>
  <c r="V59" i="1"/>
  <c r="U61" i="1"/>
  <c r="V61" i="1"/>
  <c r="W61" i="1"/>
  <c r="U64" i="1"/>
  <c r="W64" i="1" s="1"/>
  <c r="V64" i="1"/>
  <c r="U65" i="1"/>
  <c r="V65" i="1"/>
  <c r="W65" i="1"/>
  <c r="W66" i="1"/>
  <c r="W67" i="1"/>
  <c r="U68" i="1"/>
  <c r="W68" i="1" s="1"/>
  <c r="V68" i="1"/>
  <c r="U69" i="1"/>
  <c r="V69" i="1"/>
  <c r="W69" i="1"/>
  <c r="U70" i="1"/>
  <c r="V70" i="1"/>
  <c r="W70" i="1"/>
  <c r="U71" i="1"/>
  <c r="W71" i="1" s="1"/>
  <c r="V71" i="1"/>
  <c r="U73" i="1"/>
  <c r="V73" i="1"/>
  <c r="W73" i="1"/>
  <c r="U76" i="1"/>
  <c r="W76" i="1" s="1"/>
  <c r="V76" i="1"/>
  <c r="U77" i="1"/>
  <c r="V77" i="1"/>
  <c r="W77" i="1"/>
  <c r="U78" i="1"/>
  <c r="V78" i="1"/>
  <c r="W78" i="1"/>
  <c r="U79" i="1"/>
  <c r="W79" i="1" s="1"/>
  <c r="V79" i="1"/>
  <c r="U81" i="1"/>
  <c r="V81" i="1"/>
  <c r="W81" i="1"/>
  <c r="U84" i="1"/>
  <c r="W84" i="1" s="1"/>
  <c r="V84" i="1"/>
  <c r="U86" i="1"/>
  <c r="V86" i="1"/>
  <c r="W86" i="1"/>
  <c r="U89" i="1"/>
  <c r="V89" i="1"/>
  <c r="W89" i="1"/>
  <c r="U91" i="1"/>
  <c r="W91" i="1" s="1"/>
  <c r="V91" i="1"/>
  <c r="U93" i="1"/>
  <c r="V93" i="1"/>
  <c r="W93" i="1"/>
  <c r="U95" i="1"/>
  <c r="W95" i="1" s="1"/>
  <c r="V95" i="1"/>
  <c r="U96" i="1"/>
  <c r="W96" i="1" s="1"/>
  <c r="V96" i="1"/>
  <c r="U97" i="1"/>
  <c r="V97" i="1"/>
  <c r="W97" i="1"/>
  <c r="U99" i="1"/>
  <c r="W99" i="1" s="1"/>
  <c r="V99" i="1"/>
  <c r="U100" i="1"/>
  <c r="W100" i="1" s="1"/>
  <c r="V100" i="1"/>
  <c r="U102" i="1"/>
  <c r="V102" i="1"/>
  <c r="W102" i="1"/>
  <c r="U103" i="1"/>
  <c r="W103" i="1" s="1"/>
  <c r="V103" i="1"/>
  <c r="U105" i="1"/>
  <c r="V105" i="1"/>
  <c r="W105" i="1"/>
  <c r="U106" i="1"/>
  <c r="V106" i="1"/>
  <c r="W106" i="1"/>
  <c r="U108" i="1"/>
  <c r="W108" i="1" s="1"/>
  <c r="V108" i="1"/>
  <c r="U111" i="1"/>
  <c r="W111" i="1" s="1"/>
  <c r="V111" i="1"/>
  <c r="U112" i="1"/>
  <c r="W112" i="1" s="1"/>
  <c r="V112" i="1"/>
  <c r="U114" i="1"/>
  <c r="V114" i="1"/>
  <c r="W114" i="1"/>
  <c r="U115" i="1"/>
  <c r="W115" i="1" s="1"/>
  <c r="V115" i="1"/>
  <c r="U116" i="1"/>
  <c r="W116" i="1" s="1"/>
  <c r="V116" i="1"/>
  <c r="U141" i="1"/>
  <c r="U118" i="1"/>
  <c r="V118" i="1"/>
  <c r="W118" i="1"/>
  <c r="U119" i="1"/>
  <c r="W119" i="1" s="1"/>
  <c r="V119" i="1"/>
  <c r="U120" i="1"/>
  <c r="W120" i="1" s="1"/>
  <c r="V120" i="1"/>
  <c r="U122" i="1"/>
  <c r="V122" i="1"/>
  <c r="W122" i="1"/>
  <c r="U123" i="1"/>
  <c r="W123" i="1" s="1"/>
  <c r="V123" i="1"/>
  <c r="U124" i="1"/>
  <c r="W124" i="1" s="1"/>
  <c r="V124" i="1"/>
  <c r="U125" i="1"/>
  <c r="V125" i="1"/>
  <c r="W125" i="1"/>
  <c r="U126" i="1"/>
  <c r="V126" i="1"/>
  <c r="W126" i="1"/>
  <c r="U128" i="1"/>
  <c r="W128" i="1" s="1"/>
  <c r="V128" i="1"/>
  <c r="U130" i="1"/>
  <c r="V130" i="1"/>
  <c r="W130" i="1"/>
  <c r="U131" i="1"/>
  <c r="W131" i="1" s="1"/>
  <c r="V131" i="1"/>
  <c r="U133" i="1"/>
  <c r="V133" i="1"/>
  <c r="W133" i="1"/>
  <c r="U134" i="1"/>
  <c r="V134" i="1"/>
  <c r="W134" i="1"/>
  <c r="U135" i="1"/>
  <c r="W135" i="1" s="1"/>
  <c r="V135" i="1"/>
  <c r="U137" i="1"/>
  <c r="V137" i="1"/>
  <c r="W137" i="1"/>
  <c r="U138" i="1"/>
  <c r="V138" i="1"/>
  <c r="W138" i="1"/>
  <c r="U139" i="1"/>
  <c r="W139" i="1" s="1"/>
  <c r="V139" i="1"/>
  <c r="U140" i="1"/>
  <c r="W140" i="1" s="1"/>
  <c r="V140" i="1"/>
  <c r="W53" i="1"/>
  <c r="V53" i="1"/>
  <c r="U53" i="1"/>
  <c r="Q141" i="1"/>
  <c r="Q11" i="1" s="1"/>
  <c r="T54" i="1"/>
  <c r="T56" i="1"/>
  <c r="T58" i="1"/>
  <c r="T59" i="1"/>
  <c r="T61" i="1"/>
  <c r="T64" i="1"/>
  <c r="T65" i="1"/>
  <c r="T68" i="1"/>
  <c r="T69" i="1"/>
  <c r="T70" i="1"/>
  <c r="T71" i="1"/>
  <c r="T73" i="1"/>
  <c r="T76" i="1"/>
  <c r="T77" i="1"/>
  <c r="T78" i="1"/>
  <c r="T79" i="1"/>
  <c r="T81" i="1"/>
  <c r="T84" i="1"/>
  <c r="T86" i="1"/>
  <c r="T89" i="1"/>
  <c r="T91" i="1"/>
  <c r="T93" i="1"/>
  <c r="T95" i="1"/>
  <c r="T96" i="1"/>
  <c r="T97" i="1"/>
  <c r="T99" i="1"/>
  <c r="T100" i="1"/>
  <c r="T102" i="1"/>
  <c r="T103" i="1"/>
  <c r="T105" i="1"/>
  <c r="T106" i="1"/>
  <c r="T108" i="1"/>
  <c r="T111" i="1"/>
  <c r="T112" i="1"/>
  <c r="T114" i="1"/>
  <c r="T115" i="1"/>
  <c r="T116" i="1"/>
  <c r="T141" i="1"/>
  <c r="T11" i="1" s="1"/>
  <c r="T12" i="1" s="1"/>
  <c r="T118" i="1"/>
  <c r="T119" i="1"/>
  <c r="T120" i="1"/>
  <c r="T122" i="1"/>
  <c r="T123" i="1"/>
  <c r="T124" i="1"/>
  <c r="T125" i="1"/>
  <c r="T126" i="1"/>
  <c r="T128" i="1"/>
  <c r="T130" i="1"/>
  <c r="T131" i="1"/>
  <c r="T133" i="1"/>
  <c r="T134" i="1"/>
  <c r="T135" i="1"/>
  <c r="T137" i="1"/>
  <c r="T138" i="1"/>
  <c r="T139" i="1"/>
  <c r="T140" i="1"/>
  <c r="T53" i="1"/>
  <c r="Q54" i="1"/>
  <c r="Q56" i="1"/>
  <c r="Q58" i="1"/>
  <c r="Q59" i="1"/>
  <c r="Q61" i="1"/>
  <c r="Q64" i="1"/>
  <c r="Q65" i="1"/>
  <c r="Q68" i="1"/>
  <c r="Q69" i="1"/>
  <c r="Q70" i="1"/>
  <c r="Q71" i="1"/>
  <c r="Q73" i="1"/>
  <c r="Q76" i="1"/>
  <c r="Q77" i="1"/>
  <c r="Q78" i="1"/>
  <c r="Q79" i="1"/>
  <c r="Q81" i="1"/>
  <c r="Q84" i="1"/>
  <c r="Q86" i="1"/>
  <c r="Q89" i="1"/>
  <c r="Q91" i="1"/>
  <c r="Q93" i="1"/>
  <c r="Q95" i="1"/>
  <c r="Q96" i="1"/>
  <c r="Q97" i="1"/>
  <c r="Q99" i="1"/>
  <c r="Q100" i="1"/>
  <c r="Q102" i="1"/>
  <c r="Q103" i="1"/>
  <c r="Q105" i="1"/>
  <c r="Q106" i="1"/>
  <c r="Q108" i="1"/>
  <c r="Q111" i="1"/>
  <c r="Q112" i="1"/>
  <c r="Q114" i="1"/>
  <c r="Q115" i="1"/>
  <c r="Q116" i="1"/>
  <c r="Q118" i="1"/>
  <c r="Q119" i="1"/>
  <c r="Q120" i="1"/>
  <c r="Q122" i="1"/>
  <c r="Q123" i="1"/>
  <c r="Q124" i="1"/>
  <c r="Q125" i="1"/>
  <c r="Q126" i="1"/>
  <c r="Q128" i="1"/>
  <c r="Q130" i="1"/>
  <c r="Q131" i="1"/>
  <c r="Q133" i="1"/>
  <c r="Q134" i="1"/>
  <c r="Q135" i="1"/>
  <c r="Q137" i="1"/>
  <c r="Q138" i="1"/>
  <c r="Q139" i="1"/>
  <c r="Q140" i="1"/>
  <c r="Q53" i="1"/>
  <c r="N141" i="1"/>
  <c r="N11" i="1" s="1"/>
  <c r="N53" i="1"/>
  <c r="N54" i="1"/>
  <c r="N56" i="1"/>
  <c r="N58" i="1"/>
  <c r="N59" i="1"/>
  <c r="N61" i="1"/>
  <c r="N64" i="1"/>
  <c r="N65" i="1"/>
  <c r="N68" i="1"/>
  <c r="N69" i="1"/>
  <c r="N70" i="1"/>
  <c r="N71" i="1"/>
  <c r="N73" i="1"/>
  <c r="N76" i="1"/>
  <c r="N77" i="1"/>
  <c r="N78" i="1"/>
  <c r="N79" i="1"/>
  <c r="N81" i="1"/>
  <c r="N84" i="1"/>
  <c r="N86" i="1"/>
  <c r="N89" i="1"/>
  <c r="N91" i="1"/>
  <c r="N93" i="1"/>
  <c r="N95" i="1"/>
  <c r="N96" i="1"/>
  <c r="N97" i="1"/>
  <c r="N99" i="1"/>
  <c r="N100" i="1"/>
  <c r="N102" i="1"/>
  <c r="N103" i="1"/>
  <c r="N105" i="1"/>
  <c r="N106" i="1"/>
  <c r="N108" i="1"/>
  <c r="N111" i="1"/>
  <c r="N112" i="1"/>
  <c r="N114" i="1"/>
  <c r="N115" i="1"/>
  <c r="N116" i="1"/>
  <c r="N118" i="1"/>
  <c r="N119" i="1"/>
  <c r="N120" i="1"/>
  <c r="N122" i="1"/>
  <c r="N123" i="1"/>
  <c r="N124" i="1"/>
  <c r="N125" i="1"/>
  <c r="N126" i="1"/>
  <c r="N128" i="1"/>
  <c r="N130" i="1"/>
  <c r="N131" i="1"/>
  <c r="N133" i="1"/>
  <c r="N134" i="1"/>
  <c r="N135" i="1"/>
  <c r="N137" i="1"/>
  <c r="N138" i="1"/>
  <c r="N139" i="1"/>
  <c r="N140" i="1"/>
  <c r="J141" i="1"/>
  <c r="J159" i="1" s="1"/>
  <c r="J54" i="1"/>
  <c r="J56" i="1"/>
  <c r="J58" i="1"/>
  <c r="J59" i="1"/>
  <c r="J61" i="1"/>
  <c r="J64" i="1"/>
  <c r="J65" i="1"/>
  <c r="J68" i="1"/>
  <c r="J69" i="1"/>
  <c r="J70" i="1"/>
  <c r="J71" i="1"/>
  <c r="J73" i="1"/>
  <c r="J76" i="1"/>
  <c r="J77" i="1"/>
  <c r="J78" i="1"/>
  <c r="J79" i="1"/>
  <c r="J81" i="1"/>
  <c r="J84" i="1"/>
  <c r="J86" i="1"/>
  <c r="J89" i="1"/>
  <c r="J91" i="1"/>
  <c r="J93" i="1"/>
  <c r="J95" i="1"/>
  <c r="J96" i="1"/>
  <c r="J97" i="1"/>
  <c r="J99" i="1"/>
  <c r="J100" i="1"/>
  <c r="J102" i="1"/>
  <c r="J103" i="1"/>
  <c r="J105" i="1"/>
  <c r="J106" i="1"/>
  <c r="J108" i="1"/>
  <c r="J111" i="1"/>
  <c r="J112" i="1"/>
  <c r="J114" i="1"/>
  <c r="J115" i="1"/>
  <c r="J116" i="1"/>
  <c r="J118" i="1"/>
  <c r="J119" i="1"/>
  <c r="J120" i="1"/>
  <c r="J122" i="1"/>
  <c r="J123" i="1"/>
  <c r="J124" i="1"/>
  <c r="J125" i="1"/>
  <c r="J126" i="1"/>
  <c r="J128" i="1"/>
  <c r="J130" i="1"/>
  <c r="J131" i="1"/>
  <c r="J133" i="1"/>
  <c r="J134" i="1"/>
  <c r="J135" i="1"/>
  <c r="J137" i="1"/>
  <c r="J138" i="1"/>
  <c r="J139" i="1"/>
  <c r="J140" i="1"/>
  <c r="J53" i="1"/>
  <c r="T16" i="1"/>
  <c r="Q17" i="1"/>
  <c r="T17" i="1"/>
  <c r="V17" i="1" s="1"/>
  <c r="V16" i="1" s="1"/>
  <c r="Q19" i="1"/>
  <c r="Q35" i="1" s="1"/>
  <c r="U35" i="1" s="1"/>
  <c r="U19" i="1"/>
  <c r="W19" i="1" s="1"/>
  <c r="Q21" i="1"/>
  <c r="U21" i="1" s="1"/>
  <c r="T21" i="1"/>
  <c r="V21" i="1"/>
  <c r="Q22" i="1"/>
  <c r="U22" i="1" s="1"/>
  <c r="W22" i="1" s="1"/>
  <c r="T22" i="1"/>
  <c r="V22" i="1"/>
  <c r="Q23" i="1"/>
  <c r="U23" i="1" s="1"/>
  <c r="T23" i="1"/>
  <c r="V23" i="1" s="1"/>
  <c r="Q24" i="1"/>
  <c r="T24" i="1"/>
  <c r="V24" i="1" s="1"/>
  <c r="T25" i="1"/>
  <c r="V25" i="1" s="1"/>
  <c r="U25" i="1"/>
  <c r="T26" i="1"/>
  <c r="V26" i="1" s="1"/>
  <c r="U26" i="1"/>
  <c r="T27" i="1"/>
  <c r="V27" i="1" s="1"/>
  <c r="U27" i="1"/>
  <c r="T28" i="1"/>
  <c r="V28" i="1" s="1"/>
  <c r="U28" i="1"/>
  <c r="Q45" i="1"/>
  <c r="U45" i="1" s="1"/>
  <c r="V45" i="1"/>
  <c r="Q46" i="1"/>
  <c r="Q47" i="1"/>
  <c r="T47" i="1"/>
  <c r="T48" i="1" s="1"/>
  <c r="U47" i="1"/>
  <c r="Q48" i="1"/>
  <c r="Q145" i="1"/>
  <c r="U146" i="1" s="1"/>
  <c r="T145" i="1"/>
  <c r="T146" i="1" s="1"/>
  <c r="N148" i="1"/>
  <c r="Q148" i="1"/>
  <c r="U148" i="1" s="1"/>
  <c r="T148" i="1"/>
  <c r="V148" i="1" s="1"/>
  <c r="V151" i="1" s="1"/>
  <c r="T149" i="1"/>
  <c r="V149" i="1" s="1"/>
  <c r="W149" i="1" s="1"/>
  <c r="Q157" i="1"/>
  <c r="Q158" i="1" s="1"/>
  <c r="T157" i="1"/>
  <c r="T158" i="1" s="1"/>
  <c r="V157" i="1"/>
  <c r="V158" i="1" s="1"/>
  <c r="S158" i="1"/>
  <c r="U159" i="1" l="1"/>
  <c r="J11" i="1"/>
  <c r="J12" i="1" s="1"/>
  <c r="J161" i="1" s="1"/>
  <c r="U11" i="1"/>
  <c r="U12" i="1" s="1"/>
  <c r="V11" i="1"/>
  <c r="N12" i="1"/>
  <c r="L11" i="1"/>
  <c r="P11" i="1"/>
  <c r="Q12" i="1"/>
  <c r="S11" i="1"/>
  <c r="N159" i="1"/>
  <c r="Q151" i="1"/>
  <c r="W27" i="1"/>
  <c r="W25" i="1"/>
  <c r="Q146" i="1"/>
  <c r="W45" i="1"/>
  <c r="T20" i="1"/>
  <c r="R36" i="1" s="1"/>
  <c r="T36" i="1" s="1"/>
  <c r="W148" i="1"/>
  <c r="W151" i="1" s="1"/>
  <c r="W28" i="1"/>
  <c r="W26" i="1"/>
  <c r="Q16" i="1"/>
  <c r="Q20" i="1"/>
  <c r="O36" i="1" s="1"/>
  <c r="Q36" i="1" s="1"/>
  <c r="U36" i="1" s="1"/>
  <c r="V20" i="1"/>
  <c r="U37" i="1"/>
  <c r="W35" i="1"/>
  <c r="W23" i="1"/>
  <c r="V36" i="1"/>
  <c r="T37" i="1"/>
  <c r="T159" i="1" s="1"/>
  <c r="T161" i="1" s="1"/>
  <c r="W21" i="1"/>
  <c r="U157" i="1"/>
  <c r="V146" i="1"/>
  <c r="V47" i="1"/>
  <c r="W47" i="1" s="1"/>
  <c r="U24" i="1"/>
  <c r="W24" i="1" s="1"/>
  <c r="U17" i="1"/>
  <c r="Q37" i="1"/>
  <c r="Q159" i="1" s="1"/>
  <c r="V141" i="1" l="1"/>
  <c r="V159" i="1" s="1"/>
  <c r="W141" i="1"/>
  <c r="W159" i="1" s="1"/>
  <c r="H11" i="1"/>
  <c r="U161" i="1"/>
  <c r="N161" i="1"/>
  <c r="Q161" i="1"/>
  <c r="W11" i="1"/>
  <c r="W12" i="1" s="1"/>
  <c r="V12" i="1"/>
  <c r="W145" i="1"/>
  <c r="W157" i="1"/>
  <c r="U158" i="1"/>
  <c r="W17" i="1"/>
  <c r="W16" i="1" s="1"/>
  <c r="U16" i="1"/>
  <c r="U20" i="1"/>
  <c r="W20" i="1" s="1"/>
  <c r="W36" i="1"/>
  <c r="V161" i="1" l="1"/>
  <c r="W161" i="1"/>
</calcChain>
</file>

<file path=xl/sharedStrings.xml><?xml version="1.0" encoding="utf-8"?>
<sst xmlns="http://schemas.openxmlformats.org/spreadsheetml/2006/main" count="365" uniqueCount="215">
  <si>
    <r>
      <rPr>
        <sz val="4.5"/>
        <rFont val="Calibri"/>
        <family val="2"/>
      </rPr>
      <t>Додаток № 4</t>
    </r>
  </si>
  <si>
    <r>
      <rPr>
        <sz val="4.5"/>
        <rFont val="Calibri"/>
        <family val="2"/>
      </rPr>
      <t>до Договору про надання гранту інституційної підтримки</t>
    </r>
  </si>
  <si>
    <r>
      <rPr>
        <sz val="4.5"/>
        <rFont val="Calibri"/>
        <family val="2"/>
      </rPr>
      <t xml:space="preserve">№ </t>
    </r>
    <r>
      <rPr>
        <u/>
        <sz val="4.5"/>
        <rFont val="Times New Roman"/>
        <family val="1"/>
      </rPr>
      <t>                              </t>
    </r>
    <r>
      <rPr>
        <sz val="4.5"/>
        <rFont val="Times New Roman"/>
        <family val="1"/>
      </rPr>
      <t xml:space="preserve"> </t>
    </r>
    <r>
      <rPr>
        <sz val="4.5"/>
        <rFont val="Calibri"/>
        <family val="2"/>
      </rPr>
      <t>від "</t>
    </r>
    <r>
      <rPr>
        <u/>
        <sz val="4.5"/>
        <rFont val="Times New Roman"/>
        <family val="1"/>
      </rPr>
      <t>          </t>
    </r>
    <r>
      <rPr>
        <sz val="4.5"/>
        <rFont val="Calibri"/>
        <family val="2"/>
      </rPr>
      <t xml:space="preserve">" </t>
    </r>
    <r>
      <rPr>
        <u/>
        <sz val="4.5"/>
        <rFont val="Times New Roman"/>
        <family val="1"/>
      </rPr>
      <t>                                      </t>
    </r>
    <r>
      <rPr>
        <sz val="4.5"/>
        <rFont val="Calibri"/>
        <family val="2"/>
      </rPr>
      <t>2020 року</t>
    </r>
  </si>
  <si>
    <r>
      <rPr>
        <b/>
        <sz val="5"/>
        <rFont val="Arial"/>
        <family val="2"/>
      </rPr>
      <t>ЗВІТ</t>
    </r>
  </si>
  <si>
    <r>
      <rPr>
        <sz val="4"/>
        <rFont val="Arial"/>
        <family val="2"/>
      </rPr>
      <t>(посада)</t>
    </r>
  </si>
  <si>
    <r>
      <rPr>
        <sz val="4"/>
        <rFont val="Arial"/>
        <family val="2"/>
      </rPr>
      <t>(підпис та печатка)</t>
    </r>
  </si>
  <si>
    <r>
      <rPr>
        <sz val="4"/>
        <rFont val="Arial"/>
        <family val="2"/>
      </rPr>
      <t>(ПІБ)</t>
    </r>
  </si>
  <si>
    <r>
      <rPr>
        <b/>
        <sz val="6.5"/>
        <rFont val="Times New Roman"/>
        <family val="1"/>
      </rPr>
      <t>ФОНД: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</t>
    </r>
  </si>
  <si>
    <r>
      <rPr>
        <b/>
        <sz val="4"/>
        <rFont val="Arial"/>
        <family val="2"/>
      </rPr>
      <t>РЕЗУЛЬТАТ ІНСТИТУЦІЙНОЇ ПІДТРИМКИ</t>
    </r>
  </si>
  <si>
    <t>Розділ: Стаття: Пункт:</t>
  </si>
  <si>
    <t>№</t>
  </si>
  <si>
    <t>Найменування витрат</t>
  </si>
  <si>
    <t>Одиниця виміру</t>
  </si>
  <si>
    <r>
      <rPr>
        <b/>
        <sz val="4"/>
        <rFont val="Arial"/>
        <family val="2"/>
        <charset val="204"/>
      </rPr>
      <t>Планові витрати гранту інституційної підтримки УКФ
(кредиторська заборгованість) з 12.03.2020 року</t>
    </r>
  </si>
  <si>
    <r>
      <rPr>
        <b/>
        <sz val="4"/>
        <rFont val="Arial"/>
        <family val="2"/>
        <charset val="204"/>
      </rPr>
      <t>Фактичні витрати гранту інституційної підтримки УКФ
(кредиторська заборгованість) з 12.03.2020 року</t>
    </r>
  </si>
  <si>
    <r>
      <rPr>
        <b/>
        <sz val="4"/>
        <rFont val="Arial"/>
        <family val="2"/>
        <charset val="204"/>
      </rPr>
      <t>Планові витрати за рахунок інституційної підтримки УКФ
(заплановані витрати)  до 31.12.2020 року включно</t>
    </r>
  </si>
  <si>
    <r>
      <rPr>
        <b/>
        <sz val="4"/>
        <rFont val="Arial"/>
        <family val="2"/>
        <charset val="204"/>
      </rPr>
      <t>Фактичні витрати за рахунок інституційної підтримки УКФ (заплановані витрати)
до 31.12.2020 року включно</t>
    </r>
  </si>
  <si>
    <t>Загальна сума витрат гранту інституційної підтримки УКФ</t>
  </si>
  <si>
    <t>ПРИМІТКИ</t>
  </si>
  <si>
    <t>Кількість/ Період</t>
  </si>
  <si>
    <t>Вартість за одиницю, грн</t>
  </si>
  <si>
    <t>Загальна сума, грн (=4*5)</t>
  </si>
  <si>
    <t>Загальна сума, грн (=5*6)</t>
  </si>
  <si>
    <t>Загальна сума, грн (=8*9)</t>
  </si>
  <si>
    <t>Загальна сума, грн (=11*12)</t>
  </si>
  <si>
    <t>планова сума, грн (=6+10)</t>
  </si>
  <si>
    <t>фактична сума, грн (=7+13)</t>
  </si>
  <si>
    <t>різниця, грн (=14-15)</t>
  </si>
  <si>
    <t>Стовпці:</t>
  </si>
  <si>
    <t>Розділ:</t>
  </si>
  <si>
    <t>І</t>
  </si>
  <si>
    <t>Надходження:</t>
  </si>
  <si>
    <t>Стаття: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</si>
  <si>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</si>
  <si>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</si>
  <si>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</si>
  <si>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</si>
  <si>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</si>
  <si>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Оплата праці</t>
  </si>
  <si>
    <t>Підстаття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</si>
  <si>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</si>
  <si>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</si>
  <si>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</si>
  <si>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</si>
  <si>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</si>
  <si>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</si>
  <si>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</si>
  <si>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</si>
  <si>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</si>
  <si>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</si>
  <si>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</si>
  <si>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</si>
  <si>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</si>
  <si>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</si>
  <si>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</si>
  <si>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</si>
  <si>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</si>
  <si>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</si>
  <si>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</si>
  <si>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</si>
  <si>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</si>
  <si>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</si>
  <si>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</si>
  <si>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</si>
  <si>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</si>
  <si>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Оренда приміщень та земельних ділянок</t>
  </si>
  <si>
    <t>3.1</t>
  </si>
  <si>
    <r>
      <rPr>
        <sz val="4"/>
        <rFont val="Arial"/>
        <family val="2"/>
        <charset val="204"/>
      </rPr>
      <t>Адреса орендованого приміщення/земельної
діляники, із зазначенням метражу</t>
    </r>
  </si>
  <si>
    <t>3.2</t>
  </si>
  <si>
    <t>Адреса орендованого приміщення/земельної діляники, із зазначенням метражу</t>
  </si>
  <si>
    <t>3.3</t>
  </si>
  <si>
    <t>Всього по статті 3 "Оренда приміщень та земельних ділянок"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</si>
  <si>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</si>
  <si>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</si>
  <si>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</si>
  <si>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</si>
  <si>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</si>
  <si>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</si>
  <si>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</si>
  <si>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</si>
  <si>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r>
      <rPr>
        <sz val="4"/>
        <rFont val="Arial"/>
        <family val="2"/>
        <charset val="204"/>
      </rPr>
      <t>Експлуатаційні витрати (обслуговування пожежної
сигналізації, охоронні послуги, послуги прибирання тощо)</t>
    </r>
  </si>
  <si>
    <t>Всього по статті 4 "Експлуатаційні витрати на утримання приміщень та комунальні послуги"</t>
  </si>
  <si>
    <t>Оренда техніки, обладнання та інструменту</t>
  </si>
  <si>
    <t>5.1</t>
  </si>
  <si>
    <t>Всього по статті 6 "Матеріальні витрати (за винятком капітальних видатків)"</t>
  </si>
  <si>
    <t>Витрати на послуги зв'язку, інтернет, обслуговування сайтів та програмного забезпечення;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</si>
  <si>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</si>
  <si>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</si>
  <si>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</si>
  <si>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</si>
  <si>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</si>
  <si>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</si>
  <si>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</si>
  <si>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</si>
  <si>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</si>
  <si>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</si>
  <si>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</si>
  <si>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</si>
  <si>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</si>
  <si>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</si>
  <si>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r>
      <rPr>
        <b/>
        <sz val="4"/>
        <rFont val="Arial"/>
        <family val="2"/>
        <charset val="204"/>
      </rPr>
      <t>Інші витрати пов'язані з основною
діяльністю організації</t>
    </r>
  </si>
  <si>
    <t>9.1</t>
  </si>
  <si>
    <r>
      <rPr>
        <sz val="4"/>
        <rFont val="Arial"/>
        <family val="2"/>
        <charset val="204"/>
      </rPr>
      <t>Інші витрати пов'язані з основною
діяльністю організації</t>
    </r>
  </si>
  <si>
    <t>9.2</t>
  </si>
  <si>
    <t>Всього по статті 9 "Інші витрати пов'язані з основною діяльністю організації"</t>
  </si>
  <si>
    <t>Аудиторські послуги</t>
  </si>
  <si>
    <t>10.1</t>
  </si>
  <si>
    <t>Всього по статті 9 "Аудиторські послуги"</t>
  </si>
  <si>
    <t>Всього по розділу ІІ "Витрати":</t>
  </si>
  <si>
    <t>1.2.4</t>
  </si>
  <si>
    <t>1.2.5</t>
  </si>
  <si>
    <t>1.2.6</t>
  </si>
  <si>
    <t>1.2.7</t>
  </si>
  <si>
    <t>Троїцький Владислав Юрійович, директор</t>
  </si>
  <si>
    <t>Іонова  Марія Дмитрівна, виступ артиста</t>
  </si>
  <si>
    <t>Мартиненко Олександр Дмитрович, виступ артиста</t>
  </si>
  <si>
    <t>Петрашова Катерина Миколаївна, виступ артиста</t>
  </si>
  <si>
    <t>Кислий Семен Юрійович, виступ артиста</t>
  </si>
  <si>
    <t>1.2.8</t>
  </si>
  <si>
    <t>Воловодовський Олександр Олександрович, 
адміністратор проекту</t>
  </si>
  <si>
    <t>Климковецька Віра Олександрівна, виступ артиста</t>
  </si>
  <si>
    <t>Лутіков Володимир Володимирович, виступ артиста</t>
  </si>
  <si>
    <t>Руденко Володимир Вікторович, виступ артиста</t>
  </si>
  <si>
    <t>Звукове обладнання  JBL</t>
  </si>
  <si>
    <t>Акустичні системи</t>
  </si>
  <si>
    <t>Прямої дії:</t>
  </si>
  <si>
    <t>JBL SRX 725 двосмугова а.с. 2000Вт</t>
  </si>
  <si>
    <t>JBL SRX 728S низькочастотна а.с. 2500Вт</t>
  </si>
  <si>
    <t>Моніторні:</t>
  </si>
  <si>
    <t>JBL SRX 712M моніторна а.с. (800W) Front Fill</t>
  </si>
  <si>
    <t>Підсилювачі потужності</t>
  </si>
  <si>
    <t>MC2 Delta D80 DSP (4 x 2000W/4Ohm) підсилювач потужності</t>
  </si>
  <si>
    <t>PRO-ST  T5.0PRO-M (2 x 2500W/4Ohm) підсилювач потужності</t>
  </si>
  <si>
    <t>Моніторні радіосистеми:</t>
  </si>
  <si>
    <t>SENNHEISER IEM 300 (in-ear wireless system) моніторан радіосистема</t>
  </si>
  <si>
    <t>Пульти</t>
  </si>
  <si>
    <t>Цифрові:</t>
  </si>
  <si>
    <t>Soundcraft Vi1 (32 in/24 out) цифровий мікшерний пульт</t>
  </si>
  <si>
    <t>Soundcraft Compact stagebox (32in, 16out, optical) цифровий  стейджбокс для Vi</t>
  </si>
  <si>
    <t>Back Line</t>
  </si>
  <si>
    <t>Барабани:</t>
  </si>
  <si>
    <t xml:space="preserve">TAMA SuperStar Birch black (BD22", TT10", TT12", FT16", SD14" ) компл. барабанів                                                                                                                                                                      </t>
  </si>
  <si>
    <t xml:space="preserve">TAMA SuperStar Birch black BD22" бас-бочка                                                                                                                                                                   </t>
  </si>
  <si>
    <t>Zildjian zbt cymbals set набір тарілок</t>
  </si>
  <si>
    <t>Tama Hardware (cymbal stands, drum throne, snare stand, HH-stand, pedal Cobra)</t>
  </si>
  <si>
    <t>Клавішні:</t>
  </si>
  <si>
    <t>ROLAND RD-700 NX (Stage Piano) клавішний інструмент</t>
  </si>
  <si>
    <t>Мікрофони</t>
  </si>
  <si>
    <t>Динамічні:</t>
  </si>
  <si>
    <t>SHURE Beta52A інструментальний басовий мікрофон</t>
  </si>
  <si>
    <t>SHURE SM 57 інструментальний динамічний мікрофон</t>
  </si>
  <si>
    <t>SHURE Beta 58 вокальний динамічний мікрофон</t>
  </si>
  <si>
    <t>SENNHEISER E904 інструментальний динамічний мікрофон барабанний</t>
  </si>
  <si>
    <t>Конденсаторні:</t>
  </si>
  <si>
    <t>SHURE SM 81 інструментальний конденсаторний мікрофон</t>
  </si>
  <si>
    <t>Дібокси</t>
  </si>
  <si>
    <t>Пасивні:</t>
  </si>
  <si>
    <t>Radial Engineering Pro D2 пасивний стерео ді-бокс</t>
  </si>
  <si>
    <t>Активні:</t>
  </si>
  <si>
    <t>BSS AR-133 активний ді-бокс</t>
  </si>
  <si>
    <t>Стійки</t>
  </si>
  <si>
    <t>Gravity Keyboard Stand клавішна стійка</t>
  </si>
  <si>
    <t>Мікрофонні:</t>
  </si>
  <si>
    <t xml:space="preserve">Gravity GMS4322 мікрофонна стійка стандартна телескопічна </t>
  </si>
  <si>
    <t>Короткі:</t>
  </si>
  <si>
    <t>Athletic MIC-7E Mic stand short  мікрофонна стійка коротка</t>
  </si>
  <si>
    <t>Інші:</t>
  </si>
  <si>
    <t>K&amp;M 11940 Orchestral Music Stand пюпітр важкий</t>
  </si>
  <si>
    <t>QUIK LOK  Mixer stand стійка пультова</t>
  </si>
  <si>
    <t>Adam Hall 85200 Defender Mini кабельна капа 1м</t>
  </si>
  <si>
    <t>Мультикори</t>
  </si>
  <si>
    <t xml:space="preserve">SOMMER Flex 04-50 мультикор 50м - 4 входи </t>
  </si>
  <si>
    <t xml:space="preserve">SOMMER Quantum 12/04-15 мультикор 15м - 12 входів 4 виходи </t>
  </si>
  <si>
    <t>Розподільні блоки</t>
  </si>
  <si>
    <t>Power Distributer 32A  Силова підстанція 32А  3 фазна</t>
  </si>
  <si>
    <t>APC Back-UPS Pro 1500VA блок живлення 850 Вт</t>
  </si>
  <si>
    <t>Комутація</t>
  </si>
  <si>
    <t>Комутація силова 32А</t>
  </si>
  <si>
    <t>Комутація звукова, Speakon/CA-COM, комплект</t>
  </si>
  <si>
    <t>Радіостанції</t>
  </si>
  <si>
    <t>Motorola XTNi portable Радіостанція компактна з навушником</t>
  </si>
  <si>
    <t>Світлове обладнання JBL</t>
  </si>
  <si>
    <t>Динамічні прилади</t>
  </si>
  <si>
    <t>Clay Paky  Alpha Spot 700 HPE Світлодинамічний прилад - "спот" (MSR Gold 700W)</t>
  </si>
  <si>
    <t xml:space="preserve">SilverStar Pluto 4000 Світлодіодний динамічний прилад - "вош" 12*40Вт </t>
  </si>
  <si>
    <t>Прилади статичні</t>
  </si>
  <si>
    <t xml:space="preserve">HALO CLUB PAR 18 RGBWUV Світлодіодний прожектор 18*15 Вт </t>
  </si>
  <si>
    <t>Showtec DiPack6-610 Димер цифровий 6каналів * 3кВт</t>
  </si>
  <si>
    <t>EuroLite Theatre Spot 1000, Fresnel/PC black 1000W  Прожектор направлений</t>
  </si>
  <si>
    <t>Пульти керування</t>
  </si>
  <si>
    <t>Stairville DMX Splitter Pro Спліттер 6 каналів DMX</t>
  </si>
  <si>
    <t>Swisson XND-8R3 8-port Art-net node Арт-нет нода 8 виходів DMX/RDM</t>
  </si>
  <si>
    <t>Sommer CAT7 Pure 100m drum</t>
  </si>
  <si>
    <t>Ефекти</t>
  </si>
  <si>
    <t>LookSolution Viper NT генератор диму 1300Вт</t>
  </si>
  <si>
    <t>LookSolution Unique2.1 Hazer генератор туману</t>
  </si>
  <si>
    <t>HotWind Fan вентилятор сценічний</t>
  </si>
  <si>
    <t>Рідина для генератора диму, каністра 5л</t>
  </si>
  <si>
    <t>Рідина для хейзера, каністра 2л</t>
  </si>
  <si>
    <t>Power Distributer 63A  Силова підстанція 63А  3 фазна</t>
  </si>
  <si>
    <t>Showtime T-Bar 2000 Стійка Т-подібна 2м, з основою 600*600</t>
  </si>
  <si>
    <t>Manfrotto Light Stand стійка для світла h=3,5м</t>
  </si>
  <si>
    <t>Комутація силова 32А, м</t>
  </si>
  <si>
    <t>Комутація силова 16А Schuko, 250м, комплект</t>
  </si>
  <si>
    <t>Комутація сигнальна, XLR, 500м, комплект</t>
  </si>
  <si>
    <t>Сценічне обладнання JBL</t>
  </si>
  <si>
    <t>InnoDeck outdoor Hexa Подіум 2м*1м, висота подіуму - 0,5 м</t>
  </si>
  <si>
    <t>InnoDeck stair Сходи 1м, висота 0.4м</t>
  </si>
  <si>
    <t>Deck Leg Ніжка алюмінієва, 25см, 50см, 100см</t>
  </si>
  <si>
    <t>Забезпечення обслуговування технічного оснащення (включаючи монтаж, демонтаж, супровід та транспортування)</t>
  </si>
  <si>
    <t>доба</t>
  </si>
  <si>
    <t>Обслуговування сайту http://dakh.com.ua/ та його просування</t>
  </si>
  <si>
    <t>Повна назва організації Заявника: ПРИВАТНЕ ПІДПРИЄМСТВО "ЦЕНТР СУЧАСНОГО МИСТЕЦТВА "ДАХ", код ЄДРПОУ 22916018</t>
  </si>
  <si>
    <t>Склав:                                                   Директор                                                                                                                                                                                     Троїцький Владислав Юрійович</t>
  </si>
  <si>
    <t>про надходження та використання коштів для реалізації Проєкту інституційної підтримки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</si>
</sst>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₴_-;\-* #,##0.00\ _₴_-;_-* &quot;-&quot;??\ _₴_-;_-@"/>
  </numFmts>
  <fonts count="23" x14ac:knownFonts="1">
    <font>
      <sz val="10"/>
      <color rgb="FF000000"/>
      <name val="Times New Roman"/>
      <charset val="204"/>
    </font>
    <font>
      <sz val="4.5"/>
      <name val="Calibri"/>
    </font>
    <font>
      <b/>
      <sz val="5"/>
      <name val="Arial"/>
    </font>
    <font>
      <b/>
      <sz val="4"/>
      <name val="Arial"/>
    </font>
    <font>
      <b/>
      <sz val="4"/>
      <color rgb="FF000000"/>
      <name val="Arial"/>
      <family val="2"/>
    </font>
    <font>
      <sz val="4"/>
      <name val="Arial"/>
    </font>
    <font>
      <b/>
      <sz val="6.5"/>
      <name val="Times New Roman"/>
    </font>
    <font>
      <sz val="4.5"/>
      <name val="Calibri"/>
      <family val="2"/>
    </font>
    <font>
      <u/>
      <sz val="4.5"/>
      <name val="Times New Roman"/>
      <family val="1"/>
    </font>
    <font>
      <sz val="4.5"/>
      <name val="Times New Roman"/>
      <family val="1"/>
    </font>
    <font>
      <b/>
      <sz val="5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b/>
      <sz val="6.5"/>
      <name val="Times New Roman"/>
      <family val="1"/>
    </font>
    <font>
      <sz val="4"/>
      <color rgb="FF000000"/>
      <name val="Arial"/>
      <family val="2"/>
      <charset val="204"/>
    </font>
    <font>
      <b/>
      <sz val="4"/>
      <name val="Arial"/>
      <family val="2"/>
      <charset val="204"/>
    </font>
    <font>
      <sz val="4"/>
      <color rgb="FF000000"/>
      <name val="Times New Roman"/>
      <family val="1"/>
      <charset val="204"/>
    </font>
    <font>
      <sz val="4"/>
      <name val="Arial"/>
      <family val="2"/>
      <charset val="204"/>
    </font>
    <font>
      <b/>
      <i/>
      <sz val="4"/>
      <name val="Arial"/>
      <family val="2"/>
      <charset val="204"/>
    </font>
    <font>
      <b/>
      <sz val="4"/>
      <color rgb="FF000000"/>
      <name val="Arial"/>
      <family val="2"/>
      <charset val="204"/>
    </font>
    <font>
      <sz val="4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DF1CA"/>
      </patternFill>
    </fill>
    <fill>
      <patternFill patternType="solid">
        <fgColor rgb="FFFFFF00"/>
      </patternFill>
    </fill>
    <fill>
      <patternFill patternType="solid">
        <fgColor rgb="FFE1EED9"/>
      </patternFill>
    </fill>
    <fill>
      <patternFill patternType="solid">
        <fgColor rgb="FFD7D7D7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4" fontId="16" fillId="4" borderId="1" xfId="0" applyNumberFormat="1" applyFont="1" applyFill="1" applyBorder="1" applyAlignment="1">
      <alignment horizontal="right" wrapText="1"/>
    </xf>
    <xf numFmtId="4" fontId="4" fillId="4" borderId="1" xfId="0" applyNumberFormat="1" applyFont="1" applyFill="1" applyBorder="1" applyAlignment="1">
      <alignment horizontal="right" vertical="top" shrinkToFit="1"/>
    </xf>
    <xf numFmtId="0" fontId="14" fillId="4" borderId="1" xfId="0" applyFont="1" applyFill="1" applyBorder="1" applyAlignment="1">
      <alignment horizontal="left" wrapText="1"/>
    </xf>
    <xf numFmtId="4" fontId="14" fillId="4" borderId="1" xfId="0" applyNumberFormat="1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left" wrapText="1"/>
    </xf>
    <xf numFmtId="1" fontId="19" fillId="3" borderId="1" xfId="0" applyNumberFormat="1" applyFont="1" applyFill="1" applyBorder="1" applyAlignment="1">
      <alignment horizontal="center" shrinkToFit="1"/>
    </xf>
    <xf numFmtId="0" fontId="15" fillId="4" borderId="1" xfId="0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left" wrapText="1"/>
    </xf>
    <xf numFmtId="4" fontId="17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 shrinkToFit="1"/>
    </xf>
    <xf numFmtId="4" fontId="14" fillId="0" borderId="1" xfId="0" applyNumberFormat="1" applyFont="1" applyFill="1" applyBorder="1" applyAlignment="1">
      <alignment horizontal="right" wrapText="1"/>
    </xf>
    <xf numFmtId="4" fontId="19" fillId="4" borderId="1" xfId="0" applyNumberFormat="1" applyFont="1" applyFill="1" applyBorder="1" applyAlignment="1">
      <alignment horizontal="right" shrinkToFit="1"/>
    </xf>
    <xf numFmtId="4" fontId="15" fillId="4" borderId="1" xfId="0" applyNumberFormat="1" applyFont="1" applyFill="1" applyBorder="1" applyAlignment="1">
      <alignment horizontal="left" wrapText="1"/>
    </xf>
    <xf numFmtId="4" fontId="15" fillId="5" borderId="1" xfId="0" applyNumberFormat="1" applyFont="1" applyFill="1" applyBorder="1" applyAlignment="1">
      <alignment horizontal="left" wrapText="1"/>
    </xf>
    <xf numFmtId="4" fontId="19" fillId="5" borderId="1" xfId="0" applyNumberFormat="1" applyFont="1" applyFill="1" applyBorder="1" applyAlignment="1">
      <alignment horizontal="right" shrinkToFit="1"/>
    </xf>
    <xf numFmtId="4" fontId="14" fillId="5" borderId="1" xfId="0" applyNumberFormat="1" applyFont="1" applyFill="1" applyBorder="1" applyAlignment="1">
      <alignment horizontal="right" wrapText="1"/>
    </xf>
    <xf numFmtId="4" fontId="14" fillId="6" borderId="1" xfId="0" applyNumberFormat="1" applyFont="1" applyFill="1" applyBorder="1" applyAlignment="1">
      <alignment horizontal="right" wrapText="1"/>
    </xf>
    <xf numFmtId="4" fontId="14" fillId="6" borderId="1" xfId="0" applyNumberFormat="1" applyFont="1" applyFill="1" applyBorder="1" applyAlignment="1">
      <alignment horizontal="right" shrinkToFit="1"/>
    </xf>
    <xf numFmtId="4" fontId="20" fillId="0" borderId="1" xfId="0" applyNumberFormat="1" applyFont="1" applyFill="1" applyBorder="1" applyAlignment="1">
      <alignment horizontal="right" shrinkToFit="1"/>
    </xf>
    <xf numFmtId="4" fontId="17" fillId="0" borderId="3" xfId="0" applyNumberFormat="1" applyFont="1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horizontal="right" shrinkToFit="1"/>
    </xf>
    <xf numFmtId="4" fontId="14" fillId="0" borderId="3" xfId="0" applyNumberFormat="1" applyFont="1" applyFill="1" applyBorder="1" applyAlignment="1">
      <alignment horizontal="right" wrapText="1"/>
    </xf>
    <xf numFmtId="49" fontId="19" fillId="3" borderId="1" xfId="0" applyNumberFormat="1" applyFont="1" applyFill="1" applyBorder="1" applyAlignment="1">
      <alignment horizontal="left" shrinkToFit="1"/>
    </xf>
    <xf numFmtId="49" fontId="15" fillId="4" borderId="1" xfId="0" applyNumberFormat="1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left" shrinkToFit="1"/>
    </xf>
    <xf numFmtId="49" fontId="14" fillId="0" borderId="0" xfId="0" applyNumberFormat="1" applyFont="1" applyFill="1" applyBorder="1" applyAlignment="1">
      <alignment horizontal="left" wrapText="1"/>
    </xf>
    <xf numFmtId="49" fontId="19" fillId="5" borderId="1" xfId="0" applyNumberFormat="1" applyFont="1" applyFill="1" applyBorder="1" applyAlignment="1">
      <alignment horizontal="left" shrinkToFit="1"/>
    </xf>
    <xf numFmtId="49" fontId="15" fillId="5" borderId="1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14" fillId="0" borderId="8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right" wrapText="1"/>
    </xf>
    <xf numFmtId="4" fontId="14" fillId="0" borderId="6" xfId="0" applyNumberFormat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 wrapText="1" indent="5"/>
    </xf>
    <xf numFmtId="4" fontId="17" fillId="0" borderId="8" xfId="0" applyNumberFormat="1" applyFont="1" applyFill="1" applyBorder="1" applyAlignment="1">
      <alignment horizontal="left" wrapText="1"/>
    </xf>
    <xf numFmtId="4" fontId="17" fillId="0" borderId="10" xfId="0" applyNumberFormat="1" applyFont="1" applyFill="1" applyBorder="1" applyAlignment="1">
      <alignment horizontal="left" wrapText="1"/>
    </xf>
    <xf numFmtId="4" fontId="14" fillId="0" borderId="8" xfId="0" applyNumberFormat="1" applyFont="1" applyFill="1" applyBorder="1" applyAlignment="1">
      <alignment horizontal="right" wrapText="1"/>
    </xf>
    <xf numFmtId="4" fontId="14" fillId="0" borderId="9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4" fontId="15" fillId="4" borderId="8" xfId="0" applyNumberFormat="1" applyFont="1" applyFill="1" applyBorder="1" applyAlignment="1">
      <alignment horizontal="left" vertical="top" wrapText="1"/>
    </xf>
    <xf numFmtId="4" fontId="15" fillId="4" borderId="9" xfId="0" applyNumberFormat="1" applyFont="1" applyFill="1" applyBorder="1" applyAlignment="1">
      <alignment horizontal="left" vertical="top" wrapText="1"/>
    </xf>
    <xf numFmtId="4" fontId="15" fillId="4" borderId="10" xfId="0" applyNumberFormat="1" applyFont="1" applyFill="1" applyBorder="1" applyAlignment="1">
      <alignment horizontal="left" vertical="top" wrapText="1"/>
    </xf>
    <xf numFmtId="4" fontId="16" fillId="4" borderId="8" xfId="0" applyNumberFormat="1" applyFont="1" applyFill="1" applyBorder="1" applyAlignment="1">
      <alignment horizontal="right" wrapText="1"/>
    </xf>
    <xf numFmtId="4" fontId="16" fillId="4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4" fontId="15" fillId="6" borderId="8" xfId="0" applyNumberFormat="1" applyFont="1" applyFill="1" applyBorder="1" applyAlignment="1">
      <alignment horizontal="left" wrapText="1"/>
    </xf>
    <xf numFmtId="4" fontId="15" fillId="6" borderId="9" xfId="0" applyNumberFormat="1" applyFont="1" applyFill="1" applyBorder="1" applyAlignment="1">
      <alignment horizontal="left" wrapText="1"/>
    </xf>
    <xf numFmtId="4" fontId="15" fillId="6" borderId="10" xfId="0" applyNumberFormat="1" applyFont="1" applyFill="1" applyBorder="1" applyAlignment="1">
      <alignment horizontal="left" wrapText="1"/>
    </xf>
    <xf numFmtId="4" fontId="14" fillId="6" borderId="8" xfId="0" applyNumberFormat="1" applyFont="1" applyFill="1" applyBorder="1" applyAlignment="1">
      <alignment horizontal="right" wrapText="1"/>
    </xf>
    <xf numFmtId="4" fontId="14" fillId="6" borderId="10" xfId="0" applyNumberFormat="1" applyFont="1" applyFill="1" applyBorder="1" applyAlignment="1">
      <alignment horizontal="right" wrapText="1"/>
    </xf>
    <xf numFmtId="4" fontId="18" fillId="4" borderId="8" xfId="0" applyNumberFormat="1" applyFont="1" applyFill="1" applyBorder="1" applyAlignment="1">
      <alignment horizontal="left" wrapText="1"/>
    </xf>
    <xf numFmtId="4" fontId="18" fillId="4" borderId="9" xfId="0" applyNumberFormat="1" applyFont="1" applyFill="1" applyBorder="1" applyAlignment="1">
      <alignment horizontal="left" wrapText="1"/>
    </xf>
    <xf numFmtId="4" fontId="18" fillId="4" borderId="10" xfId="0" applyNumberFormat="1" applyFont="1" applyFill="1" applyBorder="1" applyAlignment="1">
      <alignment horizontal="left" wrapText="1"/>
    </xf>
    <xf numFmtId="4" fontId="14" fillId="4" borderId="8" xfId="0" applyNumberFormat="1" applyFont="1" applyFill="1" applyBorder="1" applyAlignment="1">
      <alignment horizontal="right" wrapText="1"/>
    </xf>
    <xf numFmtId="4" fontId="14" fillId="4" borderId="10" xfId="0" applyNumberFormat="1" applyFont="1" applyFill="1" applyBorder="1" applyAlignment="1">
      <alignment horizontal="right" wrapText="1"/>
    </xf>
    <xf numFmtId="4" fontId="15" fillId="6" borderId="8" xfId="0" applyNumberFormat="1" applyFont="1" applyFill="1" applyBorder="1" applyAlignment="1">
      <alignment horizontal="right" wrapText="1"/>
    </xf>
    <xf numFmtId="4" fontId="15" fillId="6" borderId="9" xfId="0" applyNumberFormat="1" applyFont="1" applyFill="1" applyBorder="1" applyAlignment="1">
      <alignment horizontal="right" wrapText="1"/>
    </xf>
    <xf numFmtId="4" fontId="15" fillId="6" borderId="10" xfId="0" applyNumberFormat="1" applyFont="1" applyFill="1" applyBorder="1" applyAlignment="1">
      <alignment horizontal="right" wrapText="1"/>
    </xf>
    <xf numFmtId="4" fontId="15" fillId="5" borderId="8" xfId="0" applyNumberFormat="1" applyFont="1" applyFill="1" applyBorder="1" applyAlignment="1">
      <alignment horizontal="left" wrapText="1"/>
    </xf>
    <xf numFmtId="4" fontId="15" fillId="5" borderId="10" xfId="0" applyNumberFormat="1" applyFont="1" applyFill="1" applyBorder="1" applyAlignment="1">
      <alignment horizontal="left" wrapText="1"/>
    </xf>
    <xf numFmtId="4" fontId="14" fillId="5" borderId="8" xfId="0" applyNumberFormat="1" applyFont="1" applyFill="1" applyBorder="1" applyAlignment="1">
      <alignment horizontal="right" wrapText="1"/>
    </xf>
    <xf numFmtId="4" fontId="14" fillId="5" borderId="9" xfId="0" applyNumberFormat="1" applyFont="1" applyFill="1" applyBorder="1" applyAlignment="1">
      <alignment horizontal="right" wrapText="1"/>
    </xf>
    <xf numFmtId="4" fontId="14" fillId="5" borderId="10" xfId="0" applyNumberFormat="1" applyFont="1" applyFill="1" applyBorder="1" applyAlignment="1">
      <alignment horizontal="right" wrapText="1"/>
    </xf>
    <xf numFmtId="4" fontId="17" fillId="0" borderId="8" xfId="0" applyNumberFormat="1" applyFont="1" applyFill="1" applyBorder="1" applyAlignment="1">
      <alignment horizontal="right" wrapText="1"/>
    </xf>
    <xf numFmtId="4" fontId="17" fillId="0" borderId="9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4" fontId="14" fillId="5" borderId="8" xfId="0" applyNumberFormat="1" applyFont="1" applyFill="1" applyBorder="1" applyAlignment="1">
      <alignment horizontal="left" wrapText="1"/>
    </xf>
    <xf numFmtId="4" fontId="14" fillId="5" borderId="10" xfId="0" applyNumberFormat="1" applyFont="1" applyFill="1" applyBorder="1" applyAlignment="1">
      <alignment horizontal="left" wrapText="1"/>
    </xf>
    <xf numFmtId="4" fontId="14" fillId="0" borderId="8" xfId="0" applyNumberFormat="1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left" wrapText="1"/>
    </xf>
    <xf numFmtId="4" fontId="17" fillId="0" borderId="4" xfId="0" applyNumberFormat="1" applyFont="1" applyFill="1" applyBorder="1" applyAlignment="1">
      <alignment horizontal="right" wrapText="1"/>
    </xf>
    <xf numFmtId="4" fontId="17" fillId="0" borderId="11" xfId="0" applyNumberFormat="1" applyFont="1" applyFill="1" applyBorder="1" applyAlignment="1">
      <alignment horizontal="right" wrapText="1"/>
    </xf>
    <xf numFmtId="4" fontId="17" fillId="0" borderId="5" xfId="0" applyNumberFormat="1" applyFont="1" applyFill="1" applyBorder="1" applyAlignment="1">
      <alignment horizontal="right" wrapText="1"/>
    </xf>
    <xf numFmtId="4" fontId="17" fillId="0" borderId="6" xfId="0" applyNumberFormat="1" applyFont="1" applyFill="1" applyBorder="1" applyAlignment="1">
      <alignment horizontal="right" wrapText="1"/>
    </xf>
    <xf numFmtId="4" fontId="17" fillId="0" borderId="14" xfId="0" applyNumberFormat="1" applyFont="1" applyFill="1" applyBorder="1" applyAlignment="1">
      <alignment horizontal="right" wrapText="1"/>
    </xf>
    <xf numFmtId="4" fontId="17" fillId="0" borderId="7" xfId="0" applyNumberFormat="1" applyFont="1" applyFill="1" applyBorder="1" applyAlignment="1">
      <alignment horizontal="right" wrapText="1"/>
    </xf>
    <xf numFmtId="4" fontId="15" fillId="5" borderId="8" xfId="0" applyNumberFormat="1" applyFont="1" applyFill="1" applyBorder="1" applyAlignment="1">
      <alignment horizontal="right" wrapText="1"/>
    </xf>
    <xf numFmtId="4" fontId="15" fillId="5" borderId="9" xfId="0" applyNumberFormat="1" applyFont="1" applyFill="1" applyBorder="1" applyAlignment="1">
      <alignment horizontal="right" wrapText="1"/>
    </xf>
    <xf numFmtId="4" fontId="15" fillId="5" borderId="10" xfId="0" applyNumberFormat="1" applyFont="1" applyFill="1" applyBorder="1" applyAlignment="1">
      <alignment horizontal="right" wrapText="1"/>
    </xf>
    <xf numFmtId="4" fontId="15" fillId="5" borderId="9" xfId="0" applyNumberFormat="1" applyFont="1" applyFill="1" applyBorder="1" applyAlignment="1">
      <alignment horizontal="left" wrapText="1"/>
    </xf>
    <xf numFmtId="4" fontId="20" fillId="0" borderId="8" xfId="0" applyNumberFormat="1" applyFont="1" applyFill="1" applyBorder="1" applyAlignment="1">
      <alignment horizontal="right" shrinkToFit="1"/>
    </xf>
    <xf numFmtId="4" fontId="20" fillId="0" borderId="10" xfId="0" applyNumberFormat="1" applyFont="1" applyFill="1" applyBorder="1" applyAlignment="1">
      <alignment horizontal="right" shrinkToFit="1"/>
    </xf>
    <xf numFmtId="4" fontId="17" fillId="0" borderId="12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4" fontId="17" fillId="0" borderId="13" xfId="0" applyNumberFormat="1" applyFont="1" applyFill="1" applyBorder="1" applyAlignment="1">
      <alignment horizontal="right" wrapText="1"/>
    </xf>
    <xf numFmtId="4" fontId="15" fillId="4" borderId="8" xfId="0" applyNumberFormat="1" applyFont="1" applyFill="1" applyBorder="1" applyAlignment="1">
      <alignment horizontal="left" wrapText="1"/>
    </xf>
    <xf numFmtId="4" fontId="15" fillId="4" borderId="10" xfId="0" applyNumberFormat="1" applyFont="1" applyFill="1" applyBorder="1" applyAlignment="1">
      <alignment horizontal="left" wrapText="1"/>
    </xf>
    <xf numFmtId="1" fontId="19" fillId="3" borderId="8" xfId="0" applyNumberFormat="1" applyFont="1" applyFill="1" applyBorder="1" applyAlignment="1">
      <alignment horizontal="left" shrinkToFit="1"/>
    </xf>
    <xf numFmtId="1" fontId="19" fillId="3" borderId="10" xfId="0" applyNumberFormat="1" applyFont="1" applyFill="1" applyBorder="1" applyAlignment="1">
      <alignment horizontal="left" shrinkToFit="1"/>
    </xf>
    <xf numFmtId="1" fontId="19" fillId="3" borderId="8" xfId="0" applyNumberFormat="1" applyFont="1" applyFill="1" applyBorder="1" applyAlignment="1">
      <alignment horizontal="center" shrinkToFit="1"/>
    </xf>
    <xf numFmtId="1" fontId="19" fillId="3" borderId="10" xfId="0" applyNumberFormat="1" applyFont="1" applyFill="1" applyBorder="1" applyAlignment="1">
      <alignment horizontal="center" shrinkToFit="1"/>
    </xf>
    <xf numFmtId="1" fontId="19" fillId="3" borderId="8" xfId="0" applyNumberFormat="1" applyFont="1" applyFill="1" applyBorder="1" applyAlignment="1">
      <alignment horizontal="right" shrinkToFit="1"/>
    </xf>
    <xf numFmtId="1" fontId="19" fillId="3" borderId="10" xfId="0" applyNumberFormat="1" applyFont="1" applyFill="1" applyBorder="1" applyAlignment="1">
      <alignment horizontal="right" shrinkToFit="1"/>
    </xf>
    <xf numFmtId="0" fontId="15" fillId="4" borderId="8" xfId="0" applyFont="1" applyFill="1" applyBorder="1" applyAlignment="1">
      <alignment horizontal="left" wrapText="1"/>
    </xf>
    <xf numFmtId="0" fontId="15" fillId="4" borderId="10" xfId="0" applyFont="1" applyFill="1" applyBorder="1" applyAlignment="1">
      <alignment horizontal="left" wrapText="1"/>
    </xf>
    <xf numFmtId="0" fontId="14" fillId="4" borderId="8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top" wrapText="1" indent="29"/>
    </xf>
    <xf numFmtId="0" fontId="1" fillId="0" borderId="0" xfId="0" applyFont="1" applyFill="1" applyBorder="1" applyAlignment="1">
      <alignment horizontal="right" vertical="top" wrapText="1" indent="18"/>
    </xf>
    <xf numFmtId="0" fontId="0" fillId="0" borderId="0" xfId="0" applyFill="1" applyBorder="1" applyAlignment="1">
      <alignment horizontal="right" vertical="top" wrapText="1" indent="16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left" wrapText="1"/>
    </xf>
    <xf numFmtId="49" fontId="15" fillId="2" borderId="2" xfId="0" applyNumberFormat="1" applyFont="1" applyFill="1" applyBorder="1" applyAlignment="1">
      <alignment horizontal="left" wrapText="1"/>
    </xf>
    <xf numFmtId="49" fontId="15" fillId="2" borderId="3" xfId="0" applyNumberFormat="1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15" fillId="2" borderId="10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4" fontId="17" fillId="0" borderId="8" xfId="0" applyNumberFormat="1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left" vertical="center" wrapText="1"/>
    </xf>
    <xf numFmtId="4" fontId="14" fillId="0" borderId="9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65" fontId="21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3" fontId="22" fillId="0" borderId="16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right" vertical="center" shrinkToFit="1"/>
    </xf>
    <xf numFmtId="3" fontId="22" fillId="0" borderId="17" xfId="0" applyNumberFormat="1" applyFont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70420</xdr:colOff>
      <xdr:row>0</xdr:row>
      <xdr:rowOff>50185</xdr:rowOff>
    </xdr:from>
    <xdr:ext cx="593868" cy="46198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3868" cy="461985"/>
        </a:xfrm>
        <a:prstGeom prst="rect">
          <a:avLst/>
        </a:prstGeom>
      </xdr:spPr>
    </xdr:pic>
    <xdr:clientData/>
  </xdr:oneCellAnchor>
  <xdr:oneCellAnchor>
    <xdr:from>
      <xdr:col>2</xdr:col>
      <xdr:colOff>30987</xdr:colOff>
      <xdr:row>164</xdr:row>
      <xdr:rowOff>1463</xdr:rowOff>
    </xdr:from>
    <xdr:ext cx="1097280" cy="0"/>
    <xdr:sp macro="" textlink="">
      <xdr:nvSpPr>
        <xdr:cNvPr id="3" name="Shape 3"/>
        <xdr:cNvSpPr/>
      </xdr:nvSpPr>
      <xdr:spPr>
        <a:xfrm>
          <a:off x="0" y="0"/>
          <a:ext cx="1097280" cy="0"/>
        </a:xfrm>
        <a:custGeom>
          <a:avLst/>
          <a:gdLst/>
          <a:ahLst/>
          <a:cxnLst/>
          <a:rect l="0" t="0" r="0" b="0"/>
          <a:pathLst>
            <a:path w="1097280">
              <a:moveTo>
                <a:pt x="0" y="0"/>
              </a:moveTo>
              <a:lnTo>
                <a:pt x="109728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19</xdr:col>
      <xdr:colOff>20319</xdr:colOff>
      <xdr:row>165</xdr:row>
      <xdr:rowOff>1824</xdr:rowOff>
    </xdr:from>
    <xdr:ext cx="993140" cy="0"/>
    <xdr:sp macro="" textlink="">
      <xdr:nvSpPr>
        <xdr:cNvPr id="4" name="Shape 4"/>
        <xdr:cNvSpPr/>
      </xdr:nvSpPr>
      <xdr:spPr>
        <a:xfrm>
          <a:off x="0" y="0"/>
          <a:ext cx="993140" cy="0"/>
        </a:xfrm>
        <a:custGeom>
          <a:avLst/>
          <a:gdLst/>
          <a:ahLst/>
          <a:cxnLst/>
          <a:rect l="0" t="0" r="0" b="0"/>
          <a:pathLst>
            <a:path w="993140">
              <a:moveTo>
                <a:pt x="0" y="0"/>
              </a:moveTo>
              <a:lnTo>
                <a:pt x="992785" y="0"/>
              </a:lnTo>
            </a:path>
          </a:pathLst>
        </a:custGeom>
        <a:ln w="3648">
          <a:solidFill>
            <a:srgbClr val="000000"/>
          </a:solidFill>
        </a:ln>
      </xdr:spPr>
    </xdr:sp>
    <xdr:clientData/>
  </xdr:oneCellAnchor>
  <xdr:oneCellAnchor>
    <xdr:from>
      <xdr:col>2</xdr:col>
      <xdr:colOff>508</xdr:colOff>
      <xdr:row>161</xdr:row>
      <xdr:rowOff>239268</xdr:rowOff>
    </xdr:from>
    <xdr:ext cx="1233170" cy="5080"/>
    <xdr:sp macro="" textlink="">
      <xdr:nvSpPr>
        <xdr:cNvPr id="5" name="Shape 5"/>
        <xdr:cNvSpPr/>
      </xdr:nvSpPr>
      <xdr:spPr>
        <a:xfrm>
          <a:off x="0" y="0"/>
          <a:ext cx="1233170" cy="5080"/>
        </a:xfrm>
        <a:custGeom>
          <a:avLst/>
          <a:gdLst/>
          <a:ahLst/>
          <a:cxnLst/>
          <a:rect l="0" t="0" r="0" b="0"/>
          <a:pathLst>
            <a:path w="1233170" h="5080">
              <a:moveTo>
                <a:pt x="1232903" y="0"/>
              </a:moveTo>
              <a:lnTo>
                <a:pt x="0" y="0"/>
              </a:lnTo>
              <a:lnTo>
                <a:pt x="0" y="4572"/>
              </a:lnTo>
              <a:lnTo>
                <a:pt x="1232903" y="4572"/>
              </a:lnTo>
              <a:lnTo>
                <a:pt x="12329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5</xdr:col>
      <xdr:colOff>1523</xdr:colOff>
      <xdr:row>161</xdr:row>
      <xdr:rowOff>243712</xdr:rowOff>
    </xdr:from>
    <xdr:ext cx="858519" cy="5080"/>
    <xdr:sp macro="" textlink="">
      <xdr:nvSpPr>
        <xdr:cNvPr id="6" name="Shape 6"/>
        <xdr:cNvSpPr/>
      </xdr:nvSpPr>
      <xdr:spPr>
        <a:xfrm>
          <a:off x="0" y="0"/>
          <a:ext cx="858519" cy="5080"/>
        </a:xfrm>
        <a:custGeom>
          <a:avLst/>
          <a:gdLst/>
          <a:ahLst/>
          <a:cxnLst/>
          <a:rect l="0" t="0" r="0" b="0"/>
          <a:pathLst>
            <a:path w="858519" h="5080">
              <a:moveTo>
                <a:pt x="857999" y="0"/>
              </a:moveTo>
              <a:lnTo>
                <a:pt x="0" y="0"/>
              </a:lnTo>
              <a:lnTo>
                <a:pt x="0" y="4572"/>
              </a:lnTo>
              <a:lnTo>
                <a:pt x="857999" y="4572"/>
              </a:lnTo>
              <a:lnTo>
                <a:pt x="85799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10</xdr:col>
      <xdr:colOff>5079</xdr:colOff>
      <xdr:row>161</xdr:row>
      <xdr:rowOff>243712</xdr:rowOff>
    </xdr:from>
    <xdr:ext cx="1714500" cy="5080"/>
    <xdr:sp macro="" textlink="">
      <xdr:nvSpPr>
        <xdr:cNvPr id="7" name="Shape 7"/>
        <xdr:cNvSpPr/>
      </xdr:nvSpPr>
      <xdr:spPr>
        <a:xfrm>
          <a:off x="0" y="0"/>
          <a:ext cx="1714500" cy="5080"/>
        </a:xfrm>
        <a:custGeom>
          <a:avLst/>
          <a:gdLst/>
          <a:ahLst/>
          <a:cxnLst/>
          <a:rect l="0" t="0" r="0" b="0"/>
          <a:pathLst>
            <a:path w="1714500" h="5080">
              <a:moveTo>
                <a:pt x="1714500" y="0"/>
              </a:moveTo>
              <a:lnTo>
                <a:pt x="0" y="0"/>
              </a:lnTo>
              <a:lnTo>
                <a:pt x="0" y="4572"/>
              </a:lnTo>
              <a:lnTo>
                <a:pt x="1714500" y="4572"/>
              </a:lnTo>
              <a:lnTo>
                <a:pt x="171450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1"/>
  <sheetViews>
    <sheetView tabSelected="1" zoomScale="196" zoomScaleNormal="196" workbookViewId="0">
      <selection activeCell="A5" sqref="A5:X5"/>
    </sheetView>
  </sheetViews>
  <sheetFormatPr defaultRowHeight="12.75" x14ac:dyDescent="0.2"/>
  <cols>
    <col min="1" max="1" width="4.6640625" customWidth="1"/>
    <col min="2" max="2" width="2.5" style="35" customWidth="1"/>
    <col min="3" max="3" width="12.6640625" customWidth="1"/>
    <col min="4" max="4" width="9.33203125" customWidth="1"/>
    <col min="5" max="5" width="5.83203125" customWidth="1"/>
    <col min="6" max="6" width="3.33203125" customWidth="1"/>
    <col min="7" max="7" width="2.1640625" customWidth="1"/>
    <col min="8" max="8" width="5.83203125" customWidth="1"/>
    <col min="9" max="9" width="3.33203125" customWidth="1"/>
    <col min="10" max="10" width="9.33203125" customWidth="1"/>
    <col min="11" max="12" width="6.83203125" customWidth="1"/>
    <col min="13" max="13" width="2.1640625" customWidth="1"/>
    <col min="14" max="14" width="9.33203125" customWidth="1"/>
    <col min="15" max="15" width="5.83203125" customWidth="1"/>
    <col min="16" max="17" width="9.33203125" customWidth="1"/>
    <col min="18" max="18" width="6.83203125" customWidth="1"/>
    <col min="19" max="19" width="9.33203125" customWidth="1"/>
    <col min="20" max="20" width="18.6640625" customWidth="1"/>
    <col min="21" max="23" width="9.33203125" customWidth="1"/>
    <col min="24" max="24" width="10.5" customWidth="1"/>
    <col min="25" max="25" width="5.83203125" customWidth="1"/>
    <col min="26" max="26" width="11.83203125" customWidth="1"/>
  </cols>
  <sheetData>
    <row r="1" spans="1:26" ht="15" customHeight="1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"/>
      <c r="Z1" s="1"/>
    </row>
    <row r="2" spans="1:26" ht="6.75" customHeight="1" x14ac:dyDescent="0.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2"/>
      <c r="Z2" s="2"/>
    </row>
    <row r="3" spans="1:26" ht="45.95" customHeight="1" x14ac:dyDescent="0.2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3"/>
      <c r="Z3" s="3"/>
    </row>
    <row r="4" spans="1:26" ht="8.25" customHeight="1" x14ac:dyDescent="0.2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2"/>
      <c r="Z4" s="2"/>
    </row>
    <row r="5" spans="1:26" ht="13.5" customHeight="1" x14ac:dyDescent="0.2">
      <c r="A5" s="154" t="s">
        <v>214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"/>
      <c r="Z5" s="1"/>
    </row>
    <row r="6" spans="1:26" ht="10.5" customHeight="1" x14ac:dyDescent="0.2">
      <c r="A6" s="142" t="s">
        <v>212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27.95" customHeight="1" x14ac:dyDescent="0.15">
      <c r="A7" s="113" t="s">
        <v>9</v>
      </c>
      <c r="B7" s="115" t="s">
        <v>10</v>
      </c>
      <c r="C7" s="117" t="s">
        <v>11</v>
      </c>
      <c r="D7" s="118"/>
      <c r="E7" s="113" t="s">
        <v>12</v>
      </c>
      <c r="F7" s="121" t="s">
        <v>13</v>
      </c>
      <c r="G7" s="122"/>
      <c r="H7" s="122"/>
      <c r="I7" s="122"/>
      <c r="J7" s="123"/>
      <c r="K7" s="121" t="s">
        <v>14</v>
      </c>
      <c r="L7" s="122"/>
      <c r="M7" s="122"/>
      <c r="N7" s="123"/>
      <c r="O7" s="124" t="s">
        <v>15</v>
      </c>
      <c r="P7" s="125"/>
      <c r="Q7" s="126"/>
      <c r="R7" s="121" t="s">
        <v>16</v>
      </c>
      <c r="S7" s="122"/>
      <c r="T7" s="123"/>
      <c r="U7" s="127" t="s">
        <v>17</v>
      </c>
      <c r="V7" s="128"/>
      <c r="W7" s="129"/>
      <c r="X7" s="130" t="s">
        <v>18</v>
      </c>
      <c r="Y7" s="131"/>
      <c r="Z7" s="3"/>
    </row>
    <row r="8" spans="1:26" ht="15.95" customHeight="1" x14ac:dyDescent="0.15">
      <c r="A8" s="114"/>
      <c r="B8" s="116"/>
      <c r="C8" s="119"/>
      <c r="D8" s="120"/>
      <c r="E8" s="114"/>
      <c r="F8" s="127" t="s">
        <v>19</v>
      </c>
      <c r="G8" s="129"/>
      <c r="H8" s="134" t="s">
        <v>20</v>
      </c>
      <c r="I8" s="135"/>
      <c r="J8" s="8" t="s">
        <v>21</v>
      </c>
      <c r="K8" s="8" t="s">
        <v>19</v>
      </c>
      <c r="L8" s="134" t="s">
        <v>20</v>
      </c>
      <c r="M8" s="135"/>
      <c r="N8" s="8" t="s">
        <v>22</v>
      </c>
      <c r="O8" s="8" t="s">
        <v>19</v>
      </c>
      <c r="P8" s="9" t="s">
        <v>20</v>
      </c>
      <c r="Q8" s="8" t="s">
        <v>23</v>
      </c>
      <c r="R8" s="8" t="s">
        <v>19</v>
      </c>
      <c r="S8" s="9" t="s">
        <v>20</v>
      </c>
      <c r="T8" s="8" t="s">
        <v>24</v>
      </c>
      <c r="U8" s="8" t="s">
        <v>25</v>
      </c>
      <c r="V8" s="8" t="s">
        <v>26</v>
      </c>
      <c r="W8" s="8" t="s">
        <v>27</v>
      </c>
      <c r="X8" s="132"/>
      <c r="Y8" s="133"/>
      <c r="Z8" s="1"/>
    </row>
    <row r="9" spans="1:26" ht="6.75" customHeight="1" x14ac:dyDescent="0.2">
      <c r="A9" s="10" t="s">
        <v>28</v>
      </c>
      <c r="B9" s="28">
        <v>1</v>
      </c>
      <c r="C9" s="98">
        <v>2</v>
      </c>
      <c r="D9" s="99"/>
      <c r="E9" s="11">
        <v>3</v>
      </c>
      <c r="F9" s="100">
        <v>4</v>
      </c>
      <c r="G9" s="101"/>
      <c r="H9" s="102">
        <v>5</v>
      </c>
      <c r="I9" s="103"/>
      <c r="J9" s="11">
        <v>6</v>
      </c>
      <c r="K9" s="11">
        <v>5</v>
      </c>
      <c r="L9" s="98">
        <v>6</v>
      </c>
      <c r="M9" s="99"/>
      <c r="N9" s="11">
        <v>7</v>
      </c>
      <c r="O9" s="11">
        <v>8</v>
      </c>
      <c r="P9" s="11">
        <v>9</v>
      </c>
      <c r="Q9" s="11">
        <v>10</v>
      </c>
      <c r="R9" s="11">
        <v>11</v>
      </c>
      <c r="S9" s="11">
        <v>12</v>
      </c>
      <c r="T9" s="11">
        <v>13</v>
      </c>
      <c r="U9" s="11">
        <v>14</v>
      </c>
      <c r="V9" s="11">
        <v>15</v>
      </c>
      <c r="W9" s="11">
        <v>16</v>
      </c>
      <c r="X9" s="100">
        <v>17</v>
      </c>
      <c r="Y9" s="101"/>
      <c r="Z9" s="2"/>
    </row>
    <row r="10" spans="1:26" ht="8.25" customHeight="1" x14ac:dyDescent="0.2">
      <c r="A10" s="12" t="s">
        <v>29</v>
      </c>
      <c r="B10" s="29" t="s">
        <v>30</v>
      </c>
      <c r="C10" s="104" t="s">
        <v>31</v>
      </c>
      <c r="D10" s="105"/>
      <c r="E10" s="6"/>
      <c r="F10" s="106"/>
      <c r="G10" s="107"/>
      <c r="H10" s="106"/>
      <c r="I10" s="107"/>
      <c r="J10" s="6"/>
      <c r="K10" s="6"/>
      <c r="L10" s="106"/>
      <c r="M10" s="107"/>
      <c r="N10" s="6"/>
      <c r="O10" s="6"/>
      <c r="P10" s="6"/>
      <c r="Q10" s="6"/>
      <c r="R10" s="6"/>
      <c r="S10" s="6"/>
      <c r="T10" s="6"/>
      <c r="U10" s="6"/>
      <c r="V10" s="6"/>
      <c r="W10" s="6"/>
      <c r="X10" s="106"/>
      <c r="Y10" s="107"/>
      <c r="Z10" s="2"/>
    </row>
    <row r="11" spans="1:26" ht="12" customHeight="1" x14ac:dyDescent="0.15">
      <c r="A11" s="13" t="s">
        <v>32</v>
      </c>
      <c r="B11" s="30">
        <v>1</v>
      </c>
      <c r="C11" s="44" t="s">
        <v>33</v>
      </c>
      <c r="D11" s="45"/>
      <c r="E11" s="14" t="s">
        <v>34</v>
      </c>
      <c r="F11" s="46">
        <v>1</v>
      </c>
      <c r="G11" s="48"/>
      <c r="H11" s="46">
        <f>J11</f>
        <v>305560</v>
      </c>
      <c r="I11" s="48"/>
      <c r="J11" s="15">
        <f>J141+J146</f>
        <v>305560</v>
      </c>
      <c r="K11" s="16">
        <v>1</v>
      </c>
      <c r="L11" s="46">
        <f>N11</f>
        <v>305560</v>
      </c>
      <c r="M11" s="48"/>
      <c r="N11" s="15">
        <f>N141+N146</f>
        <v>305560</v>
      </c>
      <c r="O11" s="16">
        <v>1</v>
      </c>
      <c r="P11" s="16">
        <f>Q11</f>
        <v>690899.2</v>
      </c>
      <c r="Q11" s="15">
        <f>Q16+Q20+Q37+Q48+Q141+Q146+Q151+Q158</f>
        <v>690899.2</v>
      </c>
      <c r="R11" s="16">
        <v>1</v>
      </c>
      <c r="S11" s="16">
        <f>T11</f>
        <v>689556.2</v>
      </c>
      <c r="T11" s="15">
        <f>T16+T20+T37+T48+T141+T146+T158+T151</f>
        <v>689556.2</v>
      </c>
      <c r="U11" s="15">
        <f>N11+Q11</f>
        <v>996459.2</v>
      </c>
      <c r="V11" s="15">
        <f>N11+T11</f>
        <v>995116.2</v>
      </c>
      <c r="W11" s="15">
        <f>U11-V11</f>
        <v>1343</v>
      </c>
      <c r="X11" s="46"/>
      <c r="Y11" s="48"/>
      <c r="Z11" s="1"/>
    </row>
    <row r="12" spans="1:26" ht="8.25" customHeight="1" x14ac:dyDescent="0.2">
      <c r="A12" s="61" t="s">
        <v>35</v>
      </c>
      <c r="B12" s="62"/>
      <c r="C12" s="62"/>
      <c r="D12" s="63"/>
      <c r="E12" s="7"/>
      <c r="F12" s="64"/>
      <c r="G12" s="65"/>
      <c r="H12" s="64"/>
      <c r="I12" s="65"/>
      <c r="J12" s="17">
        <f>J11</f>
        <v>305560</v>
      </c>
      <c r="K12" s="7"/>
      <c r="L12" s="64"/>
      <c r="M12" s="65"/>
      <c r="N12" s="17">
        <f>N11</f>
        <v>305560</v>
      </c>
      <c r="O12" s="7"/>
      <c r="P12" s="7"/>
      <c r="Q12" s="17">
        <f>Q11</f>
        <v>690899.2</v>
      </c>
      <c r="R12" s="7"/>
      <c r="S12" s="7"/>
      <c r="T12" s="17">
        <f>T11</f>
        <v>689556.2</v>
      </c>
      <c r="U12" s="17">
        <f>U11</f>
        <v>996459.2</v>
      </c>
      <c r="V12" s="17">
        <f>V11</f>
        <v>995116.2</v>
      </c>
      <c r="W12" s="17">
        <f>W11</f>
        <v>1343</v>
      </c>
      <c r="X12" s="64"/>
      <c r="Y12" s="65"/>
      <c r="Z12" s="2"/>
    </row>
    <row r="13" spans="1:26" ht="5.25" customHeight="1" x14ac:dyDescent="0.2">
      <c r="A13" s="39"/>
      <c r="B13" s="31"/>
      <c r="C13" s="138"/>
      <c r="D13" s="138"/>
      <c r="E13" s="40"/>
      <c r="F13" s="47"/>
      <c r="G13" s="47"/>
      <c r="H13" s="47"/>
      <c r="I13" s="47"/>
      <c r="J13" s="40"/>
      <c r="K13" s="40"/>
      <c r="L13" s="47"/>
      <c r="M13" s="47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2"/>
    </row>
    <row r="14" spans="1:26" ht="8.25" customHeight="1" x14ac:dyDescent="0.2">
      <c r="A14" s="18" t="s">
        <v>29</v>
      </c>
      <c r="B14" s="29" t="s">
        <v>36</v>
      </c>
      <c r="C14" s="96" t="s">
        <v>37</v>
      </c>
      <c r="D14" s="97"/>
      <c r="E14" s="7"/>
      <c r="F14" s="64"/>
      <c r="G14" s="65"/>
      <c r="H14" s="64"/>
      <c r="I14" s="65"/>
      <c r="J14" s="7"/>
      <c r="K14" s="7"/>
      <c r="L14" s="64"/>
      <c r="M14" s="65"/>
      <c r="N14" s="7"/>
      <c r="O14" s="7"/>
      <c r="P14" s="7"/>
      <c r="Q14" s="7"/>
      <c r="R14" s="7"/>
      <c r="S14" s="7"/>
      <c r="T14" s="7"/>
      <c r="U14" s="7"/>
      <c r="V14" s="7"/>
      <c r="W14" s="7"/>
      <c r="X14" s="64"/>
      <c r="Y14" s="65"/>
      <c r="Z14" s="2"/>
    </row>
    <row r="15" spans="1:26" ht="12" customHeight="1" x14ac:dyDescent="0.15">
      <c r="A15" s="19" t="s">
        <v>32</v>
      </c>
      <c r="B15" s="32">
        <v>1</v>
      </c>
      <c r="C15" s="87" t="s">
        <v>38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1"/>
    </row>
    <row r="16" spans="1:26" ht="12" customHeight="1" x14ac:dyDescent="0.15">
      <c r="A16" s="19" t="s">
        <v>39</v>
      </c>
      <c r="B16" s="33" t="s">
        <v>40</v>
      </c>
      <c r="C16" s="69" t="s">
        <v>41</v>
      </c>
      <c r="D16" s="90"/>
      <c r="E16" s="90"/>
      <c r="F16" s="90"/>
      <c r="G16" s="90"/>
      <c r="H16" s="90"/>
      <c r="I16" s="70"/>
      <c r="J16" s="20">
        <v>0</v>
      </c>
      <c r="K16" s="71"/>
      <c r="L16" s="72"/>
      <c r="M16" s="73"/>
      <c r="N16" s="20">
        <v>0</v>
      </c>
      <c r="O16" s="71"/>
      <c r="P16" s="73"/>
      <c r="Q16" s="20">
        <f>SUM(Q17:Q19)</f>
        <v>36000</v>
      </c>
      <c r="R16" s="71"/>
      <c r="S16" s="73"/>
      <c r="T16" s="20">
        <f>SUM(T17:T19)</f>
        <v>36000</v>
      </c>
      <c r="U16" s="20">
        <f>SUM(U17:U19)</f>
        <v>36000</v>
      </c>
      <c r="V16" s="20">
        <f>SUM(V17:V19)</f>
        <v>36000</v>
      </c>
      <c r="W16" s="20">
        <f>SUM(W17:W19)</f>
        <v>0</v>
      </c>
      <c r="X16" s="71"/>
      <c r="Y16" s="73"/>
      <c r="Z16" s="1"/>
    </row>
    <row r="17" spans="1:26" ht="11.1" customHeight="1" x14ac:dyDescent="0.15">
      <c r="A17" s="13" t="s">
        <v>42</v>
      </c>
      <c r="B17" s="34" t="s">
        <v>43</v>
      </c>
      <c r="C17" s="44" t="s">
        <v>113</v>
      </c>
      <c r="D17" s="45"/>
      <c r="E17" s="14" t="s">
        <v>45</v>
      </c>
      <c r="F17" s="46"/>
      <c r="G17" s="48"/>
      <c r="H17" s="46"/>
      <c r="I17" s="48"/>
      <c r="J17" s="15">
        <v>0</v>
      </c>
      <c r="K17" s="16"/>
      <c r="L17" s="46"/>
      <c r="M17" s="48"/>
      <c r="N17" s="15">
        <v>0</v>
      </c>
      <c r="O17" s="16">
        <v>4</v>
      </c>
      <c r="P17" s="16">
        <v>9000</v>
      </c>
      <c r="Q17" s="15">
        <f>P17*O17</f>
        <v>36000</v>
      </c>
      <c r="R17" s="16">
        <v>4</v>
      </c>
      <c r="S17" s="16">
        <v>9000</v>
      </c>
      <c r="T17" s="15">
        <f>R17*S17</f>
        <v>36000</v>
      </c>
      <c r="U17" s="15">
        <f>Q17</f>
        <v>36000</v>
      </c>
      <c r="V17" s="15">
        <f>T17</f>
        <v>36000</v>
      </c>
      <c r="W17" s="15">
        <f>U17-V17</f>
        <v>0</v>
      </c>
      <c r="X17" s="46"/>
      <c r="Y17" s="48"/>
      <c r="Z17" s="1"/>
    </row>
    <row r="18" spans="1:26" ht="12" customHeight="1" x14ac:dyDescent="0.15">
      <c r="A18" s="13" t="s">
        <v>42</v>
      </c>
      <c r="B18" s="34" t="s">
        <v>46</v>
      </c>
      <c r="C18" s="44" t="s">
        <v>44</v>
      </c>
      <c r="D18" s="45"/>
      <c r="E18" s="14" t="s">
        <v>45</v>
      </c>
      <c r="F18" s="46"/>
      <c r="G18" s="48"/>
      <c r="H18" s="46"/>
      <c r="I18" s="48"/>
      <c r="J18" s="15">
        <v>0</v>
      </c>
      <c r="K18" s="16"/>
      <c r="L18" s="46"/>
      <c r="M18" s="48"/>
      <c r="N18" s="15">
        <v>0</v>
      </c>
      <c r="O18" s="16"/>
      <c r="P18" s="16"/>
      <c r="Q18" s="15">
        <v>0</v>
      </c>
      <c r="R18" s="16"/>
      <c r="S18" s="16"/>
      <c r="T18" s="15">
        <v>0</v>
      </c>
      <c r="U18" s="15">
        <v>0</v>
      </c>
      <c r="V18" s="15">
        <v>0</v>
      </c>
      <c r="W18" s="15">
        <v>0</v>
      </c>
      <c r="X18" s="46"/>
      <c r="Y18" s="48"/>
      <c r="Z18" s="1"/>
    </row>
    <row r="19" spans="1:26" ht="12" customHeight="1" x14ac:dyDescent="0.15">
      <c r="A19" s="13" t="s">
        <v>42</v>
      </c>
      <c r="B19" s="34" t="s">
        <v>47</v>
      </c>
      <c r="C19" s="44" t="s">
        <v>44</v>
      </c>
      <c r="D19" s="45"/>
      <c r="E19" s="14" t="s">
        <v>45</v>
      </c>
      <c r="F19" s="46"/>
      <c r="G19" s="48"/>
      <c r="H19" s="46"/>
      <c r="I19" s="48"/>
      <c r="J19" s="15">
        <v>0</v>
      </c>
      <c r="K19" s="16"/>
      <c r="L19" s="46"/>
      <c r="M19" s="48"/>
      <c r="N19" s="15">
        <v>0</v>
      </c>
      <c r="O19" s="16"/>
      <c r="P19" s="16"/>
      <c r="Q19" s="15">
        <f>O19*P19</f>
        <v>0</v>
      </c>
      <c r="R19" s="16"/>
      <c r="S19" s="16"/>
      <c r="T19" s="15">
        <v>0</v>
      </c>
      <c r="U19" s="15">
        <f>Q19</f>
        <v>0</v>
      </c>
      <c r="V19" s="15">
        <v>0</v>
      </c>
      <c r="W19" s="15">
        <f>U19-V19</f>
        <v>0</v>
      </c>
      <c r="X19" s="46"/>
      <c r="Y19" s="48"/>
      <c r="Z19" s="1"/>
    </row>
    <row r="20" spans="1:26" ht="12.75" customHeight="1" x14ac:dyDescent="0.15">
      <c r="A20" s="19" t="s">
        <v>39</v>
      </c>
      <c r="B20" s="33" t="s">
        <v>48</v>
      </c>
      <c r="C20" s="69" t="s">
        <v>49</v>
      </c>
      <c r="D20" s="90"/>
      <c r="E20" s="90"/>
      <c r="F20" s="90"/>
      <c r="G20" s="90"/>
      <c r="H20" s="90"/>
      <c r="I20" s="70"/>
      <c r="J20" s="21"/>
      <c r="K20" s="71"/>
      <c r="L20" s="72"/>
      <c r="M20" s="73"/>
      <c r="N20" s="21"/>
      <c r="O20" s="71"/>
      <c r="P20" s="73"/>
      <c r="Q20" s="20">
        <f>SUM(Q21:Q28)</f>
        <v>112000</v>
      </c>
      <c r="R20" s="71"/>
      <c r="S20" s="73"/>
      <c r="T20" s="20">
        <f>SUM(T21:T28)</f>
        <v>112000</v>
      </c>
      <c r="U20" s="20">
        <f>SUM(U21:U28)</f>
        <v>112000</v>
      </c>
      <c r="V20" s="20">
        <f>SUM(V21:V28)</f>
        <v>112000</v>
      </c>
      <c r="W20" s="20">
        <f>U20-V20</f>
        <v>0</v>
      </c>
      <c r="X20" s="71"/>
      <c r="Y20" s="73"/>
      <c r="Z20" s="1"/>
    </row>
    <row r="21" spans="1:26" ht="12" customHeight="1" x14ac:dyDescent="0.15">
      <c r="A21" s="13" t="s">
        <v>42</v>
      </c>
      <c r="B21" s="34" t="s">
        <v>50</v>
      </c>
      <c r="C21" s="44" t="s">
        <v>114</v>
      </c>
      <c r="D21" s="45"/>
      <c r="E21" s="14" t="s">
        <v>45</v>
      </c>
      <c r="F21" s="81" t="s">
        <v>51</v>
      </c>
      <c r="G21" s="82"/>
      <c r="H21" s="82"/>
      <c r="I21" s="82"/>
      <c r="J21" s="83"/>
      <c r="K21" s="81" t="s">
        <v>51</v>
      </c>
      <c r="L21" s="82"/>
      <c r="M21" s="82"/>
      <c r="N21" s="83"/>
      <c r="O21" s="16">
        <v>4</v>
      </c>
      <c r="P21" s="16">
        <v>7000</v>
      </c>
      <c r="Q21" s="15">
        <f>O21*P21</f>
        <v>28000</v>
      </c>
      <c r="R21" s="16"/>
      <c r="S21" s="16"/>
      <c r="T21" s="15">
        <f>S21*R21</f>
        <v>0</v>
      </c>
      <c r="U21" s="15">
        <f>Q21</f>
        <v>28000</v>
      </c>
      <c r="V21" s="15">
        <f>T21</f>
        <v>0</v>
      </c>
      <c r="W21" s="15">
        <f>U21-V21</f>
        <v>28000</v>
      </c>
      <c r="X21" s="46"/>
      <c r="Y21" s="48"/>
      <c r="Z21" s="1"/>
    </row>
    <row r="22" spans="1:26" ht="12" customHeight="1" x14ac:dyDescent="0.15">
      <c r="A22" s="13" t="s">
        <v>42</v>
      </c>
      <c r="B22" s="34" t="s">
        <v>52</v>
      </c>
      <c r="C22" s="44" t="s">
        <v>115</v>
      </c>
      <c r="D22" s="45"/>
      <c r="E22" s="14" t="s">
        <v>45</v>
      </c>
      <c r="F22" s="93"/>
      <c r="G22" s="94"/>
      <c r="H22" s="94"/>
      <c r="I22" s="94"/>
      <c r="J22" s="95"/>
      <c r="K22" s="93"/>
      <c r="L22" s="94"/>
      <c r="M22" s="94"/>
      <c r="N22" s="95"/>
      <c r="O22" s="16">
        <v>4</v>
      </c>
      <c r="P22" s="16">
        <v>7000</v>
      </c>
      <c r="Q22" s="15">
        <f t="shared" ref="Q22:Q24" si="0">O22*P22</f>
        <v>28000</v>
      </c>
      <c r="R22" s="16"/>
      <c r="S22" s="16"/>
      <c r="T22" s="15">
        <f t="shared" ref="T22:T28" si="1">S22*R22</f>
        <v>0</v>
      </c>
      <c r="U22" s="15">
        <f t="shared" ref="U22:U28" si="2">Q22</f>
        <v>28000</v>
      </c>
      <c r="V22" s="15">
        <f t="shared" ref="V22:V28" si="3">T22</f>
        <v>0</v>
      </c>
      <c r="W22" s="15">
        <f t="shared" ref="W22:W28" si="4">U22-V22</f>
        <v>28000</v>
      </c>
      <c r="X22" s="46"/>
      <c r="Y22" s="48"/>
      <c r="Z22" s="1"/>
    </row>
    <row r="23" spans="1:26" ht="12" customHeight="1" x14ac:dyDescent="0.15">
      <c r="A23" s="13" t="s">
        <v>42</v>
      </c>
      <c r="B23" s="34" t="s">
        <v>53</v>
      </c>
      <c r="C23" s="44" t="s">
        <v>116</v>
      </c>
      <c r="D23" s="45"/>
      <c r="E23" s="14" t="s">
        <v>45</v>
      </c>
      <c r="F23" s="93"/>
      <c r="G23" s="94"/>
      <c r="H23" s="94"/>
      <c r="I23" s="94"/>
      <c r="J23" s="95"/>
      <c r="K23" s="93"/>
      <c r="L23" s="94"/>
      <c r="M23" s="94"/>
      <c r="N23" s="95"/>
      <c r="O23" s="16">
        <v>4</v>
      </c>
      <c r="P23" s="16">
        <v>7000</v>
      </c>
      <c r="Q23" s="15">
        <f t="shared" si="0"/>
        <v>28000</v>
      </c>
      <c r="R23" s="16"/>
      <c r="S23" s="16"/>
      <c r="T23" s="15">
        <f t="shared" si="1"/>
        <v>0</v>
      </c>
      <c r="U23" s="15">
        <f t="shared" si="2"/>
        <v>28000</v>
      </c>
      <c r="V23" s="15">
        <f t="shared" si="3"/>
        <v>0</v>
      </c>
      <c r="W23" s="15">
        <f t="shared" si="4"/>
        <v>28000</v>
      </c>
      <c r="X23" s="37"/>
      <c r="Y23" s="38"/>
      <c r="Z23" s="1"/>
    </row>
    <row r="24" spans="1:26" ht="12" customHeight="1" x14ac:dyDescent="0.15">
      <c r="A24" s="13" t="s">
        <v>42</v>
      </c>
      <c r="B24" s="34" t="s">
        <v>109</v>
      </c>
      <c r="C24" s="44" t="s">
        <v>117</v>
      </c>
      <c r="D24" s="45"/>
      <c r="E24" s="14" t="s">
        <v>45</v>
      </c>
      <c r="F24" s="93"/>
      <c r="G24" s="94"/>
      <c r="H24" s="94"/>
      <c r="I24" s="94"/>
      <c r="J24" s="95"/>
      <c r="K24" s="93"/>
      <c r="L24" s="94"/>
      <c r="M24" s="94"/>
      <c r="N24" s="95"/>
      <c r="O24" s="16">
        <v>4</v>
      </c>
      <c r="P24" s="16">
        <v>7000</v>
      </c>
      <c r="Q24" s="15">
        <f t="shared" si="0"/>
        <v>28000</v>
      </c>
      <c r="R24" s="16"/>
      <c r="S24" s="16"/>
      <c r="T24" s="15">
        <f t="shared" si="1"/>
        <v>0</v>
      </c>
      <c r="U24" s="15">
        <f t="shared" si="2"/>
        <v>28000</v>
      </c>
      <c r="V24" s="15">
        <f t="shared" si="3"/>
        <v>0</v>
      </c>
      <c r="W24" s="15">
        <f t="shared" si="4"/>
        <v>28000</v>
      </c>
      <c r="X24" s="37"/>
      <c r="Y24" s="38"/>
      <c r="Z24" s="1"/>
    </row>
    <row r="25" spans="1:26" ht="12" customHeight="1" x14ac:dyDescent="0.15">
      <c r="A25" s="13" t="s">
        <v>42</v>
      </c>
      <c r="B25" s="34" t="s">
        <v>110</v>
      </c>
      <c r="C25" s="136" t="s">
        <v>119</v>
      </c>
      <c r="D25" s="137"/>
      <c r="E25" s="14" t="s">
        <v>45</v>
      </c>
      <c r="F25" s="93"/>
      <c r="G25" s="94"/>
      <c r="H25" s="94"/>
      <c r="I25" s="94"/>
      <c r="J25" s="95"/>
      <c r="K25" s="93"/>
      <c r="L25" s="94"/>
      <c r="M25" s="94"/>
      <c r="N25" s="95"/>
      <c r="O25" s="16"/>
      <c r="P25" s="16"/>
      <c r="Q25" s="15">
        <v>0</v>
      </c>
      <c r="R25" s="16">
        <v>4</v>
      </c>
      <c r="S25" s="16">
        <v>7000</v>
      </c>
      <c r="T25" s="15">
        <f t="shared" si="1"/>
        <v>28000</v>
      </c>
      <c r="U25" s="15">
        <f t="shared" si="2"/>
        <v>0</v>
      </c>
      <c r="V25" s="15">
        <f t="shared" si="3"/>
        <v>28000</v>
      </c>
      <c r="W25" s="15">
        <f t="shared" si="4"/>
        <v>-28000</v>
      </c>
      <c r="X25" s="37"/>
      <c r="Y25" s="38"/>
      <c r="Z25" s="1"/>
    </row>
    <row r="26" spans="1:26" ht="12" customHeight="1" x14ac:dyDescent="0.15">
      <c r="A26" s="13" t="s">
        <v>42</v>
      </c>
      <c r="B26" s="34" t="s">
        <v>111</v>
      </c>
      <c r="C26" s="136" t="s">
        <v>120</v>
      </c>
      <c r="D26" s="137"/>
      <c r="E26" s="14" t="s">
        <v>45</v>
      </c>
      <c r="F26" s="93"/>
      <c r="G26" s="94"/>
      <c r="H26" s="94"/>
      <c r="I26" s="94"/>
      <c r="J26" s="95"/>
      <c r="K26" s="93"/>
      <c r="L26" s="94"/>
      <c r="M26" s="94"/>
      <c r="N26" s="95"/>
      <c r="O26" s="16"/>
      <c r="P26" s="16"/>
      <c r="Q26" s="15">
        <v>0</v>
      </c>
      <c r="R26" s="16">
        <v>4</v>
      </c>
      <c r="S26" s="16">
        <v>7000</v>
      </c>
      <c r="T26" s="15">
        <f t="shared" si="1"/>
        <v>28000</v>
      </c>
      <c r="U26" s="15">
        <f t="shared" si="2"/>
        <v>0</v>
      </c>
      <c r="V26" s="15">
        <f t="shared" si="3"/>
        <v>28000</v>
      </c>
      <c r="W26" s="15">
        <f t="shared" si="4"/>
        <v>-28000</v>
      </c>
      <c r="X26" s="37"/>
      <c r="Y26" s="38"/>
      <c r="Z26" s="1"/>
    </row>
    <row r="27" spans="1:26" ht="12" customHeight="1" x14ac:dyDescent="0.15">
      <c r="A27" s="13" t="s">
        <v>42</v>
      </c>
      <c r="B27" s="34" t="s">
        <v>112</v>
      </c>
      <c r="C27" s="136" t="s">
        <v>121</v>
      </c>
      <c r="D27" s="137"/>
      <c r="E27" s="14" t="s">
        <v>45</v>
      </c>
      <c r="F27" s="93"/>
      <c r="G27" s="94"/>
      <c r="H27" s="94"/>
      <c r="I27" s="94"/>
      <c r="J27" s="95"/>
      <c r="K27" s="93"/>
      <c r="L27" s="94"/>
      <c r="M27" s="94"/>
      <c r="N27" s="95"/>
      <c r="O27" s="16"/>
      <c r="P27" s="16"/>
      <c r="Q27" s="15">
        <v>0</v>
      </c>
      <c r="R27" s="16">
        <v>4</v>
      </c>
      <c r="S27" s="16">
        <v>7000</v>
      </c>
      <c r="T27" s="15">
        <f t="shared" si="1"/>
        <v>28000</v>
      </c>
      <c r="U27" s="15">
        <f t="shared" ref="U27" si="5">Q27</f>
        <v>0</v>
      </c>
      <c r="V27" s="15">
        <f t="shared" ref="V27" si="6">T27</f>
        <v>28000</v>
      </c>
      <c r="W27" s="15">
        <f t="shared" si="4"/>
        <v>-28000</v>
      </c>
      <c r="X27" s="37"/>
      <c r="Y27" s="38"/>
      <c r="Z27" s="1"/>
    </row>
    <row r="28" spans="1:26" ht="12" customHeight="1" x14ac:dyDescent="0.15">
      <c r="A28" s="13" t="s">
        <v>42</v>
      </c>
      <c r="B28" s="34" t="s">
        <v>118</v>
      </c>
      <c r="C28" s="136" t="s">
        <v>122</v>
      </c>
      <c r="D28" s="137"/>
      <c r="E28" s="14" t="s">
        <v>45</v>
      </c>
      <c r="F28" s="84"/>
      <c r="G28" s="85"/>
      <c r="H28" s="85"/>
      <c r="I28" s="85"/>
      <c r="J28" s="86"/>
      <c r="K28" s="84"/>
      <c r="L28" s="85"/>
      <c r="M28" s="85"/>
      <c r="N28" s="86"/>
      <c r="O28" s="16"/>
      <c r="P28" s="16"/>
      <c r="Q28" s="15">
        <v>0</v>
      </c>
      <c r="R28" s="16">
        <v>4</v>
      </c>
      <c r="S28" s="16">
        <v>7000</v>
      </c>
      <c r="T28" s="15">
        <f t="shared" si="1"/>
        <v>28000</v>
      </c>
      <c r="U28" s="15">
        <f t="shared" si="2"/>
        <v>0</v>
      </c>
      <c r="V28" s="15">
        <f t="shared" si="3"/>
        <v>28000</v>
      </c>
      <c r="W28" s="15">
        <f t="shared" si="4"/>
        <v>-28000</v>
      </c>
      <c r="X28" s="46"/>
      <c r="Y28" s="48"/>
      <c r="Z28" s="1"/>
    </row>
    <row r="29" spans="1:26" ht="12" customHeight="1" x14ac:dyDescent="0.15">
      <c r="A29" s="19" t="s">
        <v>39</v>
      </c>
      <c r="B29" s="33" t="s">
        <v>54</v>
      </c>
      <c r="C29" s="69" t="s">
        <v>55</v>
      </c>
      <c r="D29" s="90"/>
      <c r="E29" s="90"/>
      <c r="F29" s="90"/>
      <c r="G29" s="90"/>
      <c r="H29" s="90"/>
      <c r="I29" s="70"/>
      <c r="J29" s="21"/>
      <c r="K29" s="71"/>
      <c r="L29" s="72"/>
      <c r="M29" s="73"/>
      <c r="N29" s="21"/>
      <c r="O29" s="71"/>
      <c r="P29" s="73"/>
      <c r="Q29" s="20">
        <v>0</v>
      </c>
      <c r="R29" s="71"/>
      <c r="S29" s="73"/>
      <c r="T29" s="20">
        <v>0</v>
      </c>
      <c r="U29" s="20">
        <v>0</v>
      </c>
      <c r="V29" s="20">
        <v>0</v>
      </c>
      <c r="W29" s="20"/>
      <c r="X29" s="71"/>
      <c r="Y29" s="73"/>
      <c r="Z29" s="1"/>
    </row>
    <row r="30" spans="1:26" ht="11.1" customHeight="1" x14ac:dyDescent="0.15">
      <c r="A30" s="13" t="s">
        <v>42</v>
      </c>
      <c r="B30" s="34" t="s">
        <v>56</v>
      </c>
      <c r="C30" s="44" t="s">
        <v>44</v>
      </c>
      <c r="D30" s="45"/>
      <c r="E30" s="16"/>
      <c r="F30" s="81" t="s">
        <v>51</v>
      </c>
      <c r="G30" s="82"/>
      <c r="H30" s="82"/>
      <c r="I30" s="82"/>
      <c r="J30" s="83"/>
      <c r="K30" s="81" t="s">
        <v>51</v>
      </c>
      <c r="L30" s="82"/>
      <c r="M30" s="82"/>
      <c r="N30" s="83"/>
      <c r="O30" s="16"/>
      <c r="P30" s="16"/>
      <c r="Q30" s="15">
        <v>0</v>
      </c>
      <c r="R30" s="16"/>
      <c r="S30" s="16"/>
      <c r="T30" s="15">
        <v>0</v>
      </c>
      <c r="U30" s="15">
        <v>0</v>
      </c>
      <c r="V30" s="15">
        <v>0</v>
      </c>
      <c r="W30" s="15">
        <v>0</v>
      </c>
      <c r="X30" s="46"/>
      <c r="Y30" s="48"/>
      <c r="Z30" s="1"/>
    </row>
    <row r="31" spans="1:26" ht="12" customHeight="1" x14ac:dyDescent="0.15">
      <c r="A31" s="13" t="s">
        <v>42</v>
      </c>
      <c r="B31" s="34" t="s">
        <v>57</v>
      </c>
      <c r="C31" s="44" t="s">
        <v>44</v>
      </c>
      <c r="D31" s="45"/>
      <c r="E31" s="16"/>
      <c r="F31" s="93"/>
      <c r="G31" s="94"/>
      <c r="H31" s="94"/>
      <c r="I31" s="94"/>
      <c r="J31" s="95"/>
      <c r="K31" s="93"/>
      <c r="L31" s="94"/>
      <c r="M31" s="94"/>
      <c r="N31" s="95"/>
      <c r="O31" s="16"/>
      <c r="P31" s="16"/>
      <c r="Q31" s="15">
        <v>0</v>
      </c>
      <c r="R31" s="16"/>
      <c r="S31" s="16"/>
      <c r="T31" s="15">
        <v>0</v>
      </c>
      <c r="U31" s="15">
        <v>0</v>
      </c>
      <c r="V31" s="15">
        <v>0</v>
      </c>
      <c r="W31" s="15">
        <v>0</v>
      </c>
      <c r="X31" s="46"/>
      <c r="Y31" s="48"/>
      <c r="Z31" s="1"/>
    </row>
    <row r="32" spans="1:26" ht="12" customHeight="1" x14ac:dyDescent="0.15">
      <c r="A32" s="13" t="s">
        <v>42</v>
      </c>
      <c r="B32" s="34" t="s">
        <v>58</v>
      </c>
      <c r="C32" s="44" t="s">
        <v>44</v>
      </c>
      <c r="D32" s="45"/>
      <c r="E32" s="16"/>
      <c r="F32" s="84"/>
      <c r="G32" s="85"/>
      <c r="H32" s="85"/>
      <c r="I32" s="85"/>
      <c r="J32" s="86"/>
      <c r="K32" s="84"/>
      <c r="L32" s="85"/>
      <c r="M32" s="85"/>
      <c r="N32" s="86"/>
      <c r="O32" s="16"/>
      <c r="P32" s="16"/>
      <c r="Q32" s="15">
        <v>0</v>
      </c>
      <c r="R32" s="16"/>
      <c r="S32" s="16"/>
      <c r="T32" s="15">
        <v>0</v>
      </c>
      <c r="U32" s="15">
        <v>0</v>
      </c>
      <c r="V32" s="15">
        <v>0</v>
      </c>
      <c r="W32" s="15">
        <v>0</v>
      </c>
      <c r="X32" s="46"/>
      <c r="Y32" s="48"/>
      <c r="Z32" s="1"/>
    </row>
    <row r="33" spans="1:26" ht="12" customHeight="1" x14ac:dyDescent="0.15">
      <c r="A33" s="56" t="s">
        <v>59</v>
      </c>
      <c r="B33" s="57"/>
      <c r="C33" s="57"/>
      <c r="D33" s="58"/>
      <c r="E33" s="22"/>
      <c r="F33" s="59"/>
      <c r="G33" s="60"/>
      <c r="H33" s="59"/>
      <c r="I33" s="60"/>
      <c r="J33" s="23">
        <v>0</v>
      </c>
      <c r="K33" s="22"/>
      <c r="L33" s="59"/>
      <c r="M33" s="60"/>
      <c r="N33" s="23">
        <v>0</v>
      </c>
      <c r="O33" s="22"/>
      <c r="P33" s="22"/>
      <c r="Q33" s="23">
        <v>0</v>
      </c>
      <c r="R33" s="22"/>
      <c r="S33" s="22"/>
      <c r="T33" s="23">
        <v>0</v>
      </c>
      <c r="U33" s="23">
        <v>0</v>
      </c>
      <c r="V33" s="23">
        <v>0</v>
      </c>
      <c r="W33" s="23">
        <v>0</v>
      </c>
      <c r="X33" s="59"/>
      <c r="Y33" s="60"/>
      <c r="Z33" s="1"/>
    </row>
    <row r="34" spans="1:26" ht="12" customHeight="1" x14ac:dyDescent="0.15">
      <c r="A34" s="19" t="s">
        <v>32</v>
      </c>
      <c r="B34" s="32">
        <v>2</v>
      </c>
      <c r="C34" s="69" t="s">
        <v>60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70"/>
      <c r="Z34" s="1"/>
    </row>
    <row r="35" spans="1:26" ht="12" customHeight="1" x14ac:dyDescent="0.15">
      <c r="A35" s="13" t="s">
        <v>42</v>
      </c>
      <c r="B35" s="34" t="s">
        <v>61</v>
      </c>
      <c r="C35" s="44" t="s">
        <v>62</v>
      </c>
      <c r="D35" s="45"/>
      <c r="E35" s="16" t="s">
        <v>45</v>
      </c>
      <c r="F35" s="46"/>
      <c r="G35" s="48"/>
      <c r="H35" s="91">
        <v>0.22</v>
      </c>
      <c r="I35" s="92"/>
      <c r="J35" s="15">
        <v>0</v>
      </c>
      <c r="K35" s="16"/>
      <c r="L35" s="91">
        <v>0.22</v>
      </c>
      <c r="M35" s="92"/>
      <c r="N35" s="15">
        <v>0</v>
      </c>
      <c r="O35" s="16">
        <f>Q16</f>
        <v>36000</v>
      </c>
      <c r="P35" s="24">
        <v>0.22</v>
      </c>
      <c r="Q35" s="15">
        <f>O35*P35</f>
        <v>7920</v>
      </c>
      <c r="R35" s="16">
        <f>T16</f>
        <v>36000</v>
      </c>
      <c r="S35" s="24">
        <v>0.22</v>
      </c>
      <c r="T35" s="15">
        <f>R35*S35</f>
        <v>7920</v>
      </c>
      <c r="U35" s="15">
        <f>Q35</f>
        <v>7920</v>
      </c>
      <c r="V35" s="15">
        <f>T35</f>
        <v>7920</v>
      </c>
      <c r="W35" s="15">
        <f>U35-V35</f>
        <v>0</v>
      </c>
      <c r="X35" s="46"/>
      <c r="Y35" s="48"/>
      <c r="Z35" s="1"/>
    </row>
    <row r="36" spans="1:26" ht="12" customHeight="1" x14ac:dyDescent="0.15">
      <c r="A36" s="13" t="s">
        <v>42</v>
      </c>
      <c r="B36" s="34" t="s">
        <v>63</v>
      </c>
      <c r="C36" s="44" t="s">
        <v>49</v>
      </c>
      <c r="D36" s="45"/>
      <c r="E36" s="16" t="s">
        <v>45</v>
      </c>
      <c r="F36" s="46"/>
      <c r="G36" s="48"/>
      <c r="H36" s="91">
        <v>0.22</v>
      </c>
      <c r="I36" s="92"/>
      <c r="J36" s="15">
        <v>0</v>
      </c>
      <c r="K36" s="16"/>
      <c r="L36" s="91">
        <v>0.22</v>
      </c>
      <c r="M36" s="92"/>
      <c r="N36" s="15">
        <v>0</v>
      </c>
      <c r="O36" s="16">
        <f>Q20</f>
        <v>112000</v>
      </c>
      <c r="P36" s="24">
        <v>0.22</v>
      </c>
      <c r="Q36" s="15">
        <f>O36*P36</f>
        <v>24640</v>
      </c>
      <c r="R36" s="16">
        <f>T20</f>
        <v>112000</v>
      </c>
      <c r="S36" s="24">
        <v>0.22</v>
      </c>
      <c r="T36" s="15">
        <f>R36*S36</f>
        <v>24640</v>
      </c>
      <c r="U36" s="15">
        <f>Q36</f>
        <v>24640</v>
      </c>
      <c r="V36" s="15">
        <f>T36</f>
        <v>24640</v>
      </c>
      <c r="W36" s="15">
        <f>U36-V36</f>
        <v>0</v>
      </c>
      <c r="X36" s="46"/>
      <c r="Y36" s="48"/>
      <c r="Z36" s="1"/>
    </row>
    <row r="37" spans="1:26" ht="12" customHeight="1" x14ac:dyDescent="0.15">
      <c r="A37" s="56" t="s">
        <v>64</v>
      </c>
      <c r="B37" s="57"/>
      <c r="C37" s="57"/>
      <c r="D37" s="57"/>
      <c r="E37" s="58"/>
      <c r="F37" s="59"/>
      <c r="G37" s="60"/>
      <c r="H37" s="59"/>
      <c r="I37" s="60"/>
      <c r="J37" s="23">
        <v>0</v>
      </c>
      <c r="K37" s="22"/>
      <c r="L37" s="59"/>
      <c r="M37" s="60"/>
      <c r="N37" s="23">
        <v>0</v>
      </c>
      <c r="O37" s="22"/>
      <c r="P37" s="22"/>
      <c r="Q37" s="23">
        <f>SUM(Q35:Q36)</f>
        <v>32560</v>
      </c>
      <c r="R37" s="22"/>
      <c r="S37" s="22"/>
      <c r="T37" s="23">
        <f>SUM(T35:T36)</f>
        <v>32560</v>
      </c>
      <c r="U37" s="23">
        <f>SUM(U35:U36)</f>
        <v>32560</v>
      </c>
      <c r="V37" s="23">
        <f t="shared" ref="V37:W37" si="7">SUM(V35:V36)</f>
        <v>32560</v>
      </c>
      <c r="W37" s="23">
        <f t="shared" si="7"/>
        <v>0</v>
      </c>
      <c r="X37" s="59"/>
      <c r="Y37" s="60"/>
      <c r="Z37" s="1"/>
    </row>
    <row r="38" spans="1:26" ht="12" customHeight="1" x14ac:dyDescent="0.15">
      <c r="A38" s="19" t="s">
        <v>32</v>
      </c>
      <c r="B38" s="32">
        <v>3</v>
      </c>
      <c r="C38" s="69" t="s">
        <v>65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70"/>
      <c r="Z38" s="1"/>
    </row>
    <row r="39" spans="1:26" ht="13.5" customHeight="1" x14ac:dyDescent="0.15">
      <c r="A39" s="13" t="s">
        <v>42</v>
      </c>
      <c r="B39" s="34" t="s">
        <v>66</v>
      </c>
      <c r="C39" s="79" t="s">
        <v>67</v>
      </c>
      <c r="D39" s="80"/>
      <c r="E39" s="14" t="s">
        <v>45</v>
      </c>
      <c r="F39" s="46"/>
      <c r="G39" s="48"/>
      <c r="H39" s="46"/>
      <c r="I39" s="48"/>
      <c r="J39" s="15">
        <v>0</v>
      </c>
      <c r="K39" s="16"/>
      <c r="L39" s="46"/>
      <c r="M39" s="48"/>
      <c r="N39" s="15">
        <v>0</v>
      </c>
      <c r="O39" s="16"/>
      <c r="P39" s="16"/>
      <c r="Q39" s="15">
        <v>0</v>
      </c>
      <c r="R39" s="16"/>
      <c r="S39" s="16"/>
      <c r="T39" s="15">
        <v>0</v>
      </c>
      <c r="U39" s="15">
        <v>0</v>
      </c>
      <c r="V39" s="15">
        <v>0</v>
      </c>
      <c r="W39" s="15">
        <v>0</v>
      </c>
      <c r="X39" s="46"/>
      <c r="Y39" s="48"/>
      <c r="Z39" s="1"/>
    </row>
    <row r="40" spans="1:26" ht="12" customHeight="1" x14ac:dyDescent="0.15">
      <c r="A40" s="13" t="s">
        <v>42</v>
      </c>
      <c r="B40" s="34" t="s">
        <v>68</v>
      </c>
      <c r="C40" s="44" t="s">
        <v>69</v>
      </c>
      <c r="D40" s="45"/>
      <c r="E40" s="14" t="s">
        <v>45</v>
      </c>
      <c r="F40" s="46"/>
      <c r="G40" s="48"/>
      <c r="H40" s="46"/>
      <c r="I40" s="48"/>
      <c r="J40" s="15">
        <v>0</v>
      </c>
      <c r="K40" s="16"/>
      <c r="L40" s="46"/>
      <c r="M40" s="48"/>
      <c r="N40" s="15">
        <v>0</v>
      </c>
      <c r="O40" s="16"/>
      <c r="P40" s="16"/>
      <c r="Q40" s="15">
        <v>0</v>
      </c>
      <c r="R40" s="16"/>
      <c r="S40" s="16"/>
      <c r="T40" s="15">
        <v>0</v>
      </c>
      <c r="U40" s="15">
        <v>0</v>
      </c>
      <c r="V40" s="15">
        <v>0</v>
      </c>
      <c r="W40" s="15">
        <v>0</v>
      </c>
      <c r="X40" s="46"/>
      <c r="Y40" s="48"/>
      <c r="Z40" s="1"/>
    </row>
    <row r="41" spans="1:26" ht="12" customHeight="1" x14ac:dyDescent="0.15">
      <c r="A41" s="13" t="s">
        <v>42</v>
      </c>
      <c r="B41" s="34" t="s">
        <v>70</v>
      </c>
      <c r="C41" s="44" t="s">
        <v>69</v>
      </c>
      <c r="D41" s="45"/>
      <c r="E41" s="14" t="s">
        <v>45</v>
      </c>
      <c r="F41" s="46"/>
      <c r="G41" s="48"/>
      <c r="H41" s="46"/>
      <c r="I41" s="48"/>
      <c r="J41" s="15">
        <v>0</v>
      </c>
      <c r="K41" s="16"/>
      <c r="L41" s="46"/>
      <c r="M41" s="48"/>
      <c r="N41" s="15">
        <v>0</v>
      </c>
      <c r="O41" s="16"/>
      <c r="P41" s="16"/>
      <c r="Q41" s="15">
        <v>0</v>
      </c>
      <c r="R41" s="16"/>
      <c r="S41" s="16"/>
      <c r="T41" s="15">
        <v>0</v>
      </c>
      <c r="U41" s="15">
        <v>0</v>
      </c>
      <c r="V41" s="15">
        <v>0</v>
      </c>
      <c r="W41" s="15">
        <v>0</v>
      </c>
      <c r="X41" s="46"/>
      <c r="Y41" s="48"/>
      <c r="Z41" s="1"/>
    </row>
    <row r="42" spans="1:26" ht="12" customHeight="1" x14ac:dyDescent="0.15">
      <c r="A42" s="56" t="s">
        <v>71</v>
      </c>
      <c r="B42" s="57"/>
      <c r="C42" s="57"/>
      <c r="D42" s="58"/>
      <c r="E42" s="22"/>
      <c r="F42" s="59"/>
      <c r="G42" s="60"/>
      <c r="H42" s="59"/>
      <c r="I42" s="60"/>
      <c r="J42" s="23">
        <v>0</v>
      </c>
      <c r="K42" s="22"/>
      <c r="L42" s="59"/>
      <c r="M42" s="60"/>
      <c r="N42" s="23">
        <v>0</v>
      </c>
      <c r="O42" s="22"/>
      <c r="P42" s="22"/>
      <c r="Q42" s="23">
        <v>0</v>
      </c>
      <c r="R42" s="22"/>
      <c r="S42" s="22"/>
      <c r="T42" s="23">
        <v>0</v>
      </c>
      <c r="U42" s="23">
        <v>0</v>
      </c>
      <c r="V42" s="23">
        <v>0</v>
      </c>
      <c r="W42" s="23">
        <v>0</v>
      </c>
      <c r="X42" s="59"/>
      <c r="Y42" s="60"/>
      <c r="Z42" s="1"/>
    </row>
    <row r="43" spans="1:26" ht="12" customHeight="1" x14ac:dyDescent="0.15">
      <c r="A43" s="19" t="s">
        <v>32</v>
      </c>
      <c r="B43" s="32">
        <v>4</v>
      </c>
      <c r="C43" s="69" t="s">
        <v>72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70"/>
      <c r="Z43" s="1"/>
    </row>
    <row r="44" spans="1:26" ht="12" customHeight="1" x14ac:dyDescent="0.15">
      <c r="A44" s="13" t="s">
        <v>42</v>
      </c>
      <c r="B44" s="34" t="s">
        <v>73</v>
      </c>
      <c r="C44" s="44" t="s">
        <v>74</v>
      </c>
      <c r="D44" s="45"/>
      <c r="E44" s="14" t="s">
        <v>45</v>
      </c>
      <c r="F44" s="46"/>
      <c r="G44" s="48"/>
      <c r="H44" s="46"/>
      <c r="I44" s="48"/>
      <c r="J44" s="15">
        <v>0</v>
      </c>
      <c r="K44" s="16"/>
      <c r="L44" s="46"/>
      <c r="M44" s="48"/>
      <c r="N44" s="15">
        <v>0</v>
      </c>
      <c r="O44" s="16"/>
      <c r="P44" s="16"/>
      <c r="Q44" s="15">
        <v>0</v>
      </c>
      <c r="R44" s="16"/>
      <c r="S44" s="16"/>
      <c r="T44" s="15">
        <v>0</v>
      </c>
      <c r="U44" s="15">
        <v>0</v>
      </c>
      <c r="V44" s="15">
        <v>0</v>
      </c>
      <c r="W44" s="15">
        <v>0</v>
      </c>
      <c r="X44" s="46"/>
      <c r="Y44" s="48"/>
      <c r="Z44" s="1"/>
    </row>
    <row r="45" spans="1:26" ht="12" customHeight="1" x14ac:dyDescent="0.15">
      <c r="A45" s="13" t="s">
        <v>42</v>
      </c>
      <c r="B45" s="34" t="s">
        <v>75</v>
      </c>
      <c r="C45" s="44" t="s">
        <v>76</v>
      </c>
      <c r="D45" s="45"/>
      <c r="E45" s="14" t="s">
        <v>45</v>
      </c>
      <c r="F45" s="46"/>
      <c r="G45" s="48"/>
      <c r="H45" s="46"/>
      <c r="I45" s="48"/>
      <c r="J45" s="15">
        <v>0</v>
      </c>
      <c r="K45" s="16"/>
      <c r="L45" s="46"/>
      <c r="M45" s="48"/>
      <c r="N45" s="15">
        <v>0</v>
      </c>
      <c r="O45" s="16">
        <v>4</v>
      </c>
      <c r="P45" s="16">
        <v>1000</v>
      </c>
      <c r="Q45" s="15">
        <f>O45*P45</f>
        <v>4000</v>
      </c>
      <c r="R45" s="16">
        <v>0</v>
      </c>
      <c r="S45" s="16">
        <v>0</v>
      </c>
      <c r="T45" s="15">
        <v>0</v>
      </c>
      <c r="U45" s="15">
        <f>Q45</f>
        <v>4000</v>
      </c>
      <c r="V45" s="15">
        <f>T45</f>
        <v>0</v>
      </c>
      <c r="W45" s="15">
        <f>U45-V45</f>
        <v>4000</v>
      </c>
      <c r="X45" s="46"/>
      <c r="Y45" s="48"/>
      <c r="Z45" s="1"/>
    </row>
    <row r="46" spans="1:26" ht="12" customHeight="1" x14ac:dyDescent="0.15">
      <c r="A46" s="13" t="s">
        <v>42</v>
      </c>
      <c r="B46" s="34" t="s">
        <v>77</v>
      </c>
      <c r="C46" s="44" t="s">
        <v>78</v>
      </c>
      <c r="D46" s="45"/>
      <c r="E46" s="14" t="s">
        <v>45</v>
      </c>
      <c r="F46" s="46"/>
      <c r="G46" s="48"/>
      <c r="H46" s="46"/>
      <c r="I46" s="48"/>
      <c r="J46" s="15">
        <v>0</v>
      </c>
      <c r="K46" s="16"/>
      <c r="L46" s="46"/>
      <c r="M46" s="48"/>
      <c r="N46" s="15">
        <v>0</v>
      </c>
      <c r="O46" s="16"/>
      <c r="P46" s="16"/>
      <c r="Q46" s="15">
        <f t="shared" ref="Q46:Q47" si="8">O46*P46</f>
        <v>0</v>
      </c>
      <c r="R46" s="16"/>
      <c r="S46" s="16"/>
      <c r="T46" s="15">
        <v>0</v>
      </c>
      <c r="U46" s="15">
        <v>0</v>
      </c>
      <c r="V46" s="15">
        <v>0</v>
      </c>
      <c r="W46" s="15">
        <v>0</v>
      </c>
      <c r="X46" s="46"/>
      <c r="Y46" s="48"/>
      <c r="Z46" s="1"/>
    </row>
    <row r="47" spans="1:26" ht="21" customHeight="1" x14ac:dyDescent="0.15">
      <c r="A47" s="13" t="s">
        <v>42</v>
      </c>
      <c r="B47" s="34" t="s">
        <v>79</v>
      </c>
      <c r="C47" s="79" t="s">
        <v>80</v>
      </c>
      <c r="D47" s="80"/>
      <c r="E47" s="14" t="s">
        <v>45</v>
      </c>
      <c r="F47" s="46"/>
      <c r="G47" s="48"/>
      <c r="H47" s="46"/>
      <c r="I47" s="48"/>
      <c r="J47" s="15">
        <v>0</v>
      </c>
      <c r="K47" s="16"/>
      <c r="L47" s="46"/>
      <c r="M47" s="48"/>
      <c r="N47" s="15">
        <v>0</v>
      </c>
      <c r="O47" s="16">
        <v>4</v>
      </c>
      <c r="P47" s="16">
        <v>2899.8</v>
      </c>
      <c r="Q47" s="15">
        <f t="shared" si="8"/>
        <v>11599.2</v>
      </c>
      <c r="R47" s="16">
        <v>4</v>
      </c>
      <c r="S47" s="16">
        <v>3899.8</v>
      </c>
      <c r="T47" s="15">
        <f>S47*R47</f>
        <v>15599.2</v>
      </c>
      <c r="U47" s="15">
        <f>Q47</f>
        <v>11599.2</v>
      </c>
      <c r="V47" s="15">
        <f>T47</f>
        <v>15599.2</v>
      </c>
      <c r="W47" s="15">
        <f>U47-V47</f>
        <v>-4000</v>
      </c>
      <c r="X47" s="46"/>
      <c r="Y47" s="48"/>
      <c r="Z47" s="1"/>
    </row>
    <row r="48" spans="1:26" ht="12" customHeight="1" x14ac:dyDescent="0.15">
      <c r="A48" s="56" t="s">
        <v>81</v>
      </c>
      <c r="B48" s="57"/>
      <c r="C48" s="57"/>
      <c r="D48" s="57"/>
      <c r="E48" s="57"/>
      <c r="F48" s="57"/>
      <c r="G48" s="57"/>
      <c r="H48" s="57"/>
      <c r="I48" s="58"/>
      <c r="J48" s="23">
        <v>0</v>
      </c>
      <c r="K48" s="22"/>
      <c r="L48" s="59"/>
      <c r="M48" s="60"/>
      <c r="N48" s="23">
        <v>0</v>
      </c>
      <c r="O48" s="22"/>
      <c r="P48" s="22"/>
      <c r="Q48" s="23">
        <f>SUM(Q44:Q47)</f>
        <v>15599.2</v>
      </c>
      <c r="R48" s="22"/>
      <c r="S48" s="22"/>
      <c r="T48" s="23">
        <f>SUM(T44:T47)</f>
        <v>15599.2</v>
      </c>
      <c r="U48" s="23">
        <f>SUM(U44:U47)</f>
        <v>15599.2</v>
      </c>
      <c r="V48" s="23">
        <f t="shared" ref="V48:W48" si="9">SUM(V44:V47)</f>
        <v>15599.2</v>
      </c>
      <c r="W48" s="23">
        <f t="shared" si="9"/>
        <v>0</v>
      </c>
      <c r="X48" s="59"/>
      <c r="Y48" s="60"/>
      <c r="Z48" s="1"/>
    </row>
    <row r="49" spans="1:26" ht="11.1" customHeight="1" x14ac:dyDescent="0.15">
      <c r="A49" s="19" t="s">
        <v>32</v>
      </c>
      <c r="B49" s="32">
        <v>5</v>
      </c>
      <c r="C49" s="69" t="s">
        <v>82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70"/>
      <c r="Z49" s="1"/>
    </row>
    <row r="50" spans="1:26" ht="12" customHeight="1" x14ac:dyDescent="0.2">
      <c r="A50" s="13" t="s">
        <v>42</v>
      </c>
      <c r="B50" s="34" t="s">
        <v>83</v>
      </c>
      <c r="C50" s="44" t="s">
        <v>123</v>
      </c>
      <c r="D50" s="139"/>
      <c r="E50" s="140" t="s">
        <v>210</v>
      </c>
      <c r="F50" s="141"/>
      <c r="G50" s="38"/>
      <c r="H50" s="37"/>
      <c r="I50" s="38"/>
      <c r="J50" s="15"/>
      <c r="K50" s="16"/>
      <c r="L50" s="46"/>
      <c r="M50" s="48"/>
      <c r="N50" s="15">
        <v>0</v>
      </c>
      <c r="O50" s="16"/>
      <c r="P50" s="16"/>
      <c r="Q50" s="15">
        <v>0</v>
      </c>
      <c r="R50" s="16"/>
      <c r="S50" s="16"/>
      <c r="T50" s="15">
        <v>0</v>
      </c>
      <c r="U50" s="15">
        <v>0</v>
      </c>
      <c r="V50" s="15">
        <v>0</v>
      </c>
      <c r="W50" s="15">
        <v>0</v>
      </c>
      <c r="X50" s="46"/>
      <c r="Y50" s="48"/>
      <c r="Z50" s="1"/>
    </row>
    <row r="51" spans="1:26" ht="12.75" customHeight="1" x14ac:dyDescent="0.15">
      <c r="A51" s="13"/>
      <c r="B51" s="34"/>
      <c r="C51" s="44" t="s">
        <v>124</v>
      </c>
      <c r="D51" s="45"/>
      <c r="E51" s="140" t="s">
        <v>210</v>
      </c>
      <c r="F51" s="141"/>
      <c r="G51" s="38"/>
      <c r="H51" s="37"/>
      <c r="I51" s="38"/>
      <c r="J51" s="15"/>
      <c r="K51" s="16"/>
      <c r="L51" s="46"/>
      <c r="M51" s="48"/>
      <c r="N51" s="15">
        <v>0</v>
      </c>
      <c r="O51" s="16"/>
      <c r="P51" s="16"/>
      <c r="Q51" s="15">
        <v>0</v>
      </c>
      <c r="R51" s="16"/>
      <c r="S51" s="16"/>
      <c r="T51" s="15">
        <v>0</v>
      </c>
      <c r="U51" s="15">
        <v>0</v>
      </c>
      <c r="V51" s="15">
        <v>0</v>
      </c>
      <c r="W51" s="15">
        <v>0</v>
      </c>
      <c r="X51" s="46"/>
      <c r="Y51" s="48"/>
      <c r="Z51" s="1"/>
    </row>
    <row r="52" spans="1:26" ht="12.75" customHeight="1" x14ac:dyDescent="0.15">
      <c r="A52" s="13"/>
      <c r="B52" s="34"/>
      <c r="C52" s="44" t="s">
        <v>125</v>
      </c>
      <c r="D52" s="45"/>
      <c r="E52" s="140"/>
      <c r="F52" s="141"/>
      <c r="G52" s="38"/>
      <c r="H52" s="37"/>
      <c r="I52" s="38"/>
      <c r="J52" s="26"/>
      <c r="K52" s="27"/>
      <c r="L52" s="46"/>
      <c r="M52" s="48"/>
      <c r="N52" s="26"/>
      <c r="O52" s="27"/>
      <c r="P52" s="27"/>
      <c r="Q52" s="26"/>
      <c r="R52" s="27"/>
      <c r="S52" s="27"/>
      <c r="T52" s="26"/>
      <c r="U52" s="26"/>
      <c r="V52" s="26"/>
      <c r="W52" s="26"/>
      <c r="X52" s="41"/>
      <c r="Y52" s="42"/>
      <c r="Z52" s="1"/>
    </row>
    <row r="53" spans="1:26" ht="12.75" customHeight="1" x14ac:dyDescent="0.15">
      <c r="A53" s="13"/>
      <c r="B53" s="34"/>
      <c r="C53" s="44" t="s">
        <v>126</v>
      </c>
      <c r="D53" s="45"/>
      <c r="E53" s="25" t="s">
        <v>210</v>
      </c>
      <c r="F53" s="147">
        <v>2</v>
      </c>
      <c r="G53" s="148"/>
      <c r="H53" s="149">
        <v>2600</v>
      </c>
      <c r="I53" s="150"/>
      <c r="J53" s="151">
        <f>F53*H53</f>
        <v>5200</v>
      </c>
      <c r="K53" s="152">
        <v>2</v>
      </c>
      <c r="L53" s="149">
        <v>2600</v>
      </c>
      <c r="M53" s="150"/>
      <c r="N53" s="151">
        <f t="shared" ref="N53:N116" si="10">L53*K53</f>
        <v>5200</v>
      </c>
      <c r="O53" s="152">
        <v>3</v>
      </c>
      <c r="P53" s="153">
        <v>2600</v>
      </c>
      <c r="Q53" s="151">
        <f>O53*P53</f>
        <v>7800</v>
      </c>
      <c r="R53" s="152">
        <v>3</v>
      </c>
      <c r="S53" s="153">
        <v>2600</v>
      </c>
      <c r="T53" s="151">
        <f>R53*S53</f>
        <v>7800</v>
      </c>
      <c r="U53" s="151">
        <f>J53+Q53</f>
        <v>13000</v>
      </c>
      <c r="V53" s="151">
        <f>N53+T53</f>
        <v>13000</v>
      </c>
      <c r="W53" s="151">
        <f>U53-V53</f>
        <v>0</v>
      </c>
      <c r="X53" s="41"/>
      <c r="Y53" s="42"/>
      <c r="Z53" s="1"/>
    </row>
    <row r="54" spans="1:26" ht="12.75" customHeight="1" x14ac:dyDescent="0.15">
      <c r="A54" s="13"/>
      <c r="B54" s="34"/>
      <c r="C54" s="44" t="s">
        <v>127</v>
      </c>
      <c r="D54" s="45"/>
      <c r="E54" s="25" t="s">
        <v>210</v>
      </c>
      <c r="F54" s="147">
        <v>2</v>
      </c>
      <c r="G54" s="148"/>
      <c r="H54" s="149">
        <v>2400</v>
      </c>
      <c r="I54" s="150"/>
      <c r="J54" s="151">
        <f t="shared" ref="J54:J117" si="11">F54*H54</f>
        <v>4800</v>
      </c>
      <c r="K54" s="152">
        <v>2</v>
      </c>
      <c r="L54" s="149">
        <v>2400</v>
      </c>
      <c r="M54" s="150"/>
      <c r="N54" s="151">
        <f t="shared" si="10"/>
        <v>4800</v>
      </c>
      <c r="O54" s="152">
        <v>3</v>
      </c>
      <c r="P54" s="153">
        <v>2400</v>
      </c>
      <c r="Q54" s="151">
        <f t="shared" ref="Q54:Q117" si="12">O54*P54</f>
        <v>7200</v>
      </c>
      <c r="R54" s="152">
        <v>3</v>
      </c>
      <c r="S54" s="153">
        <v>2400</v>
      </c>
      <c r="T54" s="151">
        <f t="shared" ref="T54:T117" si="13">R54*S54</f>
        <v>7200</v>
      </c>
      <c r="U54" s="151">
        <f t="shared" ref="U54:U117" si="14">J54+Q54</f>
        <v>12000</v>
      </c>
      <c r="V54" s="151">
        <f t="shared" ref="V54:V117" si="15">N54+T54</f>
        <v>12000</v>
      </c>
      <c r="W54" s="151">
        <f t="shared" ref="W54:W117" si="16">U54-V54</f>
        <v>0</v>
      </c>
      <c r="X54" s="41"/>
      <c r="Y54" s="42"/>
      <c r="Z54" s="1"/>
    </row>
    <row r="55" spans="1:26" ht="12.75" customHeight="1" x14ac:dyDescent="0.15">
      <c r="A55" s="13"/>
      <c r="B55" s="34"/>
      <c r="C55" s="44" t="s">
        <v>128</v>
      </c>
      <c r="D55" s="45"/>
      <c r="E55" s="25"/>
      <c r="F55" s="147"/>
      <c r="G55" s="148"/>
      <c r="H55" s="149"/>
      <c r="I55" s="150"/>
      <c r="J55" s="151"/>
      <c r="K55" s="152"/>
      <c r="L55" s="149"/>
      <c r="M55" s="150"/>
      <c r="N55" s="151"/>
      <c r="O55" s="152"/>
      <c r="P55" s="153"/>
      <c r="Q55" s="151"/>
      <c r="R55" s="152"/>
      <c r="S55" s="153"/>
      <c r="T55" s="151"/>
      <c r="U55" s="151"/>
      <c r="V55" s="151"/>
      <c r="W55" s="151"/>
      <c r="X55" s="41"/>
      <c r="Y55" s="42"/>
      <c r="Z55" s="1"/>
    </row>
    <row r="56" spans="1:26" ht="12.75" customHeight="1" x14ac:dyDescent="0.15">
      <c r="A56" s="13"/>
      <c r="B56" s="34"/>
      <c r="C56" s="44" t="s">
        <v>129</v>
      </c>
      <c r="D56" s="45"/>
      <c r="E56" s="25" t="s">
        <v>210</v>
      </c>
      <c r="F56" s="147">
        <v>2</v>
      </c>
      <c r="G56" s="148"/>
      <c r="H56" s="149">
        <v>900</v>
      </c>
      <c r="I56" s="150"/>
      <c r="J56" s="151">
        <f t="shared" si="11"/>
        <v>1800</v>
      </c>
      <c r="K56" s="152">
        <v>2</v>
      </c>
      <c r="L56" s="149">
        <v>900</v>
      </c>
      <c r="M56" s="150"/>
      <c r="N56" s="151">
        <f t="shared" si="10"/>
        <v>1800</v>
      </c>
      <c r="O56" s="152">
        <v>3</v>
      </c>
      <c r="P56" s="153">
        <v>900</v>
      </c>
      <c r="Q56" s="151">
        <f t="shared" si="12"/>
        <v>2700</v>
      </c>
      <c r="R56" s="152">
        <v>3</v>
      </c>
      <c r="S56" s="153">
        <v>900</v>
      </c>
      <c r="T56" s="151">
        <f t="shared" si="13"/>
        <v>2700</v>
      </c>
      <c r="U56" s="151">
        <f t="shared" si="14"/>
        <v>4500</v>
      </c>
      <c r="V56" s="151">
        <f t="shared" si="15"/>
        <v>4500</v>
      </c>
      <c r="W56" s="151">
        <f t="shared" si="16"/>
        <v>0</v>
      </c>
      <c r="X56" s="41"/>
      <c r="Y56" s="42"/>
      <c r="Z56" s="1"/>
    </row>
    <row r="57" spans="1:26" ht="12.75" customHeight="1" x14ac:dyDescent="0.15">
      <c r="A57" s="13"/>
      <c r="B57" s="34"/>
      <c r="C57" s="44" t="s">
        <v>130</v>
      </c>
      <c r="D57" s="45"/>
      <c r="E57" s="25"/>
      <c r="F57" s="147"/>
      <c r="G57" s="148"/>
      <c r="H57" s="149"/>
      <c r="I57" s="150"/>
      <c r="J57" s="151"/>
      <c r="K57" s="152"/>
      <c r="L57" s="149"/>
      <c r="M57" s="150"/>
      <c r="N57" s="151"/>
      <c r="O57" s="152"/>
      <c r="P57" s="153"/>
      <c r="Q57" s="151"/>
      <c r="R57" s="152"/>
      <c r="S57" s="153"/>
      <c r="T57" s="151"/>
      <c r="U57" s="151"/>
      <c r="V57" s="151"/>
      <c r="W57" s="151"/>
      <c r="X57" s="41"/>
      <c r="Y57" s="42"/>
      <c r="Z57" s="1"/>
    </row>
    <row r="58" spans="1:26" ht="12.75" customHeight="1" x14ac:dyDescent="0.15">
      <c r="A58" s="13"/>
      <c r="B58" s="34"/>
      <c r="C58" s="44" t="s">
        <v>131</v>
      </c>
      <c r="D58" s="45"/>
      <c r="E58" s="25" t="s">
        <v>210</v>
      </c>
      <c r="F58" s="147">
        <v>2</v>
      </c>
      <c r="G58" s="148"/>
      <c r="H58" s="149">
        <v>3000</v>
      </c>
      <c r="I58" s="150"/>
      <c r="J58" s="151">
        <f t="shared" si="11"/>
        <v>6000</v>
      </c>
      <c r="K58" s="152">
        <v>2</v>
      </c>
      <c r="L58" s="149">
        <v>3000</v>
      </c>
      <c r="M58" s="150"/>
      <c r="N58" s="151">
        <f t="shared" si="10"/>
        <v>6000</v>
      </c>
      <c r="O58" s="152">
        <v>3</v>
      </c>
      <c r="P58" s="153">
        <v>3000</v>
      </c>
      <c r="Q58" s="151">
        <f t="shared" si="12"/>
        <v>9000</v>
      </c>
      <c r="R58" s="152">
        <v>3</v>
      </c>
      <c r="S58" s="153">
        <v>3000</v>
      </c>
      <c r="T58" s="151">
        <f t="shared" si="13"/>
        <v>9000</v>
      </c>
      <c r="U58" s="151">
        <f t="shared" si="14"/>
        <v>15000</v>
      </c>
      <c r="V58" s="151">
        <f t="shared" si="15"/>
        <v>15000</v>
      </c>
      <c r="W58" s="151">
        <f t="shared" si="16"/>
        <v>0</v>
      </c>
      <c r="X58" s="41"/>
      <c r="Y58" s="42"/>
      <c r="Z58" s="1"/>
    </row>
    <row r="59" spans="1:26" ht="12.75" customHeight="1" x14ac:dyDescent="0.15">
      <c r="A59" s="13"/>
      <c r="B59" s="34"/>
      <c r="C59" s="44" t="s">
        <v>132</v>
      </c>
      <c r="D59" s="45"/>
      <c r="E59" s="25" t="s">
        <v>210</v>
      </c>
      <c r="F59" s="147">
        <v>2</v>
      </c>
      <c r="G59" s="148"/>
      <c r="H59" s="149">
        <v>3000</v>
      </c>
      <c r="I59" s="150"/>
      <c r="J59" s="151">
        <f t="shared" si="11"/>
        <v>6000</v>
      </c>
      <c r="K59" s="152">
        <v>2</v>
      </c>
      <c r="L59" s="149">
        <v>3000</v>
      </c>
      <c r="M59" s="150"/>
      <c r="N59" s="151">
        <f t="shared" si="10"/>
        <v>6000</v>
      </c>
      <c r="O59" s="152">
        <v>3</v>
      </c>
      <c r="P59" s="153">
        <v>3000</v>
      </c>
      <c r="Q59" s="151">
        <f t="shared" si="12"/>
        <v>9000</v>
      </c>
      <c r="R59" s="152">
        <v>3</v>
      </c>
      <c r="S59" s="153">
        <v>3000</v>
      </c>
      <c r="T59" s="151">
        <f t="shared" si="13"/>
        <v>9000</v>
      </c>
      <c r="U59" s="151">
        <f t="shared" si="14"/>
        <v>15000</v>
      </c>
      <c r="V59" s="151">
        <f t="shared" si="15"/>
        <v>15000</v>
      </c>
      <c r="W59" s="151">
        <f t="shared" si="16"/>
        <v>0</v>
      </c>
      <c r="X59" s="41"/>
      <c r="Y59" s="42"/>
      <c r="Z59" s="1"/>
    </row>
    <row r="60" spans="1:26" ht="12.75" customHeight="1" x14ac:dyDescent="0.15">
      <c r="A60" s="13"/>
      <c r="B60" s="34"/>
      <c r="C60" s="44" t="s">
        <v>133</v>
      </c>
      <c r="D60" s="45"/>
      <c r="E60" s="25"/>
      <c r="F60" s="147"/>
      <c r="G60" s="148"/>
      <c r="H60" s="149"/>
      <c r="I60" s="150"/>
      <c r="J60" s="151"/>
      <c r="K60" s="152"/>
      <c r="L60" s="149"/>
      <c r="M60" s="150"/>
      <c r="N60" s="151"/>
      <c r="O60" s="152"/>
      <c r="P60" s="153"/>
      <c r="Q60" s="151"/>
      <c r="R60" s="152"/>
      <c r="S60" s="153"/>
      <c r="T60" s="151"/>
      <c r="U60" s="151"/>
      <c r="V60" s="151"/>
      <c r="W60" s="151"/>
      <c r="X60" s="41"/>
      <c r="Y60" s="42"/>
      <c r="Z60" s="1"/>
    </row>
    <row r="61" spans="1:26" ht="12.75" customHeight="1" x14ac:dyDescent="0.15">
      <c r="A61" s="13"/>
      <c r="B61" s="34"/>
      <c r="C61" s="44" t="s">
        <v>134</v>
      </c>
      <c r="D61" s="45"/>
      <c r="E61" s="25" t="s">
        <v>210</v>
      </c>
      <c r="F61" s="147">
        <v>2</v>
      </c>
      <c r="G61" s="148"/>
      <c r="H61" s="149">
        <v>5600</v>
      </c>
      <c r="I61" s="150"/>
      <c r="J61" s="151">
        <f t="shared" si="11"/>
        <v>11200</v>
      </c>
      <c r="K61" s="152">
        <v>2</v>
      </c>
      <c r="L61" s="149">
        <v>5600</v>
      </c>
      <c r="M61" s="150"/>
      <c r="N61" s="151">
        <f t="shared" si="10"/>
        <v>11200</v>
      </c>
      <c r="O61" s="152">
        <v>3</v>
      </c>
      <c r="P61" s="153">
        <v>5600</v>
      </c>
      <c r="Q61" s="151">
        <f t="shared" si="12"/>
        <v>16800</v>
      </c>
      <c r="R61" s="152">
        <v>3</v>
      </c>
      <c r="S61" s="153">
        <v>5600</v>
      </c>
      <c r="T61" s="151">
        <f t="shared" si="13"/>
        <v>16800</v>
      </c>
      <c r="U61" s="151">
        <f t="shared" si="14"/>
        <v>28000</v>
      </c>
      <c r="V61" s="151">
        <f t="shared" si="15"/>
        <v>28000</v>
      </c>
      <c r="W61" s="151">
        <f t="shared" si="16"/>
        <v>0</v>
      </c>
      <c r="X61" s="41"/>
      <c r="Y61" s="42"/>
      <c r="Z61" s="1"/>
    </row>
    <row r="62" spans="1:26" ht="12.75" customHeight="1" x14ac:dyDescent="0.15">
      <c r="A62" s="13"/>
      <c r="B62" s="34"/>
      <c r="C62" s="44" t="s">
        <v>135</v>
      </c>
      <c r="D62" s="45"/>
      <c r="E62" s="25"/>
      <c r="F62" s="147"/>
      <c r="G62" s="148"/>
      <c r="H62" s="149"/>
      <c r="I62" s="150"/>
      <c r="J62" s="151"/>
      <c r="K62" s="152"/>
      <c r="L62" s="149"/>
      <c r="M62" s="150"/>
      <c r="N62" s="151"/>
      <c r="O62" s="152"/>
      <c r="P62" s="153"/>
      <c r="Q62" s="151"/>
      <c r="R62" s="152"/>
      <c r="S62" s="153"/>
      <c r="T62" s="151"/>
      <c r="U62" s="151"/>
      <c r="V62" s="151"/>
      <c r="W62" s="151"/>
      <c r="X62" s="41"/>
      <c r="Y62" s="42"/>
      <c r="Z62" s="1"/>
    </row>
    <row r="63" spans="1:26" ht="12.75" customHeight="1" x14ac:dyDescent="0.15">
      <c r="A63" s="13"/>
      <c r="B63" s="34"/>
      <c r="C63" s="44" t="s">
        <v>136</v>
      </c>
      <c r="D63" s="45"/>
      <c r="E63" s="25"/>
      <c r="F63" s="147"/>
      <c r="G63" s="148"/>
      <c r="H63" s="149"/>
      <c r="I63" s="150"/>
      <c r="J63" s="151"/>
      <c r="K63" s="152"/>
      <c r="L63" s="149"/>
      <c r="M63" s="150"/>
      <c r="N63" s="151"/>
      <c r="O63" s="152"/>
      <c r="P63" s="153"/>
      <c r="Q63" s="151"/>
      <c r="R63" s="152"/>
      <c r="S63" s="153"/>
      <c r="T63" s="151"/>
      <c r="U63" s="151"/>
      <c r="V63" s="151"/>
      <c r="W63" s="151"/>
      <c r="X63" s="41"/>
      <c r="Y63" s="42"/>
      <c r="Z63" s="1"/>
    </row>
    <row r="64" spans="1:26" ht="12.75" customHeight="1" x14ac:dyDescent="0.15">
      <c r="A64" s="13"/>
      <c r="B64" s="34"/>
      <c r="C64" s="44" t="s">
        <v>137</v>
      </c>
      <c r="D64" s="45"/>
      <c r="E64" s="25" t="s">
        <v>210</v>
      </c>
      <c r="F64" s="147">
        <v>2</v>
      </c>
      <c r="G64" s="148"/>
      <c r="H64" s="149">
        <v>4000</v>
      </c>
      <c r="I64" s="150"/>
      <c r="J64" s="151">
        <f t="shared" si="11"/>
        <v>8000</v>
      </c>
      <c r="K64" s="152">
        <v>2</v>
      </c>
      <c r="L64" s="149">
        <v>4000</v>
      </c>
      <c r="M64" s="150"/>
      <c r="N64" s="151">
        <f t="shared" si="10"/>
        <v>8000</v>
      </c>
      <c r="O64" s="152">
        <v>3</v>
      </c>
      <c r="P64" s="153">
        <v>4000</v>
      </c>
      <c r="Q64" s="151">
        <f t="shared" si="12"/>
        <v>12000</v>
      </c>
      <c r="R64" s="152">
        <v>3</v>
      </c>
      <c r="S64" s="153">
        <v>4000</v>
      </c>
      <c r="T64" s="151">
        <f t="shared" si="13"/>
        <v>12000</v>
      </c>
      <c r="U64" s="151">
        <f t="shared" si="14"/>
        <v>20000</v>
      </c>
      <c r="V64" s="151">
        <f t="shared" si="15"/>
        <v>20000</v>
      </c>
      <c r="W64" s="151">
        <f t="shared" si="16"/>
        <v>0</v>
      </c>
      <c r="X64" s="41"/>
      <c r="Y64" s="42"/>
      <c r="Z64" s="1"/>
    </row>
    <row r="65" spans="1:26" ht="12.75" customHeight="1" x14ac:dyDescent="0.15">
      <c r="A65" s="13"/>
      <c r="B65" s="34"/>
      <c r="C65" s="44" t="s">
        <v>138</v>
      </c>
      <c r="D65" s="45"/>
      <c r="E65" s="25" t="s">
        <v>210</v>
      </c>
      <c r="F65" s="147">
        <v>2</v>
      </c>
      <c r="G65" s="148"/>
      <c r="H65" s="149">
        <v>1500</v>
      </c>
      <c r="I65" s="150"/>
      <c r="J65" s="151">
        <f t="shared" si="11"/>
        <v>3000</v>
      </c>
      <c r="K65" s="152">
        <v>2</v>
      </c>
      <c r="L65" s="149">
        <v>1500</v>
      </c>
      <c r="M65" s="150"/>
      <c r="N65" s="151">
        <f t="shared" si="10"/>
        <v>3000</v>
      </c>
      <c r="O65" s="152">
        <v>3</v>
      </c>
      <c r="P65" s="153">
        <v>1500</v>
      </c>
      <c r="Q65" s="151">
        <f t="shared" si="12"/>
        <v>4500</v>
      </c>
      <c r="R65" s="152">
        <v>3</v>
      </c>
      <c r="S65" s="153">
        <v>1500</v>
      </c>
      <c r="T65" s="151">
        <f t="shared" si="13"/>
        <v>4500</v>
      </c>
      <c r="U65" s="151">
        <f t="shared" si="14"/>
        <v>7500</v>
      </c>
      <c r="V65" s="151">
        <f t="shared" si="15"/>
        <v>7500</v>
      </c>
      <c r="W65" s="151">
        <f t="shared" si="16"/>
        <v>0</v>
      </c>
      <c r="X65" s="41"/>
      <c r="Y65" s="42"/>
      <c r="Z65" s="1"/>
    </row>
    <row r="66" spans="1:26" ht="12.75" customHeight="1" x14ac:dyDescent="0.15">
      <c r="A66" s="13"/>
      <c r="B66" s="34"/>
      <c r="C66" s="44" t="s">
        <v>139</v>
      </c>
      <c r="D66" s="45"/>
      <c r="E66" s="25"/>
      <c r="F66" s="147"/>
      <c r="G66" s="148"/>
      <c r="H66" s="149"/>
      <c r="I66" s="150"/>
      <c r="J66" s="151"/>
      <c r="K66" s="152"/>
      <c r="L66" s="149"/>
      <c r="M66" s="150"/>
      <c r="N66" s="151"/>
      <c r="O66" s="152"/>
      <c r="P66" s="153"/>
      <c r="Q66" s="151"/>
      <c r="R66" s="152"/>
      <c r="S66" s="153"/>
      <c r="T66" s="151"/>
      <c r="U66" s="151"/>
      <c r="V66" s="151"/>
      <c r="W66" s="151">
        <f t="shared" si="16"/>
        <v>0</v>
      </c>
      <c r="X66" s="41"/>
      <c r="Y66" s="42"/>
      <c r="Z66" s="1"/>
    </row>
    <row r="67" spans="1:26" ht="12.75" customHeight="1" x14ac:dyDescent="0.15">
      <c r="A67" s="13"/>
      <c r="B67" s="34"/>
      <c r="C67" s="44" t="s">
        <v>140</v>
      </c>
      <c r="D67" s="45"/>
      <c r="E67" s="25"/>
      <c r="F67" s="147"/>
      <c r="G67" s="148"/>
      <c r="H67" s="149"/>
      <c r="I67" s="150"/>
      <c r="J67" s="151"/>
      <c r="K67" s="152"/>
      <c r="L67" s="149"/>
      <c r="M67" s="150"/>
      <c r="N67" s="151"/>
      <c r="O67" s="152"/>
      <c r="P67" s="153"/>
      <c r="Q67" s="151"/>
      <c r="R67" s="152"/>
      <c r="S67" s="153"/>
      <c r="T67" s="151"/>
      <c r="U67" s="151"/>
      <c r="V67" s="151"/>
      <c r="W67" s="151">
        <f t="shared" si="16"/>
        <v>0</v>
      </c>
      <c r="X67" s="41"/>
      <c r="Y67" s="42"/>
      <c r="Z67" s="1"/>
    </row>
    <row r="68" spans="1:26" ht="12.75" customHeight="1" x14ac:dyDescent="0.15">
      <c r="A68" s="13"/>
      <c r="B68" s="34"/>
      <c r="C68" s="44" t="s">
        <v>141</v>
      </c>
      <c r="D68" s="45"/>
      <c r="E68" s="25" t="s">
        <v>210</v>
      </c>
      <c r="F68" s="147">
        <v>2</v>
      </c>
      <c r="G68" s="148"/>
      <c r="H68" s="149">
        <v>1500</v>
      </c>
      <c r="I68" s="150"/>
      <c r="J68" s="151">
        <f t="shared" si="11"/>
        <v>3000</v>
      </c>
      <c r="K68" s="152">
        <v>2</v>
      </c>
      <c r="L68" s="149">
        <v>1500</v>
      </c>
      <c r="M68" s="150"/>
      <c r="N68" s="151">
        <f t="shared" si="10"/>
        <v>3000</v>
      </c>
      <c r="O68" s="152">
        <v>3</v>
      </c>
      <c r="P68" s="153">
        <v>1500</v>
      </c>
      <c r="Q68" s="151">
        <f t="shared" si="12"/>
        <v>4500</v>
      </c>
      <c r="R68" s="152">
        <v>3</v>
      </c>
      <c r="S68" s="153">
        <v>1500</v>
      </c>
      <c r="T68" s="151">
        <f t="shared" si="13"/>
        <v>4500</v>
      </c>
      <c r="U68" s="151">
        <f t="shared" si="14"/>
        <v>7500</v>
      </c>
      <c r="V68" s="151">
        <f t="shared" si="15"/>
        <v>7500</v>
      </c>
      <c r="W68" s="151">
        <f t="shared" si="16"/>
        <v>0</v>
      </c>
      <c r="X68" s="41"/>
      <c r="Y68" s="42"/>
      <c r="Z68" s="1"/>
    </row>
    <row r="69" spans="1:26" ht="12.75" customHeight="1" x14ac:dyDescent="0.15">
      <c r="A69" s="13"/>
      <c r="B69" s="34"/>
      <c r="C69" s="44" t="s">
        <v>142</v>
      </c>
      <c r="D69" s="45"/>
      <c r="E69" s="25" t="s">
        <v>210</v>
      </c>
      <c r="F69" s="147">
        <v>2</v>
      </c>
      <c r="G69" s="148"/>
      <c r="H69" s="149">
        <v>300</v>
      </c>
      <c r="I69" s="150"/>
      <c r="J69" s="151">
        <f t="shared" si="11"/>
        <v>600</v>
      </c>
      <c r="K69" s="152">
        <v>2</v>
      </c>
      <c r="L69" s="149">
        <v>300</v>
      </c>
      <c r="M69" s="150"/>
      <c r="N69" s="151">
        <f t="shared" si="10"/>
        <v>600</v>
      </c>
      <c r="O69" s="152">
        <v>3</v>
      </c>
      <c r="P69" s="153">
        <v>300</v>
      </c>
      <c r="Q69" s="151">
        <f t="shared" si="12"/>
        <v>900</v>
      </c>
      <c r="R69" s="152">
        <v>3</v>
      </c>
      <c r="S69" s="153">
        <v>300</v>
      </c>
      <c r="T69" s="151">
        <f t="shared" si="13"/>
        <v>900</v>
      </c>
      <c r="U69" s="151">
        <f t="shared" si="14"/>
        <v>1500</v>
      </c>
      <c r="V69" s="151">
        <f t="shared" si="15"/>
        <v>1500</v>
      </c>
      <c r="W69" s="151">
        <f t="shared" si="16"/>
        <v>0</v>
      </c>
      <c r="X69" s="41"/>
      <c r="Y69" s="42"/>
      <c r="Z69" s="1"/>
    </row>
    <row r="70" spans="1:26" ht="12.75" customHeight="1" x14ac:dyDescent="0.15">
      <c r="A70" s="13"/>
      <c r="B70" s="34"/>
      <c r="C70" s="44" t="s">
        <v>143</v>
      </c>
      <c r="D70" s="45"/>
      <c r="E70" s="25" t="s">
        <v>210</v>
      </c>
      <c r="F70" s="147">
        <v>2</v>
      </c>
      <c r="G70" s="148"/>
      <c r="H70" s="149">
        <v>300</v>
      </c>
      <c r="I70" s="150"/>
      <c r="J70" s="151">
        <f t="shared" si="11"/>
        <v>600</v>
      </c>
      <c r="K70" s="152">
        <v>2</v>
      </c>
      <c r="L70" s="149">
        <v>300</v>
      </c>
      <c r="M70" s="150"/>
      <c r="N70" s="151">
        <f t="shared" si="10"/>
        <v>600</v>
      </c>
      <c r="O70" s="152">
        <v>3</v>
      </c>
      <c r="P70" s="153">
        <v>300</v>
      </c>
      <c r="Q70" s="151">
        <f t="shared" si="12"/>
        <v>900</v>
      </c>
      <c r="R70" s="152">
        <v>3</v>
      </c>
      <c r="S70" s="153">
        <v>300</v>
      </c>
      <c r="T70" s="151">
        <f t="shared" si="13"/>
        <v>900</v>
      </c>
      <c r="U70" s="151">
        <f t="shared" si="14"/>
        <v>1500</v>
      </c>
      <c r="V70" s="151">
        <f t="shared" si="15"/>
        <v>1500</v>
      </c>
      <c r="W70" s="151">
        <f t="shared" si="16"/>
        <v>0</v>
      </c>
      <c r="X70" s="41"/>
      <c r="Y70" s="42"/>
      <c r="Z70" s="1"/>
    </row>
    <row r="71" spans="1:26" ht="12.75" customHeight="1" x14ac:dyDescent="0.15">
      <c r="A71" s="13"/>
      <c r="B71" s="34"/>
      <c r="C71" s="44" t="s">
        <v>144</v>
      </c>
      <c r="D71" s="45"/>
      <c r="E71" s="25" t="s">
        <v>210</v>
      </c>
      <c r="F71" s="147">
        <v>2</v>
      </c>
      <c r="G71" s="148"/>
      <c r="H71" s="149">
        <v>1500</v>
      </c>
      <c r="I71" s="150"/>
      <c r="J71" s="151">
        <f t="shared" si="11"/>
        <v>3000</v>
      </c>
      <c r="K71" s="152">
        <v>2</v>
      </c>
      <c r="L71" s="149">
        <v>1500</v>
      </c>
      <c r="M71" s="150"/>
      <c r="N71" s="151">
        <f t="shared" si="10"/>
        <v>3000</v>
      </c>
      <c r="O71" s="152">
        <v>3</v>
      </c>
      <c r="P71" s="153">
        <v>1500</v>
      </c>
      <c r="Q71" s="151">
        <f t="shared" si="12"/>
        <v>4500</v>
      </c>
      <c r="R71" s="152">
        <v>3</v>
      </c>
      <c r="S71" s="153">
        <v>1500</v>
      </c>
      <c r="T71" s="151">
        <f t="shared" si="13"/>
        <v>4500</v>
      </c>
      <c r="U71" s="151">
        <f t="shared" si="14"/>
        <v>7500</v>
      </c>
      <c r="V71" s="151">
        <f t="shared" si="15"/>
        <v>7500</v>
      </c>
      <c r="W71" s="151">
        <f t="shared" si="16"/>
        <v>0</v>
      </c>
      <c r="X71" s="41"/>
      <c r="Y71" s="42"/>
      <c r="Z71" s="1"/>
    </row>
    <row r="72" spans="1:26" ht="12.75" customHeight="1" x14ac:dyDescent="0.15">
      <c r="A72" s="13"/>
      <c r="B72" s="34"/>
      <c r="C72" s="44" t="s">
        <v>145</v>
      </c>
      <c r="D72" s="45"/>
      <c r="E72" s="25"/>
      <c r="F72" s="147"/>
      <c r="G72" s="148"/>
      <c r="H72" s="149"/>
      <c r="I72" s="150"/>
      <c r="J72" s="151"/>
      <c r="K72" s="152"/>
      <c r="L72" s="149"/>
      <c r="M72" s="150"/>
      <c r="N72" s="151"/>
      <c r="O72" s="152"/>
      <c r="P72" s="153"/>
      <c r="Q72" s="151"/>
      <c r="R72" s="152"/>
      <c r="S72" s="153"/>
      <c r="T72" s="151"/>
      <c r="U72" s="151"/>
      <c r="V72" s="151"/>
      <c r="W72" s="151"/>
      <c r="X72" s="41"/>
      <c r="Y72" s="42"/>
      <c r="Z72" s="1"/>
    </row>
    <row r="73" spans="1:26" ht="12.75" customHeight="1" x14ac:dyDescent="0.15">
      <c r="A73" s="13"/>
      <c r="B73" s="34"/>
      <c r="C73" s="44" t="s">
        <v>146</v>
      </c>
      <c r="D73" s="45"/>
      <c r="E73" s="25" t="s">
        <v>210</v>
      </c>
      <c r="F73" s="147">
        <v>2</v>
      </c>
      <c r="G73" s="148"/>
      <c r="H73" s="149">
        <v>1000</v>
      </c>
      <c r="I73" s="150"/>
      <c r="J73" s="151">
        <f t="shared" si="11"/>
        <v>2000</v>
      </c>
      <c r="K73" s="152">
        <v>2</v>
      </c>
      <c r="L73" s="149">
        <v>1000</v>
      </c>
      <c r="M73" s="150"/>
      <c r="N73" s="151">
        <f t="shared" si="10"/>
        <v>2000</v>
      </c>
      <c r="O73" s="152">
        <v>3</v>
      </c>
      <c r="P73" s="153">
        <v>1000</v>
      </c>
      <c r="Q73" s="151">
        <f t="shared" si="12"/>
        <v>3000</v>
      </c>
      <c r="R73" s="152">
        <v>3</v>
      </c>
      <c r="S73" s="153">
        <v>1000</v>
      </c>
      <c r="T73" s="151">
        <f t="shared" si="13"/>
        <v>3000</v>
      </c>
      <c r="U73" s="151">
        <f t="shared" si="14"/>
        <v>5000</v>
      </c>
      <c r="V73" s="151">
        <f t="shared" si="15"/>
        <v>5000</v>
      </c>
      <c r="W73" s="151">
        <f t="shared" si="16"/>
        <v>0</v>
      </c>
      <c r="X73" s="41"/>
      <c r="Y73" s="42"/>
      <c r="Z73" s="1"/>
    </row>
    <row r="74" spans="1:26" ht="12.75" customHeight="1" x14ac:dyDescent="0.15">
      <c r="A74" s="13"/>
      <c r="B74" s="34"/>
      <c r="C74" s="44" t="s">
        <v>147</v>
      </c>
      <c r="D74" s="45"/>
      <c r="E74" s="25"/>
      <c r="F74" s="147"/>
      <c r="G74" s="148"/>
      <c r="H74" s="149"/>
      <c r="I74" s="150"/>
      <c r="J74" s="151"/>
      <c r="K74" s="152"/>
      <c r="L74" s="149"/>
      <c r="M74" s="150"/>
      <c r="N74" s="151"/>
      <c r="O74" s="152"/>
      <c r="P74" s="153"/>
      <c r="Q74" s="151"/>
      <c r="R74" s="152"/>
      <c r="S74" s="153"/>
      <c r="T74" s="151"/>
      <c r="U74" s="151"/>
      <c r="V74" s="151"/>
      <c r="W74" s="151"/>
      <c r="X74" s="41"/>
      <c r="Y74" s="42"/>
      <c r="Z74" s="1"/>
    </row>
    <row r="75" spans="1:26" ht="12.75" customHeight="1" x14ac:dyDescent="0.15">
      <c r="A75" s="13"/>
      <c r="B75" s="34"/>
      <c r="C75" s="44" t="s">
        <v>148</v>
      </c>
      <c r="D75" s="45"/>
      <c r="E75" s="25"/>
      <c r="F75" s="147"/>
      <c r="G75" s="148"/>
      <c r="H75" s="149"/>
      <c r="I75" s="150"/>
      <c r="J75" s="151"/>
      <c r="K75" s="152"/>
      <c r="L75" s="149"/>
      <c r="M75" s="150"/>
      <c r="N75" s="151"/>
      <c r="O75" s="152"/>
      <c r="P75" s="153"/>
      <c r="Q75" s="151"/>
      <c r="R75" s="152"/>
      <c r="S75" s="153"/>
      <c r="T75" s="151"/>
      <c r="U75" s="151"/>
      <c r="V75" s="151"/>
      <c r="W75" s="151"/>
      <c r="X75" s="41"/>
      <c r="Y75" s="42"/>
      <c r="Z75" s="1"/>
    </row>
    <row r="76" spans="1:26" ht="12.75" customHeight="1" x14ac:dyDescent="0.15">
      <c r="A76" s="13"/>
      <c r="B76" s="34"/>
      <c r="C76" s="44" t="s">
        <v>149</v>
      </c>
      <c r="D76" s="45"/>
      <c r="E76" s="25" t="s">
        <v>210</v>
      </c>
      <c r="F76" s="147">
        <v>2</v>
      </c>
      <c r="G76" s="148"/>
      <c r="H76" s="149">
        <v>130</v>
      </c>
      <c r="I76" s="150"/>
      <c r="J76" s="151">
        <f t="shared" si="11"/>
        <v>260</v>
      </c>
      <c r="K76" s="152">
        <v>2</v>
      </c>
      <c r="L76" s="149">
        <v>130</v>
      </c>
      <c r="M76" s="150"/>
      <c r="N76" s="151">
        <f t="shared" si="10"/>
        <v>260</v>
      </c>
      <c r="O76" s="152">
        <v>3</v>
      </c>
      <c r="P76" s="153">
        <v>130</v>
      </c>
      <c r="Q76" s="151">
        <f t="shared" si="12"/>
        <v>390</v>
      </c>
      <c r="R76" s="152">
        <v>3</v>
      </c>
      <c r="S76" s="153">
        <v>130</v>
      </c>
      <c r="T76" s="151">
        <f t="shared" si="13"/>
        <v>390</v>
      </c>
      <c r="U76" s="151">
        <f t="shared" si="14"/>
        <v>650</v>
      </c>
      <c r="V76" s="151">
        <f t="shared" si="15"/>
        <v>650</v>
      </c>
      <c r="W76" s="151">
        <f t="shared" si="16"/>
        <v>0</v>
      </c>
      <c r="X76" s="41"/>
      <c r="Y76" s="42"/>
      <c r="Z76" s="1"/>
    </row>
    <row r="77" spans="1:26" ht="12.75" customHeight="1" x14ac:dyDescent="0.15">
      <c r="A77" s="13"/>
      <c r="B77" s="34"/>
      <c r="C77" s="44" t="s">
        <v>150</v>
      </c>
      <c r="D77" s="45"/>
      <c r="E77" s="25" t="s">
        <v>210</v>
      </c>
      <c r="F77" s="147">
        <v>2</v>
      </c>
      <c r="G77" s="148"/>
      <c r="H77" s="149">
        <v>350</v>
      </c>
      <c r="I77" s="150"/>
      <c r="J77" s="151">
        <f t="shared" si="11"/>
        <v>700</v>
      </c>
      <c r="K77" s="152">
        <v>2</v>
      </c>
      <c r="L77" s="149">
        <v>350</v>
      </c>
      <c r="M77" s="150"/>
      <c r="N77" s="151">
        <f t="shared" si="10"/>
        <v>700</v>
      </c>
      <c r="O77" s="152">
        <v>3</v>
      </c>
      <c r="P77" s="153">
        <v>350</v>
      </c>
      <c r="Q77" s="151">
        <f t="shared" si="12"/>
        <v>1050</v>
      </c>
      <c r="R77" s="152">
        <v>3</v>
      </c>
      <c r="S77" s="153">
        <v>350</v>
      </c>
      <c r="T77" s="151">
        <f t="shared" si="13"/>
        <v>1050</v>
      </c>
      <c r="U77" s="151">
        <f t="shared" si="14"/>
        <v>1750</v>
      </c>
      <c r="V77" s="151">
        <f t="shared" si="15"/>
        <v>1750</v>
      </c>
      <c r="W77" s="151">
        <f t="shared" si="16"/>
        <v>0</v>
      </c>
      <c r="X77" s="41"/>
      <c r="Y77" s="42"/>
      <c r="Z77" s="1"/>
    </row>
    <row r="78" spans="1:26" ht="12.75" customHeight="1" x14ac:dyDescent="0.15">
      <c r="A78" s="13"/>
      <c r="B78" s="34"/>
      <c r="C78" s="44" t="s">
        <v>151</v>
      </c>
      <c r="D78" s="45"/>
      <c r="E78" s="25" t="s">
        <v>210</v>
      </c>
      <c r="F78" s="147">
        <v>2</v>
      </c>
      <c r="G78" s="148"/>
      <c r="H78" s="149">
        <v>90</v>
      </c>
      <c r="I78" s="150"/>
      <c r="J78" s="151">
        <f t="shared" si="11"/>
        <v>180</v>
      </c>
      <c r="K78" s="152">
        <v>2</v>
      </c>
      <c r="L78" s="149">
        <v>90</v>
      </c>
      <c r="M78" s="150"/>
      <c r="N78" s="151">
        <f t="shared" si="10"/>
        <v>180</v>
      </c>
      <c r="O78" s="152">
        <v>3</v>
      </c>
      <c r="P78" s="153">
        <v>90</v>
      </c>
      <c r="Q78" s="151">
        <f t="shared" si="12"/>
        <v>270</v>
      </c>
      <c r="R78" s="152">
        <v>3</v>
      </c>
      <c r="S78" s="153">
        <v>90</v>
      </c>
      <c r="T78" s="151">
        <f t="shared" si="13"/>
        <v>270</v>
      </c>
      <c r="U78" s="151">
        <f t="shared" si="14"/>
        <v>450</v>
      </c>
      <c r="V78" s="151">
        <f t="shared" si="15"/>
        <v>450</v>
      </c>
      <c r="W78" s="151">
        <f t="shared" si="16"/>
        <v>0</v>
      </c>
      <c r="X78" s="41"/>
      <c r="Y78" s="42"/>
      <c r="Z78" s="1"/>
    </row>
    <row r="79" spans="1:26" ht="12.75" customHeight="1" x14ac:dyDescent="0.15">
      <c r="A79" s="13"/>
      <c r="B79" s="34"/>
      <c r="C79" s="44" t="s">
        <v>152</v>
      </c>
      <c r="D79" s="45"/>
      <c r="E79" s="25" t="s">
        <v>210</v>
      </c>
      <c r="F79" s="147">
        <v>2</v>
      </c>
      <c r="G79" s="148"/>
      <c r="H79" s="149">
        <v>160</v>
      </c>
      <c r="I79" s="150"/>
      <c r="J79" s="151">
        <f t="shared" si="11"/>
        <v>320</v>
      </c>
      <c r="K79" s="152">
        <v>2</v>
      </c>
      <c r="L79" s="149">
        <v>160</v>
      </c>
      <c r="M79" s="150"/>
      <c r="N79" s="151">
        <f t="shared" si="10"/>
        <v>320</v>
      </c>
      <c r="O79" s="152">
        <v>3</v>
      </c>
      <c r="P79" s="153">
        <v>160</v>
      </c>
      <c r="Q79" s="151">
        <f t="shared" si="12"/>
        <v>480</v>
      </c>
      <c r="R79" s="152">
        <v>3</v>
      </c>
      <c r="S79" s="153">
        <v>160</v>
      </c>
      <c r="T79" s="151">
        <f t="shared" si="13"/>
        <v>480</v>
      </c>
      <c r="U79" s="151">
        <f t="shared" si="14"/>
        <v>800</v>
      </c>
      <c r="V79" s="151">
        <f t="shared" si="15"/>
        <v>800</v>
      </c>
      <c r="W79" s="151">
        <f t="shared" si="16"/>
        <v>0</v>
      </c>
      <c r="X79" s="41"/>
      <c r="Y79" s="42"/>
      <c r="Z79" s="1"/>
    </row>
    <row r="80" spans="1:26" ht="12.75" customHeight="1" x14ac:dyDescent="0.15">
      <c r="A80" s="13"/>
      <c r="B80" s="34"/>
      <c r="C80" s="44" t="s">
        <v>153</v>
      </c>
      <c r="D80" s="45"/>
      <c r="E80" s="25"/>
      <c r="F80" s="147"/>
      <c r="G80" s="148"/>
      <c r="H80" s="149"/>
      <c r="I80" s="150"/>
      <c r="J80" s="151"/>
      <c r="K80" s="152"/>
      <c r="L80" s="149"/>
      <c r="M80" s="150"/>
      <c r="N80" s="151"/>
      <c r="O80" s="152"/>
      <c r="P80" s="153"/>
      <c r="Q80" s="151"/>
      <c r="R80" s="152"/>
      <c r="S80" s="153"/>
      <c r="T80" s="151"/>
      <c r="U80" s="151"/>
      <c r="V80" s="151"/>
      <c r="W80" s="151"/>
      <c r="X80" s="41"/>
      <c r="Y80" s="42"/>
      <c r="Z80" s="1"/>
    </row>
    <row r="81" spans="1:26" ht="12.75" customHeight="1" x14ac:dyDescent="0.15">
      <c r="A81" s="13"/>
      <c r="B81" s="34"/>
      <c r="C81" s="44" t="s">
        <v>154</v>
      </c>
      <c r="D81" s="45"/>
      <c r="E81" s="25" t="s">
        <v>210</v>
      </c>
      <c r="F81" s="147">
        <v>2</v>
      </c>
      <c r="G81" s="148"/>
      <c r="H81" s="149">
        <v>165</v>
      </c>
      <c r="I81" s="150"/>
      <c r="J81" s="151">
        <f t="shared" si="11"/>
        <v>330</v>
      </c>
      <c r="K81" s="152">
        <v>2</v>
      </c>
      <c r="L81" s="149">
        <v>165</v>
      </c>
      <c r="M81" s="150"/>
      <c r="N81" s="151">
        <f t="shared" si="10"/>
        <v>330</v>
      </c>
      <c r="O81" s="152">
        <v>3</v>
      </c>
      <c r="P81" s="153">
        <v>165</v>
      </c>
      <c r="Q81" s="151">
        <f t="shared" si="12"/>
        <v>495</v>
      </c>
      <c r="R81" s="152">
        <v>3</v>
      </c>
      <c r="S81" s="153">
        <v>165</v>
      </c>
      <c r="T81" s="151">
        <f t="shared" si="13"/>
        <v>495</v>
      </c>
      <c r="U81" s="151">
        <f t="shared" si="14"/>
        <v>825</v>
      </c>
      <c r="V81" s="151">
        <f t="shared" si="15"/>
        <v>825</v>
      </c>
      <c r="W81" s="151">
        <f t="shared" si="16"/>
        <v>0</v>
      </c>
      <c r="X81" s="41"/>
      <c r="Y81" s="42"/>
      <c r="Z81" s="1"/>
    </row>
    <row r="82" spans="1:26" ht="12.75" customHeight="1" x14ac:dyDescent="0.15">
      <c r="A82" s="13"/>
      <c r="B82" s="34"/>
      <c r="C82" s="44" t="s">
        <v>155</v>
      </c>
      <c r="D82" s="45"/>
      <c r="E82" s="25"/>
      <c r="F82" s="147"/>
      <c r="G82" s="148"/>
      <c r="H82" s="149"/>
      <c r="I82" s="150"/>
      <c r="J82" s="151"/>
      <c r="K82" s="152"/>
      <c r="L82" s="149"/>
      <c r="M82" s="150"/>
      <c r="N82" s="151"/>
      <c r="O82" s="152"/>
      <c r="P82" s="153"/>
      <c r="Q82" s="151"/>
      <c r="R82" s="152"/>
      <c r="S82" s="153"/>
      <c r="T82" s="151"/>
      <c r="U82" s="151"/>
      <c r="V82" s="151"/>
      <c r="W82" s="151"/>
      <c r="X82" s="41"/>
      <c r="Y82" s="42"/>
      <c r="Z82" s="1"/>
    </row>
    <row r="83" spans="1:26" ht="12.75" customHeight="1" x14ac:dyDescent="0.15">
      <c r="A83" s="13"/>
      <c r="B83" s="34"/>
      <c r="C83" s="44" t="s">
        <v>156</v>
      </c>
      <c r="D83" s="45"/>
      <c r="E83" s="25"/>
      <c r="F83" s="147"/>
      <c r="G83" s="148"/>
      <c r="H83" s="149"/>
      <c r="I83" s="150"/>
      <c r="J83" s="151"/>
      <c r="K83" s="152"/>
      <c r="L83" s="149"/>
      <c r="M83" s="150"/>
      <c r="N83" s="151"/>
      <c r="O83" s="152"/>
      <c r="P83" s="153"/>
      <c r="Q83" s="151"/>
      <c r="R83" s="152"/>
      <c r="S83" s="153"/>
      <c r="T83" s="151"/>
      <c r="U83" s="151"/>
      <c r="V83" s="151"/>
      <c r="W83" s="151"/>
      <c r="X83" s="41"/>
      <c r="Y83" s="42"/>
      <c r="Z83" s="1"/>
    </row>
    <row r="84" spans="1:26" ht="12.75" customHeight="1" x14ac:dyDescent="0.15">
      <c r="A84" s="13"/>
      <c r="B84" s="34"/>
      <c r="C84" s="44" t="s">
        <v>157</v>
      </c>
      <c r="D84" s="45"/>
      <c r="E84" s="25" t="s">
        <v>210</v>
      </c>
      <c r="F84" s="147">
        <v>2</v>
      </c>
      <c r="G84" s="148"/>
      <c r="H84" s="149">
        <v>100</v>
      </c>
      <c r="I84" s="150"/>
      <c r="J84" s="151">
        <f t="shared" si="11"/>
        <v>200</v>
      </c>
      <c r="K84" s="152">
        <v>2</v>
      </c>
      <c r="L84" s="149">
        <v>100</v>
      </c>
      <c r="M84" s="150"/>
      <c r="N84" s="151">
        <f t="shared" si="10"/>
        <v>200</v>
      </c>
      <c r="O84" s="152">
        <v>3</v>
      </c>
      <c r="P84" s="153">
        <v>100</v>
      </c>
      <c r="Q84" s="151">
        <f t="shared" si="12"/>
        <v>300</v>
      </c>
      <c r="R84" s="152">
        <v>3</v>
      </c>
      <c r="S84" s="153">
        <v>100</v>
      </c>
      <c r="T84" s="151">
        <f t="shared" si="13"/>
        <v>300</v>
      </c>
      <c r="U84" s="151">
        <f t="shared" si="14"/>
        <v>500</v>
      </c>
      <c r="V84" s="151">
        <f t="shared" si="15"/>
        <v>500</v>
      </c>
      <c r="W84" s="151">
        <f t="shared" si="16"/>
        <v>0</v>
      </c>
      <c r="X84" s="41"/>
      <c r="Y84" s="42"/>
      <c r="Z84" s="1"/>
    </row>
    <row r="85" spans="1:26" ht="12.75" customHeight="1" x14ac:dyDescent="0.15">
      <c r="A85" s="13"/>
      <c r="B85" s="34"/>
      <c r="C85" s="44" t="s">
        <v>158</v>
      </c>
      <c r="D85" s="45"/>
      <c r="E85" s="25" t="s">
        <v>210</v>
      </c>
      <c r="F85" s="147"/>
      <c r="G85" s="148"/>
      <c r="H85" s="149"/>
      <c r="I85" s="150"/>
      <c r="J85" s="151"/>
      <c r="K85" s="152"/>
      <c r="L85" s="149"/>
      <c r="M85" s="150"/>
      <c r="N85" s="151"/>
      <c r="O85" s="152"/>
      <c r="P85" s="153"/>
      <c r="Q85" s="151"/>
      <c r="R85" s="152"/>
      <c r="S85" s="153"/>
      <c r="T85" s="151"/>
      <c r="U85" s="151"/>
      <c r="V85" s="151"/>
      <c r="W85" s="151"/>
      <c r="X85" s="41"/>
      <c r="Y85" s="42"/>
      <c r="Z85" s="1"/>
    </row>
    <row r="86" spans="1:26" ht="12.75" customHeight="1" x14ac:dyDescent="0.15">
      <c r="A86" s="13"/>
      <c r="B86" s="34"/>
      <c r="C86" s="44" t="s">
        <v>159</v>
      </c>
      <c r="D86" s="45"/>
      <c r="E86" s="25" t="s">
        <v>210</v>
      </c>
      <c r="F86" s="147">
        <v>2</v>
      </c>
      <c r="G86" s="148"/>
      <c r="H86" s="149">
        <v>360</v>
      </c>
      <c r="I86" s="150"/>
      <c r="J86" s="151">
        <f t="shared" si="11"/>
        <v>720</v>
      </c>
      <c r="K86" s="152">
        <v>2</v>
      </c>
      <c r="L86" s="149">
        <v>360</v>
      </c>
      <c r="M86" s="150"/>
      <c r="N86" s="151">
        <f t="shared" si="10"/>
        <v>720</v>
      </c>
      <c r="O86" s="152">
        <v>3</v>
      </c>
      <c r="P86" s="153">
        <v>360</v>
      </c>
      <c r="Q86" s="151">
        <f t="shared" si="12"/>
        <v>1080</v>
      </c>
      <c r="R86" s="152">
        <v>3</v>
      </c>
      <c r="S86" s="153">
        <v>360</v>
      </c>
      <c r="T86" s="151">
        <f t="shared" si="13"/>
        <v>1080</v>
      </c>
      <c r="U86" s="151">
        <f t="shared" si="14"/>
        <v>1800</v>
      </c>
      <c r="V86" s="151">
        <f t="shared" si="15"/>
        <v>1800</v>
      </c>
      <c r="W86" s="151">
        <f t="shared" si="16"/>
        <v>0</v>
      </c>
      <c r="X86" s="41"/>
      <c r="Y86" s="42"/>
      <c r="Z86" s="1"/>
    </row>
    <row r="87" spans="1:26" ht="12.75" customHeight="1" x14ac:dyDescent="0.15">
      <c r="A87" s="13"/>
      <c r="B87" s="34"/>
      <c r="C87" s="44" t="s">
        <v>160</v>
      </c>
      <c r="D87" s="45"/>
      <c r="E87" s="25"/>
      <c r="F87" s="147"/>
      <c r="G87" s="148"/>
      <c r="H87" s="149"/>
      <c r="I87" s="150"/>
      <c r="J87" s="151"/>
      <c r="K87" s="152"/>
      <c r="L87" s="149"/>
      <c r="M87" s="150"/>
      <c r="N87" s="151"/>
      <c r="O87" s="152"/>
      <c r="P87" s="153"/>
      <c r="Q87" s="151"/>
      <c r="R87" s="152"/>
      <c r="S87" s="153"/>
      <c r="T87" s="151"/>
      <c r="U87" s="151"/>
      <c r="V87" s="151"/>
      <c r="W87" s="151"/>
      <c r="X87" s="41"/>
      <c r="Y87" s="42"/>
      <c r="Z87" s="1"/>
    </row>
    <row r="88" spans="1:26" ht="12.75" customHeight="1" x14ac:dyDescent="0.15">
      <c r="A88" s="13"/>
      <c r="B88" s="34"/>
      <c r="C88" s="44" t="s">
        <v>145</v>
      </c>
      <c r="D88" s="45"/>
      <c r="E88" s="25"/>
      <c r="F88" s="147"/>
      <c r="G88" s="148"/>
      <c r="H88" s="149"/>
      <c r="I88" s="150"/>
      <c r="J88" s="151"/>
      <c r="K88" s="152"/>
      <c r="L88" s="149"/>
      <c r="M88" s="150"/>
      <c r="N88" s="151"/>
      <c r="O88" s="152"/>
      <c r="P88" s="153"/>
      <c r="Q88" s="151"/>
      <c r="R88" s="152"/>
      <c r="S88" s="153"/>
      <c r="T88" s="151"/>
      <c r="U88" s="151"/>
      <c r="V88" s="151"/>
      <c r="W88" s="151"/>
      <c r="X88" s="41"/>
      <c r="Y88" s="42"/>
      <c r="Z88" s="1"/>
    </row>
    <row r="89" spans="1:26" ht="12.75" customHeight="1" x14ac:dyDescent="0.15">
      <c r="A89" s="13"/>
      <c r="B89" s="34"/>
      <c r="C89" s="44" t="s">
        <v>161</v>
      </c>
      <c r="D89" s="45"/>
      <c r="E89" s="25" t="s">
        <v>210</v>
      </c>
      <c r="F89" s="147">
        <v>2</v>
      </c>
      <c r="G89" s="148"/>
      <c r="H89" s="149">
        <v>50</v>
      </c>
      <c r="I89" s="150"/>
      <c r="J89" s="151">
        <f t="shared" si="11"/>
        <v>100</v>
      </c>
      <c r="K89" s="152">
        <v>2</v>
      </c>
      <c r="L89" s="149">
        <v>50</v>
      </c>
      <c r="M89" s="150"/>
      <c r="N89" s="151">
        <f t="shared" si="10"/>
        <v>100</v>
      </c>
      <c r="O89" s="152">
        <v>3</v>
      </c>
      <c r="P89" s="153">
        <v>50</v>
      </c>
      <c r="Q89" s="151">
        <f t="shared" si="12"/>
        <v>150</v>
      </c>
      <c r="R89" s="152">
        <v>3</v>
      </c>
      <c r="S89" s="153">
        <v>50</v>
      </c>
      <c r="T89" s="151">
        <f t="shared" si="13"/>
        <v>150</v>
      </c>
      <c r="U89" s="151">
        <f t="shared" si="14"/>
        <v>250</v>
      </c>
      <c r="V89" s="151">
        <f t="shared" si="15"/>
        <v>250</v>
      </c>
      <c r="W89" s="151">
        <f t="shared" si="16"/>
        <v>0</v>
      </c>
      <c r="X89" s="41"/>
      <c r="Y89" s="42"/>
      <c r="Z89" s="1"/>
    </row>
    <row r="90" spans="1:26" ht="12.75" customHeight="1" x14ac:dyDescent="0.15">
      <c r="A90" s="13"/>
      <c r="B90" s="34"/>
      <c r="C90" s="44" t="s">
        <v>162</v>
      </c>
      <c r="D90" s="45"/>
      <c r="E90" s="25"/>
      <c r="F90" s="147"/>
      <c r="G90" s="148"/>
      <c r="H90" s="149"/>
      <c r="I90" s="150"/>
      <c r="J90" s="151"/>
      <c r="K90" s="152"/>
      <c r="L90" s="149"/>
      <c r="M90" s="150"/>
      <c r="N90" s="151"/>
      <c r="O90" s="152"/>
      <c r="P90" s="153"/>
      <c r="Q90" s="151"/>
      <c r="R90" s="152"/>
      <c r="S90" s="153"/>
      <c r="T90" s="151"/>
      <c r="U90" s="151"/>
      <c r="V90" s="151"/>
      <c r="W90" s="151"/>
      <c r="X90" s="41"/>
      <c r="Y90" s="42"/>
      <c r="Z90" s="1"/>
    </row>
    <row r="91" spans="1:26" ht="12.75" customHeight="1" x14ac:dyDescent="0.15">
      <c r="A91" s="13"/>
      <c r="B91" s="34"/>
      <c r="C91" s="44" t="s">
        <v>163</v>
      </c>
      <c r="D91" s="45"/>
      <c r="E91" s="25" t="s">
        <v>210</v>
      </c>
      <c r="F91" s="147">
        <v>2</v>
      </c>
      <c r="G91" s="148"/>
      <c r="H91" s="149">
        <v>200</v>
      </c>
      <c r="I91" s="150"/>
      <c r="J91" s="151">
        <f t="shared" si="11"/>
        <v>400</v>
      </c>
      <c r="K91" s="152">
        <v>2</v>
      </c>
      <c r="L91" s="149">
        <v>200</v>
      </c>
      <c r="M91" s="150"/>
      <c r="N91" s="151">
        <f t="shared" si="10"/>
        <v>400</v>
      </c>
      <c r="O91" s="152">
        <v>3</v>
      </c>
      <c r="P91" s="153">
        <v>200</v>
      </c>
      <c r="Q91" s="151">
        <f t="shared" si="12"/>
        <v>600</v>
      </c>
      <c r="R91" s="152">
        <v>3</v>
      </c>
      <c r="S91" s="153">
        <v>200</v>
      </c>
      <c r="T91" s="151">
        <f t="shared" si="13"/>
        <v>600</v>
      </c>
      <c r="U91" s="151">
        <f t="shared" si="14"/>
        <v>1000</v>
      </c>
      <c r="V91" s="151">
        <f t="shared" si="15"/>
        <v>1000</v>
      </c>
      <c r="W91" s="151">
        <f t="shared" si="16"/>
        <v>0</v>
      </c>
      <c r="X91" s="41"/>
      <c r="Y91" s="42"/>
      <c r="Z91" s="1"/>
    </row>
    <row r="92" spans="1:26" ht="12.75" customHeight="1" x14ac:dyDescent="0.15">
      <c r="A92" s="13"/>
      <c r="B92" s="34"/>
      <c r="C92" s="44" t="s">
        <v>164</v>
      </c>
      <c r="D92" s="45"/>
      <c r="E92" s="25"/>
      <c r="F92" s="147"/>
      <c r="G92" s="148"/>
      <c r="H92" s="149"/>
      <c r="I92" s="150"/>
      <c r="J92" s="151"/>
      <c r="K92" s="152"/>
      <c r="L92" s="149"/>
      <c r="M92" s="150"/>
      <c r="N92" s="151"/>
      <c r="O92" s="152"/>
      <c r="P92" s="153"/>
      <c r="Q92" s="151"/>
      <c r="R92" s="152"/>
      <c r="S92" s="153"/>
      <c r="T92" s="151"/>
      <c r="U92" s="151"/>
      <c r="V92" s="151"/>
      <c r="W92" s="151"/>
      <c r="X92" s="41"/>
      <c r="Y92" s="42"/>
      <c r="Z92" s="1"/>
    </row>
    <row r="93" spans="1:26" ht="12.75" customHeight="1" x14ac:dyDescent="0.15">
      <c r="A93" s="13"/>
      <c r="B93" s="34"/>
      <c r="C93" s="44" t="s">
        <v>165</v>
      </c>
      <c r="D93" s="45"/>
      <c r="E93" s="25" t="s">
        <v>210</v>
      </c>
      <c r="F93" s="147">
        <v>2</v>
      </c>
      <c r="G93" s="148"/>
      <c r="H93" s="149">
        <v>120</v>
      </c>
      <c r="I93" s="150"/>
      <c r="J93" s="151">
        <f t="shared" si="11"/>
        <v>240</v>
      </c>
      <c r="K93" s="152">
        <v>2</v>
      </c>
      <c r="L93" s="149">
        <v>120</v>
      </c>
      <c r="M93" s="150"/>
      <c r="N93" s="151">
        <f t="shared" si="10"/>
        <v>240</v>
      </c>
      <c r="O93" s="152">
        <v>3</v>
      </c>
      <c r="P93" s="153">
        <v>120</v>
      </c>
      <c r="Q93" s="151">
        <f t="shared" si="12"/>
        <v>360</v>
      </c>
      <c r="R93" s="152">
        <v>3</v>
      </c>
      <c r="S93" s="153">
        <v>120</v>
      </c>
      <c r="T93" s="151">
        <f t="shared" si="13"/>
        <v>360</v>
      </c>
      <c r="U93" s="151">
        <f t="shared" si="14"/>
        <v>600</v>
      </c>
      <c r="V93" s="151">
        <f t="shared" si="15"/>
        <v>600</v>
      </c>
      <c r="W93" s="151">
        <f t="shared" si="16"/>
        <v>0</v>
      </c>
      <c r="X93" s="41"/>
      <c r="Y93" s="42"/>
      <c r="Z93" s="1"/>
    </row>
    <row r="94" spans="1:26" ht="12.75" customHeight="1" x14ac:dyDescent="0.15">
      <c r="A94" s="13"/>
      <c r="B94" s="34"/>
      <c r="C94" s="44" t="s">
        <v>166</v>
      </c>
      <c r="D94" s="45"/>
      <c r="E94" s="25"/>
      <c r="F94" s="147"/>
      <c r="G94" s="148"/>
      <c r="H94" s="149"/>
      <c r="I94" s="150"/>
      <c r="J94" s="151"/>
      <c r="K94" s="152"/>
      <c r="L94" s="149"/>
      <c r="M94" s="150"/>
      <c r="N94" s="151"/>
      <c r="O94" s="152"/>
      <c r="P94" s="153"/>
      <c r="Q94" s="151"/>
      <c r="R94" s="152"/>
      <c r="S94" s="153"/>
      <c r="T94" s="151"/>
      <c r="U94" s="151"/>
      <c r="V94" s="151"/>
      <c r="W94" s="151"/>
      <c r="X94" s="41"/>
      <c r="Y94" s="42"/>
      <c r="Z94" s="1"/>
    </row>
    <row r="95" spans="1:26" ht="12.75" customHeight="1" x14ac:dyDescent="0.15">
      <c r="A95" s="13"/>
      <c r="B95" s="34"/>
      <c r="C95" s="44" t="s">
        <v>167</v>
      </c>
      <c r="D95" s="45"/>
      <c r="E95" s="25" t="s">
        <v>210</v>
      </c>
      <c r="F95" s="147">
        <v>2</v>
      </c>
      <c r="G95" s="148"/>
      <c r="H95" s="149">
        <v>120</v>
      </c>
      <c r="I95" s="150"/>
      <c r="J95" s="151">
        <f t="shared" si="11"/>
        <v>240</v>
      </c>
      <c r="K95" s="152">
        <v>2</v>
      </c>
      <c r="L95" s="149">
        <v>120</v>
      </c>
      <c r="M95" s="150"/>
      <c r="N95" s="151">
        <f t="shared" si="10"/>
        <v>240</v>
      </c>
      <c r="O95" s="152">
        <v>3</v>
      </c>
      <c r="P95" s="153">
        <v>120</v>
      </c>
      <c r="Q95" s="151">
        <f t="shared" si="12"/>
        <v>360</v>
      </c>
      <c r="R95" s="152">
        <v>3</v>
      </c>
      <c r="S95" s="153">
        <v>120</v>
      </c>
      <c r="T95" s="151">
        <f t="shared" si="13"/>
        <v>360</v>
      </c>
      <c r="U95" s="151">
        <f t="shared" si="14"/>
        <v>600</v>
      </c>
      <c r="V95" s="151">
        <f t="shared" si="15"/>
        <v>600</v>
      </c>
      <c r="W95" s="151">
        <f t="shared" si="16"/>
        <v>0</v>
      </c>
      <c r="X95" s="41"/>
      <c r="Y95" s="42"/>
      <c r="Z95" s="1"/>
    </row>
    <row r="96" spans="1:26" ht="12.75" customHeight="1" x14ac:dyDescent="0.15">
      <c r="A96" s="13"/>
      <c r="B96" s="34"/>
      <c r="C96" s="44" t="s">
        <v>168</v>
      </c>
      <c r="D96" s="45"/>
      <c r="E96" s="25" t="s">
        <v>210</v>
      </c>
      <c r="F96" s="147">
        <v>2</v>
      </c>
      <c r="G96" s="148"/>
      <c r="H96" s="149">
        <v>70</v>
      </c>
      <c r="I96" s="150"/>
      <c r="J96" s="151">
        <f t="shared" si="11"/>
        <v>140</v>
      </c>
      <c r="K96" s="152">
        <v>2</v>
      </c>
      <c r="L96" s="149">
        <v>70</v>
      </c>
      <c r="M96" s="150"/>
      <c r="N96" s="151">
        <f t="shared" si="10"/>
        <v>140</v>
      </c>
      <c r="O96" s="152">
        <v>3</v>
      </c>
      <c r="P96" s="153">
        <v>70</v>
      </c>
      <c r="Q96" s="151">
        <f t="shared" si="12"/>
        <v>210</v>
      </c>
      <c r="R96" s="152">
        <v>3</v>
      </c>
      <c r="S96" s="153">
        <v>70</v>
      </c>
      <c r="T96" s="151">
        <f t="shared" si="13"/>
        <v>210</v>
      </c>
      <c r="U96" s="151">
        <f t="shared" si="14"/>
        <v>350</v>
      </c>
      <c r="V96" s="151">
        <f t="shared" si="15"/>
        <v>350</v>
      </c>
      <c r="W96" s="151">
        <f t="shared" si="16"/>
        <v>0</v>
      </c>
      <c r="X96" s="41"/>
      <c r="Y96" s="42"/>
      <c r="Z96" s="1"/>
    </row>
    <row r="97" spans="1:26" ht="12.75" customHeight="1" x14ac:dyDescent="0.15">
      <c r="A97" s="13"/>
      <c r="B97" s="34"/>
      <c r="C97" s="44" t="s">
        <v>169</v>
      </c>
      <c r="D97" s="45"/>
      <c r="E97" s="25" t="s">
        <v>210</v>
      </c>
      <c r="F97" s="147">
        <v>2</v>
      </c>
      <c r="G97" s="148"/>
      <c r="H97" s="149">
        <v>200</v>
      </c>
      <c r="I97" s="150"/>
      <c r="J97" s="151">
        <f t="shared" si="11"/>
        <v>400</v>
      </c>
      <c r="K97" s="152">
        <v>2</v>
      </c>
      <c r="L97" s="149">
        <v>200</v>
      </c>
      <c r="M97" s="150"/>
      <c r="N97" s="151">
        <f t="shared" si="10"/>
        <v>400</v>
      </c>
      <c r="O97" s="152">
        <v>3</v>
      </c>
      <c r="P97" s="153">
        <v>200</v>
      </c>
      <c r="Q97" s="151">
        <f t="shared" si="12"/>
        <v>600</v>
      </c>
      <c r="R97" s="152">
        <v>3</v>
      </c>
      <c r="S97" s="153">
        <v>200</v>
      </c>
      <c r="T97" s="151">
        <f t="shared" si="13"/>
        <v>600</v>
      </c>
      <c r="U97" s="151">
        <f t="shared" si="14"/>
        <v>1000</v>
      </c>
      <c r="V97" s="151">
        <f t="shared" si="15"/>
        <v>1000</v>
      </c>
      <c r="W97" s="151">
        <f t="shared" si="16"/>
        <v>0</v>
      </c>
      <c r="X97" s="41"/>
      <c r="Y97" s="42"/>
      <c r="Z97" s="1"/>
    </row>
    <row r="98" spans="1:26" ht="12.75" customHeight="1" x14ac:dyDescent="0.15">
      <c r="A98" s="13"/>
      <c r="B98" s="34"/>
      <c r="C98" s="44" t="s">
        <v>170</v>
      </c>
      <c r="D98" s="45"/>
      <c r="E98" s="25"/>
      <c r="F98" s="147"/>
      <c r="G98" s="148"/>
      <c r="H98" s="149"/>
      <c r="I98" s="150"/>
      <c r="J98" s="151"/>
      <c r="K98" s="152"/>
      <c r="L98" s="149"/>
      <c r="M98" s="150"/>
      <c r="N98" s="151"/>
      <c r="O98" s="152"/>
      <c r="P98" s="153"/>
      <c r="Q98" s="151"/>
      <c r="R98" s="152"/>
      <c r="S98" s="153"/>
      <c r="T98" s="151"/>
      <c r="U98" s="151"/>
      <c r="V98" s="151"/>
      <c r="W98" s="151"/>
      <c r="X98" s="41"/>
      <c r="Y98" s="42"/>
      <c r="Z98" s="1"/>
    </row>
    <row r="99" spans="1:26" ht="12.75" customHeight="1" x14ac:dyDescent="0.15">
      <c r="A99" s="13"/>
      <c r="B99" s="34"/>
      <c r="C99" s="44" t="s">
        <v>171</v>
      </c>
      <c r="D99" s="45"/>
      <c r="E99" s="25" t="s">
        <v>210</v>
      </c>
      <c r="F99" s="147">
        <v>2</v>
      </c>
      <c r="G99" s="148"/>
      <c r="H99" s="149">
        <v>200</v>
      </c>
      <c r="I99" s="150"/>
      <c r="J99" s="151">
        <f t="shared" si="11"/>
        <v>400</v>
      </c>
      <c r="K99" s="152">
        <v>2</v>
      </c>
      <c r="L99" s="149">
        <v>200</v>
      </c>
      <c r="M99" s="150"/>
      <c r="N99" s="151">
        <f t="shared" si="10"/>
        <v>400</v>
      </c>
      <c r="O99" s="152">
        <v>3</v>
      </c>
      <c r="P99" s="153">
        <v>200</v>
      </c>
      <c r="Q99" s="151">
        <f t="shared" si="12"/>
        <v>600</v>
      </c>
      <c r="R99" s="152">
        <v>3</v>
      </c>
      <c r="S99" s="153">
        <v>200</v>
      </c>
      <c r="T99" s="151">
        <f t="shared" si="13"/>
        <v>600</v>
      </c>
      <c r="U99" s="151">
        <f t="shared" si="14"/>
        <v>1000</v>
      </c>
      <c r="V99" s="151">
        <f t="shared" si="15"/>
        <v>1000</v>
      </c>
      <c r="W99" s="151">
        <f t="shared" si="16"/>
        <v>0</v>
      </c>
      <c r="X99" s="41"/>
      <c r="Y99" s="42"/>
      <c r="Z99" s="1"/>
    </row>
    <row r="100" spans="1:26" ht="12.75" customHeight="1" x14ac:dyDescent="0.15">
      <c r="A100" s="13"/>
      <c r="B100" s="34"/>
      <c r="C100" s="44" t="s">
        <v>172</v>
      </c>
      <c r="D100" s="45"/>
      <c r="E100" s="25" t="s">
        <v>210</v>
      </c>
      <c r="F100" s="147">
        <v>2</v>
      </c>
      <c r="G100" s="148"/>
      <c r="H100" s="149">
        <v>200</v>
      </c>
      <c r="I100" s="150"/>
      <c r="J100" s="151">
        <f t="shared" si="11"/>
        <v>400</v>
      </c>
      <c r="K100" s="152">
        <v>2</v>
      </c>
      <c r="L100" s="149">
        <v>200</v>
      </c>
      <c r="M100" s="150"/>
      <c r="N100" s="151">
        <f t="shared" si="10"/>
        <v>400</v>
      </c>
      <c r="O100" s="152">
        <v>3</v>
      </c>
      <c r="P100" s="153">
        <v>200</v>
      </c>
      <c r="Q100" s="151">
        <f t="shared" si="12"/>
        <v>600</v>
      </c>
      <c r="R100" s="152">
        <v>3</v>
      </c>
      <c r="S100" s="153">
        <v>200</v>
      </c>
      <c r="T100" s="151">
        <f t="shared" si="13"/>
        <v>600</v>
      </c>
      <c r="U100" s="151">
        <f t="shared" si="14"/>
        <v>1000</v>
      </c>
      <c r="V100" s="151">
        <f t="shared" si="15"/>
        <v>1000</v>
      </c>
      <c r="W100" s="151">
        <f t="shared" si="16"/>
        <v>0</v>
      </c>
      <c r="X100" s="41"/>
      <c r="Y100" s="42"/>
      <c r="Z100" s="1"/>
    </row>
    <row r="101" spans="1:26" ht="12.75" customHeight="1" x14ac:dyDescent="0.15">
      <c r="A101" s="13"/>
      <c r="B101" s="34"/>
      <c r="C101" s="44" t="s">
        <v>173</v>
      </c>
      <c r="D101" s="45"/>
      <c r="E101" s="25"/>
      <c r="F101" s="147"/>
      <c r="G101" s="148"/>
      <c r="H101" s="149"/>
      <c r="I101" s="150"/>
      <c r="J101" s="151"/>
      <c r="K101" s="152"/>
      <c r="L101" s="149"/>
      <c r="M101" s="150"/>
      <c r="N101" s="151"/>
      <c r="O101" s="152"/>
      <c r="P101" s="153"/>
      <c r="Q101" s="151"/>
      <c r="R101" s="152"/>
      <c r="S101" s="153"/>
      <c r="T101" s="151"/>
      <c r="U101" s="151"/>
      <c r="V101" s="151"/>
      <c r="W101" s="151"/>
      <c r="X101" s="41"/>
      <c r="Y101" s="42"/>
      <c r="Z101" s="1"/>
    </row>
    <row r="102" spans="1:26" ht="12.75" customHeight="1" x14ac:dyDescent="0.15">
      <c r="A102" s="13"/>
      <c r="B102" s="34"/>
      <c r="C102" s="44" t="s">
        <v>174</v>
      </c>
      <c r="D102" s="45"/>
      <c r="E102" s="25" t="s">
        <v>210</v>
      </c>
      <c r="F102" s="147">
        <v>2</v>
      </c>
      <c r="G102" s="148"/>
      <c r="H102" s="149">
        <v>200</v>
      </c>
      <c r="I102" s="150"/>
      <c r="J102" s="151">
        <f t="shared" si="11"/>
        <v>400</v>
      </c>
      <c r="K102" s="152">
        <v>2</v>
      </c>
      <c r="L102" s="149">
        <v>200</v>
      </c>
      <c r="M102" s="150"/>
      <c r="N102" s="151">
        <f t="shared" si="10"/>
        <v>400</v>
      </c>
      <c r="O102" s="152">
        <v>3</v>
      </c>
      <c r="P102" s="153">
        <v>200</v>
      </c>
      <c r="Q102" s="151">
        <f t="shared" si="12"/>
        <v>600</v>
      </c>
      <c r="R102" s="152">
        <v>3</v>
      </c>
      <c r="S102" s="153">
        <v>200</v>
      </c>
      <c r="T102" s="151">
        <f t="shared" si="13"/>
        <v>600</v>
      </c>
      <c r="U102" s="151">
        <f t="shared" si="14"/>
        <v>1000</v>
      </c>
      <c r="V102" s="151">
        <f t="shared" si="15"/>
        <v>1000</v>
      </c>
      <c r="W102" s="151">
        <f t="shared" si="16"/>
        <v>0</v>
      </c>
      <c r="X102" s="41"/>
      <c r="Y102" s="42"/>
      <c r="Z102" s="1"/>
    </row>
    <row r="103" spans="1:26" ht="12.75" customHeight="1" x14ac:dyDescent="0.15">
      <c r="A103" s="13"/>
      <c r="B103" s="34"/>
      <c r="C103" s="44" t="s">
        <v>175</v>
      </c>
      <c r="D103" s="45"/>
      <c r="E103" s="25" t="s">
        <v>210</v>
      </c>
      <c r="F103" s="147">
        <v>2</v>
      </c>
      <c r="G103" s="148"/>
      <c r="H103" s="149">
        <v>250</v>
      </c>
      <c r="I103" s="150"/>
      <c r="J103" s="151">
        <f t="shared" si="11"/>
        <v>500</v>
      </c>
      <c r="K103" s="152">
        <v>2</v>
      </c>
      <c r="L103" s="149">
        <v>250</v>
      </c>
      <c r="M103" s="150"/>
      <c r="N103" s="151">
        <f t="shared" si="10"/>
        <v>500</v>
      </c>
      <c r="O103" s="152">
        <v>3</v>
      </c>
      <c r="P103" s="153">
        <v>250</v>
      </c>
      <c r="Q103" s="151">
        <f t="shared" si="12"/>
        <v>750</v>
      </c>
      <c r="R103" s="152">
        <v>3</v>
      </c>
      <c r="S103" s="153">
        <v>250</v>
      </c>
      <c r="T103" s="151">
        <f t="shared" si="13"/>
        <v>750</v>
      </c>
      <c r="U103" s="151">
        <f t="shared" si="14"/>
        <v>1250</v>
      </c>
      <c r="V103" s="151">
        <f t="shared" si="15"/>
        <v>1250</v>
      </c>
      <c r="W103" s="151">
        <f t="shared" si="16"/>
        <v>0</v>
      </c>
      <c r="X103" s="41"/>
      <c r="Y103" s="42"/>
      <c r="Z103" s="1"/>
    </row>
    <row r="104" spans="1:26" ht="12.75" customHeight="1" x14ac:dyDescent="0.15">
      <c r="A104" s="13"/>
      <c r="B104" s="34"/>
      <c r="C104" s="44" t="s">
        <v>176</v>
      </c>
      <c r="D104" s="45"/>
      <c r="E104" s="25"/>
      <c r="F104" s="147"/>
      <c r="G104" s="148"/>
      <c r="H104" s="149"/>
      <c r="I104" s="150"/>
      <c r="J104" s="151"/>
      <c r="K104" s="152"/>
      <c r="L104" s="149"/>
      <c r="M104" s="150"/>
      <c r="N104" s="151"/>
      <c r="O104" s="152"/>
      <c r="P104" s="153"/>
      <c r="Q104" s="151"/>
      <c r="R104" s="152"/>
      <c r="S104" s="153"/>
      <c r="T104" s="151"/>
      <c r="U104" s="151"/>
      <c r="V104" s="151"/>
      <c r="W104" s="151"/>
      <c r="X104" s="41"/>
      <c r="Y104" s="42"/>
      <c r="Z104" s="1"/>
    </row>
    <row r="105" spans="1:26" ht="12.75" customHeight="1" x14ac:dyDescent="0.15">
      <c r="A105" s="13"/>
      <c r="B105" s="34"/>
      <c r="C105" s="44" t="s">
        <v>177</v>
      </c>
      <c r="D105" s="45"/>
      <c r="E105" s="25" t="s">
        <v>210</v>
      </c>
      <c r="F105" s="147">
        <v>2</v>
      </c>
      <c r="G105" s="148"/>
      <c r="H105" s="149">
        <v>75</v>
      </c>
      <c r="I105" s="150"/>
      <c r="J105" s="151">
        <f t="shared" si="11"/>
        <v>150</v>
      </c>
      <c r="K105" s="152">
        <v>2</v>
      </c>
      <c r="L105" s="149">
        <v>75</v>
      </c>
      <c r="M105" s="150"/>
      <c r="N105" s="151">
        <f t="shared" si="10"/>
        <v>150</v>
      </c>
      <c r="O105" s="152">
        <v>3</v>
      </c>
      <c r="P105" s="153">
        <v>75</v>
      </c>
      <c r="Q105" s="151">
        <f t="shared" si="12"/>
        <v>225</v>
      </c>
      <c r="R105" s="152">
        <v>3</v>
      </c>
      <c r="S105" s="153">
        <v>75</v>
      </c>
      <c r="T105" s="151">
        <f t="shared" si="13"/>
        <v>225</v>
      </c>
      <c r="U105" s="151">
        <f t="shared" si="14"/>
        <v>375</v>
      </c>
      <c r="V105" s="151">
        <f t="shared" si="15"/>
        <v>375</v>
      </c>
      <c r="W105" s="151">
        <f t="shared" si="16"/>
        <v>0</v>
      </c>
      <c r="X105" s="41"/>
      <c r="Y105" s="42"/>
      <c r="Z105" s="1"/>
    </row>
    <row r="106" spans="1:26" ht="12.75" customHeight="1" x14ac:dyDescent="0.15">
      <c r="A106" s="13"/>
      <c r="B106" s="34"/>
      <c r="C106" s="44" t="s">
        <v>178</v>
      </c>
      <c r="D106" s="45"/>
      <c r="E106" s="25" t="s">
        <v>210</v>
      </c>
      <c r="F106" s="147">
        <v>2</v>
      </c>
      <c r="G106" s="148"/>
      <c r="H106" s="149">
        <v>500</v>
      </c>
      <c r="I106" s="150"/>
      <c r="J106" s="151">
        <f t="shared" si="11"/>
        <v>1000</v>
      </c>
      <c r="K106" s="152">
        <v>2</v>
      </c>
      <c r="L106" s="149">
        <v>500</v>
      </c>
      <c r="M106" s="150"/>
      <c r="N106" s="151">
        <f t="shared" si="10"/>
        <v>1000</v>
      </c>
      <c r="O106" s="152">
        <v>3</v>
      </c>
      <c r="P106" s="153">
        <v>500</v>
      </c>
      <c r="Q106" s="151">
        <f t="shared" si="12"/>
        <v>1500</v>
      </c>
      <c r="R106" s="152">
        <v>3</v>
      </c>
      <c r="S106" s="153">
        <v>500</v>
      </c>
      <c r="T106" s="151">
        <f t="shared" si="13"/>
        <v>1500</v>
      </c>
      <c r="U106" s="151">
        <f t="shared" si="14"/>
        <v>2500</v>
      </c>
      <c r="V106" s="151">
        <f t="shared" si="15"/>
        <v>2500</v>
      </c>
      <c r="W106" s="151">
        <f t="shared" si="16"/>
        <v>0</v>
      </c>
      <c r="X106" s="41"/>
      <c r="Y106" s="42"/>
      <c r="Z106" s="1"/>
    </row>
    <row r="107" spans="1:26" ht="12.75" customHeight="1" x14ac:dyDescent="0.15">
      <c r="A107" s="13"/>
      <c r="B107" s="34"/>
      <c r="C107" s="44" t="s">
        <v>179</v>
      </c>
      <c r="D107" s="45"/>
      <c r="E107" s="25"/>
      <c r="F107" s="147"/>
      <c r="G107" s="148"/>
      <c r="H107" s="149"/>
      <c r="I107" s="150"/>
      <c r="J107" s="151"/>
      <c r="K107" s="152"/>
      <c r="L107" s="149"/>
      <c r="M107" s="150"/>
      <c r="N107" s="151"/>
      <c r="O107" s="152"/>
      <c r="P107" s="153"/>
      <c r="Q107" s="151"/>
      <c r="R107" s="152"/>
      <c r="S107" s="153"/>
      <c r="T107" s="151"/>
      <c r="U107" s="151"/>
      <c r="V107" s="151"/>
      <c r="W107" s="151"/>
      <c r="X107" s="41"/>
      <c r="Y107" s="42"/>
      <c r="Z107" s="1"/>
    </row>
    <row r="108" spans="1:26" ht="12.75" customHeight="1" x14ac:dyDescent="0.15">
      <c r="A108" s="13"/>
      <c r="B108" s="34"/>
      <c r="C108" s="44" t="s">
        <v>180</v>
      </c>
      <c r="D108" s="45"/>
      <c r="E108" s="25" t="s">
        <v>210</v>
      </c>
      <c r="F108" s="147">
        <v>2</v>
      </c>
      <c r="G108" s="148"/>
      <c r="H108" s="149">
        <v>140</v>
      </c>
      <c r="I108" s="150"/>
      <c r="J108" s="151">
        <f t="shared" si="11"/>
        <v>280</v>
      </c>
      <c r="K108" s="152">
        <v>2</v>
      </c>
      <c r="L108" s="149">
        <v>140</v>
      </c>
      <c r="M108" s="150"/>
      <c r="N108" s="151">
        <f t="shared" si="10"/>
        <v>280</v>
      </c>
      <c r="O108" s="152">
        <v>3</v>
      </c>
      <c r="P108" s="153">
        <v>140</v>
      </c>
      <c r="Q108" s="151">
        <f t="shared" si="12"/>
        <v>420</v>
      </c>
      <c r="R108" s="152">
        <v>3</v>
      </c>
      <c r="S108" s="153">
        <v>140</v>
      </c>
      <c r="T108" s="151">
        <f t="shared" si="13"/>
        <v>420</v>
      </c>
      <c r="U108" s="151">
        <f t="shared" si="14"/>
        <v>700</v>
      </c>
      <c r="V108" s="151">
        <f t="shared" si="15"/>
        <v>700</v>
      </c>
      <c r="W108" s="151">
        <f t="shared" si="16"/>
        <v>0</v>
      </c>
      <c r="X108" s="41"/>
      <c r="Y108" s="42"/>
      <c r="Z108" s="1"/>
    </row>
    <row r="109" spans="1:26" ht="12.75" customHeight="1" x14ac:dyDescent="0.15">
      <c r="A109" s="13"/>
      <c r="B109" s="34"/>
      <c r="C109" s="44" t="s">
        <v>181</v>
      </c>
      <c r="D109" s="45"/>
      <c r="E109" s="25"/>
      <c r="F109" s="147"/>
      <c r="G109" s="148"/>
      <c r="H109" s="149"/>
      <c r="I109" s="150"/>
      <c r="J109" s="151"/>
      <c r="K109" s="152"/>
      <c r="L109" s="149"/>
      <c r="M109" s="150"/>
      <c r="N109" s="151"/>
      <c r="O109" s="152"/>
      <c r="P109" s="153"/>
      <c r="Q109" s="151"/>
      <c r="R109" s="152"/>
      <c r="S109" s="153"/>
      <c r="T109" s="151"/>
      <c r="U109" s="151"/>
      <c r="V109" s="151"/>
      <c r="W109" s="151"/>
      <c r="X109" s="41"/>
      <c r="Y109" s="42"/>
      <c r="Z109" s="1"/>
    </row>
    <row r="110" spans="1:26" ht="12.75" customHeight="1" x14ac:dyDescent="0.15">
      <c r="A110" s="13"/>
      <c r="B110" s="34"/>
      <c r="C110" s="44" t="s">
        <v>182</v>
      </c>
      <c r="D110" s="45"/>
      <c r="E110" s="25"/>
      <c r="F110" s="147"/>
      <c r="G110" s="148"/>
      <c r="H110" s="149"/>
      <c r="I110" s="150"/>
      <c r="J110" s="151"/>
      <c r="K110" s="152"/>
      <c r="L110" s="149"/>
      <c r="M110" s="150"/>
      <c r="N110" s="151"/>
      <c r="O110" s="152"/>
      <c r="P110" s="153"/>
      <c r="Q110" s="151"/>
      <c r="R110" s="152"/>
      <c r="S110" s="153"/>
      <c r="T110" s="151"/>
      <c r="U110" s="151"/>
      <c r="V110" s="151"/>
      <c r="W110" s="151"/>
      <c r="X110" s="41"/>
      <c r="Y110" s="42"/>
      <c r="Z110" s="1"/>
    </row>
    <row r="111" spans="1:26" ht="12.75" customHeight="1" x14ac:dyDescent="0.15">
      <c r="A111" s="13"/>
      <c r="B111" s="34"/>
      <c r="C111" s="44" t="s">
        <v>183</v>
      </c>
      <c r="D111" s="45"/>
      <c r="E111" s="25" t="s">
        <v>210</v>
      </c>
      <c r="F111" s="147">
        <v>2</v>
      </c>
      <c r="G111" s="148"/>
      <c r="H111" s="149">
        <v>24400</v>
      </c>
      <c r="I111" s="150"/>
      <c r="J111" s="151">
        <f t="shared" si="11"/>
        <v>48800</v>
      </c>
      <c r="K111" s="152">
        <v>2</v>
      </c>
      <c r="L111" s="149">
        <v>24400</v>
      </c>
      <c r="M111" s="150"/>
      <c r="N111" s="151">
        <f t="shared" si="10"/>
        <v>48800</v>
      </c>
      <c r="O111" s="152">
        <v>3</v>
      </c>
      <c r="P111" s="153">
        <v>24400</v>
      </c>
      <c r="Q111" s="151">
        <f t="shared" si="12"/>
        <v>73200</v>
      </c>
      <c r="R111" s="152">
        <v>3</v>
      </c>
      <c r="S111" s="153">
        <v>24400</v>
      </c>
      <c r="T111" s="151">
        <f t="shared" si="13"/>
        <v>73200</v>
      </c>
      <c r="U111" s="151">
        <f t="shared" si="14"/>
        <v>122000</v>
      </c>
      <c r="V111" s="151">
        <f t="shared" si="15"/>
        <v>122000</v>
      </c>
      <c r="W111" s="151">
        <f t="shared" si="16"/>
        <v>0</v>
      </c>
      <c r="X111" s="41"/>
      <c r="Y111" s="42"/>
      <c r="Z111" s="1"/>
    </row>
    <row r="112" spans="1:26" ht="12.75" customHeight="1" x14ac:dyDescent="0.15">
      <c r="A112" s="13"/>
      <c r="B112" s="34"/>
      <c r="C112" s="44" t="s">
        <v>184</v>
      </c>
      <c r="D112" s="45"/>
      <c r="E112" s="25" t="s">
        <v>210</v>
      </c>
      <c r="F112" s="147">
        <v>2</v>
      </c>
      <c r="G112" s="148"/>
      <c r="H112" s="149">
        <v>32500</v>
      </c>
      <c r="I112" s="150"/>
      <c r="J112" s="151">
        <f t="shared" si="11"/>
        <v>65000</v>
      </c>
      <c r="K112" s="152">
        <v>2</v>
      </c>
      <c r="L112" s="149">
        <v>32500</v>
      </c>
      <c r="M112" s="150"/>
      <c r="N112" s="151">
        <f t="shared" si="10"/>
        <v>65000</v>
      </c>
      <c r="O112" s="152">
        <v>3</v>
      </c>
      <c r="P112" s="153">
        <v>32500</v>
      </c>
      <c r="Q112" s="151">
        <f t="shared" si="12"/>
        <v>97500</v>
      </c>
      <c r="R112" s="152">
        <v>3</v>
      </c>
      <c r="S112" s="153">
        <v>32500</v>
      </c>
      <c r="T112" s="151">
        <f t="shared" si="13"/>
        <v>97500</v>
      </c>
      <c r="U112" s="151">
        <f t="shared" si="14"/>
        <v>162500</v>
      </c>
      <c r="V112" s="151">
        <f t="shared" si="15"/>
        <v>162500</v>
      </c>
      <c r="W112" s="151">
        <f t="shared" si="16"/>
        <v>0</v>
      </c>
      <c r="X112" s="41"/>
      <c r="Y112" s="42"/>
      <c r="Z112" s="1"/>
    </row>
    <row r="113" spans="1:26" ht="12.75" customHeight="1" x14ac:dyDescent="0.15">
      <c r="A113" s="13"/>
      <c r="B113" s="34"/>
      <c r="C113" s="44" t="s">
        <v>185</v>
      </c>
      <c r="D113" s="45"/>
      <c r="E113" s="25"/>
      <c r="F113" s="147"/>
      <c r="G113" s="148"/>
      <c r="H113" s="149"/>
      <c r="I113" s="150"/>
      <c r="J113" s="151"/>
      <c r="K113" s="152"/>
      <c r="L113" s="149"/>
      <c r="M113" s="150"/>
      <c r="N113" s="151"/>
      <c r="O113" s="152"/>
      <c r="P113" s="153"/>
      <c r="Q113" s="151"/>
      <c r="R113" s="152"/>
      <c r="S113" s="153"/>
      <c r="T113" s="151"/>
      <c r="U113" s="151"/>
      <c r="V113" s="151"/>
      <c r="W113" s="151"/>
      <c r="X113" s="41"/>
      <c r="Y113" s="42"/>
      <c r="Z113" s="1"/>
    </row>
    <row r="114" spans="1:26" ht="12.75" customHeight="1" x14ac:dyDescent="0.15">
      <c r="A114" s="13"/>
      <c r="B114" s="34"/>
      <c r="C114" s="44" t="s">
        <v>186</v>
      </c>
      <c r="D114" s="45"/>
      <c r="E114" s="25" t="s">
        <v>210</v>
      </c>
      <c r="F114" s="147">
        <v>2</v>
      </c>
      <c r="G114" s="148"/>
      <c r="H114" s="149">
        <v>5600</v>
      </c>
      <c r="I114" s="150"/>
      <c r="J114" s="151">
        <f t="shared" si="11"/>
        <v>11200</v>
      </c>
      <c r="K114" s="152">
        <v>2</v>
      </c>
      <c r="L114" s="149">
        <v>5600</v>
      </c>
      <c r="M114" s="150"/>
      <c r="N114" s="151">
        <f t="shared" si="10"/>
        <v>11200</v>
      </c>
      <c r="O114" s="152">
        <v>3</v>
      </c>
      <c r="P114" s="153">
        <v>5600</v>
      </c>
      <c r="Q114" s="151">
        <f t="shared" si="12"/>
        <v>16800</v>
      </c>
      <c r="R114" s="152">
        <v>3</v>
      </c>
      <c r="S114" s="153">
        <v>5600</v>
      </c>
      <c r="T114" s="151">
        <f t="shared" si="13"/>
        <v>16800</v>
      </c>
      <c r="U114" s="151">
        <f t="shared" si="14"/>
        <v>28000</v>
      </c>
      <c r="V114" s="151">
        <f t="shared" si="15"/>
        <v>28000</v>
      </c>
      <c r="W114" s="151">
        <f t="shared" si="16"/>
        <v>0</v>
      </c>
      <c r="X114" s="41"/>
      <c r="Y114" s="42"/>
      <c r="Z114" s="1"/>
    </row>
    <row r="115" spans="1:26" ht="12.75" customHeight="1" x14ac:dyDescent="0.15">
      <c r="A115" s="13"/>
      <c r="B115" s="34"/>
      <c r="C115" s="44" t="s">
        <v>187</v>
      </c>
      <c r="D115" s="45"/>
      <c r="E115" s="25" t="s">
        <v>210</v>
      </c>
      <c r="F115" s="147">
        <v>2</v>
      </c>
      <c r="G115" s="148"/>
      <c r="H115" s="149">
        <v>300</v>
      </c>
      <c r="I115" s="150"/>
      <c r="J115" s="151">
        <f t="shared" si="11"/>
        <v>600</v>
      </c>
      <c r="K115" s="152">
        <v>2</v>
      </c>
      <c r="L115" s="149">
        <v>300</v>
      </c>
      <c r="M115" s="150"/>
      <c r="N115" s="151">
        <f t="shared" si="10"/>
        <v>600</v>
      </c>
      <c r="O115" s="152">
        <v>3</v>
      </c>
      <c r="P115" s="153">
        <v>300</v>
      </c>
      <c r="Q115" s="151">
        <f t="shared" si="12"/>
        <v>900</v>
      </c>
      <c r="R115" s="152">
        <v>3</v>
      </c>
      <c r="S115" s="153">
        <v>300</v>
      </c>
      <c r="T115" s="151">
        <f t="shared" si="13"/>
        <v>900</v>
      </c>
      <c r="U115" s="151">
        <f t="shared" si="14"/>
        <v>1500</v>
      </c>
      <c r="V115" s="151">
        <f t="shared" si="15"/>
        <v>1500</v>
      </c>
      <c r="W115" s="151">
        <f t="shared" si="16"/>
        <v>0</v>
      </c>
      <c r="X115" s="41"/>
      <c r="Y115" s="42"/>
      <c r="Z115" s="1"/>
    </row>
    <row r="116" spans="1:26" ht="12.75" customHeight="1" x14ac:dyDescent="0.15">
      <c r="A116" s="13"/>
      <c r="B116" s="34"/>
      <c r="C116" s="44" t="s">
        <v>188</v>
      </c>
      <c r="D116" s="45"/>
      <c r="E116" s="25" t="s">
        <v>210</v>
      </c>
      <c r="F116" s="147">
        <v>2</v>
      </c>
      <c r="G116" s="148"/>
      <c r="H116" s="149">
        <v>1200</v>
      </c>
      <c r="I116" s="150"/>
      <c r="J116" s="151">
        <f t="shared" si="11"/>
        <v>2400</v>
      </c>
      <c r="K116" s="152">
        <v>2</v>
      </c>
      <c r="L116" s="149">
        <v>1200</v>
      </c>
      <c r="M116" s="150"/>
      <c r="N116" s="151">
        <f t="shared" si="10"/>
        <v>2400</v>
      </c>
      <c r="O116" s="152">
        <v>3</v>
      </c>
      <c r="P116" s="153">
        <v>1200</v>
      </c>
      <c r="Q116" s="151">
        <f t="shared" si="12"/>
        <v>3600</v>
      </c>
      <c r="R116" s="152">
        <v>3</v>
      </c>
      <c r="S116" s="153">
        <v>1200</v>
      </c>
      <c r="T116" s="151">
        <f t="shared" si="13"/>
        <v>3600</v>
      </c>
      <c r="U116" s="151">
        <f t="shared" si="14"/>
        <v>6000</v>
      </c>
      <c r="V116" s="151">
        <f t="shared" si="15"/>
        <v>6000</v>
      </c>
      <c r="W116" s="151">
        <f t="shared" si="16"/>
        <v>0</v>
      </c>
      <c r="X116" s="41"/>
      <c r="Y116" s="42"/>
      <c r="Z116" s="1"/>
    </row>
    <row r="117" spans="1:26" ht="12.75" customHeight="1" x14ac:dyDescent="0.15">
      <c r="A117" s="13"/>
      <c r="B117" s="34"/>
      <c r="C117" s="44" t="s">
        <v>189</v>
      </c>
      <c r="D117" s="45"/>
      <c r="E117" s="25"/>
      <c r="F117" s="147"/>
      <c r="G117" s="148"/>
      <c r="H117" s="149"/>
      <c r="I117" s="150"/>
      <c r="J117" s="151"/>
      <c r="K117" s="152"/>
      <c r="L117" s="149"/>
      <c r="M117" s="150"/>
      <c r="N117" s="151"/>
      <c r="O117" s="152"/>
      <c r="P117" s="153"/>
      <c r="Q117" s="151"/>
      <c r="R117" s="152"/>
      <c r="S117" s="153"/>
      <c r="T117" s="151"/>
      <c r="U117" s="151"/>
      <c r="V117" s="151"/>
      <c r="W117" s="151"/>
      <c r="X117" s="41"/>
      <c r="Y117" s="42"/>
      <c r="Z117" s="1"/>
    </row>
    <row r="118" spans="1:26" ht="12.75" customHeight="1" x14ac:dyDescent="0.15">
      <c r="A118" s="13"/>
      <c r="B118" s="34"/>
      <c r="C118" s="44" t="s">
        <v>190</v>
      </c>
      <c r="D118" s="45"/>
      <c r="E118" s="25" t="s">
        <v>210</v>
      </c>
      <c r="F118" s="147">
        <v>2</v>
      </c>
      <c r="G118" s="148"/>
      <c r="H118" s="149">
        <v>300</v>
      </c>
      <c r="I118" s="150"/>
      <c r="J118" s="151">
        <f t="shared" ref="J118:J140" si="17">F118*H118</f>
        <v>600</v>
      </c>
      <c r="K118" s="152">
        <v>2</v>
      </c>
      <c r="L118" s="149">
        <v>300</v>
      </c>
      <c r="M118" s="150"/>
      <c r="N118" s="151">
        <f t="shared" ref="N117:N139" si="18">L118*K118</f>
        <v>600</v>
      </c>
      <c r="O118" s="152">
        <v>3</v>
      </c>
      <c r="P118" s="153">
        <v>300</v>
      </c>
      <c r="Q118" s="151">
        <f t="shared" ref="Q118:Q140" si="19">O118*P118</f>
        <v>900</v>
      </c>
      <c r="R118" s="152">
        <v>3</v>
      </c>
      <c r="S118" s="153">
        <v>300</v>
      </c>
      <c r="T118" s="151">
        <f t="shared" ref="T118:T140" si="20">R118*S118</f>
        <v>900</v>
      </c>
      <c r="U118" s="151">
        <f t="shared" ref="U118:U140" si="21">J118+Q118</f>
        <v>1500</v>
      </c>
      <c r="V118" s="151">
        <f t="shared" ref="V118:V140" si="22">N118+T118</f>
        <v>1500</v>
      </c>
      <c r="W118" s="151">
        <f t="shared" ref="W118:W140" si="23">U118-V118</f>
        <v>0</v>
      </c>
      <c r="X118" s="41"/>
      <c r="Y118" s="42"/>
      <c r="Z118" s="1"/>
    </row>
    <row r="119" spans="1:26" ht="12.75" customHeight="1" x14ac:dyDescent="0.15">
      <c r="A119" s="13"/>
      <c r="B119" s="34"/>
      <c r="C119" s="44" t="s">
        <v>191</v>
      </c>
      <c r="D119" s="45"/>
      <c r="E119" s="25" t="s">
        <v>210</v>
      </c>
      <c r="F119" s="147">
        <v>2</v>
      </c>
      <c r="G119" s="148"/>
      <c r="H119" s="149">
        <v>500</v>
      </c>
      <c r="I119" s="150"/>
      <c r="J119" s="151">
        <f t="shared" si="17"/>
        <v>1000</v>
      </c>
      <c r="K119" s="152">
        <v>2</v>
      </c>
      <c r="L119" s="149">
        <v>500</v>
      </c>
      <c r="M119" s="150"/>
      <c r="N119" s="151">
        <f t="shared" si="18"/>
        <v>1000</v>
      </c>
      <c r="O119" s="152">
        <v>3</v>
      </c>
      <c r="P119" s="153">
        <v>500</v>
      </c>
      <c r="Q119" s="151">
        <f t="shared" si="19"/>
        <v>1500</v>
      </c>
      <c r="R119" s="152">
        <v>3</v>
      </c>
      <c r="S119" s="153">
        <v>500</v>
      </c>
      <c r="T119" s="151">
        <f t="shared" si="20"/>
        <v>1500</v>
      </c>
      <c r="U119" s="151">
        <f t="shared" si="21"/>
        <v>2500</v>
      </c>
      <c r="V119" s="151">
        <f t="shared" si="22"/>
        <v>2500</v>
      </c>
      <c r="W119" s="151">
        <f t="shared" si="23"/>
        <v>0</v>
      </c>
      <c r="X119" s="41"/>
      <c r="Y119" s="42"/>
      <c r="Z119" s="1"/>
    </row>
    <row r="120" spans="1:26" ht="12.75" customHeight="1" x14ac:dyDescent="0.15">
      <c r="A120" s="13"/>
      <c r="B120" s="34"/>
      <c r="C120" s="44" t="s">
        <v>192</v>
      </c>
      <c r="D120" s="45"/>
      <c r="E120" s="25" t="s">
        <v>210</v>
      </c>
      <c r="F120" s="147">
        <v>2</v>
      </c>
      <c r="G120" s="148"/>
      <c r="H120" s="149">
        <v>500</v>
      </c>
      <c r="I120" s="150"/>
      <c r="J120" s="151">
        <f t="shared" si="17"/>
        <v>1000</v>
      </c>
      <c r="K120" s="152">
        <v>2</v>
      </c>
      <c r="L120" s="149">
        <v>500</v>
      </c>
      <c r="M120" s="150"/>
      <c r="N120" s="151">
        <f t="shared" si="18"/>
        <v>1000</v>
      </c>
      <c r="O120" s="152">
        <v>3</v>
      </c>
      <c r="P120" s="153">
        <v>500</v>
      </c>
      <c r="Q120" s="151">
        <f t="shared" si="19"/>
        <v>1500</v>
      </c>
      <c r="R120" s="152">
        <v>3</v>
      </c>
      <c r="S120" s="153">
        <v>500</v>
      </c>
      <c r="T120" s="151">
        <f t="shared" si="20"/>
        <v>1500</v>
      </c>
      <c r="U120" s="151">
        <f t="shared" si="21"/>
        <v>2500</v>
      </c>
      <c r="V120" s="151">
        <f t="shared" si="22"/>
        <v>2500</v>
      </c>
      <c r="W120" s="151">
        <f t="shared" si="23"/>
        <v>0</v>
      </c>
      <c r="X120" s="41"/>
      <c r="Y120" s="42"/>
      <c r="Z120" s="1"/>
    </row>
    <row r="121" spans="1:26" ht="12.75" customHeight="1" x14ac:dyDescent="0.15">
      <c r="A121" s="13"/>
      <c r="B121" s="34"/>
      <c r="C121" s="44" t="s">
        <v>193</v>
      </c>
      <c r="D121" s="45"/>
      <c r="E121" s="25"/>
      <c r="F121" s="147"/>
      <c r="G121" s="148"/>
      <c r="H121" s="149"/>
      <c r="I121" s="150"/>
      <c r="J121" s="151"/>
      <c r="K121" s="152"/>
      <c r="L121" s="149"/>
      <c r="M121" s="150"/>
      <c r="N121" s="151"/>
      <c r="O121" s="152"/>
      <c r="P121" s="153"/>
      <c r="Q121" s="151"/>
      <c r="R121" s="152"/>
      <c r="S121" s="153"/>
      <c r="T121" s="151"/>
      <c r="U121" s="151"/>
      <c r="V121" s="151"/>
      <c r="W121" s="151"/>
      <c r="X121" s="41"/>
      <c r="Y121" s="42"/>
      <c r="Z121" s="1"/>
    </row>
    <row r="122" spans="1:26" ht="12.75" customHeight="1" x14ac:dyDescent="0.15">
      <c r="A122" s="13"/>
      <c r="B122" s="34"/>
      <c r="C122" s="44" t="s">
        <v>194</v>
      </c>
      <c r="D122" s="45"/>
      <c r="E122" s="25" t="s">
        <v>210</v>
      </c>
      <c r="F122" s="147">
        <v>2</v>
      </c>
      <c r="G122" s="148"/>
      <c r="H122" s="149">
        <v>550</v>
      </c>
      <c r="I122" s="150"/>
      <c r="J122" s="151">
        <f t="shared" si="17"/>
        <v>1100</v>
      </c>
      <c r="K122" s="152">
        <v>2</v>
      </c>
      <c r="L122" s="149">
        <v>550</v>
      </c>
      <c r="M122" s="150"/>
      <c r="N122" s="151">
        <f t="shared" si="18"/>
        <v>1100</v>
      </c>
      <c r="O122" s="152">
        <v>3</v>
      </c>
      <c r="P122" s="153">
        <v>550</v>
      </c>
      <c r="Q122" s="151">
        <f t="shared" si="19"/>
        <v>1650</v>
      </c>
      <c r="R122" s="152">
        <v>3</v>
      </c>
      <c r="S122" s="153">
        <v>550</v>
      </c>
      <c r="T122" s="151">
        <f t="shared" si="20"/>
        <v>1650</v>
      </c>
      <c r="U122" s="151">
        <f t="shared" si="21"/>
        <v>2750</v>
      </c>
      <c r="V122" s="151">
        <f t="shared" si="22"/>
        <v>2750</v>
      </c>
      <c r="W122" s="151">
        <f t="shared" si="23"/>
        <v>0</v>
      </c>
      <c r="X122" s="41"/>
      <c r="Y122" s="42"/>
      <c r="Z122" s="1"/>
    </row>
    <row r="123" spans="1:26" ht="12.75" customHeight="1" x14ac:dyDescent="0.15">
      <c r="A123" s="13"/>
      <c r="B123" s="34"/>
      <c r="C123" s="44" t="s">
        <v>195</v>
      </c>
      <c r="D123" s="45"/>
      <c r="E123" s="25" t="s">
        <v>210</v>
      </c>
      <c r="F123" s="147">
        <v>2</v>
      </c>
      <c r="G123" s="148"/>
      <c r="H123" s="149">
        <v>600</v>
      </c>
      <c r="I123" s="150"/>
      <c r="J123" s="151">
        <f t="shared" si="17"/>
        <v>1200</v>
      </c>
      <c r="K123" s="152">
        <v>2</v>
      </c>
      <c r="L123" s="149">
        <v>600</v>
      </c>
      <c r="M123" s="150"/>
      <c r="N123" s="151">
        <f t="shared" si="18"/>
        <v>1200</v>
      </c>
      <c r="O123" s="152">
        <v>3</v>
      </c>
      <c r="P123" s="153">
        <v>600</v>
      </c>
      <c r="Q123" s="151">
        <f t="shared" si="19"/>
        <v>1800</v>
      </c>
      <c r="R123" s="152">
        <v>3</v>
      </c>
      <c r="S123" s="153">
        <v>600</v>
      </c>
      <c r="T123" s="151">
        <f t="shared" si="20"/>
        <v>1800</v>
      </c>
      <c r="U123" s="151">
        <f t="shared" si="21"/>
        <v>3000</v>
      </c>
      <c r="V123" s="151">
        <f t="shared" si="22"/>
        <v>3000</v>
      </c>
      <c r="W123" s="151">
        <f t="shared" si="23"/>
        <v>0</v>
      </c>
      <c r="X123" s="41"/>
      <c r="Y123" s="42"/>
      <c r="Z123" s="1"/>
    </row>
    <row r="124" spans="1:26" ht="12.75" customHeight="1" x14ac:dyDescent="0.15">
      <c r="A124" s="13"/>
      <c r="B124" s="34"/>
      <c r="C124" s="44" t="s">
        <v>196</v>
      </c>
      <c r="D124" s="45"/>
      <c r="E124" s="25" t="s">
        <v>210</v>
      </c>
      <c r="F124" s="147">
        <v>2</v>
      </c>
      <c r="G124" s="148"/>
      <c r="H124" s="149">
        <v>200</v>
      </c>
      <c r="I124" s="150"/>
      <c r="J124" s="151">
        <f t="shared" si="17"/>
        <v>400</v>
      </c>
      <c r="K124" s="152">
        <v>2</v>
      </c>
      <c r="L124" s="149">
        <v>200</v>
      </c>
      <c r="M124" s="150"/>
      <c r="N124" s="151">
        <f t="shared" si="18"/>
        <v>400</v>
      </c>
      <c r="O124" s="152">
        <v>3</v>
      </c>
      <c r="P124" s="153">
        <v>200</v>
      </c>
      <c r="Q124" s="151">
        <f t="shared" si="19"/>
        <v>600</v>
      </c>
      <c r="R124" s="152">
        <v>3</v>
      </c>
      <c r="S124" s="153">
        <v>200</v>
      </c>
      <c r="T124" s="151">
        <f t="shared" si="20"/>
        <v>600</v>
      </c>
      <c r="U124" s="151">
        <f t="shared" si="21"/>
        <v>1000</v>
      </c>
      <c r="V124" s="151">
        <f t="shared" si="22"/>
        <v>1000</v>
      </c>
      <c r="W124" s="151">
        <f t="shared" si="23"/>
        <v>0</v>
      </c>
      <c r="X124" s="41"/>
      <c r="Y124" s="42"/>
      <c r="Z124" s="1"/>
    </row>
    <row r="125" spans="1:26" ht="12.75" customHeight="1" x14ac:dyDescent="0.15">
      <c r="A125" s="13"/>
      <c r="B125" s="34"/>
      <c r="C125" s="44" t="s">
        <v>197</v>
      </c>
      <c r="D125" s="45"/>
      <c r="E125" s="25" t="s">
        <v>210</v>
      </c>
      <c r="F125" s="147">
        <v>2</v>
      </c>
      <c r="G125" s="148"/>
      <c r="H125" s="149">
        <v>90</v>
      </c>
      <c r="I125" s="150"/>
      <c r="J125" s="151">
        <f t="shared" si="17"/>
        <v>180</v>
      </c>
      <c r="K125" s="152">
        <v>2</v>
      </c>
      <c r="L125" s="149">
        <v>90</v>
      </c>
      <c r="M125" s="150"/>
      <c r="N125" s="151">
        <f t="shared" si="18"/>
        <v>180</v>
      </c>
      <c r="O125" s="152">
        <v>3</v>
      </c>
      <c r="P125" s="153">
        <v>90</v>
      </c>
      <c r="Q125" s="151">
        <f t="shared" si="19"/>
        <v>270</v>
      </c>
      <c r="R125" s="152">
        <v>3</v>
      </c>
      <c r="S125" s="153">
        <v>90</v>
      </c>
      <c r="T125" s="151">
        <f t="shared" si="20"/>
        <v>270</v>
      </c>
      <c r="U125" s="151">
        <f t="shared" si="21"/>
        <v>450</v>
      </c>
      <c r="V125" s="151">
        <f t="shared" si="22"/>
        <v>450</v>
      </c>
      <c r="W125" s="151">
        <f t="shared" si="23"/>
        <v>0</v>
      </c>
      <c r="X125" s="41"/>
      <c r="Y125" s="42"/>
      <c r="Z125" s="1"/>
    </row>
    <row r="126" spans="1:26" ht="12.75" customHeight="1" x14ac:dyDescent="0.15">
      <c r="A126" s="13"/>
      <c r="B126" s="34"/>
      <c r="C126" s="44" t="s">
        <v>198</v>
      </c>
      <c r="D126" s="45"/>
      <c r="E126" s="25" t="s">
        <v>210</v>
      </c>
      <c r="F126" s="147">
        <v>2</v>
      </c>
      <c r="G126" s="148"/>
      <c r="H126" s="149">
        <v>285</v>
      </c>
      <c r="I126" s="150"/>
      <c r="J126" s="151">
        <f t="shared" si="17"/>
        <v>570</v>
      </c>
      <c r="K126" s="152">
        <v>2</v>
      </c>
      <c r="L126" s="149">
        <v>285</v>
      </c>
      <c r="M126" s="150"/>
      <c r="N126" s="151">
        <f t="shared" si="18"/>
        <v>570</v>
      </c>
      <c r="O126" s="152">
        <v>3</v>
      </c>
      <c r="P126" s="153">
        <v>285</v>
      </c>
      <c r="Q126" s="151">
        <f t="shared" si="19"/>
        <v>855</v>
      </c>
      <c r="R126" s="152">
        <v>3</v>
      </c>
      <c r="S126" s="153">
        <v>285</v>
      </c>
      <c r="T126" s="151">
        <f t="shared" si="20"/>
        <v>855</v>
      </c>
      <c r="U126" s="151">
        <f t="shared" si="21"/>
        <v>1425</v>
      </c>
      <c r="V126" s="151">
        <f t="shared" si="22"/>
        <v>1425</v>
      </c>
      <c r="W126" s="151">
        <f t="shared" si="23"/>
        <v>0</v>
      </c>
      <c r="X126" s="41"/>
      <c r="Y126" s="42"/>
      <c r="Z126" s="1"/>
    </row>
    <row r="127" spans="1:26" ht="12.75" customHeight="1" x14ac:dyDescent="0.15">
      <c r="A127" s="13"/>
      <c r="B127" s="34"/>
      <c r="C127" s="44" t="s">
        <v>173</v>
      </c>
      <c r="D127" s="45"/>
      <c r="E127" s="25"/>
      <c r="F127" s="147"/>
      <c r="G127" s="148"/>
      <c r="H127" s="149"/>
      <c r="I127" s="150"/>
      <c r="J127" s="151"/>
      <c r="K127" s="152"/>
      <c r="L127" s="149"/>
      <c r="M127" s="150"/>
      <c r="N127" s="151"/>
      <c r="O127" s="152"/>
      <c r="P127" s="153"/>
      <c r="Q127" s="151"/>
      <c r="R127" s="152"/>
      <c r="S127" s="153"/>
      <c r="T127" s="151"/>
      <c r="U127" s="151"/>
      <c r="V127" s="151"/>
      <c r="W127" s="151"/>
      <c r="X127" s="41"/>
      <c r="Y127" s="42"/>
      <c r="Z127" s="1"/>
    </row>
    <row r="128" spans="1:26" ht="12.75" customHeight="1" x14ac:dyDescent="0.15">
      <c r="A128" s="13"/>
      <c r="B128" s="34"/>
      <c r="C128" s="44" t="s">
        <v>199</v>
      </c>
      <c r="D128" s="45"/>
      <c r="E128" s="25" t="s">
        <v>210</v>
      </c>
      <c r="F128" s="147">
        <v>2</v>
      </c>
      <c r="G128" s="148"/>
      <c r="H128" s="149">
        <v>300</v>
      </c>
      <c r="I128" s="150"/>
      <c r="J128" s="151">
        <f t="shared" si="17"/>
        <v>600</v>
      </c>
      <c r="K128" s="152">
        <v>2</v>
      </c>
      <c r="L128" s="149">
        <v>300</v>
      </c>
      <c r="M128" s="150"/>
      <c r="N128" s="151">
        <f t="shared" si="18"/>
        <v>600</v>
      </c>
      <c r="O128" s="152">
        <v>3</v>
      </c>
      <c r="P128" s="153">
        <v>300</v>
      </c>
      <c r="Q128" s="151">
        <f t="shared" si="19"/>
        <v>900</v>
      </c>
      <c r="R128" s="152">
        <v>3</v>
      </c>
      <c r="S128" s="153">
        <v>300</v>
      </c>
      <c r="T128" s="151">
        <f t="shared" si="20"/>
        <v>900</v>
      </c>
      <c r="U128" s="151">
        <f t="shared" si="21"/>
        <v>1500</v>
      </c>
      <c r="V128" s="151">
        <f t="shared" si="22"/>
        <v>1500</v>
      </c>
      <c r="W128" s="151">
        <f t="shared" si="23"/>
        <v>0</v>
      </c>
      <c r="X128" s="41"/>
      <c r="Y128" s="42"/>
      <c r="Z128" s="1"/>
    </row>
    <row r="129" spans="1:26" ht="12.75" customHeight="1" x14ac:dyDescent="0.15">
      <c r="A129" s="13"/>
      <c r="B129" s="34"/>
      <c r="C129" s="44" t="s">
        <v>160</v>
      </c>
      <c r="D129" s="45"/>
      <c r="E129" s="25"/>
      <c r="F129" s="147"/>
      <c r="G129" s="148"/>
      <c r="H129" s="149"/>
      <c r="I129" s="150"/>
      <c r="J129" s="151"/>
      <c r="K129" s="152"/>
      <c r="L129" s="149"/>
      <c r="M129" s="150"/>
      <c r="N129" s="151"/>
      <c r="O129" s="152"/>
      <c r="P129" s="153"/>
      <c r="Q129" s="151"/>
      <c r="R129" s="152"/>
      <c r="S129" s="153"/>
      <c r="T129" s="151"/>
      <c r="U129" s="151"/>
      <c r="V129" s="151"/>
      <c r="W129" s="151"/>
      <c r="X129" s="41"/>
      <c r="Y129" s="42"/>
      <c r="Z129" s="1"/>
    </row>
    <row r="130" spans="1:26" ht="12.75" customHeight="1" x14ac:dyDescent="0.15">
      <c r="A130" s="13"/>
      <c r="B130" s="34"/>
      <c r="C130" s="44" t="s">
        <v>200</v>
      </c>
      <c r="D130" s="45"/>
      <c r="E130" s="25" t="s">
        <v>210</v>
      </c>
      <c r="F130" s="147">
        <v>2</v>
      </c>
      <c r="G130" s="148"/>
      <c r="H130" s="149">
        <v>600</v>
      </c>
      <c r="I130" s="150"/>
      <c r="J130" s="151">
        <f t="shared" si="17"/>
        <v>1200</v>
      </c>
      <c r="K130" s="152">
        <v>2</v>
      </c>
      <c r="L130" s="149">
        <v>600</v>
      </c>
      <c r="M130" s="150"/>
      <c r="N130" s="151">
        <f t="shared" si="18"/>
        <v>1200</v>
      </c>
      <c r="O130" s="152">
        <v>3</v>
      </c>
      <c r="P130" s="153">
        <v>600</v>
      </c>
      <c r="Q130" s="151">
        <f t="shared" si="19"/>
        <v>1800</v>
      </c>
      <c r="R130" s="152">
        <v>3</v>
      </c>
      <c r="S130" s="153">
        <v>600</v>
      </c>
      <c r="T130" s="151">
        <f t="shared" si="20"/>
        <v>1800</v>
      </c>
      <c r="U130" s="151">
        <f t="shared" si="21"/>
        <v>3000</v>
      </c>
      <c r="V130" s="151">
        <f t="shared" si="22"/>
        <v>3000</v>
      </c>
      <c r="W130" s="151">
        <f t="shared" si="23"/>
        <v>0</v>
      </c>
      <c r="X130" s="41"/>
      <c r="Y130" s="42"/>
      <c r="Z130" s="1"/>
    </row>
    <row r="131" spans="1:26" ht="12.75" customHeight="1" x14ac:dyDescent="0.15">
      <c r="A131" s="13"/>
      <c r="B131" s="34"/>
      <c r="C131" s="44" t="s">
        <v>201</v>
      </c>
      <c r="D131" s="45"/>
      <c r="E131" s="25" t="s">
        <v>210</v>
      </c>
      <c r="F131" s="147">
        <v>2</v>
      </c>
      <c r="G131" s="148"/>
      <c r="H131" s="149">
        <v>400</v>
      </c>
      <c r="I131" s="150"/>
      <c r="J131" s="151">
        <f t="shared" si="17"/>
        <v>800</v>
      </c>
      <c r="K131" s="152">
        <v>2</v>
      </c>
      <c r="L131" s="149">
        <v>400</v>
      </c>
      <c r="M131" s="150"/>
      <c r="N131" s="151">
        <f t="shared" si="18"/>
        <v>800</v>
      </c>
      <c r="O131" s="152">
        <v>3</v>
      </c>
      <c r="P131" s="153">
        <v>400</v>
      </c>
      <c r="Q131" s="151">
        <f t="shared" si="19"/>
        <v>1200</v>
      </c>
      <c r="R131" s="152">
        <v>3</v>
      </c>
      <c r="S131" s="153">
        <v>400</v>
      </c>
      <c r="T131" s="151">
        <f t="shared" si="20"/>
        <v>1200</v>
      </c>
      <c r="U131" s="151">
        <f t="shared" si="21"/>
        <v>2000</v>
      </c>
      <c r="V131" s="151">
        <f t="shared" si="22"/>
        <v>2000</v>
      </c>
      <c r="W131" s="151">
        <f t="shared" si="23"/>
        <v>0</v>
      </c>
      <c r="X131" s="41"/>
      <c r="Y131" s="42"/>
      <c r="Z131" s="1"/>
    </row>
    <row r="132" spans="1:26" ht="12.75" customHeight="1" x14ac:dyDescent="0.15">
      <c r="A132" s="13"/>
      <c r="B132" s="34"/>
      <c r="C132" s="44" t="s">
        <v>176</v>
      </c>
      <c r="D132" s="45"/>
      <c r="E132" s="25"/>
      <c r="F132" s="147"/>
      <c r="G132" s="148"/>
      <c r="H132" s="149"/>
      <c r="I132" s="150"/>
      <c r="J132" s="151"/>
      <c r="K132" s="152"/>
      <c r="L132" s="149"/>
      <c r="M132" s="150"/>
      <c r="N132" s="151"/>
      <c r="O132" s="152"/>
      <c r="P132" s="153"/>
      <c r="Q132" s="151"/>
      <c r="R132" s="152"/>
      <c r="S132" s="153"/>
      <c r="T132" s="151"/>
      <c r="U132" s="151"/>
      <c r="V132" s="151"/>
      <c r="W132" s="151"/>
      <c r="X132" s="41"/>
      <c r="Y132" s="42"/>
      <c r="Z132" s="1"/>
    </row>
    <row r="133" spans="1:26" ht="12.75" customHeight="1" x14ac:dyDescent="0.15">
      <c r="A133" s="13"/>
      <c r="B133" s="34"/>
      <c r="C133" s="44" t="s">
        <v>202</v>
      </c>
      <c r="D133" s="45"/>
      <c r="E133" s="25" t="s">
        <v>210</v>
      </c>
      <c r="F133" s="147">
        <v>2</v>
      </c>
      <c r="G133" s="148"/>
      <c r="H133" s="149">
        <v>375</v>
      </c>
      <c r="I133" s="150"/>
      <c r="J133" s="151">
        <f t="shared" si="17"/>
        <v>750</v>
      </c>
      <c r="K133" s="152">
        <v>2</v>
      </c>
      <c r="L133" s="149">
        <v>375</v>
      </c>
      <c r="M133" s="150"/>
      <c r="N133" s="151">
        <f t="shared" si="18"/>
        <v>750</v>
      </c>
      <c r="O133" s="152">
        <v>3</v>
      </c>
      <c r="P133" s="153">
        <v>375</v>
      </c>
      <c r="Q133" s="151">
        <f t="shared" si="19"/>
        <v>1125</v>
      </c>
      <c r="R133" s="152">
        <v>3</v>
      </c>
      <c r="S133" s="153">
        <v>375</v>
      </c>
      <c r="T133" s="151">
        <f t="shared" si="20"/>
        <v>1125</v>
      </c>
      <c r="U133" s="151">
        <f t="shared" si="21"/>
        <v>1875</v>
      </c>
      <c r="V133" s="151">
        <f t="shared" si="22"/>
        <v>1875</v>
      </c>
      <c r="W133" s="151">
        <f t="shared" si="23"/>
        <v>0</v>
      </c>
      <c r="X133" s="41"/>
      <c r="Y133" s="42"/>
      <c r="Z133" s="1"/>
    </row>
    <row r="134" spans="1:26" ht="12.75" customHeight="1" x14ac:dyDescent="0.15">
      <c r="A134" s="13"/>
      <c r="B134" s="34"/>
      <c r="C134" s="44" t="s">
        <v>203</v>
      </c>
      <c r="D134" s="45"/>
      <c r="E134" s="25" t="s">
        <v>210</v>
      </c>
      <c r="F134" s="147">
        <v>2</v>
      </c>
      <c r="G134" s="148"/>
      <c r="H134" s="149">
        <v>500</v>
      </c>
      <c r="I134" s="150"/>
      <c r="J134" s="151">
        <f t="shared" si="17"/>
        <v>1000</v>
      </c>
      <c r="K134" s="152">
        <v>2</v>
      </c>
      <c r="L134" s="149">
        <v>500</v>
      </c>
      <c r="M134" s="150"/>
      <c r="N134" s="151">
        <f t="shared" si="18"/>
        <v>1000</v>
      </c>
      <c r="O134" s="152">
        <v>3</v>
      </c>
      <c r="P134" s="153">
        <v>500</v>
      </c>
      <c r="Q134" s="151">
        <f t="shared" si="19"/>
        <v>1500</v>
      </c>
      <c r="R134" s="152">
        <v>3</v>
      </c>
      <c r="S134" s="153">
        <v>500</v>
      </c>
      <c r="T134" s="151">
        <f t="shared" si="20"/>
        <v>1500</v>
      </c>
      <c r="U134" s="151">
        <f t="shared" si="21"/>
        <v>2500</v>
      </c>
      <c r="V134" s="151">
        <f t="shared" si="22"/>
        <v>2500</v>
      </c>
      <c r="W134" s="151">
        <f t="shared" si="23"/>
        <v>0</v>
      </c>
      <c r="X134" s="41"/>
      <c r="Y134" s="42"/>
      <c r="Z134" s="1"/>
    </row>
    <row r="135" spans="1:26" ht="12.75" customHeight="1" x14ac:dyDescent="0.15">
      <c r="A135" s="13"/>
      <c r="B135" s="34"/>
      <c r="C135" s="44" t="s">
        <v>204</v>
      </c>
      <c r="D135" s="45"/>
      <c r="E135" s="25" t="s">
        <v>210</v>
      </c>
      <c r="F135" s="147">
        <v>2</v>
      </c>
      <c r="G135" s="148"/>
      <c r="H135" s="149">
        <v>600</v>
      </c>
      <c r="I135" s="150"/>
      <c r="J135" s="151">
        <f t="shared" si="17"/>
        <v>1200</v>
      </c>
      <c r="K135" s="152">
        <v>2</v>
      </c>
      <c r="L135" s="149">
        <v>600</v>
      </c>
      <c r="M135" s="150"/>
      <c r="N135" s="151">
        <f t="shared" si="18"/>
        <v>1200</v>
      </c>
      <c r="O135" s="152">
        <v>3</v>
      </c>
      <c r="P135" s="153">
        <v>600</v>
      </c>
      <c r="Q135" s="151">
        <f t="shared" si="19"/>
        <v>1800</v>
      </c>
      <c r="R135" s="152">
        <v>3</v>
      </c>
      <c r="S135" s="153">
        <v>600</v>
      </c>
      <c r="T135" s="151">
        <f t="shared" si="20"/>
        <v>1800</v>
      </c>
      <c r="U135" s="151">
        <f t="shared" si="21"/>
        <v>3000</v>
      </c>
      <c r="V135" s="151">
        <f t="shared" si="22"/>
        <v>3000</v>
      </c>
      <c r="W135" s="151">
        <f t="shared" si="23"/>
        <v>0</v>
      </c>
      <c r="X135" s="41"/>
      <c r="Y135" s="42"/>
      <c r="Z135" s="1"/>
    </row>
    <row r="136" spans="1:26" ht="12.75" customHeight="1" x14ac:dyDescent="0.15">
      <c r="A136" s="13"/>
      <c r="B136" s="34"/>
      <c r="C136" s="44" t="s">
        <v>205</v>
      </c>
      <c r="D136" s="45"/>
      <c r="E136" s="25"/>
      <c r="F136" s="147"/>
      <c r="G136" s="148"/>
      <c r="H136" s="149"/>
      <c r="I136" s="150"/>
      <c r="J136" s="151"/>
      <c r="K136" s="152"/>
      <c r="L136" s="149"/>
      <c r="M136" s="150"/>
      <c r="N136" s="151"/>
      <c r="O136" s="152"/>
      <c r="P136" s="153"/>
      <c r="Q136" s="151"/>
      <c r="R136" s="152"/>
      <c r="S136" s="153"/>
      <c r="T136" s="151"/>
      <c r="U136" s="151"/>
      <c r="V136" s="151"/>
      <c r="W136" s="151"/>
      <c r="X136" s="41"/>
      <c r="Y136" s="42"/>
      <c r="Z136" s="1"/>
    </row>
    <row r="137" spans="1:26" ht="12.75" customHeight="1" x14ac:dyDescent="0.15">
      <c r="A137" s="13"/>
      <c r="B137" s="34"/>
      <c r="C137" s="44" t="s">
        <v>206</v>
      </c>
      <c r="D137" s="45"/>
      <c r="E137" s="25" t="s">
        <v>210</v>
      </c>
      <c r="F137" s="147">
        <v>2</v>
      </c>
      <c r="G137" s="148"/>
      <c r="H137" s="149">
        <v>1800</v>
      </c>
      <c r="I137" s="150"/>
      <c r="J137" s="151">
        <f t="shared" si="17"/>
        <v>3600</v>
      </c>
      <c r="K137" s="152">
        <v>2</v>
      </c>
      <c r="L137" s="149">
        <v>1800</v>
      </c>
      <c r="M137" s="150"/>
      <c r="N137" s="151">
        <f t="shared" si="18"/>
        <v>3600</v>
      </c>
      <c r="O137" s="152">
        <v>3</v>
      </c>
      <c r="P137" s="153">
        <v>1800</v>
      </c>
      <c r="Q137" s="151">
        <f t="shared" si="19"/>
        <v>5400</v>
      </c>
      <c r="R137" s="152">
        <v>3</v>
      </c>
      <c r="S137" s="153">
        <v>1800</v>
      </c>
      <c r="T137" s="151">
        <f t="shared" si="20"/>
        <v>5400</v>
      </c>
      <c r="U137" s="151">
        <f t="shared" si="21"/>
        <v>9000</v>
      </c>
      <c r="V137" s="151">
        <f t="shared" si="22"/>
        <v>9000</v>
      </c>
      <c r="W137" s="151">
        <f t="shared" si="23"/>
        <v>0</v>
      </c>
      <c r="X137" s="41"/>
      <c r="Y137" s="42"/>
      <c r="Z137" s="1"/>
    </row>
    <row r="138" spans="1:26" ht="12.75" customHeight="1" x14ac:dyDescent="0.15">
      <c r="A138" s="13"/>
      <c r="B138" s="34"/>
      <c r="C138" s="44" t="s">
        <v>207</v>
      </c>
      <c r="D138" s="45"/>
      <c r="E138" s="25" t="s">
        <v>210</v>
      </c>
      <c r="F138" s="147">
        <v>2</v>
      </c>
      <c r="G138" s="148"/>
      <c r="H138" s="149">
        <v>300</v>
      </c>
      <c r="I138" s="150"/>
      <c r="J138" s="151">
        <f t="shared" si="17"/>
        <v>600</v>
      </c>
      <c r="K138" s="152">
        <v>2</v>
      </c>
      <c r="L138" s="149">
        <v>300</v>
      </c>
      <c r="M138" s="150"/>
      <c r="N138" s="151">
        <f t="shared" si="18"/>
        <v>600</v>
      </c>
      <c r="O138" s="152">
        <v>3</v>
      </c>
      <c r="P138" s="153">
        <v>300</v>
      </c>
      <c r="Q138" s="151">
        <f t="shared" si="19"/>
        <v>900</v>
      </c>
      <c r="R138" s="152">
        <v>3</v>
      </c>
      <c r="S138" s="153">
        <v>300</v>
      </c>
      <c r="T138" s="151">
        <f t="shared" si="20"/>
        <v>900</v>
      </c>
      <c r="U138" s="151">
        <f t="shared" si="21"/>
        <v>1500</v>
      </c>
      <c r="V138" s="151">
        <f t="shared" si="22"/>
        <v>1500</v>
      </c>
      <c r="W138" s="151">
        <f t="shared" si="23"/>
        <v>0</v>
      </c>
      <c r="X138" s="41"/>
      <c r="Y138" s="42"/>
      <c r="Z138" s="1"/>
    </row>
    <row r="139" spans="1:26" ht="12.75" customHeight="1" x14ac:dyDescent="0.15">
      <c r="A139" s="13"/>
      <c r="B139" s="34"/>
      <c r="C139" s="44" t="s">
        <v>208</v>
      </c>
      <c r="D139" s="45"/>
      <c r="E139" s="25" t="s">
        <v>210</v>
      </c>
      <c r="F139" s="147">
        <v>2</v>
      </c>
      <c r="G139" s="148"/>
      <c r="H139" s="149">
        <v>9600</v>
      </c>
      <c r="I139" s="150"/>
      <c r="J139" s="151">
        <f t="shared" si="17"/>
        <v>19200</v>
      </c>
      <c r="K139" s="152">
        <v>2</v>
      </c>
      <c r="L139" s="149">
        <v>9600</v>
      </c>
      <c r="M139" s="150"/>
      <c r="N139" s="151">
        <f t="shared" si="18"/>
        <v>19200</v>
      </c>
      <c r="O139" s="152">
        <v>3</v>
      </c>
      <c r="P139" s="153">
        <v>9600</v>
      </c>
      <c r="Q139" s="151">
        <f t="shared" si="19"/>
        <v>28800</v>
      </c>
      <c r="R139" s="152">
        <v>3</v>
      </c>
      <c r="S139" s="153">
        <v>9600</v>
      </c>
      <c r="T139" s="151">
        <f t="shared" si="20"/>
        <v>28800</v>
      </c>
      <c r="U139" s="151">
        <f t="shared" si="21"/>
        <v>48000</v>
      </c>
      <c r="V139" s="151">
        <f t="shared" si="22"/>
        <v>48000</v>
      </c>
      <c r="W139" s="151">
        <f t="shared" si="23"/>
        <v>0</v>
      </c>
      <c r="X139" s="41"/>
      <c r="Y139" s="42"/>
      <c r="Z139" s="1"/>
    </row>
    <row r="140" spans="1:26" ht="15" customHeight="1" x14ac:dyDescent="0.2">
      <c r="A140" s="13"/>
      <c r="B140" s="34"/>
      <c r="C140" s="44" t="s">
        <v>209</v>
      </c>
      <c r="D140" s="139"/>
      <c r="E140" s="25" t="s">
        <v>210</v>
      </c>
      <c r="F140" s="147">
        <v>2</v>
      </c>
      <c r="G140" s="148"/>
      <c r="H140" s="149">
        <v>30000</v>
      </c>
      <c r="I140" s="150"/>
      <c r="J140" s="151">
        <f t="shared" si="17"/>
        <v>60000</v>
      </c>
      <c r="K140" s="152">
        <v>2</v>
      </c>
      <c r="L140" s="149">
        <v>30000</v>
      </c>
      <c r="M140" s="150"/>
      <c r="N140" s="151">
        <f>L140*K140</f>
        <v>60000</v>
      </c>
      <c r="O140" s="152">
        <v>3</v>
      </c>
      <c r="P140" s="153">
        <v>30000</v>
      </c>
      <c r="Q140" s="151">
        <f t="shared" si="19"/>
        <v>90000</v>
      </c>
      <c r="R140" s="152">
        <v>3</v>
      </c>
      <c r="S140" s="153">
        <v>30000</v>
      </c>
      <c r="T140" s="151">
        <f t="shared" si="20"/>
        <v>90000</v>
      </c>
      <c r="U140" s="151">
        <f t="shared" si="21"/>
        <v>150000</v>
      </c>
      <c r="V140" s="151">
        <f t="shared" si="22"/>
        <v>150000</v>
      </c>
      <c r="W140" s="151">
        <f t="shared" si="23"/>
        <v>0</v>
      </c>
      <c r="X140" s="41"/>
      <c r="Y140" s="42"/>
      <c r="Z140" s="1"/>
    </row>
    <row r="141" spans="1:26" ht="11.1" customHeight="1" x14ac:dyDescent="0.15">
      <c r="A141" s="56" t="s">
        <v>84</v>
      </c>
      <c r="B141" s="57"/>
      <c r="C141" s="57"/>
      <c r="D141" s="57"/>
      <c r="E141" s="57"/>
      <c r="F141" s="57"/>
      <c r="G141" s="58"/>
      <c r="H141" s="59"/>
      <c r="I141" s="60"/>
      <c r="J141" s="23">
        <f>SUM(J53:J140)</f>
        <v>285560</v>
      </c>
      <c r="K141" s="22"/>
      <c r="L141" s="59"/>
      <c r="M141" s="60"/>
      <c r="N141" s="23">
        <f>SUM(N50:N140)</f>
        <v>285560</v>
      </c>
      <c r="O141" s="23"/>
      <c r="P141" s="23"/>
      <c r="Q141" s="23">
        <f t="shared" ref="O141:T141" si="24">SUM(Q50:Q140)</f>
        <v>428340</v>
      </c>
      <c r="R141" s="23"/>
      <c r="S141" s="23"/>
      <c r="T141" s="23">
        <f t="shared" si="24"/>
        <v>428340</v>
      </c>
      <c r="U141" s="23">
        <f t="shared" ref="U141" si="25">SUM(U50:U140)</f>
        <v>713900</v>
      </c>
      <c r="V141" s="23">
        <f t="shared" ref="V141" si="26">SUM(V50:V140)</f>
        <v>713900</v>
      </c>
      <c r="W141" s="23">
        <f t="shared" ref="W141" si="27">SUM(W50:W140)</f>
        <v>0</v>
      </c>
      <c r="X141" s="59"/>
      <c r="Y141" s="60"/>
      <c r="Z141" s="1"/>
    </row>
    <row r="142" spans="1:26" ht="17.100000000000001" customHeight="1" x14ac:dyDescent="0.15">
      <c r="A142" s="19" t="s">
        <v>32</v>
      </c>
      <c r="B142" s="32">
        <v>7</v>
      </c>
      <c r="C142" s="87" t="s">
        <v>85</v>
      </c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9"/>
      <c r="Z142" s="1"/>
    </row>
    <row r="143" spans="1:26" ht="12" customHeight="1" x14ac:dyDescent="0.15">
      <c r="A143" s="13" t="s">
        <v>42</v>
      </c>
      <c r="B143" s="34" t="s">
        <v>86</v>
      </c>
      <c r="C143" s="44" t="s">
        <v>87</v>
      </c>
      <c r="D143" s="45"/>
      <c r="E143" s="14" t="s">
        <v>45</v>
      </c>
      <c r="F143" s="46"/>
      <c r="G143" s="48"/>
      <c r="H143" s="46"/>
      <c r="I143" s="48"/>
      <c r="J143" s="15">
        <v>0</v>
      </c>
      <c r="K143" s="16"/>
      <c r="L143" s="46"/>
      <c r="M143" s="48"/>
      <c r="N143" s="15">
        <v>0</v>
      </c>
      <c r="O143" s="16"/>
      <c r="P143" s="16"/>
      <c r="Q143" s="15">
        <v>0</v>
      </c>
      <c r="R143" s="16"/>
      <c r="S143" s="16"/>
      <c r="T143" s="15">
        <v>0</v>
      </c>
      <c r="U143" s="15">
        <v>0</v>
      </c>
      <c r="V143" s="15">
        <v>0</v>
      </c>
      <c r="W143" s="15">
        <v>0</v>
      </c>
      <c r="X143" s="46"/>
      <c r="Y143" s="48"/>
      <c r="Z143" s="1"/>
    </row>
    <row r="144" spans="1:26" ht="12" customHeight="1" x14ac:dyDescent="0.15">
      <c r="A144" s="13" t="s">
        <v>42</v>
      </c>
      <c r="B144" s="34" t="s">
        <v>88</v>
      </c>
      <c r="C144" s="44" t="s">
        <v>89</v>
      </c>
      <c r="D144" s="45"/>
      <c r="E144" s="14" t="s">
        <v>45</v>
      </c>
      <c r="F144" s="46"/>
      <c r="G144" s="48"/>
      <c r="H144" s="46"/>
      <c r="I144" s="48"/>
      <c r="J144" s="15">
        <v>0</v>
      </c>
      <c r="K144" s="16"/>
      <c r="L144" s="46"/>
      <c r="M144" s="48"/>
      <c r="N144" s="15">
        <v>0</v>
      </c>
      <c r="O144" s="16"/>
      <c r="P144" s="16"/>
      <c r="Q144" s="15">
        <v>0</v>
      </c>
      <c r="R144" s="16"/>
      <c r="S144" s="16"/>
      <c r="T144" s="15">
        <v>0</v>
      </c>
      <c r="U144" s="15">
        <v>0</v>
      </c>
      <c r="V144" s="15">
        <v>0</v>
      </c>
      <c r="W144" s="15">
        <v>0</v>
      </c>
      <c r="X144" s="46"/>
      <c r="Y144" s="48"/>
      <c r="Z144" s="1"/>
    </row>
    <row r="145" spans="1:26" ht="12" customHeight="1" x14ac:dyDescent="0.15">
      <c r="A145" s="13" t="s">
        <v>42</v>
      </c>
      <c r="B145" s="34" t="s">
        <v>90</v>
      </c>
      <c r="C145" s="136" t="s">
        <v>211</v>
      </c>
      <c r="D145" s="137"/>
      <c r="E145" s="14" t="s">
        <v>45</v>
      </c>
      <c r="F145" s="46">
        <v>2</v>
      </c>
      <c r="G145" s="48"/>
      <c r="H145" s="46">
        <v>10000</v>
      </c>
      <c r="I145" s="48"/>
      <c r="J145" s="15">
        <f>F145*H145</f>
        <v>20000</v>
      </c>
      <c r="K145" s="16">
        <v>2</v>
      </c>
      <c r="L145" s="46">
        <v>10000</v>
      </c>
      <c r="M145" s="48"/>
      <c r="N145" s="15">
        <f>K145*L145</f>
        <v>20000</v>
      </c>
      <c r="O145" s="16">
        <v>4</v>
      </c>
      <c r="P145" s="16">
        <v>10000</v>
      </c>
      <c r="Q145" s="15">
        <f>O145*P145</f>
        <v>40000</v>
      </c>
      <c r="R145" s="16">
        <v>4</v>
      </c>
      <c r="S145" s="16">
        <v>10000</v>
      </c>
      <c r="T145" s="15">
        <f>R145*S145</f>
        <v>40000</v>
      </c>
      <c r="U145" s="15">
        <f>J145+Q145</f>
        <v>60000</v>
      </c>
      <c r="V145" s="15">
        <f>N145+T145</f>
        <v>60000</v>
      </c>
      <c r="W145" s="15">
        <f>U145-V145</f>
        <v>0</v>
      </c>
      <c r="X145" s="46"/>
      <c r="Y145" s="48"/>
      <c r="Z145" s="1"/>
    </row>
    <row r="146" spans="1:26" ht="12" customHeight="1" x14ac:dyDescent="0.15">
      <c r="A146" s="56" t="s">
        <v>91</v>
      </c>
      <c r="B146" s="57"/>
      <c r="C146" s="57"/>
      <c r="D146" s="57"/>
      <c r="E146" s="57"/>
      <c r="F146" s="57"/>
      <c r="G146" s="58"/>
      <c r="H146" s="59"/>
      <c r="I146" s="60"/>
      <c r="J146" s="23">
        <f>SUM(J143:J145)</f>
        <v>20000</v>
      </c>
      <c r="K146" s="22"/>
      <c r="L146" s="59"/>
      <c r="M146" s="60"/>
      <c r="N146" s="23">
        <f>SUM(N143:N145)</f>
        <v>20000</v>
      </c>
      <c r="O146" s="22"/>
      <c r="P146" s="22"/>
      <c r="Q146" s="23">
        <f>Q145</f>
        <v>40000</v>
      </c>
      <c r="R146" s="22"/>
      <c r="S146" s="22"/>
      <c r="T146" s="23">
        <f>T145</f>
        <v>40000</v>
      </c>
      <c r="U146" s="23">
        <f>U145</f>
        <v>60000</v>
      </c>
      <c r="V146" s="23">
        <f>V145</f>
        <v>60000</v>
      </c>
      <c r="W146" s="23">
        <v>0</v>
      </c>
      <c r="X146" s="59"/>
      <c r="Y146" s="60"/>
      <c r="Z146" s="1"/>
    </row>
    <row r="147" spans="1:26" ht="12" customHeight="1" x14ac:dyDescent="0.15">
      <c r="A147" s="19" t="s">
        <v>32</v>
      </c>
      <c r="B147" s="32">
        <v>8</v>
      </c>
      <c r="C147" s="87" t="s">
        <v>92</v>
      </c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9"/>
      <c r="Z147" s="1"/>
    </row>
    <row r="148" spans="1:26" ht="11.1" customHeight="1" x14ac:dyDescent="0.15">
      <c r="A148" s="13" t="s">
        <v>42</v>
      </c>
      <c r="B148" s="34" t="s">
        <v>93</v>
      </c>
      <c r="C148" s="44" t="s">
        <v>94</v>
      </c>
      <c r="D148" s="45"/>
      <c r="E148" s="16" t="s">
        <v>45</v>
      </c>
      <c r="F148" s="46"/>
      <c r="G148" s="48"/>
      <c r="H148" s="46"/>
      <c r="I148" s="48"/>
      <c r="J148" s="15">
        <v>0</v>
      </c>
      <c r="K148" s="16"/>
      <c r="L148" s="46"/>
      <c r="M148" s="48"/>
      <c r="N148" s="15">
        <f>L148*K148</f>
        <v>0</v>
      </c>
      <c r="O148" s="16">
        <v>4</v>
      </c>
      <c r="P148" s="16">
        <v>350</v>
      </c>
      <c r="Q148" s="15">
        <f>O148*P148</f>
        <v>1400</v>
      </c>
      <c r="R148" s="16">
        <v>1</v>
      </c>
      <c r="S148" s="16">
        <v>57</v>
      </c>
      <c r="T148" s="15">
        <f>R148*S148</f>
        <v>57</v>
      </c>
      <c r="U148" s="15">
        <f>Q148</f>
        <v>1400</v>
      </c>
      <c r="V148" s="15">
        <f>T148</f>
        <v>57</v>
      </c>
      <c r="W148" s="15">
        <f>U148-V148</f>
        <v>1343</v>
      </c>
      <c r="X148" s="46"/>
      <c r="Y148" s="48"/>
      <c r="Z148" s="1"/>
    </row>
    <row r="149" spans="1:26" ht="12" customHeight="1" x14ac:dyDescent="0.15">
      <c r="A149" s="13" t="s">
        <v>42</v>
      </c>
      <c r="B149" s="34" t="s">
        <v>95</v>
      </c>
      <c r="C149" s="44" t="s">
        <v>96</v>
      </c>
      <c r="D149" s="45"/>
      <c r="E149" s="16"/>
      <c r="F149" s="46"/>
      <c r="G149" s="48"/>
      <c r="H149" s="46"/>
      <c r="I149" s="48"/>
      <c r="J149" s="15">
        <v>0</v>
      </c>
      <c r="K149" s="16"/>
      <c r="L149" s="46"/>
      <c r="M149" s="48"/>
      <c r="N149" s="15">
        <v>0</v>
      </c>
      <c r="O149" s="16"/>
      <c r="P149" s="16"/>
      <c r="Q149" s="15">
        <v>0</v>
      </c>
      <c r="R149" s="16"/>
      <c r="S149" s="16"/>
      <c r="T149" s="15">
        <f>S149*R149</f>
        <v>0</v>
      </c>
      <c r="U149" s="15">
        <v>0</v>
      </c>
      <c r="V149" s="15">
        <f>T149</f>
        <v>0</v>
      </c>
      <c r="W149" s="15">
        <f>U149-V149</f>
        <v>0</v>
      </c>
      <c r="X149" s="46"/>
      <c r="Y149" s="48"/>
      <c r="Z149" s="1"/>
    </row>
    <row r="150" spans="1:26" ht="12" customHeight="1" x14ac:dyDescent="0.15">
      <c r="A150" s="13" t="s">
        <v>42</v>
      </c>
      <c r="B150" s="34" t="s">
        <v>97</v>
      </c>
      <c r="C150" s="44" t="s">
        <v>98</v>
      </c>
      <c r="D150" s="45"/>
      <c r="E150" s="16"/>
      <c r="F150" s="46"/>
      <c r="G150" s="48"/>
      <c r="H150" s="46"/>
      <c r="I150" s="48"/>
      <c r="J150" s="15">
        <v>0</v>
      </c>
      <c r="K150" s="16"/>
      <c r="L150" s="46"/>
      <c r="M150" s="48"/>
      <c r="N150" s="15">
        <v>0</v>
      </c>
      <c r="O150" s="16"/>
      <c r="P150" s="16"/>
      <c r="Q150" s="15">
        <v>0</v>
      </c>
      <c r="R150" s="16"/>
      <c r="S150" s="16"/>
      <c r="T150" s="15">
        <v>0</v>
      </c>
      <c r="U150" s="15">
        <v>0</v>
      </c>
      <c r="V150" s="15">
        <v>0</v>
      </c>
      <c r="W150" s="15">
        <v>0</v>
      </c>
      <c r="X150" s="46"/>
      <c r="Y150" s="48"/>
      <c r="Z150" s="1"/>
    </row>
    <row r="151" spans="1:26" ht="12" customHeight="1" x14ac:dyDescent="0.15">
      <c r="A151" s="56" t="s">
        <v>99</v>
      </c>
      <c r="B151" s="57"/>
      <c r="C151" s="57"/>
      <c r="D151" s="58"/>
      <c r="E151" s="22"/>
      <c r="F151" s="59"/>
      <c r="G151" s="60"/>
      <c r="H151" s="59"/>
      <c r="I151" s="60"/>
      <c r="J151" s="23">
        <v>0</v>
      </c>
      <c r="K151" s="22"/>
      <c r="L151" s="59"/>
      <c r="M151" s="60"/>
      <c r="N151" s="23">
        <v>0</v>
      </c>
      <c r="O151" s="22"/>
      <c r="P151" s="22"/>
      <c r="Q151" s="23">
        <f>Q148</f>
        <v>1400</v>
      </c>
      <c r="R151" s="23"/>
      <c r="S151" s="23"/>
      <c r="T151" s="23">
        <f t="shared" ref="R151:T151" si="28">T148</f>
        <v>57</v>
      </c>
      <c r="U151" s="23">
        <f>SUM(U148:U150)</f>
        <v>1400</v>
      </c>
      <c r="V151" s="23">
        <f>SUM(V148:V150)</f>
        <v>57</v>
      </c>
      <c r="W151" s="23">
        <f>SUM(W148:W150)</f>
        <v>1343</v>
      </c>
      <c r="X151" s="59"/>
      <c r="Y151" s="60"/>
      <c r="Z151" s="1"/>
    </row>
    <row r="152" spans="1:26" ht="15" customHeight="1" x14ac:dyDescent="0.15">
      <c r="A152" s="19" t="s">
        <v>32</v>
      </c>
      <c r="B152" s="32">
        <v>9</v>
      </c>
      <c r="C152" s="77" t="s">
        <v>100</v>
      </c>
      <c r="D152" s="78"/>
      <c r="E152" s="71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3"/>
      <c r="Z152" s="1"/>
    </row>
    <row r="153" spans="1:26" ht="13.5" customHeight="1" x14ac:dyDescent="0.15">
      <c r="A153" s="13" t="s">
        <v>42</v>
      </c>
      <c r="B153" s="34" t="s">
        <v>101</v>
      </c>
      <c r="C153" s="79" t="s">
        <v>102</v>
      </c>
      <c r="D153" s="80"/>
      <c r="E153" s="16"/>
      <c r="F153" s="81" t="s">
        <v>51</v>
      </c>
      <c r="G153" s="82"/>
      <c r="H153" s="82"/>
      <c r="I153" s="82"/>
      <c r="J153" s="83"/>
      <c r="K153" s="81" t="s">
        <v>51</v>
      </c>
      <c r="L153" s="82"/>
      <c r="M153" s="82"/>
      <c r="N153" s="83"/>
      <c r="O153" s="16"/>
      <c r="P153" s="16"/>
      <c r="Q153" s="15">
        <v>0</v>
      </c>
      <c r="R153" s="16"/>
      <c r="S153" s="16"/>
      <c r="T153" s="15">
        <v>0</v>
      </c>
      <c r="U153" s="15">
        <v>0</v>
      </c>
      <c r="V153" s="15">
        <v>0</v>
      </c>
      <c r="W153" s="15">
        <v>0</v>
      </c>
      <c r="X153" s="46"/>
      <c r="Y153" s="48"/>
      <c r="Z153" s="1"/>
    </row>
    <row r="154" spans="1:26" ht="13.5" customHeight="1" x14ac:dyDescent="0.15">
      <c r="A154" s="13" t="s">
        <v>42</v>
      </c>
      <c r="B154" s="34" t="s">
        <v>103</v>
      </c>
      <c r="C154" s="79" t="s">
        <v>102</v>
      </c>
      <c r="D154" s="80"/>
      <c r="E154" s="16"/>
      <c r="F154" s="84"/>
      <c r="G154" s="85"/>
      <c r="H154" s="85"/>
      <c r="I154" s="85"/>
      <c r="J154" s="86"/>
      <c r="K154" s="84"/>
      <c r="L154" s="85"/>
      <c r="M154" s="85"/>
      <c r="N154" s="86"/>
      <c r="O154" s="16"/>
      <c r="P154" s="16"/>
      <c r="Q154" s="15">
        <v>0</v>
      </c>
      <c r="R154" s="16"/>
      <c r="S154" s="16"/>
      <c r="T154" s="15">
        <v>0</v>
      </c>
      <c r="U154" s="15">
        <v>0</v>
      </c>
      <c r="V154" s="15">
        <v>0</v>
      </c>
      <c r="W154" s="15">
        <v>0</v>
      </c>
      <c r="X154" s="46"/>
      <c r="Y154" s="48"/>
      <c r="Z154" s="1"/>
    </row>
    <row r="155" spans="1:26" ht="12" customHeight="1" x14ac:dyDescent="0.15">
      <c r="A155" s="66" t="s">
        <v>104</v>
      </c>
      <c r="B155" s="67"/>
      <c r="C155" s="67"/>
      <c r="D155" s="67"/>
      <c r="E155" s="67"/>
      <c r="F155" s="67"/>
      <c r="G155" s="68"/>
      <c r="H155" s="59"/>
      <c r="I155" s="60"/>
      <c r="J155" s="23">
        <v>0</v>
      </c>
      <c r="K155" s="22"/>
      <c r="L155" s="59"/>
      <c r="M155" s="60"/>
      <c r="N155" s="23">
        <v>0</v>
      </c>
      <c r="O155" s="22"/>
      <c r="P155" s="22"/>
      <c r="Q155" s="23">
        <v>0</v>
      </c>
      <c r="R155" s="22"/>
      <c r="S155" s="22"/>
      <c r="T155" s="23">
        <v>0</v>
      </c>
      <c r="U155" s="23">
        <v>0</v>
      </c>
      <c r="V155" s="23">
        <v>0</v>
      </c>
      <c r="W155" s="23">
        <v>0</v>
      </c>
      <c r="X155" s="59"/>
      <c r="Y155" s="60"/>
      <c r="Z155" s="1"/>
    </row>
    <row r="156" spans="1:26" ht="15" customHeight="1" x14ac:dyDescent="0.15">
      <c r="A156" s="19" t="s">
        <v>32</v>
      </c>
      <c r="B156" s="32">
        <v>10</v>
      </c>
      <c r="C156" s="69" t="s">
        <v>105</v>
      </c>
      <c r="D156" s="70"/>
      <c r="E156" s="71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3"/>
      <c r="Z156" s="1"/>
    </row>
    <row r="157" spans="1:26" ht="17.100000000000001" customHeight="1" x14ac:dyDescent="0.15">
      <c r="A157" s="13" t="s">
        <v>42</v>
      </c>
      <c r="B157" s="34" t="s">
        <v>106</v>
      </c>
      <c r="C157" s="44" t="s">
        <v>105</v>
      </c>
      <c r="D157" s="45"/>
      <c r="E157" s="16"/>
      <c r="F157" s="74" t="s">
        <v>51</v>
      </c>
      <c r="G157" s="75"/>
      <c r="H157" s="75"/>
      <c r="I157" s="75"/>
      <c r="J157" s="76"/>
      <c r="K157" s="74" t="s">
        <v>51</v>
      </c>
      <c r="L157" s="75"/>
      <c r="M157" s="75"/>
      <c r="N157" s="76"/>
      <c r="O157" s="16">
        <v>1</v>
      </c>
      <c r="P157" s="16">
        <v>25000</v>
      </c>
      <c r="Q157" s="15">
        <f>P157*O157</f>
        <v>25000</v>
      </c>
      <c r="R157" s="16">
        <v>1</v>
      </c>
      <c r="S157" s="16">
        <v>25000</v>
      </c>
      <c r="T157" s="15">
        <f>R157*S157</f>
        <v>25000</v>
      </c>
      <c r="U157" s="15">
        <f>Q157</f>
        <v>25000</v>
      </c>
      <c r="V157" s="15">
        <f>S157</f>
        <v>25000</v>
      </c>
      <c r="W157" s="15">
        <f>U157-V157</f>
        <v>0</v>
      </c>
      <c r="X157" s="46"/>
      <c r="Y157" s="48"/>
      <c r="Z157" s="1"/>
    </row>
    <row r="158" spans="1:26" ht="12" customHeight="1" x14ac:dyDescent="0.15">
      <c r="A158" s="56" t="s">
        <v>107</v>
      </c>
      <c r="B158" s="57"/>
      <c r="C158" s="57"/>
      <c r="D158" s="58"/>
      <c r="E158" s="22"/>
      <c r="F158" s="59"/>
      <c r="G158" s="60"/>
      <c r="H158" s="59"/>
      <c r="I158" s="60"/>
      <c r="J158" s="23">
        <v>0</v>
      </c>
      <c r="K158" s="22"/>
      <c r="L158" s="59"/>
      <c r="M158" s="60"/>
      <c r="N158" s="23">
        <v>0</v>
      </c>
      <c r="O158" s="22"/>
      <c r="P158" s="22"/>
      <c r="Q158" s="23">
        <f>Q157</f>
        <v>25000</v>
      </c>
      <c r="R158" s="22"/>
      <c r="S158" s="22">
        <f>S157</f>
        <v>25000</v>
      </c>
      <c r="T158" s="23">
        <f>T157</f>
        <v>25000</v>
      </c>
      <c r="U158" s="23">
        <f>U157</f>
        <v>25000</v>
      </c>
      <c r="V158" s="23">
        <f>V157</f>
        <v>25000</v>
      </c>
      <c r="W158" s="23">
        <v>0</v>
      </c>
      <c r="X158" s="59"/>
      <c r="Y158" s="60"/>
      <c r="Z158" s="1"/>
    </row>
    <row r="159" spans="1:26" ht="8.25" customHeight="1" x14ac:dyDescent="0.2">
      <c r="A159" s="61" t="s">
        <v>108</v>
      </c>
      <c r="B159" s="62"/>
      <c r="C159" s="62"/>
      <c r="D159" s="63"/>
      <c r="E159" s="7"/>
      <c r="F159" s="64"/>
      <c r="G159" s="65"/>
      <c r="H159" s="64"/>
      <c r="I159" s="65"/>
      <c r="J159" s="17">
        <f>J158+J151+J146+J141+J48+J37+J20+J16</f>
        <v>305560</v>
      </c>
      <c r="K159" s="7"/>
      <c r="L159" s="64"/>
      <c r="M159" s="65"/>
      <c r="N159" s="17">
        <f>N158+N151+N146+N141+N48+N37+N20+N16</f>
        <v>305560</v>
      </c>
      <c r="O159" s="7"/>
      <c r="P159" s="7"/>
      <c r="Q159" s="17">
        <f>Q158+Q151+Q146+Q141+Q48+Q37+Q20+Q16</f>
        <v>690899.2</v>
      </c>
      <c r="R159" s="17"/>
      <c r="S159" s="17"/>
      <c r="T159" s="17">
        <f t="shared" ref="R159:U159" si="29">T158+T151+T146+T141+T48+T37+T20+T16</f>
        <v>689556.2</v>
      </c>
      <c r="U159" s="17">
        <f t="shared" ref="U159" si="30">U158+U151+U146+U141+U48+U37+U20+U16</f>
        <v>996459.2</v>
      </c>
      <c r="V159" s="17">
        <f t="shared" ref="V159" si="31">V158+V151+V146+V141+V48+V37+V20+V16</f>
        <v>995116.2</v>
      </c>
      <c r="W159" s="17">
        <f t="shared" ref="W159" si="32">W158+W151+W146+W141+W48+W37+W20+W16</f>
        <v>1343</v>
      </c>
      <c r="X159" s="64"/>
      <c r="Y159" s="65"/>
      <c r="Z159" s="2"/>
    </row>
    <row r="160" spans="1:26" ht="6.95" customHeight="1" x14ac:dyDescent="0.2">
      <c r="A160" s="4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8"/>
      <c r="Z160" s="2"/>
    </row>
    <row r="161" spans="1:26" ht="8.25" customHeight="1" x14ac:dyDescent="0.2">
      <c r="A161" s="49" t="s">
        <v>8</v>
      </c>
      <c r="B161" s="50"/>
      <c r="C161" s="50"/>
      <c r="D161" s="51"/>
      <c r="E161" s="4"/>
      <c r="F161" s="52"/>
      <c r="G161" s="53"/>
      <c r="H161" s="52"/>
      <c r="I161" s="53"/>
      <c r="J161" s="5">
        <f>J12-J159</f>
        <v>0</v>
      </c>
      <c r="K161" s="4"/>
      <c r="L161" s="52"/>
      <c r="M161" s="53"/>
      <c r="N161" s="5">
        <f>N12-N159</f>
        <v>0</v>
      </c>
      <c r="O161" s="4"/>
      <c r="P161" s="4"/>
      <c r="Q161" s="5">
        <f>Q12-Q159</f>
        <v>0</v>
      </c>
      <c r="R161" s="4"/>
      <c r="S161" s="4"/>
      <c r="T161" s="5">
        <f>T12-T159</f>
        <v>0</v>
      </c>
      <c r="U161" s="5">
        <f>U12-U159</f>
        <v>0</v>
      </c>
      <c r="V161" s="5">
        <f>V12-V159</f>
        <v>0</v>
      </c>
      <c r="W161" s="5">
        <f>W12-W159</f>
        <v>0</v>
      </c>
      <c r="X161" s="52"/>
      <c r="Y161" s="53"/>
      <c r="Z161" s="2"/>
    </row>
    <row r="162" spans="1:26" ht="20.25" customHeight="1" x14ac:dyDescent="0.15">
      <c r="A162" s="143" t="s">
        <v>213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6.75" customHeight="1" x14ac:dyDescent="0.2">
      <c r="A163" s="145" t="s">
        <v>4</v>
      </c>
      <c r="B163" s="145"/>
      <c r="C163" s="145"/>
      <c r="D163" s="2"/>
      <c r="E163" s="2"/>
      <c r="F163" s="144" t="s">
        <v>5</v>
      </c>
      <c r="G163" s="146"/>
      <c r="H163" s="146"/>
      <c r="I163" s="146"/>
      <c r="J163" s="2"/>
      <c r="K163" s="2"/>
      <c r="L163" s="2"/>
      <c r="M163" s="55" t="s">
        <v>6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20.45" customHeight="1" x14ac:dyDescent="0.2">
      <c r="A164" s="43" t="s">
        <v>7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0.95" customHeight="1" x14ac:dyDescent="0.2"/>
    <row r="166" spans="1:26" ht="0.95" customHeight="1" x14ac:dyDescent="0.2"/>
    <row r="169" spans="1:26" x14ac:dyDescent="0.2">
      <c r="T169" s="36"/>
    </row>
    <row r="170" spans="1:26" x14ac:dyDescent="0.2">
      <c r="T170" s="36"/>
    </row>
    <row r="171" spans="1:26" x14ac:dyDescent="0.2">
      <c r="T171" s="36"/>
    </row>
  </sheetData>
  <mergeCells count="611"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H134:I134"/>
    <mergeCell ref="H135:I13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9:M89"/>
    <mergeCell ref="L92:M92"/>
    <mergeCell ref="L93:M93"/>
    <mergeCell ref="L94:M9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95:I95"/>
    <mergeCell ref="H96:I96"/>
    <mergeCell ref="H97:I97"/>
    <mergeCell ref="H107:I107"/>
    <mergeCell ref="H108:I108"/>
    <mergeCell ref="H109:I109"/>
    <mergeCell ref="H110:I110"/>
    <mergeCell ref="H111:I111"/>
    <mergeCell ref="H112:I112"/>
    <mergeCell ref="F134:G134"/>
    <mergeCell ref="F135:G13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9:I89"/>
    <mergeCell ref="H92:I92"/>
    <mergeCell ref="H93:I93"/>
    <mergeCell ref="H94:I9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89:G89"/>
    <mergeCell ref="F92:G92"/>
    <mergeCell ref="F93:G93"/>
    <mergeCell ref="F94:G94"/>
    <mergeCell ref="F95:G95"/>
    <mergeCell ref="F96:G96"/>
    <mergeCell ref="F97:G97"/>
    <mergeCell ref="F107:G107"/>
    <mergeCell ref="F108:G108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136:G136"/>
    <mergeCell ref="H136:I136"/>
    <mergeCell ref="F163:I163"/>
    <mergeCell ref="F121:G121"/>
    <mergeCell ref="F122:G122"/>
    <mergeCell ref="F123:G123"/>
    <mergeCell ref="F124:G124"/>
    <mergeCell ref="H122:I122"/>
    <mergeCell ref="H123:I123"/>
    <mergeCell ref="H124:I124"/>
    <mergeCell ref="F109:G109"/>
    <mergeCell ref="F110:G110"/>
    <mergeCell ref="F111:G111"/>
    <mergeCell ref="C135:D135"/>
    <mergeCell ref="C136:D136"/>
    <mergeCell ref="C64:D64"/>
    <mergeCell ref="C89:D89"/>
    <mergeCell ref="C132:D132"/>
    <mergeCell ref="C133:D133"/>
    <mergeCell ref="C134:D134"/>
    <mergeCell ref="C129:D129"/>
    <mergeCell ref="C130:D130"/>
    <mergeCell ref="C131:D131"/>
    <mergeCell ref="C126:D126"/>
    <mergeCell ref="C127:D127"/>
    <mergeCell ref="C128:D128"/>
    <mergeCell ref="C123:D123"/>
    <mergeCell ref="C124:D124"/>
    <mergeCell ref="C125:D125"/>
    <mergeCell ref="C120:D120"/>
    <mergeCell ref="C121:D121"/>
    <mergeCell ref="C122:D122"/>
    <mergeCell ref="C117:D117"/>
    <mergeCell ref="C118:D118"/>
    <mergeCell ref="C119:D119"/>
    <mergeCell ref="C62:D62"/>
    <mergeCell ref="C63:D63"/>
    <mergeCell ref="C116:D116"/>
    <mergeCell ref="C59:D59"/>
    <mergeCell ref="C60:D60"/>
    <mergeCell ref="C61:D61"/>
    <mergeCell ref="C56:D56"/>
    <mergeCell ref="C57:D57"/>
    <mergeCell ref="C58:D58"/>
    <mergeCell ref="C87:D87"/>
    <mergeCell ref="F87:G87"/>
    <mergeCell ref="H87:I87"/>
    <mergeCell ref="L87:M87"/>
    <mergeCell ref="C88:D88"/>
    <mergeCell ref="F88:G88"/>
    <mergeCell ref="H88:I88"/>
    <mergeCell ref="L88:M88"/>
    <mergeCell ref="C52:D52"/>
    <mergeCell ref="L52:M52"/>
    <mergeCell ref="C53:D53"/>
    <mergeCell ref="F53:G53"/>
    <mergeCell ref="H53:I53"/>
    <mergeCell ref="L53:M53"/>
    <mergeCell ref="C54:D54"/>
    <mergeCell ref="F54:G54"/>
    <mergeCell ref="H54:I54"/>
    <mergeCell ref="L54:M54"/>
    <mergeCell ref="C55:D55"/>
    <mergeCell ref="F55:G55"/>
    <mergeCell ref="H55:I55"/>
    <mergeCell ref="L55:M55"/>
    <mergeCell ref="C84:D84"/>
    <mergeCell ref="C85:D85"/>
    <mergeCell ref="C86:D86"/>
    <mergeCell ref="C81:D81"/>
    <mergeCell ref="C82:D82"/>
    <mergeCell ref="C83:D83"/>
    <mergeCell ref="C78:D78"/>
    <mergeCell ref="C79:D79"/>
    <mergeCell ref="C80:D80"/>
    <mergeCell ref="C113:D113"/>
    <mergeCell ref="C114:D114"/>
    <mergeCell ref="C115:D115"/>
    <mergeCell ref="C110:D110"/>
    <mergeCell ref="C111:D111"/>
    <mergeCell ref="C112:D112"/>
    <mergeCell ref="C107:D107"/>
    <mergeCell ref="C108:D108"/>
    <mergeCell ref="C109:D109"/>
    <mergeCell ref="C95:D95"/>
    <mergeCell ref="C96:D96"/>
    <mergeCell ref="C97:D97"/>
    <mergeCell ref="C92:D92"/>
    <mergeCell ref="C93:D93"/>
    <mergeCell ref="C94:D94"/>
    <mergeCell ref="L140:M140"/>
    <mergeCell ref="L74:M74"/>
    <mergeCell ref="L75:M75"/>
    <mergeCell ref="L76:M76"/>
    <mergeCell ref="L77:M77"/>
    <mergeCell ref="L90:M90"/>
    <mergeCell ref="L91:M91"/>
    <mergeCell ref="L137:M137"/>
    <mergeCell ref="L138:M138"/>
    <mergeCell ref="L139:M139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95:M95"/>
    <mergeCell ref="L96:M96"/>
    <mergeCell ref="L97:M97"/>
    <mergeCell ref="L107:M107"/>
    <mergeCell ref="L108:M108"/>
    <mergeCell ref="L109:M109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H139:I139"/>
    <mergeCell ref="H140:I140"/>
    <mergeCell ref="F71:G71"/>
    <mergeCell ref="F72:G72"/>
    <mergeCell ref="F73:G73"/>
    <mergeCell ref="F74:G74"/>
    <mergeCell ref="F75:G75"/>
    <mergeCell ref="F76:G76"/>
    <mergeCell ref="F77:G77"/>
    <mergeCell ref="F90:G90"/>
    <mergeCell ref="F91:G91"/>
    <mergeCell ref="F137:G137"/>
    <mergeCell ref="F138:G138"/>
    <mergeCell ref="F139:G139"/>
    <mergeCell ref="F140:G140"/>
    <mergeCell ref="F98:G98"/>
    <mergeCell ref="H98:I98"/>
    <mergeCell ref="F99:G99"/>
    <mergeCell ref="H99:I99"/>
    <mergeCell ref="F100:G100"/>
    <mergeCell ref="H100:I100"/>
    <mergeCell ref="F101:G101"/>
    <mergeCell ref="H101:I101"/>
    <mergeCell ref="F102:G102"/>
    <mergeCell ref="H73:I73"/>
    <mergeCell ref="H74:I74"/>
    <mergeCell ref="H75:I75"/>
    <mergeCell ref="H76:I76"/>
    <mergeCell ref="H77:I77"/>
    <mergeCell ref="H90:I90"/>
    <mergeCell ref="H91:I91"/>
    <mergeCell ref="H137:I137"/>
    <mergeCell ref="H138:I138"/>
    <mergeCell ref="H102:I102"/>
    <mergeCell ref="H103:I103"/>
    <mergeCell ref="H104:I104"/>
    <mergeCell ref="H105:I105"/>
    <mergeCell ref="H106:I106"/>
    <mergeCell ref="F70:G70"/>
    <mergeCell ref="H65:I65"/>
    <mergeCell ref="H66:I66"/>
    <mergeCell ref="H67:I67"/>
    <mergeCell ref="H68:I68"/>
    <mergeCell ref="H69:I69"/>
    <mergeCell ref="H70:I70"/>
    <mergeCell ref="H71:I71"/>
    <mergeCell ref="H72:I72"/>
    <mergeCell ref="A1:X1"/>
    <mergeCell ref="A2:X2"/>
    <mergeCell ref="A3:X3"/>
    <mergeCell ref="A4:X4"/>
    <mergeCell ref="A5:X5"/>
    <mergeCell ref="A6:Z6"/>
    <mergeCell ref="A7:A8"/>
    <mergeCell ref="B7:B8"/>
    <mergeCell ref="C7:D8"/>
    <mergeCell ref="E7:E8"/>
    <mergeCell ref="F7:J7"/>
    <mergeCell ref="K7:N7"/>
    <mergeCell ref="O7:Q7"/>
    <mergeCell ref="R7:T7"/>
    <mergeCell ref="U7:W7"/>
    <mergeCell ref="X7:Y8"/>
    <mergeCell ref="F8:G8"/>
    <mergeCell ref="H8:I8"/>
    <mergeCell ref="L8:M8"/>
    <mergeCell ref="C9:D9"/>
    <mergeCell ref="F9:G9"/>
    <mergeCell ref="H9:I9"/>
    <mergeCell ref="L9:M9"/>
    <mergeCell ref="X9:Y9"/>
    <mergeCell ref="C10:D10"/>
    <mergeCell ref="F10:G10"/>
    <mergeCell ref="H10:I10"/>
    <mergeCell ref="L10:M10"/>
    <mergeCell ref="X10:Y10"/>
    <mergeCell ref="C11:D11"/>
    <mergeCell ref="F11:G11"/>
    <mergeCell ref="H11:I11"/>
    <mergeCell ref="L11:M11"/>
    <mergeCell ref="X11:Y11"/>
    <mergeCell ref="A12:D12"/>
    <mergeCell ref="F12:G12"/>
    <mergeCell ref="H12:I12"/>
    <mergeCell ref="L12:M12"/>
    <mergeCell ref="X12:Y12"/>
    <mergeCell ref="C13:D13"/>
    <mergeCell ref="F13:G13"/>
    <mergeCell ref="H13:I13"/>
    <mergeCell ref="L13:M13"/>
    <mergeCell ref="C14:D14"/>
    <mergeCell ref="F14:G14"/>
    <mergeCell ref="H14:I14"/>
    <mergeCell ref="L14:M14"/>
    <mergeCell ref="X14:Y14"/>
    <mergeCell ref="C15:Y15"/>
    <mergeCell ref="C16:I16"/>
    <mergeCell ref="K16:M16"/>
    <mergeCell ref="O16:P16"/>
    <mergeCell ref="R16:S16"/>
    <mergeCell ref="X16:Y16"/>
    <mergeCell ref="C17:D17"/>
    <mergeCell ref="F17:G17"/>
    <mergeCell ref="H17:I17"/>
    <mergeCell ref="L17:M17"/>
    <mergeCell ref="X17:Y17"/>
    <mergeCell ref="C18:D18"/>
    <mergeCell ref="F18:G18"/>
    <mergeCell ref="H18:I18"/>
    <mergeCell ref="L18:M18"/>
    <mergeCell ref="X18:Y18"/>
    <mergeCell ref="C19:D19"/>
    <mergeCell ref="F19:G19"/>
    <mergeCell ref="H19:I19"/>
    <mergeCell ref="L19:M19"/>
    <mergeCell ref="X19:Y19"/>
    <mergeCell ref="C20:I20"/>
    <mergeCell ref="K20:M20"/>
    <mergeCell ref="O20:P20"/>
    <mergeCell ref="R20:S20"/>
    <mergeCell ref="X20:Y20"/>
    <mergeCell ref="C21:D21"/>
    <mergeCell ref="F21:J28"/>
    <mergeCell ref="K21:N28"/>
    <mergeCell ref="X21:Y21"/>
    <mergeCell ref="C22:D22"/>
    <mergeCell ref="X22:Y22"/>
    <mergeCell ref="C28:D28"/>
    <mergeCell ref="X28:Y28"/>
    <mergeCell ref="C27:D27"/>
    <mergeCell ref="C29:I29"/>
    <mergeCell ref="K29:M29"/>
    <mergeCell ref="O29:P29"/>
    <mergeCell ref="R29:S29"/>
    <mergeCell ref="X29:Y29"/>
    <mergeCell ref="C30:D30"/>
    <mergeCell ref="F30:J32"/>
    <mergeCell ref="K30:N32"/>
    <mergeCell ref="X30:Y30"/>
    <mergeCell ref="C31:D31"/>
    <mergeCell ref="X31:Y31"/>
    <mergeCell ref="C32:D32"/>
    <mergeCell ref="X32:Y32"/>
    <mergeCell ref="A33:D33"/>
    <mergeCell ref="F33:G33"/>
    <mergeCell ref="H33:I33"/>
    <mergeCell ref="L33:M33"/>
    <mergeCell ref="X33:Y33"/>
    <mergeCell ref="C34:Y34"/>
    <mergeCell ref="C35:D35"/>
    <mergeCell ref="F35:G35"/>
    <mergeCell ref="H35:I35"/>
    <mergeCell ref="L35:M35"/>
    <mergeCell ref="X35:Y35"/>
    <mergeCell ref="C36:D36"/>
    <mergeCell ref="F36:G36"/>
    <mergeCell ref="H36:I36"/>
    <mergeCell ref="L36:M36"/>
    <mergeCell ref="X36:Y36"/>
    <mergeCell ref="A37:E37"/>
    <mergeCell ref="F37:G37"/>
    <mergeCell ref="H37:I37"/>
    <mergeCell ref="L37:M37"/>
    <mergeCell ref="X37:Y37"/>
    <mergeCell ref="C38:Y38"/>
    <mergeCell ref="C39:D39"/>
    <mergeCell ref="F39:G39"/>
    <mergeCell ref="H39:I39"/>
    <mergeCell ref="L39:M39"/>
    <mergeCell ref="X39:Y39"/>
    <mergeCell ref="C40:D40"/>
    <mergeCell ref="F40:G40"/>
    <mergeCell ref="H40:I40"/>
    <mergeCell ref="L40:M40"/>
    <mergeCell ref="X40:Y40"/>
    <mergeCell ref="C41:D41"/>
    <mergeCell ref="F41:G41"/>
    <mergeCell ref="H41:I41"/>
    <mergeCell ref="L41:M41"/>
    <mergeCell ref="X41:Y41"/>
    <mergeCell ref="A42:D42"/>
    <mergeCell ref="F42:G42"/>
    <mergeCell ref="H42:I42"/>
    <mergeCell ref="L42:M42"/>
    <mergeCell ref="X42:Y42"/>
    <mergeCell ref="C43:Y43"/>
    <mergeCell ref="C44:D44"/>
    <mergeCell ref="F44:G44"/>
    <mergeCell ref="H44:I44"/>
    <mergeCell ref="L44:M44"/>
    <mergeCell ref="X44:Y44"/>
    <mergeCell ref="C45:D45"/>
    <mergeCell ref="F45:G45"/>
    <mergeCell ref="H45:I45"/>
    <mergeCell ref="L45:M45"/>
    <mergeCell ref="X45:Y45"/>
    <mergeCell ref="C46:D46"/>
    <mergeCell ref="F46:G46"/>
    <mergeCell ref="H46:I46"/>
    <mergeCell ref="L46:M46"/>
    <mergeCell ref="X46:Y46"/>
    <mergeCell ref="C47:D47"/>
    <mergeCell ref="F47:G47"/>
    <mergeCell ref="H47:I47"/>
    <mergeCell ref="L47:M47"/>
    <mergeCell ref="X47:Y47"/>
    <mergeCell ref="A48:I48"/>
    <mergeCell ref="L48:M48"/>
    <mergeCell ref="X48:Y48"/>
    <mergeCell ref="C49:Y49"/>
    <mergeCell ref="C50:D50"/>
    <mergeCell ref="L50:M50"/>
    <mergeCell ref="X50:Y50"/>
    <mergeCell ref="C51:D51"/>
    <mergeCell ref="L51:M51"/>
    <mergeCell ref="X51:Y51"/>
    <mergeCell ref="C65:D65"/>
    <mergeCell ref="C66:D66"/>
    <mergeCell ref="C67:D67"/>
    <mergeCell ref="C68:D68"/>
    <mergeCell ref="C69:D69"/>
    <mergeCell ref="C70:D70"/>
    <mergeCell ref="C138:D138"/>
    <mergeCell ref="C139:D139"/>
    <mergeCell ref="C140:D140"/>
    <mergeCell ref="F65:G65"/>
    <mergeCell ref="F66:G66"/>
    <mergeCell ref="F67:G67"/>
    <mergeCell ref="F68:G68"/>
    <mergeCell ref="F69:G69"/>
    <mergeCell ref="C98:D98"/>
    <mergeCell ref="C99:D99"/>
    <mergeCell ref="C100:D100"/>
    <mergeCell ref="C101:D101"/>
    <mergeCell ref="C102:D102"/>
    <mergeCell ref="C103:D103"/>
    <mergeCell ref="F103:G103"/>
    <mergeCell ref="C104:D104"/>
    <mergeCell ref="F104:G104"/>
    <mergeCell ref="C105:D105"/>
    <mergeCell ref="F105:G105"/>
    <mergeCell ref="C106:D106"/>
    <mergeCell ref="F106:G106"/>
    <mergeCell ref="A141:G141"/>
    <mergeCell ref="H141:I141"/>
    <mergeCell ref="L141:M141"/>
    <mergeCell ref="X141:Y141"/>
    <mergeCell ref="C142:Y142"/>
    <mergeCell ref="C143:D143"/>
    <mergeCell ref="F143:G143"/>
    <mergeCell ref="H143:I143"/>
    <mergeCell ref="L143:M143"/>
    <mergeCell ref="X143:Y143"/>
    <mergeCell ref="C144:D144"/>
    <mergeCell ref="F144:G144"/>
    <mergeCell ref="H144:I144"/>
    <mergeCell ref="L144:M144"/>
    <mergeCell ref="X144:Y144"/>
    <mergeCell ref="C145:D145"/>
    <mergeCell ref="F145:G145"/>
    <mergeCell ref="H145:I145"/>
    <mergeCell ref="L145:M145"/>
    <mergeCell ref="X145:Y145"/>
    <mergeCell ref="A146:G146"/>
    <mergeCell ref="H146:I146"/>
    <mergeCell ref="L146:M146"/>
    <mergeCell ref="X146:Y146"/>
    <mergeCell ref="C147:Y147"/>
    <mergeCell ref="C148:D148"/>
    <mergeCell ref="F148:G148"/>
    <mergeCell ref="H148:I148"/>
    <mergeCell ref="L148:M148"/>
    <mergeCell ref="X148:Y148"/>
    <mergeCell ref="C149:D149"/>
    <mergeCell ref="F149:G149"/>
    <mergeCell ref="H149:I149"/>
    <mergeCell ref="L149:M149"/>
    <mergeCell ref="X149:Y149"/>
    <mergeCell ref="C150:D150"/>
    <mergeCell ref="F150:G150"/>
    <mergeCell ref="H150:I150"/>
    <mergeCell ref="L150:M150"/>
    <mergeCell ref="X150:Y150"/>
    <mergeCell ref="A151:D151"/>
    <mergeCell ref="F151:G151"/>
    <mergeCell ref="H151:I151"/>
    <mergeCell ref="L151:M151"/>
    <mergeCell ref="X151:Y151"/>
    <mergeCell ref="C152:D152"/>
    <mergeCell ref="E152:Y152"/>
    <mergeCell ref="C153:D153"/>
    <mergeCell ref="F153:J154"/>
    <mergeCell ref="K153:N154"/>
    <mergeCell ref="X153:Y153"/>
    <mergeCell ref="C154:D154"/>
    <mergeCell ref="X154:Y154"/>
    <mergeCell ref="A155:G155"/>
    <mergeCell ref="H155:I155"/>
    <mergeCell ref="L155:M155"/>
    <mergeCell ref="X155:Y155"/>
    <mergeCell ref="C156:D156"/>
    <mergeCell ref="E156:Y156"/>
    <mergeCell ref="C157:D157"/>
    <mergeCell ref="F157:J157"/>
    <mergeCell ref="K157:N157"/>
    <mergeCell ref="X157:Y157"/>
    <mergeCell ref="M163:Z163"/>
    <mergeCell ref="A158:D158"/>
    <mergeCell ref="F158:G158"/>
    <mergeCell ref="H158:I158"/>
    <mergeCell ref="L158:M158"/>
    <mergeCell ref="X158:Y158"/>
    <mergeCell ref="A159:D159"/>
    <mergeCell ref="F159:G159"/>
    <mergeCell ref="H159:I159"/>
    <mergeCell ref="L159:M159"/>
    <mergeCell ref="X159:Y159"/>
    <mergeCell ref="A164:Z164"/>
    <mergeCell ref="C23:D23"/>
    <mergeCell ref="C24:D24"/>
    <mergeCell ref="C25:D25"/>
    <mergeCell ref="C26:D26"/>
    <mergeCell ref="C71:D71"/>
    <mergeCell ref="C72:D72"/>
    <mergeCell ref="C73:D73"/>
    <mergeCell ref="C74:D74"/>
    <mergeCell ref="C75:D75"/>
    <mergeCell ref="C76:D76"/>
    <mergeCell ref="C77:D77"/>
    <mergeCell ref="C91:D91"/>
    <mergeCell ref="C90:D90"/>
    <mergeCell ref="C137:D137"/>
    <mergeCell ref="A160:Y160"/>
    <mergeCell ref="A161:D161"/>
    <mergeCell ref="F161:G161"/>
    <mergeCell ref="H161:I161"/>
    <mergeCell ref="L161:M161"/>
    <mergeCell ref="X161:Y161"/>
    <mergeCell ref="A162:Z162"/>
    <mergeCell ref="A163:C16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Пользователь</cp:lastModifiedBy>
  <dcterms:created xsi:type="dcterms:W3CDTF">2020-11-30T21:24:24Z</dcterms:created>
  <dcterms:modified xsi:type="dcterms:W3CDTF">2021-01-05T09:59:41Z</dcterms:modified>
</cp:coreProperties>
</file>