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90" windowWidth="13095" windowHeight="12405" activeTab="1"/>
  </bookViews>
  <sheets>
    <sheet name="Звіт" sheetId="1" r:id="rId1"/>
    <sheet name="Реєстр" sheetId="2" r:id="rId2"/>
  </sheets>
  <definedNames>
    <definedName name="_xlnm._FilterDatabase" localSheetId="0" hidden="1">Звіт!$A$19:$T$19</definedName>
  </definedNames>
  <calcPr calcId="145621"/>
  <extLst>
    <ext uri="GoogleSheetsCustomDataVersion1">
      <go:sheetsCustomData xmlns:go="http://customooxmlschemas.google.com/" r:id="rId6" roundtripDataSignature="AMtx7mgKfSRIHVibnl1bMFSfxWTLZh05ng=="/>
    </ext>
  </extLst>
</workbook>
</file>

<file path=xl/calcChain.xml><?xml version="1.0" encoding="utf-8"?>
<calcChain xmlns="http://schemas.openxmlformats.org/spreadsheetml/2006/main">
  <c r="D68" i="2" l="1"/>
  <c r="I129" i="2" l="1"/>
  <c r="I125" i="2"/>
  <c r="I126" i="2"/>
  <c r="I127" i="2"/>
  <c r="I124" i="2"/>
  <c r="I128" i="2"/>
  <c r="I64" i="2"/>
  <c r="I65" i="2"/>
  <c r="I63" i="2"/>
  <c r="P21" i="1"/>
  <c r="M21" i="1"/>
  <c r="G21" i="1"/>
  <c r="J21" i="1"/>
  <c r="P177" i="1"/>
  <c r="M177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O88" i="1"/>
  <c r="O138" i="1"/>
  <c r="P138" i="1" s="1"/>
  <c r="P137" i="1"/>
  <c r="O137" i="1"/>
  <c r="O136" i="1"/>
  <c r="P136" i="1" s="1"/>
  <c r="P135" i="1"/>
  <c r="O135" i="1"/>
  <c r="O134" i="1"/>
  <c r="P134" i="1" s="1"/>
  <c r="P133" i="1"/>
  <c r="O133" i="1"/>
  <c r="O132" i="1"/>
  <c r="P132" i="1" s="1"/>
  <c r="P131" i="1"/>
  <c r="O131" i="1"/>
  <c r="O130" i="1"/>
  <c r="P130" i="1" s="1"/>
  <c r="P129" i="1"/>
  <c r="O129" i="1"/>
  <c r="O128" i="1"/>
  <c r="P128" i="1" s="1"/>
  <c r="P127" i="1"/>
  <c r="O127" i="1"/>
  <c r="O126" i="1"/>
  <c r="P126" i="1" s="1"/>
  <c r="P125" i="1"/>
  <c r="O125" i="1"/>
  <c r="O124" i="1"/>
  <c r="P124" i="1" s="1"/>
  <c r="P123" i="1"/>
  <c r="O123" i="1"/>
  <c r="O122" i="1"/>
  <c r="P122" i="1" s="1"/>
  <c r="P121" i="1"/>
  <c r="O121" i="1"/>
  <c r="O120" i="1"/>
  <c r="P120" i="1" s="1"/>
  <c r="P119" i="1"/>
  <c r="O119" i="1"/>
  <c r="O118" i="1"/>
  <c r="P118" i="1" s="1"/>
  <c r="P117" i="1"/>
  <c r="O117" i="1"/>
  <c r="O116" i="1"/>
  <c r="P116" i="1" s="1"/>
  <c r="P115" i="1"/>
  <c r="O115" i="1"/>
  <c r="O114" i="1"/>
  <c r="P114" i="1" s="1"/>
  <c r="P113" i="1"/>
  <c r="O113" i="1"/>
  <c r="O112" i="1"/>
  <c r="P112" i="1" s="1"/>
  <c r="P111" i="1"/>
  <c r="O111" i="1"/>
  <c r="O110" i="1"/>
  <c r="P110" i="1" s="1"/>
  <c r="P109" i="1"/>
  <c r="O109" i="1"/>
  <c r="O108" i="1"/>
  <c r="P108" i="1" s="1"/>
  <c r="P107" i="1"/>
  <c r="O107" i="1"/>
  <c r="O106" i="1"/>
  <c r="P106" i="1" s="1"/>
  <c r="P105" i="1"/>
  <c r="O105" i="1"/>
  <c r="O104" i="1"/>
  <c r="P104" i="1" s="1"/>
  <c r="P103" i="1"/>
  <c r="O103" i="1"/>
  <c r="O102" i="1"/>
  <c r="P102" i="1" s="1"/>
  <c r="P101" i="1"/>
  <c r="O101" i="1"/>
  <c r="O100" i="1"/>
  <c r="P100" i="1" s="1"/>
  <c r="P99" i="1"/>
  <c r="O99" i="1"/>
  <c r="O98" i="1"/>
  <c r="P98" i="1" s="1"/>
  <c r="P97" i="1"/>
  <c r="O97" i="1"/>
  <c r="O96" i="1"/>
  <c r="P96" i="1" s="1"/>
  <c r="P95" i="1"/>
  <c r="O95" i="1"/>
  <c r="O94" i="1"/>
  <c r="P94" i="1" s="1"/>
  <c r="P93" i="1"/>
  <c r="O93" i="1"/>
  <c r="O92" i="1"/>
  <c r="P92" i="1" s="1"/>
  <c r="P91" i="1"/>
  <c r="O91" i="1"/>
  <c r="O90" i="1"/>
  <c r="P90" i="1" s="1"/>
  <c r="P89" i="1"/>
  <c r="O89" i="1"/>
  <c r="P88" i="1"/>
  <c r="L92" i="1"/>
  <c r="L128" i="1"/>
  <c r="L89" i="1"/>
  <c r="L90" i="1"/>
  <c r="M90" i="1" s="1"/>
  <c r="L91" i="1"/>
  <c r="L93" i="1"/>
  <c r="L94" i="1"/>
  <c r="M94" i="1" s="1"/>
  <c r="L95" i="1"/>
  <c r="L96" i="1"/>
  <c r="L97" i="1"/>
  <c r="L98" i="1"/>
  <c r="M98" i="1" s="1"/>
  <c r="L99" i="1"/>
  <c r="L100" i="1"/>
  <c r="L101" i="1"/>
  <c r="L102" i="1"/>
  <c r="M102" i="1" s="1"/>
  <c r="L103" i="1"/>
  <c r="L104" i="1"/>
  <c r="L105" i="1"/>
  <c r="L106" i="1"/>
  <c r="M106" i="1" s="1"/>
  <c r="L107" i="1"/>
  <c r="L108" i="1"/>
  <c r="L109" i="1"/>
  <c r="L110" i="1"/>
  <c r="M110" i="1" s="1"/>
  <c r="L111" i="1"/>
  <c r="L112" i="1"/>
  <c r="L113" i="1"/>
  <c r="L114" i="1"/>
  <c r="M114" i="1" s="1"/>
  <c r="L115" i="1"/>
  <c r="L116" i="1"/>
  <c r="L117" i="1"/>
  <c r="L118" i="1"/>
  <c r="M118" i="1" s="1"/>
  <c r="L119" i="1"/>
  <c r="L120" i="1"/>
  <c r="L121" i="1"/>
  <c r="L122" i="1"/>
  <c r="M122" i="1" s="1"/>
  <c r="L123" i="1"/>
  <c r="L124" i="1"/>
  <c r="L125" i="1"/>
  <c r="L126" i="1"/>
  <c r="M126" i="1" s="1"/>
  <c r="L127" i="1"/>
  <c r="L129" i="1"/>
  <c r="L130" i="1"/>
  <c r="M130" i="1" s="1"/>
  <c r="L131" i="1"/>
  <c r="L132" i="1"/>
  <c r="L133" i="1"/>
  <c r="L134" i="1"/>
  <c r="M134" i="1" s="1"/>
  <c r="L135" i="1"/>
  <c r="L136" i="1"/>
  <c r="L137" i="1"/>
  <c r="L138" i="1"/>
  <c r="M138" i="1" s="1"/>
  <c r="L88" i="1"/>
  <c r="M88" i="1" s="1"/>
  <c r="M137" i="1"/>
  <c r="M136" i="1"/>
  <c r="M135" i="1"/>
  <c r="M133" i="1"/>
  <c r="M132" i="1"/>
  <c r="M131" i="1"/>
  <c r="M129" i="1"/>
  <c r="M128" i="1"/>
  <c r="M127" i="1"/>
  <c r="M125" i="1"/>
  <c r="M124" i="1"/>
  <c r="M123" i="1"/>
  <c r="M121" i="1"/>
  <c r="M120" i="1"/>
  <c r="M119" i="1"/>
  <c r="M117" i="1"/>
  <c r="M116" i="1"/>
  <c r="M115" i="1"/>
  <c r="M113" i="1"/>
  <c r="M112" i="1"/>
  <c r="M111" i="1"/>
  <c r="M109" i="1"/>
  <c r="M108" i="1"/>
  <c r="M107" i="1"/>
  <c r="M105" i="1"/>
  <c r="M104" i="1"/>
  <c r="M103" i="1"/>
  <c r="M101" i="1"/>
  <c r="M100" i="1"/>
  <c r="M99" i="1"/>
  <c r="M97" i="1"/>
  <c r="M96" i="1"/>
  <c r="M95" i="1"/>
  <c r="M93" i="1"/>
  <c r="M92" i="1"/>
  <c r="M91" i="1"/>
  <c r="M89" i="1"/>
  <c r="I89" i="1"/>
  <c r="J138" i="1"/>
  <c r="I138" i="1"/>
  <c r="I137" i="1"/>
  <c r="J137" i="1" s="1"/>
  <c r="J136" i="1"/>
  <c r="I136" i="1"/>
  <c r="I135" i="1"/>
  <c r="J135" i="1" s="1"/>
  <c r="J134" i="1"/>
  <c r="I134" i="1"/>
  <c r="I133" i="1"/>
  <c r="J133" i="1" s="1"/>
  <c r="J132" i="1"/>
  <c r="I132" i="1"/>
  <c r="I131" i="1"/>
  <c r="J131" i="1" s="1"/>
  <c r="J130" i="1"/>
  <c r="I130" i="1"/>
  <c r="I129" i="1"/>
  <c r="J129" i="1" s="1"/>
  <c r="J128" i="1"/>
  <c r="I128" i="1"/>
  <c r="I127" i="1"/>
  <c r="J127" i="1" s="1"/>
  <c r="J126" i="1"/>
  <c r="I126" i="1"/>
  <c r="I125" i="1"/>
  <c r="J125" i="1" s="1"/>
  <c r="J124" i="1"/>
  <c r="I124" i="1"/>
  <c r="I123" i="1"/>
  <c r="J123" i="1" s="1"/>
  <c r="J122" i="1"/>
  <c r="I122" i="1"/>
  <c r="I121" i="1"/>
  <c r="J121" i="1" s="1"/>
  <c r="J120" i="1"/>
  <c r="I120" i="1"/>
  <c r="I119" i="1"/>
  <c r="J119" i="1" s="1"/>
  <c r="J118" i="1"/>
  <c r="I118" i="1"/>
  <c r="I117" i="1"/>
  <c r="J117" i="1" s="1"/>
  <c r="J116" i="1"/>
  <c r="I116" i="1"/>
  <c r="I115" i="1"/>
  <c r="J115" i="1" s="1"/>
  <c r="J114" i="1"/>
  <c r="I114" i="1"/>
  <c r="I113" i="1"/>
  <c r="J113" i="1" s="1"/>
  <c r="J112" i="1"/>
  <c r="I112" i="1"/>
  <c r="I111" i="1"/>
  <c r="J111" i="1" s="1"/>
  <c r="J110" i="1"/>
  <c r="I110" i="1"/>
  <c r="I109" i="1"/>
  <c r="J109" i="1" s="1"/>
  <c r="J108" i="1"/>
  <c r="I108" i="1"/>
  <c r="I107" i="1"/>
  <c r="J107" i="1" s="1"/>
  <c r="J106" i="1"/>
  <c r="I106" i="1"/>
  <c r="I105" i="1"/>
  <c r="J105" i="1" s="1"/>
  <c r="J104" i="1"/>
  <c r="I104" i="1"/>
  <c r="I103" i="1"/>
  <c r="J103" i="1" s="1"/>
  <c r="J102" i="1"/>
  <c r="I102" i="1"/>
  <c r="I101" i="1"/>
  <c r="J101" i="1" s="1"/>
  <c r="J100" i="1"/>
  <c r="I100" i="1"/>
  <c r="I99" i="1"/>
  <c r="J99" i="1" s="1"/>
  <c r="J98" i="1"/>
  <c r="I98" i="1"/>
  <c r="I97" i="1"/>
  <c r="J97" i="1" s="1"/>
  <c r="J96" i="1"/>
  <c r="I96" i="1"/>
  <c r="I95" i="1"/>
  <c r="J95" i="1" s="1"/>
  <c r="J94" i="1"/>
  <c r="I94" i="1"/>
  <c r="I93" i="1"/>
  <c r="J93" i="1" s="1"/>
  <c r="J92" i="1"/>
  <c r="I92" i="1"/>
  <c r="I91" i="1"/>
  <c r="J91" i="1" s="1"/>
  <c r="J90" i="1"/>
  <c r="I90" i="1"/>
  <c r="J89" i="1"/>
  <c r="J88" i="1"/>
  <c r="I88" i="1"/>
  <c r="F92" i="1"/>
  <c r="G92" i="1" s="1"/>
  <c r="F128" i="1"/>
  <c r="G128" i="1" s="1"/>
  <c r="F129" i="1"/>
  <c r="F138" i="1"/>
  <c r="F93" i="1"/>
  <c r="G138" i="1"/>
  <c r="F89" i="1"/>
  <c r="F90" i="1"/>
  <c r="F91" i="1"/>
  <c r="F94" i="1"/>
  <c r="F95" i="1"/>
  <c r="F96" i="1"/>
  <c r="G96" i="1" s="1"/>
  <c r="F97" i="1"/>
  <c r="F98" i="1"/>
  <c r="F99" i="1"/>
  <c r="F100" i="1"/>
  <c r="G100" i="1" s="1"/>
  <c r="F101" i="1"/>
  <c r="F102" i="1"/>
  <c r="F103" i="1"/>
  <c r="F104" i="1"/>
  <c r="G104" i="1" s="1"/>
  <c r="F105" i="1"/>
  <c r="F106" i="1"/>
  <c r="F107" i="1"/>
  <c r="F108" i="1"/>
  <c r="G108" i="1" s="1"/>
  <c r="F109" i="1"/>
  <c r="F110" i="1"/>
  <c r="F111" i="1"/>
  <c r="F112" i="1"/>
  <c r="G112" i="1" s="1"/>
  <c r="F113" i="1"/>
  <c r="F114" i="1"/>
  <c r="F115" i="1"/>
  <c r="F116" i="1"/>
  <c r="G116" i="1" s="1"/>
  <c r="F117" i="1"/>
  <c r="F118" i="1"/>
  <c r="F119" i="1"/>
  <c r="F120" i="1"/>
  <c r="G120" i="1" s="1"/>
  <c r="F121" i="1"/>
  <c r="F122" i="1"/>
  <c r="F123" i="1"/>
  <c r="F124" i="1"/>
  <c r="G124" i="1" s="1"/>
  <c r="F125" i="1"/>
  <c r="F126" i="1"/>
  <c r="F127" i="1"/>
  <c r="F130" i="1"/>
  <c r="F131" i="1"/>
  <c r="F132" i="1"/>
  <c r="G132" i="1" s="1"/>
  <c r="F133" i="1"/>
  <c r="F134" i="1"/>
  <c r="F135" i="1"/>
  <c r="F136" i="1"/>
  <c r="G136" i="1" s="1"/>
  <c r="F137" i="1"/>
  <c r="F88" i="1"/>
  <c r="G137" i="1"/>
  <c r="G135" i="1"/>
  <c r="G134" i="1"/>
  <c r="G133" i="1"/>
  <c r="G131" i="1"/>
  <c r="G130" i="1"/>
  <c r="G129" i="1"/>
  <c r="G127" i="1"/>
  <c r="G126" i="1"/>
  <c r="G125" i="1"/>
  <c r="G123" i="1"/>
  <c r="G122" i="1"/>
  <c r="G121" i="1"/>
  <c r="G119" i="1"/>
  <c r="G118" i="1"/>
  <c r="G117" i="1"/>
  <c r="G115" i="1"/>
  <c r="G114" i="1"/>
  <c r="G113" i="1"/>
  <c r="G111" i="1"/>
  <c r="G110" i="1"/>
  <c r="G109" i="1"/>
  <c r="G107" i="1"/>
  <c r="G106" i="1"/>
  <c r="G105" i="1"/>
  <c r="G103" i="1"/>
  <c r="G102" i="1"/>
  <c r="G101" i="1"/>
  <c r="G99" i="1"/>
  <c r="G98" i="1"/>
  <c r="G97" i="1"/>
  <c r="G95" i="1"/>
  <c r="G94" i="1"/>
  <c r="G93" i="1"/>
  <c r="G91" i="1"/>
  <c r="G90" i="1"/>
  <c r="G89" i="1"/>
  <c r="G88" i="1"/>
  <c r="G77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R53" i="1" s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Q53" i="1" s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J77" i="1"/>
  <c r="J76" i="1"/>
  <c r="J75" i="1"/>
  <c r="J74" i="1"/>
  <c r="R74" i="1" s="1"/>
  <c r="J73" i="1"/>
  <c r="J72" i="1"/>
  <c r="J71" i="1"/>
  <c r="J70" i="1"/>
  <c r="R70" i="1" s="1"/>
  <c r="J69" i="1"/>
  <c r="J68" i="1"/>
  <c r="J67" i="1"/>
  <c r="J66" i="1"/>
  <c r="R66" i="1" s="1"/>
  <c r="J65" i="1"/>
  <c r="J64" i="1"/>
  <c r="J63" i="1"/>
  <c r="J62" i="1"/>
  <c r="R62" i="1" s="1"/>
  <c r="J61" i="1"/>
  <c r="J60" i="1"/>
  <c r="J59" i="1"/>
  <c r="J58" i="1"/>
  <c r="R58" i="1" s="1"/>
  <c r="J57" i="1"/>
  <c r="J56" i="1"/>
  <c r="J55" i="1"/>
  <c r="J54" i="1"/>
  <c r="R54" i="1" s="1"/>
  <c r="J52" i="1"/>
  <c r="J51" i="1"/>
  <c r="J50" i="1"/>
  <c r="R50" i="1" s="1"/>
  <c r="J49" i="1"/>
  <c r="J48" i="1"/>
  <c r="J47" i="1"/>
  <c r="J46" i="1"/>
  <c r="R46" i="1" s="1"/>
  <c r="J45" i="1"/>
  <c r="J44" i="1"/>
  <c r="J43" i="1"/>
  <c r="J42" i="1"/>
  <c r="R42" i="1" s="1"/>
  <c r="J41" i="1"/>
  <c r="J40" i="1"/>
  <c r="J39" i="1"/>
  <c r="J38" i="1"/>
  <c r="R38" i="1" s="1"/>
  <c r="J37" i="1"/>
  <c r="J36" i="1"/>
  <c r="J35" i="1"/>
  <c r="J34" i="1"/>
  <c r="R34" i="1" s="1"/>
  <c r="J33" i="1"/>
  <c r="J32" i="1"/>
  <c r="J31" i="1"/>
  <c r="J30" i="1"/>
  <c r="R30" i="1" s="1"/>
  <c r="J29" i="1"/>
  <c r="J28" i="1"/>
  <c r="J27" i="1"/>
  <c r="G76" i="1"/>
  <c r="Q76" i="1" s="1"/>
  <c r="G75" i="1"/>
  <c r="Q75" i="1" s="1"/>
  <c r="G74" i="1"/>
  <c r="Q74" i="1" s="1"/>
  <c r="G73" i="1"/>
  <c r="Q73" i="1" s="1"/>
  <c r="G72" i="1"/>
  <c r="Q72" i="1" s="1"/>
  <c r="G71" i="1"/>
  <c r="Q71" i="1" s="1"/>
  <c r="G70" i="1"/>
  <c r="Q70" i="1" s="1"/>
  <c r="G69" i="1"/>
  <c r="Q69" i="1" s="1"/>
  <c r="G68" i="1"/>
  <c r="Q68" i="1" s="1"/>
  <c r="G67" i="1"/>
  <c r="Q67" i="1" s="1"/>
  <c r="G66" i="1"/>
  <c r="Q66" i="1" s="1"/>
  <c r="G65" i="1"/>
  <c r="Q65" i="1" s="1"/>
  <c r="G64" i="1"/>
  <c r="Q64" i="1" s="1"/>
  <c r="G63" i="1"/>
  <c r="Q63" i="1" s="1"/>
  <c r="G62" i="1"/>
  <c r="Q62" i="1" s="1"/>
  <c r="G61" i="1"/>
  <c r="Q61" i="1" s="1"/>
  <c r="G60" i="1"/>
  <c r="Q60" i="1" s="1"/>
  <c r="G59" i="1"/>
  <c r="Q59" i="1" s="1"/>
  <c r="G58" i="1"/>
  <c r="Q58" i="1" s="1"/>
  <c r="G57" i="1"/>
  <c r="Q57" i="1" s="1"/>
  <c r="G56" i="1"/>
  <c r="Q56" i="1" s="1"/>
  <c r="G55" i="1"/>
  <c r="Q55" i="1" s="1"/>
  <c r="G54" i="1"/>
  <c r="Q54" i="1" s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Q29" i="1" l="1"/>
  <c r="Q33" i="1"/>
  <c r="Q41" i="1"/>
  <c r="Q45" i="1"/>
  <c r="Q49" i="1"/>
  <c r="S58" i="1"/>
  <c r="S66" i="1"/>
  <c r="S70" i="1"/>
  <c r="S74" i="1"/>
  <c r="R32" i="1"/>
  <c r="R36" i="1"/>
  <c r="R40" i="1"/>
  <c r="R44" i="1"/>
  <c r="R48" i="1"/>
  <c r="R52" i="1"/>
  <c r="Q31" i="1"/>
  <c r="Q35" i="1"/>
  <c r="Q39" i="1"/>
  <c r="Q43" i="1"/>
  <c r="Q47" i="1"/>
  <c r="Q51" i="1"/>
  <c r="R55" i="1"/>
  <c r="S55" i="1" s="1"/>
  <c r="R59" i="1"/>
  <c r="S59" i="1" s="1"/>
  <c r="R63" i="1"/>
  <c r="S63" i="1" s="1"/>
  <c r="R67" i="1"/>
  <c r="S67" i="1" s="1"/>
  <c r="R71" i="1"/>
  <c r="S71" i="1" s="1"/>
  <c r="R75" i="1"/>
  <c r="S75" i="1" s="1"/>
  <c r="R29" i="1"/>
  <c r="R33" i="1"/>
  <c r="S33" i="1" s="1"/>
  <c r="R37" i="1"/>
  <c r="R41" i="1"/>
  <c r="S41" i="1" s="1"/>
  <c r="R45" i="1"/>
  <c r="S45" i="1" s="1"/>
  <c r="R49" i="1"/>
  <c r="S49" i="1" s="1"/>
  <c r="R57" i="1"/>
  <c r="S57" i="1" s="1"/>
  <c r="R61" i="1"/>
  <c r="S61" i="1" s="1"/>
  <c r="R65" i="1"/>
  <c r="S65" i="1" s="1"/>
  <c r="R69" i="1"/>
  <c r="S69" i="1" s="1"/>
  <c r="R73" i="1"/>
  <c r="S73" i="1" s="1"/>
  <c r="R77" i="1"/>
  <c r="R31" i="1"/>
  <c r="R35" i="1"/>
  <c r="R39" i="1"/>
  <c r="R43" i="1"/>
  <c r="R47" i="1"/>
  <c r="R51" i="1"/>
  <c r="R56" i="1"/>
  <c r="S56" i="1" s="1"/>
  <c r="R60" i="1"/>
  <c r="S60" i="1" s="1"/>
  <c r="R64" i="1"/>
  <c r="S64" i="1" s="1"/>
  <c r="R68" i="1"/>
  <c r="S68" i="1" s="1"/>
  <c r="R72" i="1"/>
  <c r="S72" i="1" s="1"/>
  <c r="R76" i="1"/>
  <c r="S76" i="1" s="1"/>
  <c r="Q77" i="1"/>
  <c r="Q37" i="1"/>
  <c r="S53" i="1"/>
  <c r="S54" i="1"/>
  <c r="Q32" i="1"/>
  <c r="S32" i="1" s="1"/>
  <c r="Q36" i="1"/>
  <c r="S36" i="1" s="1"/>
  <c r="Q40" i="1"/>
  <c r="Q44" i="1"/>
  <c r="Q48" i="1"/>
  <c r="S48" i="1" s="1"/>
  <c r="Q52" i="1"/>
  <c r="S52" i="1" s="1"/>
  <c r="S62" i="1"/>
  <c r="Q30" i="1"/>
  <c r="S30" i="1" s="1"/>
  <c r="Q34" i="1"/>
  <c r="S34" i="1" s="1"/>
  <c r="Q38" i="1"/>
  <c r="S38" i="1" s="1"/>
  <c r="Q42" i="1"/>
  <c r="S42" i="1" s="1"/>
  <c r="Q46" i="1"/>
  <c r="S46" i="1" s="1"/>
  <c r="Q50" i="1"/>
  <c r="S50" i="1" s="1"/>
  <c r="S44" i="1" l="1"/>
  <c r="S29" i="1"/>
  <c r="S40" i="1"/>
  <c r="S77" i="1"/>
  <c r="S47" i="1"/>
  <c r="S43" i="1"/>
  <c r="S39" i="1"/>
  <c r="S51" i="1"/>
  <c r="S37" i="1"/>
  <c r="S31" i="1"/>
  <c r="S35" i="1"/>
  <c r="I131" i="2" l="1"/>
  <c r="F131" i="2"/>
  <c r="D131" i="2"/>
  <c r="D132" i="2" s="1"/>
  <c r="I68" i="2"/>
  <c r="F68" i="2"/>
  <c r="F132" i="2" s="1"/>
  <c r="J178" i="1"/>
  <c r="G178" i="1"/>
  <c r="P178" i="1"/>
  <c r="Q177" i="1"/>
  <c r="Q178" i="1" s="1"/>
  <c r="J175" i="1"/>
  <c r="G175" i="1"/>
  <c r="P174" i="1"/>
  <c r="R174" i="1" s="1"/>
  <c r="M174" i="1"/>
  <c r="Q174" i="1" s="1"/>
  <c r="P173" i="1"/>
  <c r="R173" i="1" s="1"/>
  <c r="M173" i="1"/>
  <c r="Q173" i="1" s="1"/>
  <c r="S173" i="1" s="1"/>
  <c r="P170" i="1"/>
  <c r="M170" i="1"/>
  <c r="J170" i="1"/>
  <c r="G170" i="1"/>
  <c r="P169" i="1"/>
  <c r="M169" i="1"/>
  <c r="J169" i="1"/>
  <c r="G169" i="1"/>
  <c r="P168" i="1"/>
  <c r="P171" i="1" s="1"/>
  <c r="M168" i="1"/>
  <c r="M171" i="1" s="1"/>
  <c r="J168" i="1"/>
  <c r="G168" i="1"/>
  <c r="P165" i="1"/>
  <c r="M165" i="1"/>
  <c r="J165" i="1"/>
  <c r="G165" i="1"/>
  <c r="P164" i="1"/>
  <c r="M164" i="1"/>
  <c r="J164" i="1"/>
  <c r="G164" i="1"/>
  <c r="P163" i="1"/>
  <c r="P166" i="1" s="1"/>
  <c r="M163" i="1"/>
  <c r="J163" i="1"/>
  <c r="G163" i="1"/>
  <c r="P160" i="1"/>
  <c r="M160" i="1"/>
  <c r="J160" i="1"/>
  <c r="G160" i="1"/>
  <c r="P159" i="1"/>
  <c r="R159" i="1" s="1"/>
  <c r="M159" i="1"/>
  <c r="J159" i="1"/>
  <c r="G159" i="1"/>
  <c r="P158" i="1"/>
  <c r="M158" i="1"/>
  <c r="J158" i="1"/>
  <c r="G158" i="1"/>
  <c r="P155" i="1"/>
  <c r="M155" i="1"/>
  <c r="J155" i="1"/>
  <c r="G155" i="1"/>
  <c r="P154" i="1"/>
  <c r="R154" i="1" s="1"/>
  <c r="M154" i="1"/>
  <c r="J154" i="1"/>
  <c r="G154" i="1"/>
  <c r="P153" i="1"/>
  <c r="P156" i="1" s="1"/>
  <c r="M153" i="1"/>
  <c r="J153" i="1"/>
  <c r="G153" i="1"/>
  <c r="P150" i="1"/>
  <c r="M150" i="1"/>
  <c r="J150" i="1"/>
  <c r="G150" i="1"/>
  <c r="R149" i="1"/>
  <c r="P149" i="1"/>
  <c r="M149" i="1"/>
  <c r="J149" i="1"/>
  <c r="G149" i="1"/>
  <c r="Q149" i="1" s="1"/>
  <c r="S149" i="1" s="1"/>
  <c r="P148" i="1"/>
  <c r="M148" i="1"/>
  <c r="J148" i="1"/>
  <c r="G148" i="1"/>
  <c r="Q148" i="1" s="1"/>
  <c r="P147" i="1"/>
  <c r="M147" i="1"/>
  <c r="J147" i="1"/>
  <c r="G147" i="1"/>
  <c r="G151" i="1" s="1"/>
  <c r="P144" i="1"/>
  <c r="M144" i="1"/>
  <c r="J144" i="1"/>
  <c r="G144" i="1"/>
  <c r="P143" i="1"/>
  <c r="M143" i="1"/>
  <c r="J143" i="1"/>
  <c r="G143" i="1"/>
  <c r="P142" i="1"/>
  <c r="P145" i="1" s="1"/>
  <c r="M142" i="1"/>
  <c r="J142" i="1"/>
  <c r="G142" i="1"/>
  <c r="G145" i="1" s="1"/>
  <c r="P139" i="1"/>
  <c r="M139" i="1"/>
  <c r="J139" i="1"/>
  <c r="G139" i="1"/>
  <c r="P140" i="1"/>
  <c r="P85" i="1"/>
  <c r="R85" i="1" s="1"/>
  <c r="M85" i="1"/>
  <c r="Q85" i="1" s="1"/>
  <c r="P84" i="1"/>
  <c r="R84" i="1" s="1"/>
  <c r="M84" i="1"/>
  <c r="Q84" i="1" s="1"/>
  <c r="P83" i="1"/>
  <c r="R83" i="1" s="1"/>
  <c r="M83" i="1"/>
  <c r="Q83" i="1" s="1"/>
  <c r="P81" i="1"/>
  <c r="R81" i="1" s="1"/>
  <c r="M81" i="1"/>
  <c r="Q81" i="1" s="1"/>
  <c r="P80" i="1"/>
  <c r="R80" i="1" s="1"/>
  <c r="M80" i="1"/>
  <c r="Q80" i="1" s="1"/>
  <c r="P79" i="1"/>
  <c r="R79" i="1" s="1"/>
  <c r="M79" i="1"/>
  <c r="Q79" i="1" s="1"/>
  <c r="J26" i="1"/>
  <c r="J86" i="1" s="1"/>
  <c r="P22" i="1"/>
  <c r="M22" i="1"/>
  <c r="J22" i="1"/>
  <c r="G22" i="1"/>
  <c r="R21" i="1"/>
  <c r="R22" i="1" s="1"/>
  <c r="Q21" i="1"/>
  <c r="Q22" i="1" s="1"/>
  <c r="I132" i="2" l="1"/>
  <c r="Q139" i="1"/>
  <c r="R164" i="1"/>
  <c r="R139" i="1"/>
  <c r="S81" i="1"/>
  <c r="R78" i="1"/>
  <c r="R143" i="1"/>
  <c r="R144" i="1"/>
  <c r="R148" i="1"/>
  <c r="S148" i="1" s="1"/>
  <c r="Q153" i="1"/>
  <c r="Q154" i="1"/>
  <c r="Q158" i="1"/>
  <c r="Q159" i="1"/>
  <c r="S159" i="1" s="1"/>
  <c r="P161" i="1"/>
  <c r="M166" i="1"/>
  <c r="G166" i="1"/>
  <c r="R169" i="1"/>
  <c r="S174" i="1"/>
  <c r="S175" i="1" s="1"/>
  <c r="M178" i="1"/>
  <c r="S84" i="1"/>
  <c r="R82" i="1"/>
  <c r="S85" i="1"/>
  <c r="M161" i="1"/>
  <c r="M82" i="1"/>
  <c r="G140" i="1"/>
  <c r="P78" i="1"/>
  <c r="M145" i="1"/>
  <c r="S154" i="1"/>
  <c r="G161" i="1"/>
  <c r="R177" i="1"/>
  <c r="R178" i="1" s="1"/>
  <c r="G156" i="1"/>
  <c r="Q168" i="1"/>
  <c r="Q169" i="1"/>
  <c r="R175" i="1"/>
  <c r="P175" i="1"/>
  <c r="P82" i="1"/>
  <c r="M140" i="1"/>
  <c r="Q143" i="1"/>
  <c r="S143" i="1" s="1"/>
  <c r="Q144" i="1"/>
  <c r="S144" i="1" s="1"/>
  <c r="P151" i="1"/>
  <c r="M156" i="1"/>
  <c r="Q163" i="1"/>
  <c r="Q166" i="1" s="1"/>
  <c r="Q164" i="1"/>
  <c r="S164" i="1" s="1"/>
  <c r="G171" i="1"/>
  <c r="Q27" i="1"/>
  <c r="Q28" i="1"/>
  <c r="P26" i="1"/>
  <c r="R28" i="1"/>
  <c r="R27" i="1"/>
  <c r="G26" i="1"/>
  <c r="G86" i="1" s="1"/>
  <c r="Q78" i="1"/>
  <c r="S79" i="1"/>
  <c r="Q82" i="1"/>
  <c r="S83" i="1"/>
  <c r="M78" i="1"/>
  <c r="Q142" i="1"/>
  <c r="Q147" i="1"/>
  <c r="Q88" i="1"/>
  <c r="J145" i="1"/>
  <c r="J151" i="1"/>
  <c r="Q150" i="1"/>
  <c r="Q155" i="1"/>
  <c r="Q160" i="1"/>
  <c r="Q165" i="1"/>
  <c r="Q170" i="1"/>
  <c r="Q175" i="1"/>
  <c r="S21" i="1"/>
  <c r="S22" i="1" s="1"/>
  <c r="M26" i="1"/>
  <c r="S80" i="1"/>
  <c r="J140" i="1"/>
  <c r="R88" i="1"/>
  <c r="M151" i="1"/>
  <c r="R150" i="1"/>
  <c r="J156" i="1"/>
  <c r="R153" i="1"/>
  <c r="R155" i="1"/>
  <c r="J161" i="1"/>
  <c r="R158" i="1"/>
  <c r="R160" i="1"/>
  <c r="J166" i="1"/>
  <c r="R163" i="1"/>
  <c r="R165" i="1"/>
  <c r="J171" i="1"/>
  <c r="R168" i="1"/>
  <c r="R170" i="1"/>
  <c r="M175" i="1"/>
  <c r="R142" i="1"/>
  <c r="R147" i="1"/>
  <c r="S163" i="1" l="1"/>
  <c r="S166" i="1" s="1"/>
  <c r="S177" i="1"/>
  <c r="S178" i="1" s="1"/>
  <c r="R140" i="1"/>
  <c r="S139" i="1"/>
  <c r="Q171" i="1"/>
  <c r="S82" i="1"/>
  <c r="S168" i="1"/>
  <c r="R145" i="1"/>
  <c r="S169" i="1"/>
  <c r="S171" i="1" s="1"/>
  <c r="R156" i="1"/>
  <c r="S155" i="1"/>
  <c r="P86" i="1"/>
  <c r="P179" i="1" s="1"/>
  <c r="P181" i="1" s="1"/>
  <c r="S160" i="1"/>
  <c r="S78" i="1"/>
  <c r="M86" i="1"/>
  <c r="M179" i="1" s="1"/>
  <c r="M181" i="1" s="1"/>
  <c r="R161" i="1"/>
  <c r="J179" i="1"/>
  <c r="J181" i="1" s="1"/>
  <c r="G179" i="1"/>
  <c r="G181" i="1" s="1"/>
  <c r="S28" i="1"/>
  <c r="Q26" i="1"/>
  <c r="Q86" i="1" s="1"/>
  <c r="S27" i="1"/>
  <c r="R26" i="1"/>
  <c r="R86" i="1" s="1"/>
  <c r="S142" i="1"/>
  <c r="S145" i="1" s="1"/>
  <c r="Q145" i="1"/>
  <c r="Q161" i="1"/>
  <c r="Q140" i="1"/>
  <c r="S88" i="1"/>
  <c r="S158" i="1"/>
  <c r="S161" i="1" s="1"/>
  <c r="R151" i="1"/>
  <c r="R171" i="1"/>
  <c r="S170" i="1"/>
  <c r="S150" i="1"/>
  <c r="Q156" i="1"/>
  <c r="R166" i="1"/>
  <c r="S165" i="1"/>
  <c r="S147" i="1"/>
  <c r="S151" i="1" s="1"/>
  <c r="Q151" i="1"/>
  <c r="S153" i="1"/>
  <c r="S156" i="1" s="1"/>
  <c r="S140" i="1" l="1"/>
  <c r="S26" i="1"/>
  <c r="S86" i="1" s="1"/>
  <c r="R179" i="1"/>
  <c r="R181" i="1" s="1"/>
  <c r="Q179" i="1"/>
  <c r="Q181" i="1" s="1"/>
  <c r="S179" i="1" l="1"/>
  <c r="S181" i="1" s="1"/>
</calcChain>
</file>

<file path=xl/sharedStrings.xml><?xml version="1.0" encoding="utf-8"?>
<sst xmlns="http://schemas.openxmlformats.org/spreadsheetml/2006/main" count="1212" uniqueCount="377">
  <si>
    <t>до Договору про надання гранту інституційної підтримки</t>
  </si>
  <si>
    <t>ЗВІТ</t>
  </si>
  <si>
    <t>про надходження та використання коштів для реалізації проєкту інституційної підтримки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</si>
  <si>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</si>
  <si>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</si>
  <si>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</si>
  <si>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</si>
  <si>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</si>
  <si>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</si>
  <si>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</si>
  <si>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</si>
  <si>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</si>
  <si>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</si>
  <si>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</si>
  <si>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</si>
  <si>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</si>
  <si>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</si>
  <si>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</si>
  <si>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</si>
  <si>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</si>
  <si>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</si>
  <si>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</si>
  <si>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</si>
  <si>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</si>
  <si>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</si>
  <si>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</si>
  <si>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</si>
  <si>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</si>
  <si>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</si>
  <si>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</si>
  <si>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</si>
  <si>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</si>
  <si>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</si>
  <si>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</si>
  <si>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</si>
  <si>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</si>
  <si>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</si>
  <si>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</si>
  <si>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</si>
  <si>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</si>
  <si>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</si>
  <si>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</si>
  <si>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</si>
  <si>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</si>
  <si>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</si>
  <si>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</si>
  <si>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</si>
  <si>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</si>
  <si>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</si>
  <si>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</si>
  <si>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</si>
  <si>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</si>
  <si>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</si>
  <si>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</si>
  <si>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</si>
  <si>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</si>
  <si>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</si>
  <si>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</si>
  <si>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</si>
  <si>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</si>
  <si>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</si>
  <si>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</si>
  <si>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</si>
  <si>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</si>
  <si>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</si>
  <si>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</si>
  <si>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</si>
  <si>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</si>
  <si>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</si>
  <si>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</si>
  <si>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</si>
  <si>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</si>
  <si>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</si>
  <si>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</si>
  <si>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</si>
  <si>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</si>
  <si>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</si>
  <si>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</si>
  <si>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</si>
  <si>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</si>
  <si>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</si>
  <si>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Найменування техніки (з деталізацією технічних характеристик)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</si>
  <si>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</si>
  <si>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</si>
  <si>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</si>
  <si>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</si>
  <si>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</si>
  <si>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</si>
  <si>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</si>
  <si>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</si>
  <si>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Найменування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</si>
  <si>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</si>
  <si>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</si>
  <si>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</si>
  <si>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</si>
  <si>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</si>
  <si>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</si>
  <si>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</si>
  <si>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</si>
  <si>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</si>
  <si>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</si>
  <si>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</si>
  <si>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</si>
  <si>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</si>
  <si>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</si>
  <si>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</si>
  <si>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</si>
  <si>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</si>
  <si>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</si>
  <si>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</si>
  <si>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</si>
  <si>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</si>
  <si>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</si>
  <si>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</si>
  <si>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</si>
  <si>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</si>
  <si>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</si>
  <si>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</si>
  <si>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</si>
  <si>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</si>
  <si>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</si>
  <si>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</si>
  <si>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</si>
  <si>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</si>
  <si>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</si>
  <si>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</si>
  <si>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</si>
  <si>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</si>
  <si>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</si>
  <si>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</si>
  <si>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</si>
  <si>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</si>
  <si>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</si>
  <si>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</si>
  <si>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</si>
  <si>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</si>
  <si>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</si>
  <si>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</si>
  <si>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</si>
  <si>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</si>
  <si>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</si>
  <si>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</si>
  <si>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</si>
  <si>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</si>
  <si>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</si>
  <si>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</si>
  <si>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№ 3INST81-22886 від «27» жовтня 2020 р.</t>
  </si>
  <si>
    <t>Додаток № 4</t>
  </si>
  <si>
    <t>Беркута Сергій Іванович, електромонтер з обслуговування електроустановок  4 розряду</t>
  </si>
  <si>
    <t>Богатікова Марія Денисівна, менеджер із зв'язків із громадськістю</t>
  </si>
  <si>
    <t>Бондаренко Анастасія Олексіївна, менеджер з маркетингу</t>
  </si>
  <si>
    <t>Бохан Юрій Іванович, електромонтер з обслуговування електроустановок  4 розряду</t>
  </si>
  <si>
    <t>Вишнівський Анатолій Миколайович, слюсар-сантехнік 5 розряду</t>
  </si>
  <si>
    <t>Вієру Ольга Пилипівна, директор</t>
  </si>
  <si>
    <t>Гаврилюк Іван Васильович, начальник дільниці з ремонту, обслуговування електрообладнання, ліфтів та ескалаторів</t>
  </si>
  <si>
    <t>Гончарук Валерій Феодосійович, електромеханік</t>
  </si>
  <si>
    <t xml:space="preserve">Горська Аліса Сергіївна, завідувач сектору музейних фондів </t>
  </si>
  <si>
    <t>Гришанова Аліса Олексіївна, начальник відділу з розвитку</t>
  </si>
  <si>
    <t>Дарницька Галина Степанівна, адміністратор</t>
  </si>
  <si>
    <t>Довгалюк Микола Миколайович, начальник відділу охорони</t>
  </si>
  <si>
    <t>Дородько Ігор Валентинович, електромонтер з обслуговування електроустановок  4 розряду</t>
  </si>
  <si>
    <t>Ємцов Микола Вікторович, слюсар-сантехнік 6 розряду</t>
  </si>
  <si>
    <t>Єремєєв Валентин Борисович, електромонтер з обслуговування електроустановок  4 розряду</t>
  </si>
  <si>
    <t>Животенко Надія Володимирівна, завідувач складу</t>
  </si>
  <si>
    <t>Заїченко Ганна Володимирівна, менеджер із збуту</t>
  </si>
  <si>
    <t>Захарченко Ольга Борисівна, заступник головного бухгалтера</t>
  </si>
  <si>
    <t>Зубова Наталія Володимирівна, заступник директора з організації проведення заходів</t>
  </si>
  <si>
    <t>Казакова Анна Сергіївна, помічник директора</t>
  </si>
  <si>
    <t>Квітка Іван Васильович, заступник директора з технічних питань</t>
  </si>
  <si>
    <t>Кириченко Валерій Миколайович, Електромеханік</t>
  </si>
  <si>
    <t>Клименко Едуард Фролович, слюсар-сантехнік 6 розряду</t>
  </si>
  <si>
    <t>Клименко Ігор Едуардович, начальник відділу монтажно-оформлювальних робіт</t>
  </si>
  <si>
    <t>Клименко Світлана Іванівна, освітлювач</t>
  </si>
  <si>
    <t>Клопотенко Віктор Васильович, слюсар-сантехнік 5 розряду</t>
  </si>
  <si>
    <t>Колкутін Сергій Віталійович, звукорежисер</t>
  </si>
  <si>
    <t>Коломієць Павло Анатолійович, монтажник експозиції та художньо-оформлювальних робіт 6 розряду</t>
  </si>
  <si>
    <t>Короленко Ольга Вікторівна, менеджер із збуту</t>
  </si>
  <si>
    <t>Литвин Софія Іванівна, звукорежисер</t>
  </si>
  <si>
    <t>Лузан Халіда Тагарифівна, ліфтер 1 розряду</t>
  </si>
  <si>
    <t>Маноха Віктор Володимирович, слюсар-сантехнік 6 розряду</t>
  </si>
  <si>
    <t>Мизгаєв Олександр Васильович, начальник дільниці вентиляції та кондиціювання</t>
  </si>
  <si>
    <t>Носков Віталій Миколайович, адміністратор</t>
  </si>
  <si>
    <t>Оранська Катерина Миколаївна, начальник відділу забезпечення та проведення заходів</t>
  </si>
  <si>
    <t>Павленко Ірина Вікторівна, прибиральниця службових приміщень</t>
  </si>
  <si>
    <t>Панченко Дмитро Анатолійович, монтажник експозиції та художньо-оформлювальних робіт 6 розряду</t>
  </si>
  <si>
    <t>Панченко Євген Анатолійович, монтажник експозиції та художньо-оформлювальних робіт 6 розряду</t>
  </si>
  <si>
    <t>Панченко Людмила Романівна, прибиральниця службових приміщень</t>
  </si>
  <si>
    <t>Польський Вячеслав Петрович, слюсар-електрик з обслуговування та ремонту ескалаторів 3 розряду</t>
  </si>
  <si>
    <t>Рудова Катерина Михайлівна, ліфтер 1 розряду</t>
  </si>
  <si>
    <t>Савіна Оксана Миколаївна, головний бухгалтер</t>
  </si>
  <si>
    <t>Сарган Анатолій Олександрович, провідний інженер з охорони праці</t>
  </si>
  <si>
    <t>Соломко Марія Миколаївна, прибиральниця службових приміщень</t>
  </si>
  <si>
    <t>Сороченко Оксана Олександрівна, начальник відділу по роботі з партнерами</t>
  </si>
  <si>
    <t>Спольнік Дмитро Олександрович, електромонтажник з освітлення та освітлювальних мереж 5 розряду</t>
  </si>
  <si>
    <t>Товба Валентин Васильович, електромеханік</t>
  </si>
  <si>
    <t>Філіппов Віктор Володимирович, інженер з вентиляції  2 категорії</t>
  </si>
  <si>
    <t>Хоменко Юрій Миколайович, інженер з механізації та автоматизації виробничих процесів 2 категорії</t>
  </si>
  <si>
    <t xml:space="preserve">Чорний Дмитро Вікторович, начальник господарського відділу </t>
  </si>
  <si>
    <t>Юрчук Вадим Миколайович, начальник відділу автоматизованих систем керування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</si>
  <si>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</si>
  <si>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</si>
  <si>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</si>
  <si>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</si>
  <si>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</si>
  <si>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</si>
  <si>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</si>
  <si>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</si>
  <si>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</si>
  <si>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</si>
  <si>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</si>
  <si>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</si>
  <si>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</si>
  <si>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</si>
  <si>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</si>
  <si>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</si>
  <si>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</si>
  <si>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</si>
  <si>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</si>
  <si>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</si>
  <si>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</si>
  <si>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</si>
  <si>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</si>
  <si>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</si>
  <si>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</si>
  <si>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</si>
  <si>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</si>
  <si>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</si>
  <si>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</si>
  <si>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</si>
  <si>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</si>
  <si>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</si>
  <si>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</si>
  <si>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</si>
  <si>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</si>
  <si>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</si>
  <si>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</si>
  <si>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</si>
  <si>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</si>
  <si>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</si>
  <si>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</si>
  <si>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</si>
  <si>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</si>
  <si>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</si>
  <si>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</si>
  <si>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</si>
  <si>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</si>
  <si>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1.1.51</t>
  </si>
  <si>
    <t>Без розбіжностей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</si>
  <si>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</si>
  <si>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</si>
  <si>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</si>
  <si>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</si>
  <si>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</si>
  <si>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</si>
  <si>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</si>
  <si>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</si>
  <si>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</si>
  <si>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</si>
  <si>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</si>
  <si>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</si>
  <si>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</si>
  <si>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</si>
  <si>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</si>
  <si>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</si>
  <si>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</si>
  <si>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</si>
  <si>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</si>
  <si>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</si>
  <si>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</si>
  <si>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</si>
  <si>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</si>
  <si>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</si>
  <si>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</si>
  <si>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</si>
  <si>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</si>
  <si>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</si>
  <si>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</si>
  <si>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</si>
  <si>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</si>
  <si>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</si>
  <si>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</si>
  <si>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</si>
  <si>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</si>
  <si>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</si>
  <si>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</si>
  <si>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</si>
  <si>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</si>
  <si>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</si>
  <si>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</si>
  <si>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</si>
  <si>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</si>
  <si>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</si>
  <si>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</si>
  <si>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</si>
  <si>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</si>
  <si>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</si>
  <si>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</si>
  <si>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2.1.50</t>
  </si>
  <si>
    <t>2.1.51</t>
  </si>
  <si>
    <t>Головний бухгалтер</t>
  </si>
  <si>
    <t>Савіна О.М.</t>
  </si>
  <si>
    <t>Повна назва організації Грантоотримувача: Державне підприємство  "Національний центр ділового та культурного співробітництва "Український дім"</t>
  </si>
  <si>
    <t>за проектом Конкурсної програма «Інституційна підтримка»</t>
  </si>
  <si>
    <t>"30" грудня 2020 року</t>
  </si>
  <si>
    <t>-</t>
  </si>
  <si>
    <t>Платіжне доручення № 41 від 24.12.2020р., дата списання коштів з рахунку 24.12.2020р.)</t>
  </si>
  <si>
    <t>УДКСУ у Шевченківському районі ГУ ДКСУ у м. Києві (податок з доходів фізичних осіб), код ЄДРПОУ 37995466</t>
  </si>
  <si>
    <t>УДКСУ у Шевченківському районі ГУ ДКСУ у м. Києві (військовий збір), код ЄДРПОУ 37995466</t>
  </si>
  <si>
    <t>Платіжне доручення № 42 від 24.12.2020р., дата списання коштів з рахунку 24.12.2020р.)</t>
  </si>
  <si>
    <t>ГУ ДПС У М. КИЄВI (єдиний соціальний внесок), код ЄДРПОУ 43141267</t>
  </si>
  <si>
    <t>Платіжне доручення № 36 від 24.12.2020р., дата списання коштів з рахунку 24.12.2020р.)</t>
  </si>
  <si>
    <t>Профспілка працівників державних установ м.Києва (утриманий профспілковий внесок 30%)</t>
  </si>
  <si>
    <t>Профспілка працівників державних установ м.Києва (утриманий профспілковий внесок 70%)</t>
  </si>
  <si>
    <t>Платіжне доручення № 38 від 24.12.2020р., дата списання коштів з рахунку 24.12.2020р.)</t>
  </si>
  <si>
    <t>Платіжне доручення № 34 від 24.12.2020р., дата списання коштів з рахунку 24.12.2020р.)</t>
  </si>
  <si>
    <t xml:space="preserve">ТОВ «ДЖИ.ПІ.ЕЙ.УКРАЇНА»
Код ЄДРПОУ 24165740
</t>
  </si>
  <si>
    <t>Договір 2020-11-23 від 23.11.2020р</t>
  </si>
  <si>
    <t>Платіжне доручення № 4400 від 30.12.2020р., дата списання коштів з рахунку 30.12.2020р.)</t>
  </si>
  <si>
    <t>Оплата праці штатних працівників</t>
  </si>
  <si>
    <t>Беркута Сергій Іванович, ІПН 2286918015</t>
  </si>
  <si>
    <t>Богатікова Марія Денисівна, ІПН 3594803500</t>
  </si>
  <si>
    <t>Бондаренко Анастасія Олексіївна, ІПН 3493911683</t>
  </si>
  <si>
    <t>Бохан Юрій Іванович. ІПН 2109006135</t>
  </si>
  <si>
    <t>Вишнівський Анатолій Миколайович, ІПН 2009008771</t>
  </si>
  <si>
    <t>Вієру Ольга Пилипівна, ІПН 2439320187</t>
  </si>
  <si>
    <t>Гаврилюк Іван Васильович, ІПН 2161407037</t>
  </si>
  <si>
    <t>Гончарук Валерій Феодосійович, ІПН 2317706035</t>
  </si>
  <si>
    <t>Горська Аліса Сергіївна, ІПН 3232825885</t>
  </si>
  <si>
    <t>Гришанова Аліса Олексіївна, ІПН 3139500868</t>
  </si>
  <si>
    <t>Дарницька Галина Степанівна, ІПН 2005510365</t>
  </si>
  <si>
    <t>Довгалюк Микола Миколайович, 2628013036</t>
  </si>
  <si>
    <t>Дородько Ігор Валентинович, ІПН 2327605613</t>
  </si>
  <si>
    <t>Ємцов Микола Вікторович, ІПН 2868717933</t>
  </si>
  <si>
    <t>Єремєєв Валентин Борисович, ІПН 1915203511</t>
  </si>
  <si>
    <t>Животенко Надія Володимирівна, 2062107783</t>
  </si>
  <si>
    <t>Заїченко Ганна Володимирівна, 3178409208</t>
  </si>
  <si>
    <t>Захарченко Ольга Борисівна, ІПН 2173204368</t>
  </si>
  <si>
    <t>Зубова Наталія Володимирівна, ІПН 2856510760</t>
  </si>
  <si>
    <t>Казакова Анна Сергіївна, ІПН 3353713064</t>
  </si>
  <si>
    <t>Квітка Іван Васильович, ІПН 3072301939</t>
  </si>
  <si>
    <t>Кириченко Валерій Миколайови, ІПН 2005406237</t>
  </si>
  <si>
    <t>Клименко Едуард Фролович, ІПН 1488802533</t>
  </si>
  <si>
    <t>Клименко Ігор Едуардович, ІПН 2421902834</t>
  </si>
  <si>
    <t>Клименко Світлана Іванівна, ІПН 2455403445</t>
  </si>
  <si>
    <t>Клопотенко Віктор Васильович, ІПН 2086906890</t>
  </si>
  <si>
    <t>Колкутін Сергій Віталійович, ІПН 2240306553</t>
  </si>
  <si>
    <t>Коломієць Павло Анатолійович, ІПН 3067612635</t>
  </si>
  <si>
    <t>Короленко Ольга Вікторівна, ІПН 3160621165</t>
  </si>
  <si>
    <t>Литвин Софія Іванівна, ІПН 2089208728</t>
  </si>
  <si>
    <t>Лузан Халіда Тагарифівна, ІПН 2248118608</t>
  </si>
  <si>
    <t>Маноха Віктор Володимирович, ІПН 2300409494</t>
  </si>
  <si>
    <t>Мизгаєв Олександр Васильович, ІПН 2008931873</t>
  </si>
  <si>
    <t>Носков Віталій Миколайович, ІПН 2790404155</t>
  </si>
  <si>
    <t>Оранська Катерина Миколаївна, ІПН 2846412921</t>
  </si>
  <si>
    <t>Павленко Ірина Вікторівна, ІПН 2228203532</t>
  </si>
  <si>
    <t>Панченко Дмитро Анатолійович, ІПН 3164318815</t>
  </si>
  <si>
    <t>Панченко Євген Анатолійович, ІПН 3232521251</t>
  </si>
  <si>
    <t>Панченко Людмила Романівна, ІПН 2077018243</t>
  </si>
  <si>
    <t>Польський Вячеслав Петрович, ІПН 1870006034</t>
  </si>
  <si>
    <t>Рудова Катерина Михайлівна, ІПН 1770006268</t>
  </si>
  <si>
    <t>Савіна Оксана Миколаївна, ІПН 3132912881</t>
  </si>
  <si>
    <t>Сарган Анатолій Олександрович, ІПН 1473304653</t>
  </si>
  <si>
    <t>Соломко Марія Миколаївна, ІПН 1852606526</t>
  </si>
  <si>
    <t>Сороченко Оксана Олександрівна, ІПН 2519710247</t>
  </si>
  <si>
    <t>Спольнік Дмитро Олександрович, ІПН 2605211132</t>
  </si>
  <si>
    <t>Товба Валентин Васильович, ІПН 1987305759</t>
  </si>
  <si>
    <t>Філіппов Віктор Володимирович, ІПН 2024406359</t>
  </si>
  <si>
    <t>Хоменко Юрій Миколайович, ІПН 2394805715</t>
  </si>
  <si>
    <t>Чорний Дмитро Вікторович, ІПН 3081108535</t>
  </si>
  <si>
    <t>Юрчук Вадим Миколайович, ІПН 3083722598</t>
  </si>
  <si>
    <t>у період з 27 жовтня 2020 року по 30 грудня 2020 року</t>
  </si>
  <si>
    <t>РАЗОМ ПО ГРАНТУ ІНСТИТУЦІЙНОЇ ПІДТРИМКИ:</t>
  </si>
  <si>
    <t>Акт від 30.12.2020р.</t>
  </si>
  <si>
    <t xml:space="preserve">Директор ТОВ " ДЖИ.ПІ.ЕЙ.УКРАЇНА" </t>
  </si>
  <si>
    <t>Г.В. Сочинська</t>
  </si>
  <si>
    <t xml:space="preserve">сертифікат аудитора № А-0039 від 23.12.1993 р. </t>
  </si>
  <si>
    <t>Платіжне доручення № 39 від 24.12.2020р., зарплатна відомість № 5 від 24.12.2020р., дата списання коштів з рахунку 24.12.2020р.)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</si>
</sst>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4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b/>
      <i/>
      <sz val="12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0"/>
      <color theme="1"/>
      <name val="Arial"/>
      <family val="2"/>
      <charset val="204"/>
    </font>
    <font>
      <vertAlign val="subscript"/>
      <sz val="11"/>
      <color theme="1"/>
      <name val="Calibri"/>
      <family val="2"/>
      <charset val="204"/>
    </font>
    <font>
      <vertAlign val="subscript"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vertAlign val="superscript"/>
      <sz val="14"/>
      <color theme="1"/>
      <name val="Calibri"/>
      <family val="2"/>
      <charset val="204"/>
    </font>
    <font>
      <i/>
      <sz val="10"/>
      <color theme="1"/>
      <name val="Calibri"/>
      <family val="2"/>
      <charset val="204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ajor"/>
    </font>
    <font>
      <sz val="11"/>
      <name val="Calibri"/>
      <family val="2"/>
      <charset val="204"/>
      <scheme val="maj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0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25" fillId="0" borderId="0"/>
  </cellStyleXfs>
  <cellXfs count="28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vertical="top" wrapText="1"/>
    </xf>
    <xf numFmtId="165" fontId="9" fillId="4" borderId="22" xfId="0" applyNumberFormat="1" applyFont="1" applyFill="1" applyBorder="1" applyAlignment="1">
      <alignment vertical="top" wrapText="1"/>
    </xf>
    <xf numFmtId="3" fontId="9" fillId="4" borderId="19" xfId="0" applyNumberFormat="1" applyFont="1" applyFill="1" applyBorder="1" applyAlignment="1">
      <alignment vertical="top" wrapText="1"/>
    </xf>
    <xf numFmtId="4" fontId="9" fillId="4" borderId="20" xfId="0" applyNumberFormat="1" applyFont="1" applyFill="1" applyBorder="1" applyAlignment="1">
      <alignment vertical="top" wrapText="1"/>
    </xf>
    <xf numFmtId="4" fontId="9" fillId="4" borderId="21" xfId="0" applyNumberFormat="1" applyFont="1" applyFill="1" applyBorder="1" applyAlignment="1">
      <alignment horizontal="right" vertical="top" wrapText="1"/>
    </xf>
    <xf numFmtId="0" fontId="9" fillId="4" borderId="23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166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166" fontId="5" fillId="0" borderId="26" xfId="0" applyNumberFormat="1" applyFont="1" applyBorder="1" applyAlignment="1">
      <alignment vertical="center" wrapText="1"/>
    </xf>
    <xf numFmtId="166" fontId="5" fillId="0" borderId="27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167" fontId="11" fillId="4" borderId="29" xfId="0" applyNumberFormat="1" applyFont="1" applyFill="1" applyBorder="1" applyAlignment="1">
      <alignment vertical="top"/>
    </xf>
    <xf numFmtId="167" fontId="8" fillId="4" borderId="30" xfId="0" applyNumberFormat="1" applyFont="1" applyFill="1" applyBorder="1" applyAlignment="1">
      <alignment horizontal="center" vertical="top"/>
    </xf>
    <xf numFmtId="167" fontId="8" fillId="4" borderId="30" xfId="0" applyNumberFormat="1" applyFont="1" applyFill="1" applyBorder="1" applyAlignment="1">
      <alignment vertical="top"/>
    </xf>
    <xf numFmtId="167" fontId="8" fillId="4" borderId="31" xfId="0" applyNumberFormat="1" applyFont="1" applyFill="1" applyBorder="1" applyAlignment="1">
      <alignment vertical="top"/>
    </xf>
    <xf numFmtId="3" fontId="8" fillId="4" borderId="32" xfId="0" applyNumberFormat="1" applyFont="1" applyFill="1" applyBorder="1" applyAlignment="1">
      <alignment vertical="top"/>
    </xf>
    <xf numFmtId="4" fontId="8" fillId="4" borderId="33" xfId="0" applyNumberFormat="1" applyFont="1" applyFill="1" applyBorder="1" applyAlignment="1">
      <alignment vertical="top"/>
    </xf>
    <xf numFmtId="4" fontId="8" fillId="4" borderId="34" xfId="0" applyNumberFormat="1" applyFont="1" applyFill="1" applyBorder="1" applyAlignment="1">
      <alignment horizontal="right" vertical="top"/>
    </xf>
    <xf numFmtId="0" fontId="5" fillId="4" borderId="35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8" fillId="4" borderId="15" xfId="0" applyFont="1" applyFill="1" applyBorder="1" applyAlignment="1">
      <alignment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vertical="top" wrapText="1"/>
    </xf>
    <xf numFmtId="165" fontId="9" fillId="4" borderId="36" xfId="0" applyNumberFormat="1" applyFont="1" applyFill="1" applyBorder="1" applyAlignment="1">
      <alignment vertical="top" wrapText="1"/>
    </xf>
    <xf numFmtId="3" fontId="9" fillId="4" borderId="15" xfId="0" applyNumberFormat="1" applyFont="1" applyFill="1" applyBorder="1" applyAlignment="1">
      <alignment vertical="top" wrapText="1"/>
    </xf>
    <xf numFmtId="4" fontId="9" fillId="4" borderId="16" xfId="0" applyNumberFormat="1" applyFont="1" applyFill="1" applyBorder="1" applyAlignment="1">
      <alignment vertical="top" wrapText="1"/>
    </xf>
    <xf numFmtId="4" fontId="9" fillId="4" borderId="17" xfId="0" applyNumberFormat="1" applyFont="1" applyFill="1" applyBorder="1" applyAlignment="1">
      <alignment horizontal="right" vertical="top" wrapText="1"/>
    </xf>
    <xf numFmtId="0" fontId="9" fillId="4" borderId="18" xfId="0" applyFont="1" applyFill="1" applyBorder="1" applyAlignment="1">
      <alignment vertical="top" wrapText="1"/>
    </xf>
    <xf numFmtId="166" fontId="4" fillId="5" borderId="37" xfId="0" applyNumberFormat="1" applyFont="1" applyFill="1" applyBorder="1" applyAlignment="1">
      <alignment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166" fontId="4" fillId="5" borderId="38" xfId="0" applyNumberFormat="1" applyFont="1" applyFill="1" applyBorder="1" applyAlignment="1">
      <alignment horizontal="center" vertical="center" wrapText="1"/>
    </xf>
    <xf numFmtId="3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center" vertical="center" wrapText="1"/>
    </xf>
    <xf numFmtId="4" fontId="4" fillId="5" borderId="38" xfId="0" applyNumberFormat="1" applyFont="1" applyFill="1" applyBorder="1" applyAlignment="1">
      <alignment horizontal="right" vertical="center" wrapText="1"/>
    </xf>
    <xf numFmtId="0" fontId="4" fillId="5" borderId="18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5" borderId="29" xfId="0" applyNumberFormat="1" applyFont="1" applyFill="1" applyBorder="1" applyAlignment="1">
      <alignment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66" fontId="4" fillId="5" borderId="30" xfId="0" applyNumberFormat="1" applyFont="1" applyFill="1" applyBorder="1" applyAlignment="1">
      <alignment horizontal="center" vertical="center" wrapText="1"/>
    </xf>
    <xf numFmtId="3" fontId="4" fillId="5" borderId="30" xfId="0" applyNumberFormat="1" applyFont="1" applyFill="1" applyBorder="1" applyAlignment="1">
      <alignment horizontal="center" vertical="center" wrapText="1"/>
    </xf>
    <xf numFmtId="4" fontId="4" fillId="5" borderId="30" xfId="0" applyNumberFormat="1" applyFont="1" applyFill="1" applyBorder="1" applyAlignment="1">
      <alignment horizontal="center" vertical="center" wrapText="1"/>
    </xf>
    <xf numFmtId="4" fontId="4" fillId="5" borderId="39" xfId="0" applyNumberFormat="1" applyFont="1" applyFill="1" applyBorder="1" applyAlignment="1">
      <alignment horizontal="right" vertical="center" wrapText="1"/>
    </xf>
    <xf numFmtId="0" fontId="4" fillId="5" borderId="40" xfId="0" applyFont="1" applyFill="1" applyBorder="1" applyAlignment="1">
      <alignment vertical="center" wrapText="1"/>
    </xf>
    <xf numFmtId="166" fontId="4" fillId="0" borderId="41" xfId="0" applyNumberFormat="1" applyFont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166" fontId="5" fillId="0" borderId="43" xfId="0" applyNumberFormat="1" applyFont="1" applyBorder="1" applyAlignment="1">
      <alignment vertical="top" wrapText="1"/>
    </xf>
    <xf numFmtId="166" fontId="5" fillId="0" borderId="42" xfId="0" applyNumberFormat="1" applyFont="1" applyBorder="1" applyAlignment="1">
      <alignment horizontal="center" vertical="top" wrapText="1"/>
    </xf>
    <xf numFmtId="3" fontId="5" fillId="0" borderId="44" xfId="0" applyNumberFormat="1" applyFont="1" applyBorder="1" applyAlignment="1">
      <alignment horizontal="center" vertical="top" wrapText="1"/>
    </xf>
    <xf numFmtId="4" fontId="5" fillId="0" borderId="45" xfId="0" applyNumberFormat="1" applyFont="1" applyBorder="1" applyAlignment="1">
      <alignment horizontal="center" vertical="top" wrapText="1"/>
    </xf>
    <xf numFmtId="4" fontId="5" fillId="0" borderId="46" xfId="0" applyNumberFormat="1" applyFont="1" applyBorder="1" applyAlignment="1">
      <alignment horizontal="right" vertical="top" wrapText="1"/>
    </xf>
    <xf numFmtId="0" fontId="5" fillId="0" borderId="43" xfId="0" applyFont="1" applyBorder="1" applyAlignment="1">
      <alignment vertical="top" wrapText="1"/>
    </xf>
    <xf numFmtId="166" fontId="4" fillId="0" borderId="27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4" fillId="0" borderId="48" xfId="0" applyNumberFormat="1" applyFont="1" applyBorder="1" applyAlignment="1">
      <alignment vertical="top" wrapText="1"/>
    </xf>
    <xf numFmtId="49" fontId="4" fillId="0" borderId="49" xfId="0" applyNumberFormat="1" applyFont="1" applyBorder="1" applyAlignment="1">
      <alignment horizontal="center" vertical="top" wrapText="1"/>
    </xf>
    <xf numFmtId="166" fontId="5" fillId="0" borderId="50" xfId="0" applyNumberFormat="1" applyFont="1" applyBorder="1" applyAlignment="1">
      <alignment vertical="top" wrapText="1"/>
    </xf>
    <xf numFmtId="166" fontId="5" fillId="0" borderId="51" xfId="0" applyNumberFormat="1" applyFont="1" applyBorder="1" applyAlignment="1">
      <alignment horizontal="center" vertical="top" wrapText="1"/>
    </xf>
    <xf numFmtId="3" fontId="5" fillId="0" borderId="52" xfId="0" applyNumberFormat="1" applyFont="1" applyBorder="1" applyAlignment="1">
      <alignment horizontal="center" vertical="top" wrapText="1"/>
    </xf>
    <xf numFmtId="4" fontId="5" fillId="0" borderId="53" xfId="0" applyNumberFormat="1" applyFont="1" applyBorder="1" applyAlignment="1">
      <alignment horizontal="center" vertical="top" wrapText="1"/>
    </xf>
    <xf numFmtId="4" fontId="5" fillId="0" borderId="54" xfId="0" applyNumberFormat="1" applyFont="1" applyBorder="1" applyAlignment="1">
      <alignment horizontal="right" vertical="top" wrapText="1"/>
    </xf>
    <xf numFmtId="0" fontId="5" fillId="0" borderId="50" xfId="0" applyFont="1" applyBorder="1" applyAlignment="1">
      <alignment vertical="top" wrapText="1"/>
    </xf>
    <xf numFmtId="166" fontId="4" fillId="6" borderId="59" xfId="0" applyNumberFormat="1" applyFont="1" applyFill="1" applyBorder="1" applyAlignment="1">
      <alignment vertical="center"/>
    </xf>
    <xf numFmtId="49" fontId="4" fillId="6" borderId="39" xfId="0" applyNumberFormat="1" applyFont="1" applyFill="1" applyBorder="1" applyAlignment="1">
      <alignment horizontal="center" vertical="center"/>
    </xf>
    <xf numFmtId="166" fontId="5" fillId="6" borderId="60" xfId="0" applyNumberFormat="1" applyFont="1" applyFill="1" applyBorder="1" applyAlignment="1">
      <alignment vertical="center"/>
    </xf>
    <xf numFmtId="166" fontId="5" fillId="6" borderId="31" xfId="0" applyNumberFormat="1" applyFont="1" applyFill="1" applyBorder="1" applyAlignment="1">
      <alignment horizontal="center" vertical="center" wrapText="1"/>
    </xf>
    <xf numFmtId="3" fontId="5" fillId="6" borderId="59" xfId="0" applyNumberFormat="1" applyFont="1" applyFill="1" applyBorder="1" applyAlignment="1">
      <alignment horizontal="center" vertical="center" wrapText="1"/>
    </xf>
    <xf numFmtId="4" fontId="5" fillId="6" borderId="39" xfId="0" applyNumberFormat="1" applyFont="1" applyFill="1" applyBorder="1" applyAlignment="1">
      <alignment horizontal="center" vertical="center" wrapText="1"/>
    </xf>
    <xf numFmtId="4" fontId="5" fillId="6" borderId="60" xfId="0" applyNumberFormat="1" applyFont="1" applyFill="1" applyBorder="1" applyAlignment="1">
      <alignment horizontal="right" vertical="center" wrapText="1"/>
    </xf>
    <xf numFmtId="0" fontId="5" fillId="6" borderId="40" xfId="0" applyFont="1" applyFill="1" applyBorder="1" applyAlignment="1">
      <alignment vertical="center" wrapText="1"/>
    </xf>
    <xf numFmtId="4" fontId="4" fillId="5" borderId="30" xfId="0" applyNumberFormat="1" applyFont="1" applyFill="1" applyBorder="1" applyAlignment="1">
      <alignment horizontal="right" vertical="center" wrapText="1"/>
    </xf>
    <xf numFmtId="49" fontId="4" fillId="0" borderId="61" xfId="0" applyNumberFormat="1" applyFont="1" applyBorder="1" applyAlignment="1">
      <alignment horizontal="center" vertical="top" wrapText="1"/>
    </xf>
    <xf numFmtId="4" fontId="12" fillId="0" borderId="45" xfId="0" applyNumberFormat="1" applyFont="1" applyBorder="1" applyAlignment="1">
      <alignment horizontal="center" vertical="top" wrapText="1"/>
    </xf>
    <xf numFmtId="167" fontId="5" fillId="0" borderId="62" xfId="0" applyNumberFormat="1" applyFont="1" applyBorder="1" applyAlignment="1">
      <alignment vertical="top" wrapText="1"/>
    </xf>
    <xf numFmtId="166" fontId="6" fillId="5" borderId="29" xfId="0" applyNumberFormat="1" applyFont="1" applyFill="1" applyBorder="1" applyAlignment="1">
      <alignment vertical="center" wrapText="1"/>
    </xf>
    <xf numFmtId="167" fontId="5" fillId="0" borderId="25" xfId="0" applyNumberFormat="1" applyFont="1" applyBorder="1" applyAlignment="1">
      <alignment vertical="top" wrapText="1"/>
    </xf>
    <xf numFmtId="167" fontId="5" fillId="0" borderId="63" xfId="0" applyNumberFormat="1" applyFont="1" applyBorder="1" applyAlignment="1">
      <alignment vertical="top" wrapText="1"/>
    </xf>
    <xf numFmtId="166" fontId="6" fillId="6" borderId="59" xfId="0" applyNumberFormat="1" applyFont="1" applyFill="1" applyBorder="1" applyAlignment="1">
      <alignment vertical="center"/>
    </xf>
    <xf numFmtId="167" fontId="5" fillId="0" borderId="62" xfId="0" applyNumberFormat="1" applyFont="1" applyBorder="1" applyAlignment="1">
      <alignment horizontal="left" vertical="top" wrapText="1"/>
    </xf>
    <xf numFmtId="167" fontId="5" fillId="0" borderId="64" xfId="0" applyNumberFormat="1" applyFont="1" applyBorder="1" applyAlignment="1">
      <alignment horizontal="left" vertical="top" wrapText="1"/>
    </xf>
    <xf numFmtId="49" fontId="4" fillId="6" borderId="16" xfId="0" applyNumberFormat="1" applyFont="1" applyFill="1" applyBorder="1" applyAlignment="1">
      <alignment horizontal="center" vertical="center"/>
    </xf>
    <xf numFmtId="49" fontId="13" fillId="5" borderId="31" xfId="0" applyNumberFormat="1" applyFont="1" applyFill="1" applyBorder="1" applyAlignment="1">
      <alignment horizontal="center" wrapText="1"/>
    </xf>
    <xf numFmtId="166" fontId="14" fillId="5" borderId="65" xfId="0" applyNumberFormat="1" applyFont="1" applyFill="1" applyBorder="1" applyAlignment="1">
      <alignment wrapText="1"/>
    </xf>
    <xf numFmtId="49" fontId="13" fillId="0" borderId="61" xfId="0" applyNumberFormat="1" applyFont="1" applyBorder="1" applyAlignment="1">
      <alignment horizontal="center" vertical="top" wrapText="1"/>
    </xf>
    <xf numFmtId="167" fontId="0" fillId="0" borderId="6" xfId="0" applyNumberFormat="1" applyFont="1" applyBorder="1" applyAlignment="1">
      <alignment vertical="top" wrapText="1"/>
    </xf>
    <xf numFmtId="166" fontId="5" fillId="0" borderId="43" xfId="0" applyNumberFormat="1" applyFont="1" applyBorder="1" applyAlignment="1">
      <alignment horizontal="center" vertical="top" wrapText="1"/>
    </xf>
    <xf numFmtId="49" fontId="13" fillId="0" borderId="69" xfId="0" applyNumberFormat="1" applyFont="1" applyBorder="1" applyAlignment="1">
      <alignment horizontal="center" vertical="top" wrapText="1"/>
    </xf>
    <xf numFmtId="167" fontId="0" fillId="0" borderId="28" xfId="0" applyNumberFormat="1" applyFont="1" applyBorder="1" applyAlignment="1">
      <alignment vertical="top" wrapText="1"/>
    </xf>
    <xf numFmtId="49" fontId="4" fillId="6" borderId="71" xfId="0" applyNumberFormat="1" applyFont="1" applyFill="1" applyBorder="1" applyAlignment="1">
      <alignment horizontal="center" vertical="center"/>
    </xf>
    <xf numFmtId="166" fontId="5" fillId="6" borderId="34" xfId="0" applyNumberFormat="1" applyFont="1" applyFill="1" applyBorder="1" applyAlignment="1">
      <alignment vertical="center"/>
    </xf>
    <xf numFmtId="49" fontId="14" fillId="5" borderId="36" xfId="0" applyNumberFormat="1" applyFont="1" applyFill="1" applyBorder="1" applyAlignment="1">
      <alignment horizontal="center" wrapText="1"/>
    </xf>
    <xf numFmtId="49" fontId="14" fillId="0" borderId="31" xfId="0" applyNumberFormat="1" applyFont="1" applyBorder="1" applyAlignment="1">
      <alignment horizontal="center" vertical="top" wrapText="1"/>
    </xf>
    <xf numFmtId="167" fontId="0" fillId="0" borderId="72" xfId="0" applyNumberFormat="1" applyFont="1" applyBorder="1" applyAlignment="1">
      <alignment vertical="top" wrapText="1"/>
    </xf>
    <xf numFmtId="49" fontId="4" fillId="6" borderId="33" xfId="0" applyNumberFormat="1" applyFont="1" applyFill="1" applyBorder="1" applyAlignment="1">
      <alignment horizontal="center" vertical="center"/>
    </xf>
    <xf numFmtId="166" fontId="11" fillId="4" borderId="59" xfId="0" applyNumberFormat="1" applyFont="1" applyFill="1" applyBorder="1" applyAlignment="1">
      <alignment vertical="top"/>
    </xf>
    <xf numFmtId="166" fontId="8" fillId="4" borderId="39" xfId="0" applyNumberFormat="1" applyFont="1" applyFill="1" applyBorder="1" applyAlignment="1">
      <alignment horizontal="center" vertical="top"/>
    </xf>
    <xf numFmtId="166" fontId="8" fillId="4" borderId="60" xfId="0" applyNumberFormat="1" applyFont="1" applyFill="1" applyBorder="1" applyAlignment="1">
      <alignment vertical="top"/>
    </xf>
    <xf numFmtId="166" fontId="8" fillId="4" borderId="31" xfId="0" applyNumberFormat="1" applyFont="1" applyFill="1" applyBorder="1" applyAlignment="1">
      <alignment vertical="top"/>
    </xf>
    <xf numFmtId="3" fontId="8" fillId="4" borderId="59" xfId="0" applyNumberFormat="1" applyFont="1" applyFill="1" applyBorder="1" applyAlignment="1">
      <alignment vertical="top"/>
    </xf>
    <xf numFmtId="4" fontId="8" fillId="4" borderId="39" xfId="0" applyNumberFormat="1" applyFont="1" applyFill="1" applyBorder="1" applyAlignment="1">
      <alignment vertical="top"/>
    </xf>
    <xf numFmtId="4" fontId="8" fillId="4" borderId="60" xfId="0" applyNumberFormat="1" applyFont="1" applyFill="1" applyBorder="1" applyAlignment="1">
      <alignment horizontal="right" vertical="top"/>
    </xf>
    <xf numFmtId="0" fontId="8" fillId="4" borderId="40" xfId="0" applyFont="1" applyFill="1" applyBorder="1" applyAlignment="1">
      <alignment vertical="top" wrapText="1"/>
    </xf>
    <xf numFmtId="0" fontId="10" fillId="0" borderId="0" xfId="0" applyFont="1" applyAlignment="1">
      <alignment vertical="top"/>
    </xf>
    <xf numFmtId="166" fontId="5" fillId="0" borderId="74" xfId="0" applyNumberFormat="1" applyFont="1" applyBorder="1" applyAlignment="1">
      <alignment wrapText="1"/>
    </xf>
    <xf numFmtId="3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wrapText="1"/>
    </xf>
    <xf numFmtId="4" fontId="5" fillId="0" borderId="74" xfId="0" applyNumberFormat="1" applyFont="1" applyBorder="1" applyAlignment="1">
      <alignment horizontal="right" vertical="top" wrapText="1"/>
    </xf>
    <xf numFmtId="0" fontId="5" fillId="0" borderId="72" xfId="0" applyFont="1" applyBorder="1" applyAlignment="1">
      <alignment wrapText="1"/>
    </xf>
    <xf numFmtId="166" fontId="4" fillId="4" borderId="31" xfId="0" applyNumberFormat="1" applyFont="1" applyFill="1" applyBorder="1" applyAlignment="1">
      <alignment wrapText="1"/>
    </xf>
    <xf numFmtId="3" fontId="4" fillId="4" borderId="76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wrapText="1"/>
    </xf>
    <xf numFmtId="4" fontId="4" fillId="4" borderId="39" xfId="0" applyNumberFormat="1" applyFont="1" applyFill="1" applyBorder="1" applyAlignment="1">
      <alignment horizontal="right" vertical="top" wrapText="1"/>
    </xf>
    <xf numFmtId="3" fontId="4" fillId="4" borderId="39" xfId="0" applyNumberFormat="1" applyFont="1" applyFill="1" applyBorder="1" applyAlignment="1">
      <alignment wrapText="1"/>
    </xf>
    <xf numFmtId="4" fontId="4" fillId="4" borderId="77" xfId="0" applyNumberFormat="1" applyFont="1" applyFill="1" applyBorder="1" applyAlignment="1">
      <alignment horizontal="right" vertical="top" wrapText="1"/>
    </xf>
    <xf numFmtId="4" fontId="4" fillId="4" borderId="31" xfId="0" applyNumberFormat="1" applyFont="1" applyFill="1" applyBorder="1" applyAlignment="1">
      <alignment horizontal="right" vertical="top" wrapText="1"/>
    </xf>
    <xf numFmtId="0" fontId="4" fillId="4" borderId="4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70" xfId="0" applyFont="1" applyBorder="1" applyAlignment="1">
      <alignment wrapText="1"/>
    </xf>
    <xf numFmtId="3" fontId="5" fillId="0" borderId="70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3" fontId="17" fillId="0" borderId="0" xfId="0" applyNumberFormat="1" applyFont="1" applyAlignment="1">
      <alignment horizontal="center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/>
    <xf numFmtId="0" fontId="0" fillId="0" borderId="0" xfId="0" applyFont="1"/>
    <xf numFmtId="0" fontId="2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right" wrapText="1"/>
    </xf>
    <xf numFmtId="0" fontId="0" fillId="0" borderId="25" xfId="0" applyFont="1" applyBorder="1" applyAlignment="1">
      <alignment wrapText="1"/>
    </xf>
    <xf numFmtId="4" fontId="0" fillId="0" borderId="25" xfId="0" applyNumberFormat="1" applyFont="1" applyBorder="1"/>
    <xf numFmtId="0" fontId="2" fillId="0" borderId="0" xfId="0" applyFont="1" applyAlignment="1">
      <alignment wrapText="1"/>
    </xf>
    <xf numFmtId="4" fontId="2" fillId="0" borderId="25" xfId="0" applyNumberFormat="1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0" xfId="0" applyFont="1"/>
    <xf numFmtId="0" fontId="24" fillId="0" borderId="0" xfId="0" applyFont="1"/>
    <xf numFmtId="4" fontId="24" fillId="0" borderId="0" xfId="0" applyNumberFormat="1" applyFont="1"/>
    <xf numFmtId="0" fontId="26" fillId="0" borderId="81" xfId="1" applyNumberFormat="1" applyFont="1" applyBorder="1" applyAlignment="1">
      <alignment horizontal="left" vertical="top" wrapText="1" indent="2"/>
    </xf>
    <xf numFmtId="0" fontId="26" fillId="0" borderId="82" xfId="1" applyNumberFormat="1" applyFont="1" applyBorder="1" applyAlignment="1">
      <alignment horizontal="left" vertical="top" wrapText="1" indent="2"/>
    </xf>
    <xf numFmtId="0" fontId="26" fillId="0" borderId="83" xfId="1" applyNumberFormat="1" applyFont="1" applyBorder="1" applyAlignment="1">
      <alignment horizontal="left" vertical="top" wrapText="1" indent="2"/>
    </xf>
    <xf numFmtId="3" fontId="27" fillId="0" borderId="44" xfId="0" applyNumberFormat="1" applyFont="1" applyBorder="1" applyAlignment="1">
      <alignment horizontal="center" vertical="top" wrapText="1"/>
    </xf>
    <xf numFmtId="4" fontId="27" fillId="0" borderId="63" xfId="0" applyNumberFormat="1" applyFont="1" applyBorder="1" applyAlignment="1">
      <alignment horizontal="center" vertical="top" wrapText="1"/>
    </xf>
    <xf numFmtId="4" fontId="27" fillId="0" borderId="84" xfId="0" applyNumberFormat="1" applyFont="1" applyBorder="1" applyAlignment="1">
      <alignment horizontal="right" vertical="top" wrapText="1"/>
    </xf>
    <xf numFmtId="3" fontId="27" fillId="0" borderId="52" xfId="0" applyNumberFormat="1" applyFont="1" applyBorder="1" applyAlignment="1">
      <alignment horizontal="center" vertical="top" wrapText="1"/>
    </xf>
    <xf numFmtId="4" fontId="27" fillId="0" borderId="85" xfId="0" applyNumberFormat="1" applyFont="1" applyBorder="1" applyAlignment="1">
      <alignment horizontal="center" vertical="top" wrapText="1"/>
    </xf>
    <xf numFmtId="4" fontId="27" fillId="0" borderId="81" xfId="0" applyNumberFormat="1" applyFont="1" applyBorder="1" applyAlignment="1">
      <alignment horizontal="right" vertical="top" wrapText="1"/>
    </xf>
    <xf numFmtId="3" fontId="27" fillId="0" borderId="81" xfId="0" applyNumberFormat="1" applyFont="1" applyBorder="1" applyAlignment="1">
      <alignment horizontal="center" vertical="top" wrapText="1"/>
    </xf>
    <xf numFmtId="4" fontId="27" fillId="0" borderId="86" xfId="0" applyNumberFormat="1" applyFont="1" applyBorder="1" applyAlignment="1">
      <alignment horizontal="center" vertical="top" wrapText="1"/>
    </xf>
    <xf numFmtId="3" fontId="27" fillId="0" borderId="82" xfId="0" applyNumberFormat="1" applyFont="1" applyBorder="1" applyAlignment="1">
      <alignment horizontal="center" vertical="top" wrapText="1"/>
    </xf>
    <xf numFmtId="0" fontId="0" fillId="0" borderId="81" xfId="0" applyFont="1" applyBorder="1" applyAlignment="1"/>
    <xf numFmtId="3" fontId="27" fillId="0" borderId="87" xfId="0" applyNumberFormat="1" applyFont="1" applyBorder="1" applyAlignment="1">
      <alignment horizontal="center" vertical="top" wrapText="1"/>
    </xf>
    <xf numFmtId="4" fontId="27" fillId="0" borderId="88" xfId="0" applyNumberFormat="1" applyFont="1" applyBorder="1" applyAlignment="1">
      <alignment horizontal="center" vertical="top" wrapText="1"/>
    </xf>
    <xf numFmtId="4" fontId="27" fillId="0" borderId="89" xfId="0" applyNumberFormat="1" applyFont="1" applyBorder="1" applyAlignment="1">
      <alignment horizontal="right" vertical="top" wrapText="1"/>
    </xf>
    <xf numFmtId="3" fontId="27" fillId="0" borderId="90" xfId="0" applyNumberFormat="1" applyFont="1" applyBorder="1" applyAlignment="1">
      <alignment horizontal="center" vertical="top" wrapText="1"/>
    </xf>
    <xf numFmtId="3" fontId="27" fillId="0" borderId="91" xfId="0" applyNumberFormat="1" applyFont="1" applyBorder="1" applyAlignment="1">
      <alignment horizontal="center" vertical="top" wrapText="1"/>
    </xf>
    <xf numFmtId="0" fontId="26" fillId="0" borderId="92" xfId="1" applyNumberFormat="1" applyFont="1" applyBorder="1" applyAlignment="1">
      <alignment horizontal="left" vertical="top" wrapText="1" indent="2"/>
    </xf>
    <xf numFmtId="0" fontId="26" fillId="0" borderId="93" xfId="1" applyNumberFormat="1" applyFont="1" applyBorder="1" applyAlignment="1">
      <alignment horizontal="left" vertical="top" wrapText="1" indent="2"/>
    </xf>
    <xf numFmtId="0" fontId="26" fillId="0" borderId="94" xfId="1" applyNumberFormat="1" applyFont="1" applyBorder="1" applyAlignment="1">
      <alignment horizontal="left" vertical="top" wrapText="1" indent="2"/>
    </xf>
    <xf numFmtId="166" fontId="27" fillId="0" borderId="95" xfId="0" applyNumberFormat="1" applyFont="1" applyBorder="1" applyAlignment="1">
      <alignment horizontal="center" vertical="top" wrapText="1"/>
    </xf>
    <xf numFmtId="4" fontId="27" fillId="0" borderId="84" xfId="0" applyNumberFormat="1" applyFont="1" applyBorder="1" applyAlignment="1">
      <alignment horizontal="center" vertical="top" wrapText="1"/>
    </xf>
    <xf numFmtId="4" fontId="27" fillId="0" borderId="96" xfId="0" applyNumberFormat="1" applyFont="1" applyBorder="1" applyAlignment="1">
      <alignment horizontal="right" vertical="top" wrapText="1"/>
    </xf>
    <xf numFmtId="166" fontId="27" fillId="0" borderId="97" xfId="0" applyNumberFormat="1" applyFont="1" applyBorder="1" applyAlignment="1">
      <alignment horizontal="center" vertical="top" wrapText="1"/>
    </xf>
    <xf numFmtId="4" fontId="27" fillId="0" borderId="98" xfId="0" applyNumberFormat="1" applyFont="1" applyBorder="1" applyAlignment="1">
      <alignment horizontal="right" vertical="top" wrapText="1"/>
    </xf>
    <xf numFmtId="4" fontId="27" fillId="0" borderId="45" xfId="0" applyNumberFormat="1" applyFont="1" applyBorder="1" applyAlignment="1">
      <alignment horizontal="center" vertical="top" wrapText="1"/>
    </xf>
    <xf numFmtId="4" fontId="27" fillId="0" borderId="46" xfId="0" applyNumberFormat="1" applyFont="1" applyBorder="1" applyAlignment="1">
      <alignment horizontal="right" vertical="top" wrapText="1"/>
    </xf>
    <xf numFmtId="166" fontId="28" fillId="5" borderId="29" xfId="0" applyNumberFormat="1" applyFont="1" applyFill="1" applyBorder="1" applyAlignment="1">
      <alignment vertical="center" wrapText="1"/>
    </xf>
    <xf numFmtId="4" fontId="0" fillId="0" borderId="25" xfId="0" applyNumberFormat="1" applyFont="1" applyBorder="1" applyAlignment="1">
      <alignment vertical="top"/>
    </xf>
    <xf numFmtId="49" fontId="0" fillId="0" borderId="25" xfId="0" applyNumberFormat="1" applyFont="1" applyBorder="1" applyAlignment="1">
      <alignment horizontal="right" vertical="top" wrapText="1"/>
    </xf>
    <xf numFmtId="0" fontId="0" fillId="0" borderId="25" xfId="0" applyFont="1" applyBorder="1" applyAlignment="1">
      <alignment vertical="top" wrapText="1"/>
    </xf>
    <xf numFmtId="0" fontId="26" fillId="0" borderId="81" xfId="1" applyNumberFormat="1" applyFont="1" applyBorder="1" applyAlignment="1">
      <alignment horizontal="left" vertical="top" wrapText="1"/>
    </xf>
    <xf numFmtId="0" fontId="27" fillId="0" borderId="25" xfId="0" applyFont="1" applyBorder="1" applyAlignment="1">
      <alignment vertical="top" wrapText="1"/>
    </xf>
    <xf numFmtId="0" fontId="26" fillId="0" borderId="82" xfId="1" applyNumberFormat="1" applyFont="1" applyBorder="1" applyAlignment="1">
      <alignment horizontal="left" vertical="top" wrapText="1"/>
    </xf>
    <xf numFmtId="0" fontId="26" fillId="0" borderId="83" xfId="1" applyNumberFormat="1" applyFont="1" applyBorder="1" applyAlignment="1">
      <alignment horizontal="left" vertical="top" wrapText="1"/>
    </xf>
    <xf numFmtId="0" fontId="27" fillId="0" borderId="25" xfId="0" applyFont="1" applyBorder="1" applyAlignment="1">
      <alignment horizontal="left" vertical="top" wrapText="1"/>
    </xf>
    <xf numFmtId="4" fontId="27" fillId="0" borderId="25" xfId="0" applyNumberFormat="1" applyFont="1" applyBorder="1" applyAlignment="1">
      <alignment vertical="top"/>
    </xf>
    <xf numFmtId="0" fontId="27" fillId="0" borderId="25" xfId="0" applyFont="1" applyBorder="1" applyAlignment="1">
      <alignment horizontal="center" vertical="top" wrapText="1"/>
    </xf>
    <xf numFmtId="49" fontId="29" fillId="0" borderId="25" xfId="0" applyNumberFormat="1" applyFont="1" applyBorder="1" applyAlignment="1">
      <alignment horizontal="right" vertical="top" wrapText="1"/>
    </xf>
    <xf numFmtId="167" fontId="27" fillId="0" borderId="72" xfId="0" applyNumberFormat="1" applyFont="1" applyBorder="1" applyAlignment="1">
      <alignment vertical="top" wrapText="1"/>
    </xf>
    <xf numFmtId="49" fontId="27" fillId="0" borderId="25" xfId="0" applyNumberFormat="1" applyFont="1" applyBorder="1" applyAlignment="1">
      <alignment horizontal="right" vertical="top" wrapText="1"/>
    </xf>
    <xf numFmtId="0" fontId="0" fillId="0" borderId="0" xfId="0" applyFont="1" applyAlignment="1"/>
    <xf numFmtId="4" fontId="2" fillId="0" borderId="99" xfId="0" applyNumberFormat="1" applyFont="1" applyBorder="1" applyAlignment="1">
      <alignment wrapText="1"/>
    </xf>
    <xf numFmtId="0" fontId="2" fillId="0" borderId="99" xfId="0" applyFont="1" applyBorder="1" applyAlignment="1">
      <alignment wrapText="1"/>
    </xf>
    <xf numFmtId="0" fontId="0" fillId="0" borderId="81" xfId="0" applyFont="1" applyBorder="1"/>
    <xf numFmtId="4" fontId="30" fillId="0" borderId="81" xfId="0" applyNumberFormat="1" applyFont="1" applyBorder="1"/>
    <xf numFmtId="0" fontId="33" fillId="0" borderId="101" xfId="0" applyFont="1" applyBorder="1" applyAlignment="1">
      <alignment vertical="center" wrapText="1"/>
    </xf>
    <xf numFmtId="0" fontId="33" fillId="0" borderId="102" xfId="0" applyFont="1" applyBorder="1" applyAlignment="1">
      <alignment horizontal="right" vertical="center" wrapText="1"/>
    </xf>
    <xf numFmtId="0" fontId="0" fillId="0" borderId="0" xfId="0" applyFont="1" applyAlignment="1"/>
    <xf numFmtId="0" fontId="2" fillId="0" borderId="0" xfId="0" applyFont="1" applyBorder="1" applyAlignment="1">
      <alignment horizontal="right" wrapText="1"/>
    </xf>
    <xf numFmtId="0" fontId="7" fillId="0" borderId="0" xfId="0" applyFont="1" applyBorder="1"/>
    <xf numFmtId="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166" fontId="8" fillId="4" borderId="73" xfId="0" applyNumberFormat="1" applyFont="1" applyFill="1" applyBorder="1" applyAlignment="1">
      <alignment horizontal="left" wrapText="1"/>
    </xf>
    <xf numFmtId="0" fontId="7" fillId="0" borderId="74" xfId="0" applyFont="1" applyBorder="1"/>
    <xf numFmtId="0" fontId="7" fillId="0" borderId="75" xfId="0" applyFont="1" applyBorder="1"/>
    <xf numFmtId="3" fontId="5" fillId="0" borderId="78" xfId="0" applyNumberFormat="1" applyFont="1" applyBorder="1" applyAlignment="1">
      <alignment horizontal="center" wrapText="1"/>
    </xf>
    <xf numFmtId="0" fontId="7" fillId="0" borderId="78" xfId="0" applyFont="1" applyBorder="1"/>
    <xf numFmtId="0" fontId="6" fillId="2" borderId="4" xfId="0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6" xfId="0" applyFont="1" applyBorder="1"/>
    <xf numFmtId="167" fontId="5" fillId="0" borderId="0" xfId="0" applyNumberFormat="1" applyFont="1" applyAlignment="1">
      <alignment horizontal="center" wrapText="1"/>
    </xf>
    <xf numFmtId="0" fontId="0" fillId="0" borderId="0" xfId="0" applyFont="1" applyAlignment="1"/>
    <xf numFmtId="3" fontId="5" fillId="0" borderId="55" xfId="0" applyNumberFormat="1" applyFont="1" applyBorder="1" applyAlignment="1">
      <alignment horizontal="center" vertical="center" wrapText="1"/>
    </xf>
    <xf numFmtId="0" fontId="7" fillId="0" borderId="50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8" xfId="0" applyFont="1" applyBorder="1"/>
    <xf numFmtId="3" fontId="5" fillId="0" borderId="66" xfId="0" applyNumberFormat="1" applyFont="1" applyBorder="1" applyAlignment="1">
      <alignment horizontal="center" vertical="center" wrapText="1"/>
    </xf>
    <xf numFmtId="0" fontId="7" fillId="0" borderId="67" xfId="0" applyFont="1" applyBorder="1"/>
    <xf numFmtId="0" fontId="7" fillId="0" borderId="68" xfId="0" applyFont="1" applyBorder="1"/>
    <xf numFmtId="0" fontId="7" fillId="0" borderId="41" xfId="0" applyFont="1" applyBorder="1"/>
    <xf numFmtId="0" fontId="7" fillId="0" borderId="70" xfId="0" applyFont="1" applyBorder="1"/>
    <xf numFmtId="0" fontId="7" fillId="0" borderId="43" xfId="0" applyFont="1" applyBorder="1"/>
    <xf numFmtId="4" fontId="5" fillId="0" borderId="63" xfId="0" applyNumberFormat="1" applyFont="1" applyBorder="1" applyAlignment="1">
      <alignment horizontal="center" vertical="center" wrapText="1"/>
    </xf>
    <xf numFmtId="166" fontId="5" fillId="0" borderId="7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7" fillId="0" borderId="14" xfId="0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3" fontId="4" fillId="2" borderId="3" xfId="0" applyNumberFormat="1" applyFont="1" applyFill="1" applyBorder="1" applyAlignment="1">
      <alignment horizontal="center" vertical="center" wrapText="1"/>
    </xf>
    <xf numFmtId="0" fontId="7" fillId="0" borderId="10" xfId="0" applyFont="1" applyBorder="1"/>
    <xf numFmtId="0" fontId="31" fillId="0" borderId="86" xfId="0" applyFont="1" applyBorder="1" applyAlignment="1">
      <alignment horizontal="right" wrapText="1"/>
    </xf>
    <xf numFmtId="0" fontId="31" fillId="0" borderId="82" xfId="0" applyFont="1" applyBorder="1" applyAlignment="1">
      <alignment horizontal="right" wrapText="1"/>
    </xf>
    <xf numFmtId="0" fontId="33" fillId="0" borderId="103" xfId="0" applyFont="1" applyBorder="1" applyAlignment="1">
      <alignment horizontal="center" vertical="center" wrapText="1"/>
    </xf>
    <xf numFmtId="0" fontId="33" fillId="0" borderId="100" xfId="0" applyFont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" fillId="0" borderId="62" xfId="0" applyFont="1" applyBorder="1" applyAlignment="1">
      <alignment horizontal="right" wrapText="1"/>
    </xf>
    <xf numFmtId="0" fontId="7" fillId="0" borderId="79" xfId="0" applyFont="1" applyBorder="1"/>
    <xf numFmtId="0" fontId="2" fillId="5" borderId="62" xfId="0" applyFont="1" applyFill="1" applyBorder="1" applyAlignment="1">
      <alignment horizontal="center" vertical="center" wrapText="1"/>
    </xf>
    <xf numFmtId="0" fontId="7" fillId="0" borderId="80" xfId="0" applyFont="1" applyBorder="1"/>
    <xf numFmtId="4" fontId="2" fillId="5" borderId="62" xfId="0" applyNumberFormat="1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right" wrapText="1"/>
    </xf>
    <xf numFmtId="0" fontId="32" fillId="0" borderId="78" xfId="0" applyFont="1" applyBorder="1"/>
    <xf numFmtId="0" fontId="5" fillId="0" borderId="25" xfId="0" applyFont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</cellXfs>
  <cellStyles count="2">
    <cellStyle name="Обычный" xfId="0" builtinId="0"/>
    <cellStyle name="Обычный_Кошторис  витр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0</xdr:row>
      <xdr:rowOff>142875</xdr:rowOff>
    </xdr:from>
    <xdr:ext cx="1990725" cy="16383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L1098"/>
  <sheetViews>
    <sheetView workbookViewId="0">
      <selection activeCell="F29" sqref="F29"/>
    </sheetView>
  </sheetViews>
  <sheetFormatPr defaultColWidth="12.625" defaultRowHeight="15" customHeight="1" x14ac:dyDescent="0.2"/>
  <cols>
    <col min="1" max="1" width="9.625" customWidth="1"/>
    <col min="2" max="2" width="6.5" customWidth="1"/>
    <col min="3" max="3" width="29.5" customWidth="1"/>
    <col min="4" max="4" width="9.375" customWidth="1"/>
    <col min="5" max="5" width="10.625" customWidth="1"/>
    <col min="6" max="6" width="14.25" customWidth="1"/>
    <col min="7" max="7" width="13.5" customWidth="1"/>
    <col min="8" max="8" width="10.625" customWidth="1"/>
    <col min="9" max="9" width="14.25" customWidth="1"/>
    <col min="10" max="10" width="13.5" customWidth="1"/>
    <col min="11" max="11" width="10.625" customWidth="1"/>
    <col min="12" max="12" width="14.25" customWidth="1"/>
    <col min="13" max="13" width="13.5" customWidth="1"/>
    <col min="14" max="14" width="10.625" customWidth="1"/>
    <col min="15" max="15" width="14.25" customWidth="1"/>
    <col min="16" max="19" width="13.5" customWidth="1"/>
    <col min="20" max="20" width="22.125" customWidth="1"/>
    <col min="21" max="38" width="5" customWidth="1"/>
  </cols>
  <sheetData>
    <row r="1" spans="1:38" x14ac:dyDescent="0.2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8" x14ac:dyDescent="0.2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147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8" x14ac:dyDescent="0.2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8" x14ac:dyDescent="0.2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146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8" x14ac:dyDescent="0.2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8" x14ac:dyDescent="0.2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x14ac:dyDescent="0.2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 x14ac:dyDescent="0.2">
      <c r="A12" s="259" t="s">
        <v>1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 x14ac:dyDescent="0.2">
      <c r="A13" s="259" t="s">
        <v>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 x14ac:dyDescent="0.2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260" t="s">
        <v>301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 x14ac:dyDescent="0.25">
      <c r="A17" s="261" t="s">
        <v>3</v>
      </c>
      <c r="B17" s="263" t="s">
        <v>4</v>
      </c>
      <c r="C17" s="263" t="s">
        <v>5</v>
      </c>
      <c r="D17" s="265" t="s">
        <v>6</v>
      </c>
      <c r="E17" s="237" t="s">
        <v>7</v>
      </c>
      <c r="F17" s="238"/>
      <c r="G17" s="239"/>
      <c r="H17" s="237" t="s">
        <v>8</v>
      </c>
      <c r="I17" s="238"/>
      <c r="J17" s="239"/>
      <c r="K17" s="237" t="s">
        <v>9</v>
      </c>
      <c r="L17" s="238"/>
      <c r="M17" s="239"/>
      <c r="N17" s="237" t="s">
        <v>10</v>
      </c>
      <c r="O17" s="238"/>
      <c r="P17" s="239"/>
      <c r="Q17" s="256" t="s">
        <v>11</v>
      </c>
      <c r="R17" s="238"/>
      <c r="S17" s="239"/>
      <c r="T17" s="257" t="s">
        <v>12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 x14ac:dyDescent="0.25">
      <c r="A18" s="262"/>
      <c r="B18" s="264"/>
      <c r="C18" s="264"/>
      <c r="D18" s="266"/>
      <c r="E18" s="16" t="s">
        <v>13</v>
      </c>
      <c r="F18" s="17" t="s">
        <v>14</v>
      </c>
      <c r="G18" s="18" t="s">
        <v>15</v>
      </c>
      <c r="H18" s="16" t="s">
        <v>13</v>
      </c>
      <c r="I18" s="17" t="s">
        <v>14</v>
      </c>
      <c r="J18" s="18" t="s">
        <v>16</v>
      </c>
      <c r="K18" s="16" t="s">
        <v>13</v>
      </c>
      <c r="L18" s="17" t="s">
        <v>14</v>
      </c>
      <c r="M18" s="18" t="s">
        <v>17</v>
      </c>
      <c r="N18" s="16" t="s">
        <v>13</v>
      </c>
      <c r="O18" s="17" t="s">
        <v>14</v>
      </c>
      <c r="P18" s="18" t="s">
        <v>18</v>
      </c>
      <c r="Q18" s="18" t="s">
        <v>19</v>
      </c>
      <c r="R18" s="18" t="s">
        <v>20</v>
      </c>
      <c r="S18" s="18" t="s">
        <v>21</v>
      </c>
      <c r="T18" s="258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19" t="s">
        <v>22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 x14ac:dyDescent="0.2">
      <c r="A20" s="25" t="s">
        <v>23</v>
      </c>
      <c r="B20" s="26" t="s">
        <v>24</v>
      </c>
      <c r="C20" s="27" t="s">
        <v>25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x14ac:dyDescent="0.2">
      <c r="A21" s="34" t="s">
        <v>26</v>
      </c>
      <c r="B21" s="35" t="s">
        <v>27</v>
      </c>
      <c r="C21" s="36" t="s">
        <v>28</v>
      </c>
      <c r="D21" s="37" t="s">
        <v>29</v>
      </c>
      <c r="E21" s="38"/>
      <c r="F21" s="39"/>
      <c r="G21" s="40">
        <f>G86+G140</f>
        <v>327161.86765000003</v>
      </c>
      <c r="H21" s="38"/>
      <c r="I21" s="39"/>
      <c r="J21" s="40">
        <f>J86+J140</f>
        <v>327161.86765000003</v>
      </c>
      <c r="K21" s="38"/>
      <c r="L21" s="39"/>
      <c r="M21" s="40">
        <f>M86+M140+M178</f>
        <v>672838.13127800007</v>
      </c>
      <c r="N21" s="38"/>
      <c r="O21" s="39"/>
      <c r="P21" s="40">
        <f>P86+P140+P178</f>
        <v>672838.13127800007</v>
      </c>
      <c r="Q21" s="40">
        <f>G21+M21</f>
        <v>999999.9989280001</v>
      </c>
      <c r="R21" s="40">
        <f>J21+P21</f>
        <v>999999.9989280001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x14ac:dyDescent="0.2">
      <c r="A22" s="42" t="s">
        <v>30</v>
      </c>
      <c r="B22" s="43"/>
      <c r="C22" s="44"/>
      <c r="D22" s="45"/>
      <c r="E22" s="46"/>
      <c r="F22" s="47"/>
      <c r="G22" s="48">
        <f>SUM(G21)</f>
        <v>327161.86765000003</v>
      </c>
      <c r="H22" s="46"/>
      <c r="I22" s="47"/>
      <c r="J22" s="48">
        <f>SUM(J21)</f>
        <v>327161.86765000003</v>
      </c>
      <c r="K22" s="46"/>
      <c r="L22" s="47"/>
      <c r="M22" s="48">
        <f>SUM(M21)</f>
        <v>672838.13127800007</v>
      </c>
      <c r="N22" s="46"/>
      <c r="O22" s="47"/>
      <c r="P22" s="48">
        <f t="shared" ref="P22:S22" si="0">SUM(P21)</f>
        <v>672838.13127800007</v>
      </c>
      <c r="Q22" s="48">
        <f t="shared" si="0"/>
        <v>999999.9989280001</v>
      </c>
      <c r="R22" s="48">
        <f t="shared" si="0"/>
        <v>999999.9989280001</v>
      </c>
      <c r="S22" s="48">
        <f t="shared" si="0"/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x14ac:dyDescent="0.2">
      <c r="A23" s="240"/>
      <c r="B23" s="241"/>
      <c r="C23" s="241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 x14ac:dyDescent="0.2">
      <c r="A24" s="55" t="s">
        <v>23</v>
      </c>
      <c r="B24" s="56" t="s">
        <v>31</v>
      </c>
      <c r="C24" s="57" t="s">
        <v>32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 x14ac:dyDescent="0.2">
      <c r="A25" s="63" t="s">
        <v>26</v>
      </c>
      <c r="B25" s="64" t="s">
        <v>27</v>
      </c>
      <c r="C25" s="63" t="s">
        <v>33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 x14ac:dyDescent="0.2">
      <c r="A26" s="71" t="s">
        <v>34</v>
      </c>
      <c r="B26" s="72" t="s">
        <v>35</v>
      </c>
      <c r="C26" s="71" t="s">
        <v>36</v>
      </c>
      <c r="D26" s="73"/>
      <c r="E26" s="74"/>
      <c r="F26" s="75"/>
      <c r="G26" s="76">
        <f>SUM(G27:G77)</f>
        <v>268698.65000000002</v>
      </c>
      <c r="H26" s="74"/>
      <c r="I26" s="75"/>
      <c r="J26" s="76">
        <f>SUM(J27:J77)</f>
        <v>268698.65000000002</v>
      </c>
      <c r="K26" s="74"/>
      <c r="L26" s="75"/>
      <c r="M26" s="76">
        <f>SUM(M27:M77)</f>
        <v>541165.60000000009</v>
      </c>
      <c r="N26" s="74"/>
      <c r="O26" s="75"/>
      <c r="P26" s="76">
        <f>SUM(P27:P77)</f>
        <v>541165.60000000009</v>
      </c>
      <c r="Q26" s="76">
        <f>SUM(Q27:Q77)</f>
        <v>809864.25</v>
      </c>
      <c r="R26" s="76">
        <f>SUM(R27:R77)</f>
        <v>809864.25</v>
      </c>
      <c r="S26" s="76">
        <f>SUM(S27:S77)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 x14ac:dyDescent="0.2">
      <c r="A27" s="78" t="s">
        <v>37</v>
      </c>
      <c r="B27" s="79" t="s">
        <v>38</v>
      </c>
      <c r="C27" s="178" t="s">
        <v>148</v>
      </c>
      <c r="D27" s="81" t="s">
        <v>40</v>
      </c>
      <c r="E27" s="181"/>
      <c r="F27" s="182"/>
      <c r="G27" s="183">
        <f>E27*F27</f>
        <v>0</v>
      </c>
      <c r="H27" s="181"/>
      <c r="I27" s="182"/>
      <c r="J27" s="183">
        <f>H27*I27</f>
        <v>0</v>
      </c>
      <c r="K27" s="194">
        <v>2</v>
      </c>
      <c r="L27" s="182">
        <v>2799.84</v>
      </c>
      <c r="M27" s="183">
        <f t="shared" ref="M27:M77" si="1">K27*L27</f>
        <v>5599.68</v>
      </c>
      <c r="N27" s="194">
        <v>2</v>
      </c>
      <c r="O27" s="182">
        <v>2799.84</v>
      </c>
      <c r="P27" s="183">
        <f t="shared" ref="P27:P77" si="2">N27*O27</f>
        <v>5599.68</v>
      </c>
      <c r="Q27" s="84">
        <f t="shared" ref="Q27:Q77" si="3">G27+M27</f>
        <v>5599.68</v>
      </c>
      <c r="R27" s="84">
        <f t="shared" ref="R27:R77" si="4">J27+P27</f>
        <v>5599.68</v>
      </c>
      <c r="S27" s="84">
        <f t="shared" ref="S27:S77" si="5">Q27-R27</f>
        <v>0</v>
      </c>
      <c r="T27" s="85" t="s">
        <v>247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 x14ac:dyDescent="0.2">
      <c r="A28" s="86" t="s">
        <v>37</v>
      </c>
      <c r="B28" s="87" t="s">
        <v>41</v>
      </c>
      <c r="C28" s="178" t="s">
        <v>149</v>
      </c>
      <c r="D28" s="81" t="s">
        <v>40</v>
      </c>
      <c r="E28" s="184">
        <v>2</v>
      </c>
      <c r="F28" s="185">
        <v>3739.21</v>
      </c>
      <c r="G28" s="186">
        <f t="shared" ref="G28:G76" si="6">E28*F28</f>
        <v>7478.42</v>
      </c>
      <c r="H28" s="184">
        <v>2</v>
      </c>
      <c r="I28" s="185">
        <v>3739.21</v>
      </c>
      <c r="J28" s="186">
        <f t="shared" ref="J28:J52" si="7">H28*I28</f>
        <v>7478.42</v>
      </c>
      <c r="K28" s="195">
        <v>2</v>
      </c>
      <c r="L28" s="185">
        <v>3736</v>
      </c>
      <c r="M28" s="186">
        <f t="shared" si="1"/>
        <v>7472</v>
      </c>
      <c r="N28" s="195">
        <v>2</v>
      </c>
      <c r="O28" s="185">
        <v>3736</v>
      </c>
      <c r="P28" s="186">
        <f t="shared" si="2"/>
        <v>7472</v>
      </c>
      <c r="Q28" s="84">
        <f t="shared" si="3"/>
        <v>14950.42</v>
      </c>
      <c r="R28" s="84">
        <f t="shared" si="4"/>
        <v>14950.42</v>
      </c>
      <c r="S28" s="84">
        <f t="shared" si="5"/>
        <v>0</v>
      </c>
      <c r="T28" s="85" t="s">
        <v>247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x14ac:dyDescent="0.2">
      <c r="A29" s="86" t="s">
        <v>37</v>
      </c>
      <c r="B29" s="87" t="s">
        <v>42</v>
      </c>
      <c r="C29" s="178" t="s">
        <v>150</v>
      </c>
      <c r="D29" s="81" t="s">
        <v>40</v>
      </c>
      <c r="E29" s="187">
        <v>2</v>
      </c>
      <c r="F29" s="188">
        <v>3739.21</v>
      </c>
      <c r="G29" s="186">
        <f t="shared" si="6"/>
        <v>7478.42</v>
      </c>
      <c r="H29" s="187">
        <v>2</v>
      </c>
      <c r="I29" s="188">
        <v>3739.21</v>
      </c>
      <c r="J29" s="186">
        <f t="shared" si="7"/>
        <v>7478.42</v>
      </c>
      <c r="K29" s="189">
        <v>2</v>
      </c>
      <c r="L29" s="188">
        <v>3736</v>
      </c>
      <c r="M29" s="186">
        <f t="shared" si="1"/>
        <v>7472</v>
      </c>
      <c r="N29" s="189">
        <v>2</v>
      </c>
      <c r="O29" s="188">
        <v>3736</v>
      </c>
      <c r="P29" s="186">
        <f t="shared" si="2"/>
        <v>7472</v>
      </c>
      <c r="Q29" s="84">
        <f t="shared" si="3"/>
        <v>14950.42</v>
      </c>
      <c r="R29" s="84">
        <f t="shared" si="4"/>
        <v>14950.42</v>
      </c>
      <c r="S29" s="84">
        <f t="shared" si="5"/>
        <v>0</v>
      </c>
      <c r="T29" s="85" t="s">
        <v>247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x14ac:dyDescent="0.2">
      <c r="A30" s="86" t="s">
        <v>37</v>
      </c>
      <c r="B30" s="87" t="s">
        <v>199</v>
      </c>
      <c r="C30" s="178" t="s">
        <v>151</v>
      </c>
      <c r="D30" s="81" t="s">
        <v>40</v>
      </c>
      <c r="E30" s="187"/>
      <c r="F30" s="188"/>
      <c r="G30" s="186">
        <f t="shared" si="6"/>
        <v>0</v>
      </c>
      <c r="H30" s="187"/>
      <c r="I30" s="188"/>
      <c r="J30" s="186">
        <f t="shared" si="7"/>
        <v>0</v>
      </c>
      <c r="K30" s="189">
        <v>2</v>
      </c>
      <c r="L30" s="188">
        <v>1551.5</v>
      </c>
      <c r="M30" s="186">
        <f t="shared" si="1"/>
        <v>3103</v>
      </c>
      <c r="N30" s="189">
        <v>2</v>
      </c>
      <c r="O30" s="188">
        <v>1551.5</v>
      </c>
      <c r="P30" s="186">
        <f t="shared" si="2"/>
        <v>3103</v>
      </c>
      <c r="Q30" s="84">
        <f t="shared" si="3"/>
        <v>3103</v>
      </c>
      <c r="R30" s="84">
        <f t="shared" si="4"/>
        <v>3103</v>
      </c>
      <c r="S30" s="84">
        <f t="shared" si="5"/>
        <v>0</v>
      </c>
      <c r="T30" s="85" t="s">
        <v>247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38" ht="30" customHeight="1" x14ac:dyDescent="0.2">
      <c r="A31" s="86" t="s">
        <v>37</v>
      </c>
      <c r="B31" s="87" t="s">
        <v>200</v>
      </c>
      <c r="C31" s="178" t="s">
        <v>152</v>
      </c>
      <c r="D31" s="81" t="s">
        <v>40</v>
      </c>
      <c r="E31" s="187">
        <v>1</v>
      </c>
      <c r="F31" s="188">
        <v>3037.61</v>
      </c>
      <c r="G31" s="186">
        <f t="shared" si="6"/>
        <v>3037.61</v>
      </c>
      <c r="H31" s="187">
        <v>1</v>
      </c>
      <c r="I31" s="188">
        <v>3037.61</v>
      </c>
      <c r="J31" s="186">
        <f t="shared" si="7"/>
        <v>3037.61</v>
      </c>
      <c r="K31" s="189">
        <v>2</v>
      </c>
      <c r="L31" s="188">
        <v>4047.79</v>
      </c>
      <c r="M31" s="186">
        <f t="shared" si="1"/>
        <v>8095.58</v>
      </c>
      <c r="N31" s="189">
        <v>2</v>
      </c>
      <c r="O31" s="188">
        <v>4047.79</v>
      </c>
      <c r="P31" s="186">
        <f t="shared" si="2"/>
        <v>8095.58</v>
      </c>
      <c r="Q31" s="84">
        <f t="shared" si="3"/>
        <v>11133.19</v>
      </c>
      <c r="R31" s="84">
        <f t="shared" si="4"/>
        <v>11133.19</v>
      </c>
      <c r="S31" s="84">
        <f t="shared" si="5"/>
        <v>0</v>
      </c>
      <c r="T31" s="85" t="s">
        <v>247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</row>
    <row r="32" spans="1:38" ht="30" customHeight="1" x14ac:dyDescent="0.2">
      <c r="A32" s="86" t="s">
        <v>37</v>
      </c>
      <c r="B32" s="87" t="s">
        <v>201</v>
      </c>
      <c r="C32" s="179" t="s">
        <v>153</v>
      </c>
      <c r="D32" s="81" t="s">
        <v>40</v>
      </c>
      <c r="E32" s="187">
        <v>2</v>
      </c>
      <c r="F32" s="188">
        <v>14169</v>
      </c>
      <c r="G32" s="186">
        <f t="shared" si="6"/>
        <v>28338</v>
      </c>
      <c r="H32" s="187">
        <v>2</v>
      </c>
      <c r="I32" s="188">
        <v>14169</v>
      </c>
      <c r="J32" s="186">
        <f t="shared" si="7"/>
        <v>28338</v>
      </c>
      <c r="K32" s="189">
        <v>2</v>
      </c>
      <c r="L32" s="188">
        <v>14169</v>
      </c>
      <c r="M32" s="186">
        <f t="shared" si="1"/>
        <v>28338</v>
      </c>
      <c r="N32" s="189">
        <v>2</v>
      </c>
      <c r="O32" s="188">
        <v>14169</v>
      </c>
      <c r="P32" s="186">
        <f t="shared" si="2"/>
        <v>28338</v>
      </c>
      <c r="Q32" s="84">
        <f t="shared" si="3"/>
        <v>56676</v>
      </c>
      <c r="R32" s="84">
        <f t="shared" si="4"/>
        <v>56676</v>
      </c>
      <c r="S32" s="84">
        <f t="shared" si="5"/>
        <v>0</v>
      </c>
      <c r="T32" s="85" t="s">
        <v>247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</row>
    <row r="33" spans="1:38" ht="30" customHeight="1" x14ac:dyDescent="0.2">
      <c r="A33" s="86" t="s">
        <v>37</v>
      </c>
      <c r="B33" s="87" t="s">
        <v>202</v>
      </c>
      <c r="C33" s="179" t="s">
        <v>154</v>
      </c>
      <c r="D33" s="81" t="s">
        <v>40</v>
      </c>
      <c r="E33" s="187"/>
      <c r="F33" s="188"/>
      <c r="G33" s="186">
        <f t="shared" si="6"/>
        <v>0</v>
      </c>
      <c r="H33" s="187"/>
      <c r="I33" s="188"/>
      <c r="J33" s="186">
        <f t="shared" si="7"/>
        <v>0</v>
      </c>
      <c r="K33" s="189">
        <v>2</v>
      </c>
      <c r="L33" s="188">
        <v>5523</v>
      </c>
      <c r="M33" s="186">
        <f t="shared" si="1"/>
        <v>11046</v>
      </c>
      <c r="N33" s="189">
        <v>2</v>
      </c>
      <c r="O33" s="188">
        <v>5523</v>
      </c>
      <c r="P33" s="186">
        <f t="shared" si="2"/>
        <v>11046</v>
      </c>
      <c r="Q33" s="84">
        <f t="shared" si="3"/>
        <v>11046</v>
      </c>
      <c r="R33" s="84">
        <f t="shared" si="4"/>
        <v>11046</v>
      </c>
      <c r="S33" s="84">
        <f t="shared" si="5"/>
        <v>0</v>
      </c>
      <c r="T33" s="85" t="s">
        <v>247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</row>
    <row r="34" spans="1:38" ht="30" customHeight="1" x14ac:dyDescent="0.2">
      <c r="A34" s="86" t="s">
        <v>37</v>
      </c>
      <c r="B34" s="87" t="s">
        <v>203</v>
      </c>
      <c r="C34" s="179" t="s">
        <v>155</v>
      </c>
      <c r="D34" s="81" t="s">
        <v>40</v>
      </c>
      <c r="E34" s="187">
        <v>1</v>
      </c>
      <c r="F34" s="188">
        <v>2959.7</v>
      </c>
      <c r="G34" s="186">
        <f t="shared" si="6"/>
        <v>2959.7</v>
      </c>
      <c r="H34" s="187">
        <v>1</v>
      </c>
      <c r="I34" s="188">
        <v>2959.7</v>
      </c>
      <c r="J34" s="186">
        <f t="shared" si="7"/>
        <v>2959.7</v>
      </c>
      <c r="K34" s="189">
        <v>2</v>
      </c>
      <c r="L34" s="188">
        <v>4047.79</v>
      </c>
      <c r="M34" s="186">
        <f t="shared" si="1"/>
        <v>8095.58</v>
      </c>
      <c r="N34" s="189">
        <v>2</v>
      </c>
      <c r="O34" s="188">
        <v>4047.79</v>
      </c>
      <c r="P34" s="186">
        <f t="shared" si="2"/>
        <v>8095.58</v>
      </c>
      <c r="Q34" s="84">
        <f t="shared" si="3"/>
        <v>11055.279999999999</v>
      </c>
      <c r="R34" s="84">
        <f t="shared" si="4"/>
        <v>11055.279999999999</v>
      </c>
      <c r="S34" s="84">
        <f t="shared" si="5"/>
        <v>0</v>
      </c>
      <c r="T34" s="85" t="s">
        <v>247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</row>
    <row r="35" spans="1:38" ht="30" customHeight="1" x14ac:dyDescent="0.2">
      <c r="A35" s="86" t="s">
        <v>37</v>
      </c>
      <c r="B35" s="87" t="s">
        <v>204</v>
      </c>
      <c r="C35" s="179" t="s">
        <v>156</v>
      </c>
      <c r="D35" s="81" t="s">
        <v>40</v>
      </c>
      <c r="E35" s="187">
        <v>2</v>
      </c>
      <c r="F35" s="188">
        <v>2729.55</v>
      </c>
      <c r="G35" s="186">
        <f t="shared" si="6"/>
        <v>5459.1</v>
      </c>
      <c r="H35" s="187">
        <v>2</v>
      </c>
      <c r="I35" s="188">
        <v>2729.55</v>
      </c>
      <c r="J35" s="186">
        <f t="shared" si="7"/>
        <v>5459.1</v>
      </c>
      <c r="K35" s="189">
        <v>2</v>
      </c>
      <c r="L35" s="188">
        <v>4999</v>
      </c>
      <c r="M35" s="186">
        <f t="shared" si="1"/>
        <v>9998</v>
      </c>
      <c r="N35" s="189">
        <v>2</v>
      </c>
      <c r="O35" s="188">
        <v>4999</v>
      </c>
      <c r="P35" s="186">
        <f t="shared" si="2"/>
        <v>9998</v>
      </c>
      <c r="Q35" s="84">
        <f t="shared" si="3"/>
        <v>15457.1</v>
      </c>
      <c r="R35" s="84">
        <f t="shared" si="4"/>
        <v>15457.1</v>
      </c>
      <c r="S35" s="84">
        <f t="shared" si="5"/>
        <v>0</v>
      </c>
      <c r="T35" s="85" t="s">
        <v>247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</row>
    <row r="36" spans="1:38" ht="30" customHeight="1" x14ac:dyDescent="0.2">
      <c r="A36" s="86" t="s">
        <v>37</v>
      </c>
      <c r="B36" s="87" t="s">
        <v>205</v>
      </c>
      <c r="C36" s="179" t="s">
        <v>157</v>
      </c>
      <c r="D36" s="81" t="s">
        <v>40</v>
      </c>
      <c r="E36" s="187">
        <v>2</v>
      </c>
      <c r="F36" s="188">
        <v>7106.2</v>
      </c>
      <c r="G36" s="186">
        <f t="shared" si="6"/>
        <v>14212.4</v>
      </c>
      <c r="H36" s="187">
        <v>2</v>
      </c>
      <c r="I36" s="188">
        <v>7106.2</v>
      </c>
      <c r="J36" s="186">
        <f t="shared" si="7"/>
        <v>14212.4</v>
      </c>
      <c r="K36" s="189">
        <v>2</v>
      </c>
      <c r="L36" s="188">
        <v>7103</v>
      </c>
      <c r="M36" s="186">
        <f t="shared" si="1"/>
        <v>14206</v>
      </c>
      <c r="N36" s="189">
        <v>2</v>
      </c>
      <c r="O36" s="188">
        <v>7103</v>
      </c>
      <c r="P36" s="186">
        <f t="shared" si="2"/>
        <v>14206</v>
      </c>
      <c r="Q36" s="84">
        <f t="shared" si="3"/>
        <v>28418.400000000001</v>
      </c>
      <c r="R36" s="84">
        <f t="shared" si="4"/>
        <v>28418.400000000001</v>
      </c>
      <c r="S36" s="84">
        <f t="shared" si="5"/>
        <v>0</v>
      </c>
      <c r="T36" s="85" t="s">
        <v>247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</row>
    <row r="37" spans="1:38" ht="30" customHeight="1" x14ac:dyDescent="0.2">
      <c r="A37" s="86" t="s">
        <v>37</v>
      </c>
      <c r="B37" s="87" t="s">
        <v>206</v>
      </c>
      <c r="C37" s="179" t="s">
        <v>158</v>
      </c>
      <c r="D37" s="81" t="s">
        <v>40</v>
      </c>
      <c r="E37" s="187">
        <v>1</v>
      </c>
      <c r="F37" s="188">
        <v>2055.58</v>
      </c>
      <c r="G37" s="186">
        <f t="shared" si="6"/>
        <v>2055.58</v>
      </c>
      <c r="H37" s="187">
        <v>1</v>
      </c>
      <c r="I37" s="188">
        <v>2055.58</v>
      </c>
      <c r="J37" s="186">
        <f t="shared" si="7"/>
        <v>2055.58</v>
      </c>
      <c r="K37" s="189">
        <v>2</v>
      </c>
      <c r="L37" s="188">
        <v>4723</v>
      </c>
      <c r="M37" s="186">
        <f t="shared" si="1"/>
        <v>9446</v>
      </c>
      <c r="N37" s="189">
        <v>2</v>
      </c>
      <c r="O37" s="188">
        <v>4723</v>
      </c>
      <c r="P37" s="186">
        <f t="shared" si="2"/>
        <v>9446</v>
      </c>
      <c r="Q37" s="84">
        <f t="shared" si="3"/>
        <v>11501.58</v>
      </c>
      <c r="R37" s="84">
        <f t="shared" si="4"/>
        <v>11501.58</v>
      </c>
      <c r="S37" s="84">
        <f t="shared" si="5"/>
        <v>0</v>
      </c>
      <c r="T37" s="85" t="s">
        <v>247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</row>
    <row r="38" spans="1:38" ht="30" customHeight="1" x14ac:dyDescent="0.2">
      <c r="A38" s="86" t="s">
        <v>37</v>
      </c>
      <c r="B38" s="87" t="s">
        <v>207</v>
      </c>
      <c r="C38" s="179" t="s">
        <v>159</v>
      </c>
      <c r="D38" s="81" t="s">
        <v>40</v>
      </c>
      <c r="E38" s="187">
        <v>2</v>
      </c>
      <c r="F38" s="188">
        <v>3501.45</v>
      </c>
      <c r="G38" s="186">
        <f t="shared" si="6"/>
        <v>7002.9</v>
      </c>
      <c r="H38" s="187">
        <v>2</v>
      </c>
      <c r="I38" s="188">
        <v>3501.45</v>
      </c>
      <c r="J38" s="186">
        <f t="shared" si="7"/>
        <v>7002.9</v>
      </c>
      <c r="K38" s="189">
        <v>2</v>
      </c>
      <c r="L38" s="188">
        <v>7103</v>
      </c>
      <c r="M38" s="186">
        <f t="shared" si="1"/>
        <v>14206</v>
      </c>
      <c r="N38" s="189">
        <v>2</v>
      </c>
      <c r="O38" s="188">
        <v>7103</v>
      </c>
      <c r="P38" s="186">
        <f t="shared" si="2"/>
        <v>14206</v>
      </c>
      <c r="Q38" s="84">
        <f t="shared" si="3"/>
        <v>21208.9</v>
      </c>
      <c r="R38" s="84">
        <f t="shared" si="4"/>
        <v>21208.9</v>
      </c>
      <c r="S38" s="84">
        <f t="shared" si="5"/>
        <v>0</v>
      </c>
      <c r="T38" s="85" t="s">
        <v>247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</row>
    <row r="39" spans="1:38" ht="30" customHeight="1" x14ac:dyDescent="0.2">
      <c r="A39" s="86" t="s">
        <v>37</v>
      </c>
      <c r="B39" s="87" t="s">
        <v>208</v>
      </c>
      <c r="C39" s="179" t="s">
        <v>160</v>
      </c>
      <c r="D39" s="81" t="s">
        <v>40</v>
      </c>
      <c r="E39" s="187">
        <v>1</v>
      </c>
      <c r="F39" s="188">
        <v>2854.83</v>
      </c>
      <c r="G39" s="186">
        <f t="shared" si="6"/>
        <v>2854.83</v>
      </c>
      <c r="H39" s="187">
        <v>1</v>
      </c>
      <c r="I39" s="188">
        <v>2854.83</v>
      </c>
      <c r="J39" s="186">
        <f t="shared" si="7"/>
        <v>2854.83</v>
      </c>
      <c r="K39" s="189">
        <v>2</v>
      </c>
      <c r="L39" s="188">
        <v>4047.79</v>
      </c>
      <c r="M39" s="186">
        <f t="shared" si="1"/>
        <v>8095.58</v>
      </c>
      <c r="N39" s="189">
        <v>2</v>
      </c>
      <c r="O39" s="188">
        <v>4047.79</v>
      </c>
      <c r="P39" s="186">
        <f t="shared" si="2"/>
        <v>8095.58</v>
      </c>
      <c r="Q39" s="84">
        <f t="shared" si="3"/>
        <v>10950.41</v>
      </c>
      <c r="R39" s="84">
        <f t="shared" si="4"/>
        <v>10950.41</v>
      </c>
      <c r="S39" s="84">
        <f t="shared" si="5"/>
        <v>0</v>
      </c>
      <c r="T39" s="85" t="s">
        <v>247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30" customHeight="1" x14ac:dyDescent="0.2">
      <c r="A40" s="86" t="s">
        <v>37</v>
      </c>
      <c r="B40" s="87" t="s">
        <v>209</v>
      </c>
      <c r="C40" s="179" t="s">
        <v>161</v>
      </c>
      <c r="D40" s="81" t="s">
        <v>40</v>
      </c>
      <c r="E40" s="187">
        <v>1</v>
      </c>
      <c r="F40" s="188">
        <v>3194.18</v>
      </c>
      <c r="G40" s="186">
        <f t="shared" si="6"/>
        <v>3194.18</v>
      </c>
      <c r="H40" s="187">
        <v>1</v>
      </c>
      <c r="I40" s="188">
        <v>3194.18</v>
      </c>
      <c r="J40" s="186">
        <f t="shared" si="7"/>
        <v>3194.18</v>
      </c>
      <c r="K40" s="189">
        <v>2</v>
      </c>
      <c r="L40" s="188">
        <v>4047.79</v>
      </c>
      <c r="M40" s="186">
        <f t="shared" si="1"/>
        <v>8095.58</v>
      </c>
      <c r="N40" s="189">
        <v>2</v>
      </c>
      <c r="O40" s="188">
        <v>4047.79</v>
      </c>
      <c r="P40" s="186">
        <f t="shared" si="2"/>
        <v>8095.58</v>
      </c>
      <c r="Q40" s="84">
        <f t="shared" si="3"/>
        <v>11289.76</v>
      </c>
      <c r="R40" s="84">
        <f t="shared" si="4"/>
        <v>11289.76</v>
      </c>
      <c r="S40" s="84">
        <f t="shared" si="5"/>
        <v>0</v>
      </c>
      <c r="T40" s="85" t="s">
        <v>247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</row>
    <row r="41" spans="1:38" ht="30" customHeight="1" x14ac:dyDescent="0.2">
      <c r="A41" s="86" t="s">
        <v>37</v>
      </c>
      <c r="B41" s="87" t="s">
        <v>210</v>
      </c>
      <c r="C41" s="179" t="s">
        <v>162</v>
      </c>
      <c r="D41" s="81" t="s">
        <v>40</v>
      </c>
      <c r="E41" s="187">
        <v>1</v>
      </c>
      <c r="F41" s="188">
        <v>2987.11</v>
      </c>
      <c r="G41" s="186">
        <f t="shared" si="6"/>
        <v>2987.11</v>
      </c>
      <c r="H41" s="187">
        <v>1</v>
      </c>
      <c r="I41" s="188">
        <v>2987.11</v>
      </c>
      <c r="J41" s="186">
        <f t="shared" si="7"/>
        <v>2987.11</v>
      </c>
      <c r="K41" s="189">
        <v>2</v>
      </c>
      <c r="L41" s="188">
        <v>4047.79</v>
      </c>
      <c r="M41" s="186">
        <f t="shared" si="1"/>
        <v>8095.58</v>
      </c>
      <c r="N41" s="189">
        <v>2</v>
      </c>
      <c r="O41" s="188">
        <v>4047.79</v>
      </c>
      <c r="P41" s="186">
        <f t="shared" si="2"/>
        <v>8095.58</v>
      </c>
      <c r="Q41" s="84">
        <f t="shared" si="3"/>
        <v>11082.69</v>
      </c>
      <c r="R41" s="84">
        <f t="shared" si="4"/>
        <v>11082.69</v>
      </c>
      <c r="S41" s="84">
        <f t="shared" si="5"/>
        <v>0</v>
      </c>
      <c r="T41" s="85" t="s">
        <v>247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</row>
    <row r="42" spans="1:38" ht="30" customHeight="1" x14ac:dyDescent="0.2">
      <c r="A42" s="86" t="s">
        <v>37</v>
      </c>
      <c r="B42" s="87" t="s">
        <v>211</v>
      </c>
      <c r="C42" s="179" t="s">
        <v>163</v>
      </c>
      <c r="D42" s="81" t="s">
        <v>40</v>
      </c>
      <c r="E42" s="187">
        <v>1</v>
      </c>
      <c r="F42" s="188">
        <v>2718.26</v>
      </c>
      <c r="G42" s="186">
        <f t="shared" si="6"/>
        <v>2718.26</v>
      </c>
      <c r="H42" s="187">
        <v>1</v>
      </c>
      <c r="I42" s="188">
        <v>2718.26</v>
      </c>
      <c r="J42" s="186">
        <f t="shared" si="7"/>
        <v>2718.26</v>
      </c>
      <c r="K42" s="189">
        <v>2</v>
      </c>
      <c r="L42" s="188">
        <v>4723</v>
      </c>
      <c r="M42" s="186">
        <f t="shared" si="1"/>
        <v>9446</v>
      </c>
      <c r="N42" s="189">
        <v>2</v>
      </c>
      <c r="O42" s="188">
        <v>4723</v>
      </c>
      <c r="P42" s="186">
        <f t="shared" si="2"/>
        <v>9446</v>
      </c>
      <c r="Q42" s="84">
        <f t="shared" si="3"/>
        <v>12164.26</v>
      </c>
      <c r="R42" s="84">
        <f t="shared" si="4"/>
        <v>12164.26</v>
      </c>
      <c r="S42" s="84">
        <f t="shared" si="5"/>
        <v>0</v>
      </c>
      <c r="T42" s="85" t="s">
        <v>247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 x14ac:dyDescent="0.2">
      <c r="A43" s="86" t="s">
        <v>37</v>
      </c>
      <c r="B43" s="87" t="s">
        <v>212</v>
      </c>
      <c r="C43" s="179" t="s">
        <v>164</v>
      </c>
      <c r="D43" s="81" t="s">
        <v>40</v>
      </c>
      <c r="E43" s="187">
        <v>2</v>
      </c>
      <c r="F43" s="188">
        <v>3927.88</v>
      </c>
      <c r="G43" s="186">
        <f t="shared" si="6"/>
        <v>7855.76</v>
      </c>
      <c r="H43" s="187">
        <v>2</v>
      </c>
      <c r="I43" s="188">
        <v>3927.88</v>
      </c>
      <c r="J43" s="186">
        <f t="shared" si="7"/>
        <v>7855.76</v>
      </c>
      <c r="K43" s="189">
        <v>2</v>
      </c>
      <c r="L43" s="188">
        <v>5626</v>
      </c>
      <c r="M43" s="186">
        <f t="shared" si="1"/>
        <v>11252</v>
      </c>
      <c r="N43" s="189">
        <v>2</v>
      </c>
      <c r="O43" s="188">
        <v>5626</v>
      </c>
      <c r="P43" s="186">
        <f t="shared" si="2"/>
        <v>11252</v>
      </c>
      <c r="Q43" s="84">
        <f t="shared" si="3"/>
        <v>19107.760000000002</v>
      </c>
      <c r="R43" s="84">
        <f t="shared" si="4"/>
        <v>19107.760000000002</v>
      </c>
      <c r="S43" s="84">
        <f t="shared" si="5"/>
        <v>0</v>
      </c>
      <c r="T43" s="85" t="s">
        <v>247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 x14ac:dyDescent="0.2">
      <c r="A44" s="86" t="s">
        <v>37</v>
      </c>
      <c r="B44" s="87" t="s">
        <v>213</v>
      </c>
      <c r="C44" s="179" t="s">
        <v>165</v>
      </c>
      <c r="D44" s="81" t="s">
        <v>40</v>
      </c>
      <c r="E44" s="187">
        <v>1</v>
      </c>
      <c r="F44" s="188">
        <v>14169</v>
      </c>
      <c r="G44" s="186">
        <f t="shared" si="6"/>
        <v>14169</v>
      </c>
      <c r="H44" s="187">
        <v>1</v>
      </c>
      <c r="I44" s="188">
        <v>14169</v>
      </c>
      <c r="J44" s="186">
        <f t="shared" si="7"/>
        <v>14169</v>
      </c>
      <c r="K44" s="189"/>
      <c r="L44" s="188"/>
      <c r="M44" s="186">
        <f t="shared" si="1"/>
        <v>0</v>
      </c>
      <c r="N44" s="189"/>
      <c r="O44" s="188"/>
      <c r="P44" s="186">
        <f t="shared" si="2"/>
        <v>0</v>
      </c>
      <c r="Q44" s="84">
        <f t="shared" si="3"/>
        <v>14169</v>
      </c>
      <c r="R44" s="84">
        <f t="shared" si="4"/>
        <v>14169</v>
      </c>
      <c r="S44" s="84">
        <f t="shared" si="5"/>
        <v>0</v>
      </c>
      <c r="T44" s="85" t="s">
        <v>247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</row>
    <row r="45" spans="1:38" ht="30" customHeight="1" x14ac:dyDescent="0.2">
      <c r="A45" s="86" t="s">
        <v>37</v>
      </c>
      <c r="B45" s="87" t="s">
        <v>214</v>
      </c>
      <c r="C45" s="179" t="s">
        <v>166</v>
      </c>
      <c r="D45" s="81" t="s">
        <v>40</v>
      </c>
      <c r="E45" s="187">
        <v>2</v>
      </c>
      <c r="F45" s="188">
        <v>8621.8799999999992</v>
      </c>
      <c r="G45" s="186">
        <f t="shared" si="6"/>
        <v>17243.759999999998</v>
      </c>
      <c r="H45" s="187">
        <v>2</v>
      </c>
      <c r="I45" s="188">
        <v>8621.8799999999992</v>
      </c>
      <c r="J45" s="186">
        <f t="shared" si="7"/>
        <v>17243.759999999998</v>
      </c>
      <c r="K45" s="189">
        <v>2</v>
      </c>
      <c r="L45" s="188">
        <v>14169</v>
      </c>
      <c r="M45" s="186">
        <f t="shared" si="1"/>
        <v>28338</v>
      </c>
      <c r="N45" s="189">
        <v>2</v>
      </c>
      <c r="O45" s="188">
        <v>14169</v>
      </c>
      <c r="P45" s="186">
        <f t="shared" si="2"/>
        <v>28338</v>
      </c>
      <c r="Q45" s="84">
        <f t="shared" si="3"/>
        <v>45581.759999999995</v>
      </c>
      <c r="R45" s="84">
        <f t="shared" si="4"/>
        <v>45581.759999999995</v>
      </c>
      <c r="S45" s="84">
        <f t="shared" si="5"/>
        <v>0</v>
      </c>
      <c r="T45" s="85" t="s">
        <v>247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</row>
    <row r="46" spans="1:38" ht="30" customHeight="1" x14ac:dyDescent="0.2">
      <c r="A46" s="86" t="s">
        <v>37</v>
      </c>
      <c r="B46" s="87" t="s">
        <v>215</v>
      </c>
      <c r="C46" s="179" t="s">
        <v>167</v>
      </c>
      <c r="D46" s="81" t="s">
        <v>40</v>
      </c>
      <c r="E46" s="187">
        <v>1</v>
      </c>
      <c r="F46" s="188">
        <v>9188.68</v>
      </c>
      <c r="G46" s="186">
        <f t="shared" si="6"/>
        <v>9188.68</v>
      </c>
      <c r="H46" s="187">
        <v>1</v>
      </c>
      <c r="I46" s="188">
        <v>9188.68</v>
      </c>
      <c r="J46" s="186">
        <f t="shared" si="7"/>
        <v>9188.68</v>
      </c>
      <c r="K46" s="189">
        <v>2</v>
      </c>
      <c r="L46" s="188">
        <v>10165</v>
      </c>
      <c r="M46" s="186">
        <f t="shared" si="1"/>
        <v>20330</v>
      </c>
      <c r="N46" s="189">
        <v>2</v>
      </c>
      <c r="O46" s="188">
        <v>10165</v>
      </c>
      <c r="P46" s="186">
        <f t="shared" si="2"/>
        <v>20330</v>
      </c>
      <c r="Q46" s="84">
        <f t="shared" si="3"/>
        <v>29518.68</v>
      </c>
      <c r="R46" s="84">
        <f t="shared" si="4"/>
        <v>29518.68</v>
      </c>
      <c r="S46" s="84">
        <f t="shared" si="5"/>
        <v>0</v>
      </c>
      <c r="T46" s="85" t="s">
        <v>247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 x14ac:dyDescent="0.2">
      <c r="A47" s="86" t="s">
        <v>37</v>
      </c>
      <c r="B47" s="87" t="s">
        <v>216</v>
      </c>
      <c r="C47" s="179" t="s">
        <v>168</v>
      </c>
      <c r="D47" s="81" t="s">
        <v>40</v>
      </c>
      <c r="E47" s="187">
        <v>2</v>
      </c>
      <c r="F47" s="188">
        <v>10485.23</v>
      </c>
      <c r="G47" s="186">
        <f t="shared" si="6"/>
        <v>20970.46</v>
      </c>
      <c r="H47" s="187">
        <v>2</v>
      </c>
      <c r="I47" s="188">
        <v>10485.23</v>
      </c>
      <c r="J47" s="186">
        <f t="shared" si="7"/>
        <v>20970.46</v>
      </c>
      <c r="K47" s="189">
        <v>2</v>
      </c>
      <c r="L47" s="188">
        <v>14169</v>
      </c>
      <c r="M47" s="186">
        <f t="shared" si="1"/>
        <v>28338</v>
      </c>
      <c r="N47" s="189">
        <v>2</v>
      </c>
      <c r="O47" s="188">
        <v>14169</v>
      </c>
      <c r="P47" s="186">
        <f t="shared" si="2"/>
        <v>28338</v>
      </c>
      <c r="Q47" s="84">
        <f t="shared" si="3"/>
        <v>49308.46</v>
      </c>
      <c r="R47" s="84">
        <f t="shared" si="4"/>
        <v>49308.46</v>
      </c>
      <c r="S47" s="84">
        <f t="shared" si="5"/>
        <v>0</v>
      </c>
      <c r="T47" s="85" t="s">
        <v>247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 x14ac:dyDescent="0.2">
      <c r="A48" s="86" t="s">
        <v>37</v>
      </c>
      <c r="B48" s="87" t="s">
        <v>217</v>
      </c>
      <c r="C48" s="179" t="s">
        <v>169</v>
      </c>
      <c r="D48" s="81" t="s">
        <v>40</v>
      </c>
      <c r="E48" s="187">
        <v>1</v>
      </c>
      <c r="F48" s="188">
        <v>3321.79</v>
      </c>
      <c r="G48" s="186">
        <f t="shared" si="6"/>
        <v>3321.79</v>
      </c>
      <c r="H48" s="187">
        <v>1</v>
      </c>
      <c r="I48" s="188">
        <v>3321.79</v>
      </c>
      <c r="J48" s="186">
        <f t="shared" si="7"/>
        <v>3321.79</v>
      </c>
      <c r="K48" s="189">
        <v>2</v>
      </c>
      <c r="L48" s="188">
        <v>4047.79</v>
      </c>
      <c r="M48" s="186">
        <f t="shared" si="1"/>
        <v>8095.58</v>
      </c>
      <c r="N48" s="189">
        <v>2</v>
      </c>
      <c r="O48" s="188">
        <v>4047.79</v>
      </c>
      <c r="P48" s="186">
        <f t="shared" si="2"/>
        <v>8095.58</v>
      </c>
      <c r="Q48" s="84">
        <f t="shared" si="3"/>
        <v>11417.369999999999</v>
      </c>
      <c r="R48" s="84">
        <f t="shared" si="4"/>
        <v>11417.369999999999</v>
      </c>
      <c r="S48" s="84">
        <f t="shared" si="5"/>
        <v>0</v>
      </c>
      <c r="T48" s="85" t="s">
        <v>247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 x14ac:dyDescent="0.2">
      <c r="A49" s="86" t="s">
        <v>37</v>
      </c>
      <c r="B49" s="87" t="s">
        <v>218</v>
      </c>
      <c r="C49" s="179" t="s">
        <v>170</v>
      </c>
      <c r="D49" s="81" t="s">
        <v>40</v>
      </c>
      <c r="E49" s="187">
        <v>1</v>
      </c>
      <c r="F49" s="188">
        <v>6752.74</v>
      </c>
      <c r="G49" s="186">
        <f t="shared" si="6"/>
        <v>6752.74</v>
      </c>
      <c r="H49" s="187">
        <v>1</v>
      </c>
      <c r="I49" s="188">
        <v>6752.74</v>
      </c>
      <c r="J49" s="186">
        <f t="shared" si="7"/>
        <v>6752.74</v>
      </c>
      <c r="K49" s="189"/>
      <c r="L49" s="188"/>
      <c r="M49" s="186">
        <f t="shared" si="1"/>
        <v>0</v>
      </c>
      <c r="N49" s="189"/>
      <c r="O49" s="188"/>
      <c r="P49" s="186">
        <f t="shared" si="2"/>
        <v>0</v>
      </c>
      <c r="Q49" s="84">
        <f t="shared" si="3"/>
        <v>6752.74</v>
      </c>
      <c r="R49" s="84">
        <f t="shared" si="4"/>
        <v>6752.74</v>
      </c>
      <c r="S49" s="84">
        <f t="shared" si="5"/>
        <v>0</v>
      </c>
      <c r="T49" s="85" t="s">
        <v>247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</row>
    <row r="50" spans="1:38" ht="30" customHeight="1" x14ac:dyDescent="0.2">
      <c r="A50" s="86" t="s">
        <v>37</v>
      </c>
      <c r="B50" s="87" t="s">
        <v>219</v>
      </c>
      <c r="C50" s="179" t="s">
        <v>171</v>
      </c>
      <c r="D50" s="81" t="s">
        <v>40</v>
      </c>
      <c r="E50" s="187">
        <v>1</v>
      </c>
      <c r="F50" s="188">
        <v>9967.08</v>
      </c>
      <c r="G50" s="186">
        <f t="shared" si="6"/>
        <v>9967.08</v>
      </c>
      <c r="H50" s="187">
        <v>1</v>
      </c>
      <c r="I50" s="188">
        <v>9967.08</v>
      </c>
      <c r="J50" s="186">
        <f t="shared" si="7"/>
        <v>9967.08</v>
      </c>
      <c r="K50" s="189">
        <v>2</v>
      </c>
      <c r="L50" s="188">
        <v>5978.87</v>
      </c>
      <c r="M50" s="186">
        <f t="shared" si="1"/>
        <v>11957.74</v>
      </c>
      <c r="N50" s="189">
        <v>2</v>
      </c>
      <c r="O50" s="188">
        <v>5978.87</v>
      </c>
      <c r="P50" s="186">
        <f t="shared" si="2"/>
        <v>11957.74</v>
      </c>
      <c r="Q50" s="84">
        <f t="shared" si="3"/>
        <v>21924.82</v>
      </c>
      <c r="R50" s="84">
        <f t="shared" si="4"/>
        <v>21924.82</v>
      </c>
      <c r="S50" s="84">
        <f t="shared" si="5"/>
        <v>0</v>
      </c>
      <c r="T50" s="85" t="s">
        <v>247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</row>
    <row r="51" spans="1:38" ht="30" customHeight="1" x14ac:dyDescent="0.2">
      <c r="A51" s="86" t="s">
        <v>37</v>
      </c>
      <c r="B51" s="87" t="s">
        <v>220</v>
      </c>
      <c r="C51" s="179" t="s">
        <v>172</v>
      </c>
      <c r="D51" s="81" t="s">
        <v>40</v>
      </c>
      <c r="E51" s="187">
        <v>1</v>
      </c>
      <c r="F51" s="188">
        <v>2156.92</v>
      </c>
      <c r="G51" s="186">
        <f t="shared" si="6"/>
        <v>2156.92</v>
      </c>
      <c r="H51" s="187">
        <v>1</v>
      </c>
      <c r="I51" s="188">
        <v>2156.92</v>
      </c>
      <c r="J51" s="186">
        <f t="shared" si="7"/>
        <v>2156.92</v>
      </c>
      <c r="K51" s="189">
        <v>2</v>
      </c>
      <c r="L51" s="188">
        <v>4723</v>
      </c>
      <c r="M51" s="186">
        <f t="shared" si="1"/>
        <v>9446</v>
      </c>
      <c r="N51" s="189">
        <v>2</v>
      </c>
      <c r="O51" s="188">
        <v>4723</v>
      </c>
      <c r="P51" s="186">
        <f t="shared" si="2"/>
        <v>9446</v>
      </c>
      <c r="Q51" s="84">
        <f t="shared" si="3"/>
        <v>11602.92</v>
      </c>
      <c r="R51" s="84">
        <f t="shared" si="4"/>
        <v>11602.92</v>
      </c>
      <c r="S51" s="84">
        <f t="shared" si="5"/>
        <v>0</v>
      </c>
      <c r="T51" s="85" t="s">
        <v>247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 x14ac:dyDescent="0.2">
      <c r="A52" s="86" t="s">
        <v>37</v>
      </c>
      <c r="B52" s="87" t="s">
        <v>221</v>
      </c>
      <c r="C52" s="179" t="s">
        <v>173</v>
      </c>
      <c r="D52" s="81" t="s">
        <v>40</v>
      </c>
      <c r="E52" s="187">
        <v>1</v>
      </c>
      <c r="F52" s="188">
        <v>3327.92</v>
      </c>
      <c r="G52" s="186">
        <f t="shared" si="6"/>
        <v>3327.92</v>
      </c>
      <c r="H52" s="187">
        <v>1</v>
      </c>
      <c r="I52" s="188">
        <v>3327.92</v>
      </c>
      <c r="J52" s="186">
        <f t="shared" si="7"/>
        <v>3327.92</v>
      </c>
      <c r="K52" s="189">
        <v>2</v>
      </c>
      <c r="L52" s="188">
        <v>4047.79</v>
      </c>
      <c r="M52" s="186">
        <f t="shared" si="1"/>
        <v>8095.58</v>
      </c>
      <c r="N52" s="189">
        <v>2</v>
      </c>
      <c r="O52" s="188">
        <v>4047.79</v>
      </c>
      <c r="P52" s="186">
        <f t="shared" si="2"/>
        <v>8095.58</v>
      </c>
      <c r="Q52" s="84">
        <f t="shared" si="3"/>
        <v>11423.5</v>
      </c>
      <c r="R52" s="84">
        <f t="shared" si="4"/>
        <v>11423.5</v>
      </c>
      <c r="S52" s="84">
        <f t="shared" si="5"/>
        <v>0</v>
      </c>
      <c r="T52" s="85" t="s">
        <v>247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 x14ac:dyDescent="0.2">
      <c r="A53" s="86" t="s">
        <v>37</v>
      </c>
      <c r="B53" s="87" t="s">
        <v>222</v>
      </c>
      <c r="C53" s="179" t="s">
        <v>174</v>
      </c>
      <c r="D53" s="81" t="s">
        <v>40</v>
      </c>
      <c r="E53" s="187">
        <v>1</v>
      </c>
      <c r="F53" s="188">
        <v>2207.58</v>
      </c>
      <c r="G53" s="186">
        <v>2207.58</v>
      </c>
      <c r="H53" s="187">
        <v>1</v>
      </c>
      <c r="I53" s="188">
        <v>2207.58</v>
      </c>
      <c r="J53" s="186">
        <v>2207.58</v>
      </c>
      <c r="K53" s="189">
        <v>2</v>
      </c>
      <c r="L53" s="188">
        <v>4723</v>
      </c>
      <c r="M53" s="186">
        <f t="shared" si="1"/>
        <v>9446</v>
      </c>
      <c r="N53" s="189">
        <v>2</v>
      </c>
      <c r="O53" s="188">
        <v>4723</v>
      </c>
      <c r="P53" s="186">
        <f t="shared" si="2"/>
        <v>9446</v>
      </c>
      <c r="Q53" s="84">
        <f t="shared" si="3"/>
        <v>11653.58</v>
      </c>
      <c r="R53" s="84">
        <f t="shared" si="4"/>
        <v>11653.58</v>
      </c>
      <c r="S53" s="84">
        <f t="shared" si="5"/>
        <v>0</v>
      </c>
      <c r="T53" s="85" t="s">
        <v>247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30" customHeight="1" x14ac:dyDescent="0.2">
      <c r="A54" s="86" t="s">
        <v>37</v>
      </c>
      <c r="B54" s="87" t="s">
        <v>223</v>
      </c>
      <c r="C54" s="179" t="s">
        <v>175</v>
      </c>
      <c r="D54" s="81" t="s">
        <v>40</v>
      </c>
      <c r="E54" s="189">
        <v>1</v>
      </c>
      <c r="F54" s="188">
        <v>2564.92</v>
      </c>
      <c r="G54" s="186">
        <f t="shared" si="6"/>
        <v>2564.92</v>
      </c>
      <c r="H54" s="189">
        <v>1</v>
      </c>
      <c r="I54" s="188">
        <v>2564.92</v>
      </c>
      <c r="J54" s="186">
        <f t="shared" ref="J54:J56" si="8">H54*I54</f>
        <v>2564.92</v>
      </c>
      <c r="K54" s="189">
        <v>2</v>
      </c>
      <c r="L54" s="188">
        <v>4723</v>
      </c>
      <c r="M54" s="186">
        <f t="shared" si="1"/>
        <v>9446</v>
      </c>
      <c r="N54" s="189">
        <v>2</v>
      </c>
      <c r="O54" s="188">
        <v>4723</v>
      </c>
      <c r="P54" s="186">
        <f t="shared" si="2"/>
        <v>9446</v>
      </c>
      <c r="Q54" s="84">
        <f t="shared" si="3"/>
        <v>12010.92</v>
      </c>
      <c r="R54" s="84">
        <f t="shared" si="4"/>
        <v>12010.92</v>
      </c>
      <c r="S54" s="84">
        <f t="shared" si="5"/>
        <v>0</v>
      </c>
      <c r="T54" s="85" t="s">
        <v>247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 x14ac:dyDescent="0.2">
      <c r="A55" s="86" t="s">
        <v>37</v>
      </c>
      <c r="B55" s="87" t="s">
        <v>224</v>
      </c>
      <c r="C55" s="179" t="s">
        <v>176</v>
      </c>
      <c r="D55" s="81" t="s">
        <v>40</v>
      </c>
      <c r="E55" s="187">
        <v>2</v>
      </c>
      <c r="F55" s="188">
        <v>2073.84</v>
      </c>
      <c r="G55" s="186">
        <f t="shared" si="6"/>
        <v>4147.68</v>
      </c>
      <c r="H55" s="187">
        <v>2</v>
      </c>
      <c r="I55" s="188">
        <v>2073.84</v>
      </c>
      <c r="J55" s="186">
        <f t="shared" si="8"/>
        <v>4147.68</v>
      </c>
      <c r="K55" s="189">
        <v>2</v>
      </c>
      <c r="L55" s="188">
        <v>5626</v>
      </c>
      <c r="M55" s="186">
        <f t="shared" si="1"/>
        <v>11252</v>
      </c>
      <c r="N55" s="189">
        <v>2</v>
      </c>
      <c r="O55" s="188">
        <v>5626</v>
      </c>
      <c r="P55" s="186">
        <f t="shared" si="2"/>
        <v>11252</v>
      </c>
      <c r="Q55" s="84">
        <f t="shared" si="3"/>
        <v>15399.68</v>
      </c>
      <c r="R55" s="84">
        <f t="shared" si="4"/>
        <v>15399.68</v>
      </c>
      <c r="S55" s="84">
        <f t="shared" si="5"/>
        <v>0</v>
      </c>
      <c r="T55" s="85" t="s">
        <v>247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</row>
    <row r="56" spans="1:38" ht="30" customHeight="1" x14ac:dyDescent="0.2">
      <c r="A56" s="86" t="s">
        <v>37</v>
      </c>
      <c r="B56" s="87" t="s">
        <v>225</v>
      </c>
      <c r="C56" s="179" t="s">
        <v>177</v>
      </c>
      <c r="D56" s="81" t="s">
        <v>40</v>
      </c>
      <c r="E56" s="187">
        <v>1</v>
      </c>
      <c r="F56" s="188">
        <v>2207.58</v>
      </c>
      <c r="G56" s="186">
        <f t="shared" si="6"/>
        <v>2207.58</v>
      </c>
      <c r="H56" s="187">
        <v>1</v>
      </c>
      <c r="I56" s="188">
        <v>2207.58</v>
      </c>
      <c r="J56" s="186">
        <f t="shared" si="8"/>
        <v>2207.58</v>
      </c>
      <c r="K56" s="189">
        <v>2</v>
      </c>
      <c r="L56" s="188">
        <v>4723</v>
      </c>
      <c r="M56" s="186">
        <f t="shared" si="1"/>
        <v>9446</v>
      </c>
      <c r="N56" s="189">
        <v>2</v>
      </c>
      <c r="O56" s="188">
        <v>4723</v>
      </c>
      <c r="P56" s="186">
        <f t="shared" si="2"/>
        <v>9446</v>
      </c>
      <c r="Q56" s="84">
        <f t="shared" si="3"/>
        <v>11653.58</v>
      </c>
      <c r="R56" s="84">
        <f t="shared" si="4"/>
        <v>11653.58</v>
      </c>
      <c r="S56" s="84">
        <f t="shared" si="5"/>
        <v>0</v>
      </c>
      <c r="T56" s="85" t="s">
        <v>247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</row>
    <row r="57" spans="1:38" ht="30" customHeight="1" x14ac:dyDescent="0.2">
      <c r="A57" s="86" t="s">
        <v>37</v>
      </c>
      <c r="B57" s="87" t="s">
        <v>226</v>
      </c>
      <c r="C57" s="179" t="s">
        <v>178</v>
      </c>
      <c r="D57" s="81" t="s">
        <v>40</v>
      </c>
      <c r="E57" s="187">
        <v>1</v>
      </c>
      <c r="F57" s="188">
        <v>1748.89</v>
      </c>
      <c r="G57" s="186">
        <f>E57*F57</f>
        <v>1748.89</v>
      </c>
      <c r="H57" s="187">
        <v>1</v>
      </c>
      <c r="I57" s="188">
        <v>1748.89</v>
      </c>
      <c r="J57" s="186">
        <f>H57*I57</f>
        <v>1748.89</v>
      </c>
      <c r="K57" s="189">
        <v>2</v>
      </c>
      <c r="L57" s="188">
        <v>4723</v>
      </c>
      <c r="M57" s="186">
        <f t="shared" si="1"/>
        <v>9446</v>
      </c>
      <c r="N57" s="189">
        <v>2</v>
      </c>
      <c r="O57" s="188">
        <v>4723</v>
      </c>
      <c r="P57" s="186">
        <f t="shared" si="2"/>
        <v>9446</v>
      </c>
      <c r="Q57" s="84">
        <f t="shared" si="3"/>
        <v>11194.89</v>
      </c>
      <c r="R57" s="84">
        <f t="shared" si="4"/>
        <v>11194.89</v>
      </c>
      <c r="S57" s="84">
        <f t="shared" si="5"/>
        <v>0</v>
      </c>
      <c r="T57" s="85" t="s">
        <v>247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 x14ac:dyDescent="0.2">
      <c r="A58" s="86" t="s">
        <v>37</v>
      </c>
      <c r="B58" s="87" t="s">
        <v>227</v>
      </c>
      <c r="C58" s="179" t="s">
        <v>179</v>
      </c>
      <c r="D58" s="81" t="s">
        <v>40</v>
      </c>
      <c r="E58" s="187">
        <v>1</v>
      </c>
      <c r="F58" s="188">
        <v>3195.53</v>
      </c>
      <c r="G58" s="186">
        <f t="shared" si="6"/>
        <v>3195.53</v>
      </c>
      <c r="H58" s="187">
        <v>1</v>
      </c>
      <c r="I58" s="188">
        <v>3195.53</v>
      </c>
      <c r="J58" s="186">
        <f t="shared" ref="J58:J77" si="9">H58*I58</f>
        <v>3195.53</v>
      </c>
      <c r="K58" s="189">
        <v>2</v>
      </c>
      <c r="L58" s="188">
        <v>4047.79</v>
      </c>
      <c r="M58" s="186">
        <f t="shared" si="1"/>
        <v>8095.58</v>
      </c>
      <c r="N58" s="189">
        <v>2</v>
      </c>
      <c r="O58" s="188">
        <v>4047.79</v>
      </c>
      <c r="P58" s="186">
        <f t="shared" si="2"/>
        <v>8095.58</v>
      </c>
      <c r="Q58" s="84">
        <f t="shared" si="3"/>
        <v>11291.11</v>
      </c>
      <c r="R58" s="84">
        <f t="shared" si="4"/>
        <v>11291.11</v>
      </c>
      <c r="S58" s="84">
        <f t="shared" si="5"/>
        <v>0</v>
      </c>
      <c r="T58" s="85" t="s">
        <v>247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 x14ac:dyDescent="0.2">
      <c r="A59" s="86" t="s">
        <v>37</v>
      </c>
      <c r="B59" s="87" t="s">
        <v>228</v>
      </c>
      <c r="C59" s="179" t="s">
        <v>180</v>
      </c>
      <c r="D59" s="81" t="s">
        <v>40</v>
      </c>
      <c r="E59" s="187">
        <v>1</v>
      </c>
      <c r="F59" s="188">
        <v>5766.19</v>
      </c>
      <c r="G59" s="186">
        <f t="shared" si="6"/>
        <v>5766.19</v>
      </c>
      <c r="H59" s="187">
        <v>1</v>
      </c>
      <c r="I59" s="188">
        <v>5766.19</v>
      </c>
      <c r="J59" s="186">
        <f t="shared" si="9"/>
        <v>5766.19</v>
      </c>
      <c r="K59" s="189">
        <v>2</v>
      </c>
      <c r="L59" s="188">
        <v>5523</v>
      </c>
      <c r="M59" s="186">
        <f t="shared" si="1"/>
        <v>11046</v>
      </c>
      <c r="N59" s="189">
        <v>2</v>
      </c>
      <c r="O59" s="188">
        <v>5523</v>
      </c>
      <c r="P59" s="186">
        <f t="shared" si="2"/>
        <v>11046</v>
      </c>
      <c r="Q59" s="84">
        <f t="shared" si="3"/>
        <v>16812.189999999999</v>
      </c>
      <c r="R59" s="84">
        <f t="shared" si="4"/>
        <v>16812.189999999999</v>
      </c>
      <c r="S59" s="84">
        <f t="shared" si="5"/>
        <v>0</v>
      </c>
      <c r="T59" s="85" t="s">
        <v>247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x14ac:dyDescent="0.2">
      <c r="A60" s="86" t="s">
        <v>37</v>
      </c>
      <c r="B60" s="87" t="s">
        <v>229</v>
      </c>
      <c r="C60" s="179" t="s">
        <v>181</v>
      </c>
      <c r="D60" s="81" t="s">
        <v>40</v>
      </c>
      <c r="E60" s="187">
        <v>1</v>
      </c>
      <c r="F60" s="188">
        <v>640.96</v>
      </c>
      <c r="G60" s="186">
        <f t="shared" si="6"/>
        <v>640.96</v>
      </c>
      <c r="H60" s="187">
        <v>1</v>
      </c>
      <c r="I60" s="188">
        <v>640.96</v>
      </c>
      <c r="J60" s="186">
        <f t="shared" si="9"/>
        <v>640.96</v>
      </c>
      <c r="K60" s="189">
        <v>2</v>
      </c>
      <c r="L60" s="188">
        <v>2833</v>
      </c>
      <c r="M60" s="186">
        <f t="shared" si="1"/>
        <v>5666</v>
      </c>
      <c r="N60" s="189">
        <v>2</v>
      </c>
      <c r="O60" s="188">
        <v>2833</v>
      </c>
      <c r="P60" s="186">
        <f t="shared" si="2"/>
        <v>5666</v>
      </c>
      <c r="Q60" s="84">
        <f t="shared" si="3"/>
        <v>6306.96</v>
      </c>
      <c r="R60" s="84">
        <f t="shared" si="4"/>
        <v>6306.96</v>
      </c>
      <c r="S60" s="84">
        <f t="shared" si="5"/>
        <v>0</v>
      </c>
      <c r="T60" s="85" t="s">
        <v>247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</row>
    <row r="61" spans="1:38" ht="30" customHeight="1" x14ac:dyDescent="0.2">
      <c r="A61" s="86" t="s">
        <v>37</v>
      </c>
      <c r="B61" s="87" t="s">
        <v>230</v>
      </c>
      <c r="C61" s="179" t="s">
        <v>182</v>
      </c>
      <c r="D61" s="81" t="s">
        <v>40</v>
      </c>
      <c r="E61" s="189">
        <v>1</v>
      </c>
      <c r="F61" s="188">
        <v>7969.82</v>
      </c>
      <c r="G61" s="186">
        <f t="shared" si="6"/>
        <v>7969.82</v>
      </c>
      <c r="H61" s="189">
        <v>1</v>
      </c>
      <c r="I61" s="188">
        <v>7969.82</v>
      </c>
      <c r="J61" s="186">
        <f t="shared" si="9"/>
        <v>7969.82</v>
      </c>
      <c r="K61" s="189">
        <v>2</v>
      </c>
      <c r="L61" s="188">
        <v>7964.97</v>
      </c>
      <c r="M61" s="186">
        <f t="shared" si="1"/>
        <v>15929.94</v>
      </c>
      <c r="N61" s="189">
        <v>2</v>
      </c>
      <c r="O61" s="188">
        <v>7964.97</v>
      </c>
      <c r="P61" s="186">
        <f t="shared" si="2"/>
        <v>15929.94</v>
      </c>
      <c r="Q61" s="84">
        <f t="shared" si="3"/>
        <v>23899.760000000002</v>
      </c>
      <c r="R61" s="84">
        <f t="shared" si="4"/>
        <v>23899.760000000002</v>
      </c>
      <c r="S61" s="84">
        <f t="shared" si="5"/>
        <v>0</v>
      </c>
      <c r="T61" s="85" t="s">
        <v>247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</row>
    <row r="62" spans="1:38" ht="30" customHeight="1" x14ac:dyDescent="0.2">
      <c r="A62" s="86" t="s">
        <v>37</v>
      </c>
      <c r="B62" s="87" t="s">
        <v>231</v>
      </c>
      <c r="C62" s="179" t="s">
        <v>183</v>
      </c>
      <c r="D62" s="81" t="s">
        <v>40</v>
      </c>
      <c r="E62" s="187">
        <v>1</v>
      </c>
      <c r="F62" s="188">
        <v>2028.92</v>
      </c>
      <c r="G62" s="186">
        <f t="shared" si="6"/>
        <v>2028.92</v>
      </c>
      <c r="H62" s="187">
        <v>1</v>
      </c>
      <c r="I62" s="188">
        <v>2028.92</v>
      </c>
      <c r="J62" s="186">
        <f t="shared" si="9"/>
        <v>2028.92</v>
      </c>
      <c r="K62" s="189">
        <v>2</v>
      </c>
      <c r="L62" s="188">
        <v>4723</v>
      </c>
      <c r="M62" s="186">
        <f t="shared" si="1"/>
        <v>9446</v>
      </c>
      <c r="N62" s="189">
        <v>2</v>
      </c>
      <c r="O62" s="188">
        <v>4723</v>
      </c>
      <c r="P62" s="186">
        <f t="shared" si="2"/>
        <v>9446</v>
      </c>
      <c r="Q62" s="84">
        <f t="shared" si="3"/>
        <v>11474.92</v>
      </c>
      <c r="R62" s="84">
        <f t="shared" si="4"/>
        <v>11474.92</v>
      </c>
      <c r="S62" s="84">
        <f t="shared" si="5"/>
        <v>0</v>
      </c>
      <c r="T62" s="85" t="s">
        <v>247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x14ac:dyDescent="0.2">
      <c r="A63" s="86" t="s">
        <v>37</v>
      </c>
      <c r="B63" s="87" t="s">
        <v>232</v>
      </c>
      <c r="C63" s="179" t="s">
        <v>184</v>
      </c>
      <c r="D63" s="81" t="s">
        <v>40</v>
      </c>
      <c r="E63" s="187">
        <v>1</v>
      </c>
      <c r="F63" s="188">
        <v>2564.92</v>
      </c>
      <c r="G63" s="186">
        <f t="shared" si="6"/>
        <v>2564.92</v>
      </c>
      <c r="H63" s="187">
        <v>1</v>
      </c>
      <c r="I63" s="188">
        <v>2564.92</v>
      </c>
      <c r="J63" s="186">
        <f t="shared" si="9"/>
        <v>2564.92</v>
      </c>
      <c r="K63" s="189">
        <v>2</v>
      </c>
      <c r="L63" s="188">
        <v>4723</v>
      </c>
      <c r="M63" s="186">
        <f t="shared" si="1"/>
        <v>9446</v>
      </c>
      <c r="N63" s="189">
        <v>2</v>
      </c>
      <c r="O63" s="188">
        <v>4723</v>
      </c>
      <c r="P63" s="186">
        <f t="shared" si="2"/>
        <v>9446</v>
      </c>
      <c r="Q63" s="84">
        <f t="shared" si="3"/>
        <v>12010.92</v>
      </c>
      <c r="R63" s="84">
        <f t="shared" si="4"/>
        <v>12010.92</v>
      </c>
      <c r="S63" s="84">
        <f t="shared" si="5"/>
        <v>0</v>
      </c>
      <c r="T63" s="85" t="s">
        <v>247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30" customHeight="1" x14ac:dyDescent="0.2">
      <c r="A64" s="86" t="s">
        <v>37</v>
      </c>
      <c r="B64" s="87" t="s">
        <v>233</v>
      </c>
      <c r="C64" s="179" t="s">
        <v>185</v>
      </c>
      <c r="D64" s="81" t="s">
        <v>40</v>
      </c>
      <c r="E64" s="187">
        <v>1</v>
      </c>
      <c r="F64" s="188">
        <v>2564.92</v>
      </c>
      <c r="G64" s="186">
        <f t="shared" si="6"/>
        <v>2564.92</v>
      </c>
      <c r="H64" s="187">
        <v>1</v>
      </c>
      <c r="I64" s="188">
        <v>2564.92</v>
      </c>
      <c r="J64" s="186">
        <f t="shared" si="9"/>
        <v>2564.92</v>
      </c>
      <c r="K64" s="189">
        <v>2</v>
      </c>
      <c r="L64" s="188">
        <v>4723</v>
      </c>
      <c r="M64" s="186">
        <f t="shared" si="1"/>
        <v>9446</v>
      </c>
      <c r="N64" s="189">
        <v>2</v>
      </c>
      <c r="O64" s="188">
        <v>4723</v>
      </c>
      <c r="P64" s="186">
        <f t="shared" si="2"/>
        <v>9446</v>
      </c>
      <c r="Q64" s="84">
        <f t="shared" si="3"/>
        <v>12010.92</v>
      </c>
      <c r="R64" s="84">
        <f t="shared" si="4"/>
        <v>12010.92</v>
      </c>
      <c r="S64" s="84">
        <f t="shared" si="5"/>
        <v>0</v>
      </c>
      <c r="T64" s="85" t="s">
        <v>247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30" customHeight="1" x14ac:dyDescent="0.2">
      <c r="A65" s="86" t="s">
        <v>37</v>
      </c>
      <c r="B65" s="87" t="s">
        <v>234</v>
      </c>
      <c r="C65" s="179" t="s">
        <v>186</v>
      </c>
      <c r="D65" s="81" t="s">
        <v>40</v>
      </c>
      <c r="E65" s="187">
        <v>1</v>
      </c>
      <c r="F65" s="188">
        <v>2028.92</v>
      </c>
      <c r="G65" s="186">
        <f t="shared" si="6"/>
        <v>2028.92</v>
      </c>
      <c r="H65" s="187">
        <v>1</v>
      </c>
      <c r="I65" s="188">
        <v>2028.92</v>
      </c>
      <c r="J65" s="186">
        <f t="shared" si="9"/>
        <v>2028.92</v>
      </c>
      <c r="K65" s="189">
        <v>2</v>
      </c>
      <c r="L65" s="188">
        <v>3778</v>
      </c>
      <c r="M65" s="186">
        <f t="shared" si="1"/>
        <v>7556</v>
      </c>
      <c r="N65" s="189">
        <v>2</v>
      </c>
      <c r="O65" s="188">
        <v>3778</v>
      </c>
      <c r="P65" s="186">
        <f t="shared" si="2"/>
        <v>7556</v>
      </c>
      <c r="Q65" s="84">
        <f t="shared" si="3"/>
        <v>9584.92</v>
      </c>
      <c r="R65" s="84">
        <f t="shared" si="4"/>
        <v>9584.92</v>
      </c>
      <c r="S65" s="84">
        <f t="shared" si="5"/>
        <v>0</v>
      </c>
      <c r="T65" s="85" t="s">
        <v>247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x14ac:dyDescent="0.2">
      <c r="A66" s="86" t="s">
        <v>37</v>
      </c>
      <c r="B66" s="87" t="s">
        <v>235</v>
      </c>
      <c r="C66" s="179" t="s">
        <v>187</v>
      </c>
      <c r="D66" s="81" t="s">
        <v>40</v>
      </c>
      <c r="E66" s="190"/>
      <c r="F66" s="190"/>
      <c r="G66" s="186">
        <f t="shared" si="6"/>
        <v>0</v>
      </c>
      <c r="H66" s="190"/>
      <c r="I66" s="190"/>
      <c r="J66" s="186">
        <f t="shared" si="9"/>
        <v>0</v>
      </c>
      <c r="K66" s="189">
        <v>2</v>
      </c>
      <c r="L66" s="188">
        <v>1551.97</v>
      </c>
      <c r="M66" s="186">
        <f t="shared" si="1"/>
        <v>3103.94</v>
      </c>
      <c r="N66" s="189">
        <v>2</v>
      </c>
      <c r="O66" s="188">
        <v>1551.97</v>
      </c>
      <c r="P66" s="186">
        <f t="shared" si="2"/>
        <v>3103.94</v>
      </c>
      <c r="Q66" s="84">
        <f t="shared" si="3"/>
        <v>3103.94</v>
      </c>
      <c r="R66" s="84">
        <f t="shared" si="4"/>
        <v>3103.94</v>
      </c>
      <c r="S66" s="84">
        <f t="shared" si="5"/>
        <v>0</v>
      </c>
      <c r="T66" s="85" t="s">
        <v>247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x14ac:dyDescent="0.2">
      <c r="A67" s="86" t="s">
        <v>37</v>
      </c>
      <c r="B67" s="87" t="s">
        <v>236</v>
      </c>
      <c r="C67" s="179" t="s">
        <v>188</v>
      </c>
      <c r="D67" s="81" t="s">
        <v>40</v>
      </c>
      <c r="E67" s="187">
        <v>1</v>
      </c>
      <c r="F67" s="188">
        <v>1748.89</v>
      </c>
      <c r="G67" s="186">
        <f t="shared" si="6"/>
        <v>1748.89</v>
      </c>
      <c r="H67" s="187">
        <v>1</v>
      </c>
      <c r="I67" s="188">
        <v>1748.89</v>
      </c>
      <c r="J67" s="186">
        <f t="shared" si="9"/>
        <v>1748.89</v>
      </c>
      <c r="K67" s="189">
        <v>2</v>
      </c>
      <c r="L67" s="188">
        <v>4723</v>
      </c>
      <c r="M67" s="186">
        <f t="shared" si="1"/>
        <v>9446</v>
      </c>
      <c r="N67" s="189">
        <v>2</v>
      </c>
      <c r="O67" s="188">
        <v>4723</v>
      </c>
      <c r="P67" s="186">
        <f t="shared" si="2"/>
        <v>9446</v>
      </c>
      <c r="Q67" s="84">
        <f t="shared" si="3"/>
        <v>11194.89</v>
      </c>
      <c r="R67" s="84">
        <f t="shared" si="4"/>
        <v>11194.89</v>
      </c>
      <c r="S67" s="84">
        <f t="shared" si="5"/>
        <v>0</v>
      </c>
      <c r="T67" s="85" t="s">
        <v>247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x14ac:dyDescent="0.2">
      <c r="A68" s="86" t="s">
        <v>37</v>
      </c>
      <c r="B68" s="87" t="s">
        <v>237</v>
      </c>
      <c r="C68" s="179" t="s">
        <v>189</v>
      </c>
      <c r="D68" s="81" t="s">
        <v>40</v>
      </c>
      <c r="E68" s="187">
        <v>2</v>
      </c>
      <c r="F68" s="188">
        <v>9597.19</v>
      </c>
      <c r="G68" s="186">
        <f t="shared" si="6"/>
        <v>19194.38</v>
      </c>
      <c r="H68" s="187">
        <v>2</v>
      </c>
      <c r="I68" s="188">
        <v>9597.19</v>
      </c>
      <c r="J68" s="186">
        <f t="shared" si="9"/>
        <v>19194.38</v>
      </c>
      <c r="K68" s="189">
        <v>2</v>
      </c>
      <c r="L68" s="188">
        <v>14169</v>
      </c>
      <c r="M68" s="186">
        <f t="shared" si="1"/>
        <v>28338</v>
      </c>
      <c r="N68" s="189">
        <v>2</v>
      </c>
      <c r="O68" s="188">
        <v>14169</v>
      </c>
      <c r="P68" s="186">
        <f t="shared" si="2"/>
        <v>28338</v>
      </c>
      <c r="Q68" s="84">
        <f t="shared" si="3"/>
        <v>47532.380000000005</v>
      </c>
      <c r="R68" s="84">
        <f t="shared" si="4"/>
        <v>47532.380000000005</v>
      </c>
      <c r="S68" s="84">
        <f t="shared" si="5"/>
        <v>0</v>
      </c>
      <c r="T68" s="85" t="s">
        <v>247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x14ac:dyDescent="0.2">
      <c r="A69" s="86" t="s">
        <v>37</v>
      </c>
      <c r="B69" s="87" t="s">
        <v>238</v>
      </c>
      <c r="C69" s="179" t="s">
        <v>190</v>
      </c>
      <c r="D69" s="81" t="s">
        <v>40</v>
      </c>
      <c r="E69" s="187">
        <v>2</v>
      </c>
      <c r="F69" s="188">
        <v>2609.19</v>
      </c>
      <c r="G69" s="186">
        <f t="shared" si="6"/>
        <v>5218.38</v>
      </c>
      <c r="H69" s="187">
        <v>2</v>
      </c>
      <c r="I69" s="188">
        <v>2609.19</v>
      </c>
      <c r="J69" s="186">
        <f t="shared" si="9"/>
        <v>5218.38</v>
      </c>
      <c r="K69" s="189">
        <v>2</v>
      </c>
      <c r="L69" s="188">
        <v>6429</v>
      </c>
      <c r="M69" s="186">
        <f t="shared" si="1"/>
        <v>12858</v>
      </c>
      <c r="N69" s="189">
        <v>2</v>
      </c>
      <c r="O69" s="188">
        <v>6429</v>
      </c>
      <c r="P69" s="186">
        <f t="shared" si="2"/>
        <v>12858</v>
      </c>
      <c r="Q69" s="84">
        <f t="shared" si="3"/>
        <v>18076.38</v>
      </c>
      <c r="R69" s="84">
        <f t="shared" si="4"/>
        <v>18076.38</v>
      </c>
      <c r="S69" s="84">
        <f t="shared" si="5"/>
        <v>0</v>
      </c>
      <c r="T69" s="85" t="s">
        <v>247</v>
      </c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x14ac:dyDescent="0.2">
      <c r="A70" s="86" t="s">
        <v>37</v>
      </c>
      <c r="B70" s="87" t="s">
        <v>239</v>
      </c>
      <c r="C70" s="179" t="s">
        <v>191</v>
      </c>
      <c r="D70" s="81" t="s">
        <v>40</v>
      </c>
      <c r="E70" s="187">
        <v>1</v>
      </c>
      <c r="F70" s="188">
        <v>2276.1799999999998</v>
      </c>
      <c r="G70" s="186">
        <f t="shared" si="6"/>
        <v>2276.1799999999998</v>
      </c>
      <c r="H70" s="187">
        <v>1</v>
      </c>
      <c r="I70" s="188">
        <v>2276.1799999999998</v>
      </c>
      <c r="J70" s="186">
        <f t="shared" si="9"/>
        <v>2276.1799999999998</v>
      </c>
      <c r="K70" s="189">
        <v>2</v>
      </c>
      <c r="L70" s="188">
        <v>4723</v>
      </c>
      <c r="M70" s="186">
        <f t="shared" si="1"/>
        <v>9446</v>
      </c>
      <c r="N70" s="189">
        <v>2</v>
      </c>
      <c r="O70" s="188">
        <v>4723</v>
      </c>
      <c r="P70" s="186">
        <f t="shared" si="2"/>
        <v>9446</v>
      </c>
      <c r="Q70" s="84">
        <f t="shared" si="3"/>
        <v>11722.18</v>
      </c>
      <c r="R70" s="84">
        <f t="shared" si="4"/>
        <v>11722.18</v>
      </c>
      <c r="S70" s="84">
        <f t="shared" si="5"/>
        <v>0</v>
      </c>
      <c r="T70" s="85" t="s">
        <v>247</v>
      </c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x14ac:dyDescent="0.2">
      <c r="A71" s="86" t="s">
        <v>37</v>
      </c>
      <c r="B71" s="87" t="s">
        <v>240</v>
      </c>
      <c r="C71" s="179" t="s">
        <v>192</v>
      </c>
      <c r="D71" s="81" t="s">
        <v>40</v>
      </c>
      <c r="E71" s="187">
        <v>1</v>
      </c>
      <c r="F71" s="188">
        <v>5934.21</v>
      </c>
      <c r="G71" s="186">
        <f t="shared" si="6"/>
        <v>5934.21</v>
      </c>
      <c r="H71" s="187">
        <v>1</v>
      </c>
      <c r="I71" s="188">
        <v>5934.21</v>
      </c>
      <c r="J71" s="186">
        <f t="shared" si="9"/>
        <v>5934.21</v>
      </c>
      <c r="K71" s="189">
        <v>2</v>
      </c>
      <c r="L71" s="188">
        <v>7103</v>
      </c>
      <c r="M71" s="186">
        <f t="shared" si="1"/>
        <v>14206</v>
      </c>
      <c r="N71" s="189">
        <v>2</v>
      </c>
      <c r="O71" s="188">
        <v>7103</v>
      </c>
      <c r="P71" s="186">
        <f t="shared" si="2"/>
        <v>14206</v>
      </c>
      <c r="Q71" s="84">
        <f t="shared" si="3"/>
        <v>20140.21</v>
      </c>
      <c r="R71" s="84">
        <f t="shared" si="4"/>
        <v>20140.21</v>
      </c>
      <c r="S71" s="84">
        <f t="shared" si="5"/>
        <v>0</v>
      </c>
      <c r="T71" s="85" t="s">
        <v>247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x14ac:dyDescent="0.2">
      <c r="A72" s="86" t="s">
        <v>37</v>
      </c>
      <c r="B72" s="87" t="s">
        <v>241</v>
      </c>
      <c r="C72" s="179" t="s">
        <v>193</v>
      </c>
      <c r="D72" s="81" t="s">
        <v>40</v>
      </c>
      <c r="E72" s="187"/>
      <c r="F72" s="188"/>
      <c r="G72" s="186">
        <f t="shared" si="6"/>
        <v>0</v>
      </c>
      <c r="H72" s="187"/>
      <c r="I72" s="188"/>
      <c r="J72" s="186">
        <f t="shared" si="9"/>
        <v>0</v>
      </c>
      <c r="K72" s="189">
        <v>2</v>
      </c>
      <c r="L72" s="188">
        <v>1551.22</v>
      </c>
      <c r="M72" s="186">
        <f t="shared" si="1"/>
        <v>3102.44</v>
      </c>
      <c r="N72" s="189">
        <v>2</v>
      </c>
      <c r="O72" s="188">
        <v>1551.22</v>
      </c>
      <c r="P72" s="186">
        <f t="shared" si="2"/>
        <v>3102.44</v>
      </c>
      <c r="Q72" s="84">
        <f t="shared" si="3"/>
        <v>3102.44</v>
      </c>
      <c r="R72" s="84">
        <f t="shared" si="4"/>
        <v>3102.44</v>
      </c>
      <c r="S72" s="84">
        <f t="shared" si="5"/>
        <v>0</v>
      </c>
      <c r="T72" s="85" t="s">
        <v>247</v>
      </c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30" customHeight="1" x14ac:dyDescent="0.2">
      <c r="A73" s="86" t="s">
        <v>37</v>
      </c>
      <c r="B73" s="87" t="s">
        <v>242</v>
      </c>
      <c r="C73" s="179" t="s">
        <v>194</v>
      </c>
      <c r="D73" s="81" t="s">
        <v>40</v>
      </c>
      <c r="E73" s="187">
        <v>1</v>
      </c>
      <c r="F73" s="188">
        <v>2971.67</v>
      </c>
      <c r="G73" s="186">
        <f t="shared" si="6"/>
        <v>2971.67</v>
      </c>
      <c r="H73" s="187">
        <v>1</v>
      </c>
      <c r="I73" s="188">
        <v>2971.67</v>
      </c>
      <c r="J73" s="186">
        <f t="shared" si="9"/>
        <v>2971.67</v>
      </c>
      <c r="K73" s="189">
        <v>2</v>
      </c>
      <c r="L73" s="188">
        <v>4047.79</v>
      </c>
      <c r="M73" s="186">
        <f t="shared" si="1"/>
        <v>8095.58</v>
      </c>
      <c r="N73" s="189">
        <v>2</v>
      </c>
      <c r="O73" s="188">
        <v>4047.79</v>
      </c>
      <c r="P73" s="186">
        <f t="shared" si="2"/>
        <v>8095.58</v>
      </c>
      <c r="Q73" s="84">
        <f t="shared" si="3"/>
        <v>11067.25</v>
      </c>
      <c r="R73" s="84">
        <f t="shared" si="4"/>
        <v>11067.25</v>
      </c>
      <c r="S73" s="84">
        <f t="shared" si="5"/>
        <v>0</v>
      </c>
      <c r="T73" s="85" t="s">
        <v>247</v>
      </c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x14ac:dyDescent="0.2">
      <c r="A74" s="86" t="s">
        <v>37</v>
      </c>
      <c r="B74" s="87" t="s">
        <v>243</v>
      </c>
      <c r="C74" s="179" t="s">
        <v>195</v>
      </c>
      <c r="D74" s="81" t="s">
        <v>40</v>
      </c>
      <c r="E74" s="187">
        <v>1</v>
      </c>
      <c r="F74" s="188">
        <v>2259.58</v>
      </c>
      <c r="G74" s="186">
        <f t="shared" si="6"/>
        <v>2259.58</v>
      </c>
      <c r="H74" s="187">
        <v>1</v>
      </c>
      <c r="I74" s="188">
        <v>2259.58</v>
      </c>
      <c r="J74" s="186">
        <f t="shared" si="9"/>
        <v>2259.58</v>
      </c>
      <c r="K74" s="189">
        <v>2</v>
      </c>
      <c r="L74" s="188">
        <v>3866.82</v>
      </c>
      <c r="M74" s="186">
        <f t="shared" si="1"/>
        <v>7733.64</v>
      </c>
      <c r="N74" s="189">
        <v>2</v>
      </c>
      <c r="O74" s="188">
        <v>3866.82</v>
      </c>
      <c r="P74" s="186">
        <f t="shared" si="2"/>
        <v>7733.64</v>
      </c>
      <c r="Q74" s="84">
        <f t="shared" si="3"/>
        <v>9993.2200000000012</v>
      </c>
      <c r="R74" s="84">
        <f t="shared" si="4"/>
        <v>9993.2200000000012</v>
      </c>
      <c r="S74" s="84">
        <f t="shared" si="5"/>
        <v>0</v>
      </c>
      <c r="T74" s="85" t="s">
        <v>247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x14ac:dyDescent="0.2">
      <c r="A75" s="86" t="s">
        <v>37</v>
      </c>
      <c r="B75" s="87" t="s">
        <v>244</v>
      </c>
      <c r="C75" s="179" t="s">
        <v>196</v>
      </c>
      <c r="D75" s="81" t="s">
        <v>40</v>
      </c>
      <c r="E75" s="187"/>
      <c r="F75" s="188"/>
      <c r="G75" s="186">
        <f t="shared" si="6"/>
        <v>0</v>
      </c>
      <c r="H75" s="187"/>
      <c r="I75" s="188"/>
      <c r="J75" s="186">
        <f t="shared" si="9"/>
        <v>0</v>
      </c>
      <c r="K75" s="189">
        <v>2</v>
      </c>
      <c r="L75" s="188">
        <v>2046.5</v>
      </c>
      <c r="M75" s="186">
        <f t="shared" si="1"/>
        <v>4093</v>
      </c>
      <c r="N75" s="189">
        <v>2</v>
      </c>
      <c r="O75" s="188">
        <v>2046.5</v>
      </c>
      <c r="P75" s="186">
        <f t="shared" si="2"/>
        <v>4093</v>
      </c>
      <c r="Q75" s="84">
        <f t="shared" si="3"/>
        <v>4093</v>
      </c>
      <c r="R75" s="84">
        <f t="shared" si="4"/>
        <v>4093</v>
      </c>
      <c r="S75" s="84">
        <f t="shared" si="5"/>
        <v>0</v>
      </c>
      <c r="T75" s="85" t="s">
        <v>247</v>
      </c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x14ac:dyDescent="0.2">
      <c r="A76" s="86" t="s">
        <v>37</v>
      </c>
      <c r="B76" s="87" t="s">
        <v>245</v>
      </c>
      <c r="C76" s="179" t="s">
        <v>197</v>
      </c>
      <c r="D76" s="81" t="s">
        <v>40</v>
      </c>
      <c r="E76" s="187">
        <v>1</v>
      </c>
      <c r="F76" s="188">
        <v>3916.75</v>
      </c>
      <c r="G76" s="186">
        <f t="shared" si="6"/>
        <v>3916.75</v>
      </c>
      <c r="H76" s="187">
        <v>1</v>
      </c>
      <c r="I76" s="188">
        <v>3916.75</v>
      </c>
      <c r="J76" s="186">
        <f t="shared" si="9"/>
        <v>3916.75</v>
      </c>
      <c r="K76" s="189">
        <v>2</v>
      </c>
      <c r="L76" s="188">
        <v>7103</v>
      </c>
      <c r="M76" s="186">
        <f t="shared" si="1"/>
        <v>14206</v>
      </c>
      <c r="N76" s="189">
        <v>2</v>
      </c>
      <c r="O76" s="188">
        <v>7103</v>
      </c>
      <c r="P76" s="186">
        <f t="shared" si="2"/>
        <v>14206</v>
      </c>
      <c r="Q76" s="84">
        <f t="shared" si="3"/>
        <v>18122.75</v>
      </c>
      <c r="R76" s="84">
        <f t="shared" si="4"/>
        <v>18122.75</v>
      </c>
      <c r="S76" s="84">
        <f t="shared" si="5"/>
        <v>0</v>
      </c>
      <c r="T76" s="85" t="s">
        <v>247</v>
      </c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 x14ac:dyDescent="0.25">
      <c r="A77" s="86" t="s">
        <v>37</v>
      </c>
      <c r="B77" s="87" t="s">
        <v>246</v>
      </c>
      <c r="C77" s="180" t="s">
        <v>198</v>
      </c>
      <c r="D77" s="81" t="s">
        <v>40</v>
      </c>
      <c r="E77" s="191">
        <v>1</v>
      </c>
      <c r="F77" s="192">
        <v>811.16</v>
      </c>
      <c r="G77" s="193">
        <f>E77*F77</f>
        <v>811.16</v>
      </c>
      <c r="H77" s="191">
        <v>1</v>
      </c>
      <c r="I77" s="192">
        <v>811.16</v>
      </c>
      <c r="J77" s="193">
        <f t="shared" si="9"/>
        <v>811.16</v>
      </c>
      <c r="K77" s="191">
        <v>2</v>
      </c>
      <c r="L77" s="192">
        <v>7103</v>
      </c>
      <c r="M77" s="193">
        <f t="shared" si="1"/>
        <v>14206</v>
      </c>
      <c r="N77" s="191">
        <v>2</v>
      </c>
      <c r="O77" s="192">
        <v>7103</v>
      </c>
      <c r="P77" s="193">
        <f t="shared" si="2"/>
        <v>14206</v>
      </c>
      <c r="Q77" s="84">
        <f t="shared" si="3"/>
        <v>15017.16</v>
      </c>
      <c r="R77" s="84">
        <f t="shared" si="4"/>
        <v>15017.16</v>
      </c>
      <c r="S77" s="84">
        <f t="shared" si="5"/>
        <v>0</v>
      </c>
      <c r="T77" s="85" t="s">
        <v>247</v>
      </c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0" customHeight="1" thickBot="1" x14ac:dyDescent="0.25">
      <c r="A78" s="71" t="s">
        <v>34</v>
      </c>
      <c r="B78" s="72" t="s">
        <v>43</v>
      </c>
      <c r="C78" s="71" t="s">
        <v>44</v>
      </c>
      <c r="D78" s="73"/>
      <c r="E78" s="74"/>
      <c r="F78" s="75"/>
      <c r="G78" s="76"/>
      <c r="H78" s="74"/>
      <c r="I78" s="75"/>
      <c r="J78" s="76"/>
      <c r="K78" s="74"/>
      <c r="L78" s="75"/>
      <c r="M78" s="76">
        <f>SUM(M79:M81)</f>
        <v>0</v>
      </c>
      <c r="N78" s="74"/>
      <c r="O78" s="75"/>
      <c r="P78" s="76">
        <f t="shared" ref="P78:S78" si="10">SUM(P79:P81)</f>
        <v>0</v>
      </c>
      <c r="Q78" s="76">
        <f t="shared" si="10"/>
        <v>0</v>
      </c>
      <c r="R78" s="76">
        <f t="shared" si="10"/>
        <v>0</v>
      </c>
      <c r="S78" s="76">
        <f t="shared" si="10"/>
        <v>0</v>
      </c>
      <c r="T78" s="7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30" customHeight="1" x14ac:dyDescent="0.2">
      <c r="A79" s="78" t="s">
        <v>37</v>
      </c>
      <c r="B79" s="79" t="s">
        <v>45</v>
      </c>
      <c r="C79" s="80" t="s">
        <v>39</v>
      </c>
      <c r="D79" s="81"/>
      <c r="E79" s="242" t="s">
        <v>46</v>
      </c>
      <c r="F79" s="241"/>
      <c r="G79" s="243"/>
      <c r="H79" s="242" t="s">
        <v>46</v>
      </c>
      <c r="I79" s="241"/>
      <c r="J79" s="243"/>
      <c r="K79" s="82"/>
      <c r="L79" s="83"/>
      <c r="M79" s="84">
        <f t="shared" ref="M79:M81" si="11">K79*L79</f>
        <v>0</v>
      </c>
      <c r="N79" s="82"/>
      <c r="O79" s="83"/>
      <c r="P79" s="84">
        <f t="shared" ref="P79:P81" si="12">N79*O79</f>
        <v>0</v>
      </c>
      <c r="Q79" s="84">
        <f t="shared" ref="Q79:Q81" si="13">G79+M79</f>
        <v>0</v>
      </c>
      <c r="R79" s="84">
        <f t="shared" ref="R79:R81" si="14">J79+P79</f>
        <v>0</v>
      </c>
      <c r="S79" s="84">
        <f t="shared" ref="S79:S81" si="15">Q79-R79</f>
        <v>0</v>
      </c>
      <c r="T79" s="85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30" customHeight="1" x14ac:dyDescent="0.2">
      <c r="A80" s="86" t="s">
        <v>37</v>
      </c>
      <c r="B80" s="87" t="s">
        <v>47</v>
      </c>
      <c r="C80" s="80" t="s">
        <v>39</v>
      </c>
      <c r="D80" s="81"/>
      <c r="E80" s="244"/>
      <c r="F80" s="241"/>
      <c r="G80" s="243"/>
      <c r="H80" s="244"/>
      <c r="I80" s="241"/>
      <c r="J80" s="243"/>
      <c r="K80" s="82"/>
      <c r="L80" s="83"/>
      <c r="M80" s="84">
        <f t="shared" si="11"/>
        <v>0</v>
      </c>
      <c r="N80" s="82"/>
      <c r="O80" s="83"/>
      <c r="P80" s="84">
        <f t="shared" si="12"/>
        <v>0</v>
      </c>
      <c r="Q80" s="84">
        <f t="shared" si="13"/>
        <v>0</v>
      </c>
      <c r="R80" s="84">
        <f t="shared" si="14"/>
        <v>0</v>
      </c>
      <c r="S80" s="84">
        <f t="shared" si="15"/>
        <v>0</v>
      </c>
      <c r="T80" s="85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30" customHeight="1" thickBot="1" x14ac:dyDescent="0.25">
      <c r="A81" s="88" t="s">
        <v>37</v>
      </c>
      <c r="B81" s="89" t="s">
        <v>48</v>
      </c>
      <c r="C81" s="90" t="s">
        <v>39</v>
      </c>
      <c r="D81" s="91"/>
      <c r="E81" s="244"/>
      <c r="F81" s="241"/>
      <c r="G81" s="243"/>
      <c r="H81" s="244"/>
      <c r="I81" s="241"/>
      <c r="J81" s="243"/>
      <c r="K81" s="92"/>
      <c r="L81" s="93"/>
      <c r="M81" s="94">
        <f t="shared" si="11"/>
        <v>0</v>
      </c>
      <c r="N81" s="92"/>
      <c r="O81" s="93"/>
      <c r="P81" s="94">
        <f t="shared" si="12"/>
        <v>0</v>
      </c>
      <c r="Q81" s="94">
        <f t="shared" si="13"/>
        <v>0</v>
      </c>
      <c r="R81" s="94">
        <f t="shared" si="14"/>
        <v>0</v>
      </c>
      <c r="S81" s="94">
        <f t="shared" si="15"/>
        <v>0</v>
      </c>
      <c r="T81" s="95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30" customHeight="1" thickBot="1" x14ac:dyDescent="0.25">
      <c r="A82" s="71" t="s">
        <v>34</v>
      </c>
      <c r="B82" s="72" t="s">
        <v>49</v>
      </c>
      <c r="C82" s="71" t="s">
        <v>50</v>
      </c>
      <c r="D82" s="73"/>
      <c r="E82" s="74"/>
      <c r="F82" s="75"/>
      <c r="G82" s="76"/>
      <c r="H82" s="74"/>
      <c r="I82" s="75"/>
      <c r="J82" s="76"/>
      <c r="K82" s="74"/>
      <c r="L82" s="75"/>
      <c r="M82" s="76">
        <f>SUM(M83:M85)</f>
        <v>0</v>
      </c>
      <c r="N82" s="74"/>
      <c r="O82" s="75"/>
      <c r="P82" s="76">
        <f t="shared" ref="P82:S82" si="16">SUM(P83:P85)</f>
        <v>0</v>
      </c>
      <c r="Q82" s="76">
        <f t="shared" si="16"/>
        <v>0</v>
      </c>
      <c r="R82" s="76">
        <f t="shared" si="16"/>
        <v>0</v>
      </c>
      <c r="S82" s="76">
        <f t="shared" si="16"/>
        <v>0</v>
      </c>
      <c r="T82" s="7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30" customHeight="1" x14ac:dyDescent="0.2">
      <c r="A83" s="78" t="s">
        <v>37</v>
      </c>
      <c r="B83" s="79" t="s">
        <v>51</v>
      </c>
      <c r="C83" s="80" t="s">
        <v>39</v>
      </c>
      <c r="D83" s="81"/>
      <c r="E83" s="242" t="s">
        <v>46</v>
      </c>
      <c r="F83" s="241"/>
      <c r="G83" s="243"/>
      <c r="H83" s="242" t="s">
        <v>46</v>
      </c>
      <c r="I83" s="241"/>
      <c r="J83" s="243"/>
      <c r="K83" s="82"/>
      <c r="L83" s="83"/>
      <c r="M83" s="84">
        <f t="shared" ref="M83:M85" si="17">K83*L83</f>
        <v>0</v>
      </c>
      <c r="N83" s="82"/>
      <c r="O83" s="83"/>
      <c r="P83" s="84">
        <f t="shared" ref="P83:P85" si="18">N83*O83</f>
        <v>0</v>
      </c>
      <c r="Q83" s="84">
        <f t="shared" ref="Q83:Q85" si="19">G83+M83</f>
        <v>0</v>
      </c>
      <c r="R83" s="84">
        <f t="shared" ref="R83:R85" si="20">J83+P83</f>
        <v>0</v>
      </c>
      <c r="S83" s="84">
        <f t="shared" ref="S83:S85" si="21">Q83-R83</f>
        <v>0</v>
      </c>
      <c r="T83" s="85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30" customHeight="1" x14ac:dyDescent="0.2">
      <c r="A84" s="86" t="s">
        <v>37</v>
      </c>
      <c r="B84" s="87" t="s">
        <v>52</v>
      </c>
      <c r="C84" s="80" t="s">
        <v>39</v>
      </c>
      <c r="D84" s="81"/>
      <c r="E84" s="244"/>
      <c r="F84" s="241"/>
      <c r="G84" s="243"/>
      <c r="H84" s="244"/>
      <c r="I84" s="241"/>
      <c r="J84" s="243"/>
      <c r="K84" s="82"/>
      <c r="L84" s="83"/>
      <c r="M84" s="84">
        <f t="shared" si="17"/>
        <v>0</v>
      </c>
      <c r="N84" s="82"/>
      <c r="O84" s="83"/>
      <c r="P84" s="84">
        <f t="shared" si="18"/>
        <v>0</v>
      </c>
      <c r="Q84" s="84">
        <f t="shared" si="19"/>
        <v>0</v>
      </c>
      <c r="R84" s="84">
        <f t="shared" si="20"/>
        <v>0</v>
      </c>
      <c r="S84" s="84">
        <f t="shared" si="21"/>
        <v>0</v>
      </c>
      <c r="T84" s="85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30" customHeight="1" thickBot="1" x14ac:dyDescent="0.25">
      <c r="A85" s="88" t="s">
        <v>37</v>
      </c>
      <c r="B85" s="89" t="s">
        <v>53</v>
      </c>
      <c r="C85" s="90" t="s">
        <v>39</v>
      </c>
      <c r="D85" s="91"/>
      <c r="E85" s="245"/>
      <c r="F85" s="246"/>
      <c r="G85" s="247"/>
      <c r="H85" s="245"/>
      <c r="I85" s="246"/>
      <c r="J85" s="247"/>
      <c r="K85" s="92"/>
      <c r="L85" s="93"/>
      <c r="M85" s="94">
        <f t="shared" si="17"/>
        <v>0</v>
      </c>
      <c r="N85" s="92"/>
      <c r="O85" s="93"/>
      <c r="P85" s="94">
        <f t="shared" si="18"/>
        <v>0</v>
      </c>
      <c r="Q85" s="84">
        <f t="shared" si="19"/>
        <v>0</v>
      </c>
      <c r="R85" s="84">
        <f t="shared" si="20"/>
        <v>0</v>
      </c>
      <c r="S85" s="84">
        <f t="shared" si="21"/>
        <v>0</v>
      </c>
      <c r="T85" s="95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 thickBot="1" x14ac:dyDescent="0.25">
      <c r="A86" s="96" t="s">
        <v>54</v>
      </c>
      <c r="B86" s="97"/>
      <c r="C86" s="98"/>
      <c r="D86" s="99"/>
      <c r="E86" s="100"/>
      <c r="F86" s="101"/>
      <c r="G86" s="102">
        <f>G26+G78+G82</f>
        <v>268698.65000000002</v>
      </c>
      <c r="H86" s="100"/>
      <c r="I86" s="101"/>
      <c r="J86" s="102">
        <f>J26+J78+J82</f>
        <v>268698.65000000002</v>
      </c>
      <c r="K86" s="100"/>
      <c r="L86" s="101"/>
      <c r="M86" s="102">
        <f>M26+M78+M82</f>
        <v>541165.60000000009</v>
      </c>
      <c r="N86" s="100"/>
      <c r="O86" s="101"/>
      <c r="P86" s="102">
        <f>P26+P78+P82</f>
        <v>541165.60000000009</v>
      </c>
      <c r="Q86" s="102">
        <f>Q26+Q78+Q82</f>
        <v>809864.25</v>
      </c>
      <c r="R86" s="102">
        <f>R26+R78+R82</f>
        <v>809864.25</v>
      </c>
      <c r="S86" s="102">
        <f>S26+S78+S82</f>
        <v>0</v>
      </c>
      <c r="T86" s="103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30" customHeight="1" thickBot="1" x14ac:dyDescent="0.25">
      <c r="A87" s="71" t="s">
        <v>26</v>
      </c>
      <c r="B87" s="72" t="s">
        <v>55</v>
      </c>
      <c r="C87" s="206" t="s">
        <v>56</v>
      </c>
      <c r="D87" s="73"/>
      <c r="E87" s="74"/>
      <c r="F87" s="75"/>
      <c r="G87" s="104"/>
      <c r="H87" s="74"/>
      <c r="I87" s="75"/>
      <c r="J87" s="104"/>
      <c r="K87" s="74"/>
      <c r="L87" s="75"/>
      <c r="M87" s="104"/>
      <c r="N87" s="74"/>
      <c r="O87" s="75"/>
      <c r="P87" s="104"/>
      <c r="Q87" s="104"/>
      <c r="R87" s="104"/>
      <c r="S87" s="104"/>
      <c r="T87" s="77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</row>
    <row r="88" spans="1:38" ht="30" customHeight="1" thickBot="1" x14ac:dyDescent="0.25">
      <c r="A88" s="78" t="s">
        <v>37</v>
      </c>
      <c r="B88" s="105" t="s">
        <v>248</v>
      </c>
      <c r="C88" s="196" t="s">
        <v>148</v>
      </c>
      <c r="D88" s="199" t="s">
        <v>40</v>
      </c>
      <c r="E88" s="181"/>
      <c r="F88" s="200">
        <f>F27*0.22</f>
        <v>0</v>
      </c>
      <c r="G88" s="201">
        <f>E88*F88</f>
        <v>0</v>
      </c>
      <c r="H88" s="181"/>
      <c r="I88" s="200">
        <f>I27*0.22</f>
        <v>0</v>
      </c>
      <c r="J88" s="201">
        <f>H88*I88</f>
        <v>0</v>
      </c>
      <c r="K88" s="194">
        <v>2</v>
      </c>
      <c r="L88" s="200">
        <f>L27*0.22</f>
        <v>615.96480000000008</v>
      </c>
      <c r="M88" s="183">
        <f t="shared" ref="M88:M138" si="22">K88*L88</f>
        <v>1231.9296000000002</v>
      </c>
      <c r="N88" s="194">
        <v>2</v>
      </c>
      <c r="O88" s="200">
        <f>O27*0.22</f>
        <v>615.96480000000008</v>
      </c>
      <c r="P88" s="183">
        <f t="shared" ref="P88:P138" si="23">N88*O88</f>
        <v>1231.9296000000002</v>
      </c>
      <c r="Q88" s="84">
        <f t="shared" ref="Q88:Q139" si="24">G88+M88</f>
        <v>1231.9296000000002</v>
      </c>
      <c r="R88" s="84">
        <f t="shared" ref="R88:R139" si="25">J88+P88</f>
        <v>1231.9296000000002</v>
      </c>
      <c r="S88" s="84">
        <f t="shared" ref="S88:S139" si="26">Q88-R88</f>
        <v>0</v>
      </c>
      <c r="T88" s="85" t="s">
        <v>247</v>
      </c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 thickBot="1" x14ac:dyDescent="0.25">
      <c r="A89" s="78" t="s">
        <v>37</v>
      </c>
      <c r="B89" s="105" t="s">
        <v>249</v>
      </c>
      <c r="C89" s="197" t="s">
        <v>149</v>
      </c>
      <c r="D89" s="202" t="s">
        <v>40</v>
      </c>
      <c r="E89" s="184">
        <v>2</v>
      </c>
      <c r="F89" s="200">
        <f t="shared" ref="F89:F137" si="27">F28*0.22</f>
        <v>822.62620000000004</v>
      </c>
      <c r="G89" s="203">
        <f>E89*F89</f>
        <v>1645.2524000000001</v>
      </c>
      <c r="H89" s="184">
        <v>2</v>
      </c>
      <c r="I89" s="200">
        <f>I28*0.22</f>
        <v>822.62620000000004</v>
      </c>
      <c r="J89" s="203">
        <f>H89*I89</f>
        <v>1645.2524000000001</v>
      </c>
      <c r="K89" s="195">
        <v>2</v>
      </c>
      <c r="L89" s="200">
        <f t="shared" ref="L89:L138" si="28">L28*0.22</f>
        <v>821.92</v>
      </c>
      <c r="M89" s="186">
        <f t="shared" si="22"/>
        <v>1643.84</v>
      </c>
      <c r="N89" s="195">
        <v>2</v>
      </c>
      <c r="O89" s="200">
        <f t="shared" ref="O89:O138" si="29">O28*0.22</f>
        <v>821.92</v>
      </c>
      <c r="P89" s="186">
        <f t="shared" si="23"/>
        <v>1643.84</v>
      </c>
      <c r="Q89" s="84">
        <f t="shared" si="24"/>
        <v>3289.0924</v>
      </c>
      <c r="R89" s="84">
        <f t="shared" si="25"/>
        <v>3289.0924</v>
      </c>
      <c r="S89" s="84">
        <f t="shared" si="26"/>
        <v>0</v>
      </c>
      <c r="T89" s="85" t="s">
        <v>247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 thickBot="1" x14ac:dyDescent="0.25">
      <c r="A90" s="78" t="s">
        <v>37</v>
      </c>
      <c r="B90" s="105" t="s">
        <v>250</v>
      </c>
      <c r="C90" s="198" t="s">
        <v>150</v>
      </c>
      <c r="D90" s="202" t="s">
        <v>40</v>
      </c>
      <c r="E90" s="187">
        <v>2</v>
      </c>
      <c r="F90" s="200">
        <f t="shared" si="27"/>
        <v>822.62620000000004</v>
      </c>
      <c r="G90" s="203">
        <f t="shared" ref="G90:G137" si="30">E90*F90</f>
        <v>1645.2524000000001</v>
      </c>
      <c r="H90" s="187">
        <v>2</v>
      </c>
      <c r="I90" s="200">
        <f t="shared" ref="I90:I137" si="31">I29*0.22</f>
        <v>822.62620000000004</v>
      </c>
      <c r="J90" s="203">
        <f t="shared" ref="J90:J137" si="32">H90*I90</f>
        <v>1645.2524000000001</v>
      </c>
      <c r="K90" s="189">
        <v>2</v>
      </c>
      <c r="L90" s="200">
        <f t="shared" si="28"/>
        <v>821.92</v>
      </c>
      <c r="M90" s="186">
        <f t="shared" si="22"/>
        <v>1643.84</v>
      </c>
      <c r="N90" s="189">
        <v>2</v>
      </c>
      <c r="O90" s="200">
        <f t="shared" si="29"/>
        <v>821.92</v>
      </c>
      <c r="P90" s="186">
        <f t="shared" si="23"/>
        <v>1643.84</v>
      </c>
      <c r="Q90" s="84">
        <f t="shared" si="24"/>
        <v>3289.0924</v>
      </c>
      <c r="R90" s="84">
        <f t="shared" si="25"/>
        <v>3289.0924</v>
      </c>
      <c r="S90" s="84">
        <f t="shared" si="26"/>
        <v>0</v>
      </c>
      <c r="T90" s="85" t="s">
        <v>247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</row>
    <row r="91" spans="1:38" ht="30" customHeight="1" thickBot="1" x14ac:dyDescent="0.25">
      <c r="A91" s="78" t="s">
        <v>37</v>
      </c>
      <c r="B91" s="105" t="s">
        <v>251</v>
      </c>
      <c r="C91" s="198" t="s">
        <v>151</v>
      </c>
      <c r="D91" s="202" t="s">
        <v>40</v>
      </c>
      <c r="E91" s="187"/>
      <c r="F91" s="200">
        <f t="shared" si="27"/>
        <v>0</v>
      </c>
      <c r="G91" s="203">
        <f t="shared" si="30"/>
        <v>0</v>
      </c>
      <c r="H91" s="187"/>
      <c r="I91" s="200">
        <f t="shared" si="31"/>
        <v>0</v>
      </c>
      <c r="J91" s="203">
        <f t="shared" si="32"/>
        <v>0</v>
      </c>
      <c r="K91" s="189">
        <v>2</v>
      </c>
      <c r="L91" s="200">
        <f t="shared" si="28"/>
        <v>341.33</v>
      </c>
      <c r="M91" s="186">
        <f t="shared" si="22"/>
        <v>682.66</v>
      </c>
      <c r="N91" s="189">
        <v>2</v>
      </c>
      <c r="O91" s="200">
        <f t="shared" si="29"/>
        <v>341.33</v>
      </c>
      <c r="P91" s="186">
        <f t="shared" si="23"/>
        <v>682.66</v>
      </c>
      <c r="Q91" s="84">
        <f t="shared" si="24"/>
        <v>682.66</v>
      </c>
      <c r="R91" s="84">
        <f t="shared" si="25"/>
        <v>682.66</v>
      </c>
      <c r="S91" s="84">
        <f t="shared" si="26"/>
        <v>0</v>
      </c>
      <c r="T91" s="85" t="s">
        <v>247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</row>
    <row r="92" spans="1:38" ht="30" customHeight="1" thickBot="1" x14ac:dyDescent="0.25">
      <c r="A92" s="78" t="s">
        <v>37</v>
      </c>
      <c r="B92" s="105" t="s">
        <v>252</v>
      </c>
      <c r="C92" s="198" t="s">
        <v>152</v>
      </c>
      <c r="D92" s="202" t="s">
        <v>40</v>
      </c>
      <c r="E92" s="187">
        <v>1</v>
      </c>
      <c r="F92" s="200">
        <f>F31*0.0841</f>
        <v>255.46300099999999</v>
      </c>
      <c r="G92" s="203">
        <f t="shared" si="30"/>
        <v>255.46300099999999</v>
      </c>
      <c r="H92" s="187">
        <v>1</v>
      </c>
      <c r="I92" s="200">
        <f>I31*0.0841</f>
        <v>255.46300099999999</v>
      </c>
      <c r="J92" s="203">
        <f t="shared" si="32"/>
        <v>255.46300099999999</v>
      </c>
      <c r="K92" s="189">
        <v>2</v>
      </c>
      <c r="L92" s="200">
        <f>L31*0.0841</f>
        <v>340.41913899999997</v>
      </c>
      <c r="M92" s="186">
        <f t="shared" si="22"/>
        <v>680.83827799999995</v>
      </c>
      <c r="N92" s="189">
        <v>2</v>
      </c>
      <c r="O92" s="200">
        <f>O31*0.0841</f>
        <v>340.41913899999997</v>
      </c>
      <c r="P92" s="186">
        <f t="shared" si="23"/>
        <v>680.83827799999995</v>
      </c>
      <c r="Q92" s="84">
        <f t="shared" si="24"/>
        <v>936.30127899999991</v>
      </c>
      <c r="R92" s="84">
        <f t="shared" si="25"/>
        <v>936.30127899999991</v>
      </c>
      <c r="S92" s="84">
        <f t="shared" si="26"/>
        <v>0</v>
      </c>
      <c r="T92" s="85" t="s">
        <v>247</v>
      </c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 x14ac:dyDescent="0.25">
      <c r="A93" s="78" t="s">
        <v>37</v>
      </c>
      <c r="B93" s="105" t="s">
        <v>253</v>
      </c>
      <c r="C93" s="198" t="s">
        <v>153</v>
      </c>
      <c r="D93" s="202" t="s">
        <v>40</v>
      </c>
      <c r="E93" s="187">
        <v>2</v>
      </c>
      <c r="F93" s="200">
        <f>F32*0.22</f>
        <v>3117.18</v>
      </c>
      <c r="G93" s="203">
        <f t="shared" si="30"/>
        <v>6234.36</v>
      </c>
      <c r="H93" s="187">
        <v>2</v>
      </c>
      <c r="I93" s="200">
        <f>I32*0.22</f>
        <v>3117.18</v>
      </c>
      <c r="J93" s="203">
        <f t="shared" si="32"/>
        <v>6234.36</v>
      </c>
      <c r="K93" s="189">
        <v>2</v>
      </c>
      <c r="L93" s="200">
        <f t="shared" si="28"/>
        <v>3117.18</v>
      </c>
      <c r="M93" s="186">
        <f t="shared" si="22"/>
        <v>6234.36</v>
      </c>
      <c r="N93" s="189">
        <v>2</v>
      </c>
      <c r="O93" s="200">
        <f t="shared" si="29"/>
        <v>3117.18</v>
      </c>
      <c r="P93" s="186">
        <f t="shared" si="23"/>
        <v>6234.36</v>
      </c>
      <c r="Q93" s="84">
        <f t="shared" si="24"/>
        <v>12468.72</v>
      </c>
      <c r="R93" s="84">
        <f t="shared" si="25"/>
        <v>12468.72</v>
      </c>
      <c r="S93" s="84">
        <f t="shared" si="26"/>
        <v>0</v>
      </c>
      <c r="T93" s="85" t="s">
        <v>247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 x14ac:dyDescent="0.25">
      <c r="A94" s="78" t="s">
        <v>37</v>
      </c>
      <c r="B94" s="105" t="s">
        <v>254</v>
      </c>
      <c r="C94" s="198" t="s">
        <v>154</v>
      </c>
      <c r="D94" s="202" t="s">
        <v>40</v>
      </c>
      <c r="E94" s="187"/>
      <c r="F94" s="200">
        <f t="shared" si="27"/>
        <v>0</v>
      </c>
      <c r="G94" s="203">
        <f t="shared" si="30"/>
        <v>0</v>
      </c>
      <c r="H94" s="187"/>
      <c r="I94" s="200">
        <f t="shared" si="31"/>
        <v>0</v>
      </c>
      <c r="J94" s="203">
        <f t="shared" si="32"/>
        <v>0</v>
      </c>
      <c r="K94" s="189">
        <v>2</v>
      </c>
      <c r="L94" s="200">
        <f t="shared" si="28"/>
        <v>1215.06</v>
      </c>
      <c r="M94" s="186">
        <f t="shared" si="22"/>
        <v>2430.12</v>
      </c>
      <c r="N94" s="189">
        <v>2</v>
      </c>
      <c r="O94" s="200">
        <f t="shared" si="29"/>
        <v>1215.06</v>
      </c>
      <c r="P94" s="186">
        <f t="shared" si="23"/>
        <v>2430.12</v>
      </c>
      <c r="Q94" s="84">
        <f t="shared" si="24"/>
        <v>2430.12</v>
      </c>
      <c r="R94" s="84">
        <f t="shared" si="25"/>
        <v>2430.12</v>
      </c>
      <c r="S94" s="84">
        <f t="shared" si="26"/>
        <v>0</v>
      </c>
      <c r="T94" s="85" t="s">
        <v>247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 x14ac:dyDescent="0.25">
      <c r="A95" s="78" t="s">
        <v>37</v>
      </c>
      <c r="B95" s="105" t="s">
        <v>255</v>
      </c>
      <c r="C95" s="198" t="s">
        <v>155</v>
      </c>
      <c r="D95" s="202" t="s">
        <v>40</v>
      </c>
      <c r="E95" s="187">
        <v>1</v>
      </c>
      <c r="F95" s="200">
        <f t="shared" si="27"/>
        <v>651.13400000000001</v>
      </c>
      <c r="G95" s="203">
        <f t="shared" si="30"/>
        <v>651.13400000000001</v>
      </c>
      <c r="H95" s="187">
        <v>1</v>
      </c>
      <c r="I95" s="200">
        <f t="shared" si="31"/>
        <v>651.13400000000001</v>
      </c>
      <c r="J95" s="203">
        <f t="shared" si="32"/>
        <v>651.13400000000001</v>
      </c>
      <c r="K95" s="189">
        <v>2</v>
      </c>
      <c r="L95" s="200">
        <f t="shared" si="28"/>
        <v>890.51379999999995</v>
      </c>
      <c r="M95" s="186">
        <f t="shared" si="22"/>
        <v>1781.0275999999999</v>
      </c>
      <c r="N95" s="189">
        <v>2</v>
      </c>
      <c r="O95" s="200">
        <f t="shared" si="29"/>
        <v>890.51379999999995</v>
      </c>
      <c r="P95" s="186">
        <f t="shared" si="23"/>
        <v>1781.0275999999999</v>
      </c>
      <c r="Q95" s="84">
        <f t="shared" si="24"/>
        <v>2432.1615999999999</v>
      </c>
      <c r="R95" s="84">
        <f t="shared" si="25"/>
        <v>2432.1615999999999</v>
      </c>
      <c r="S95" s="84">
        <f t="shared" si="26"/>
        <v>0</v>
      </c>
      <c r="T95" s="85" t="s">
        <v>247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 x14ac:dyDescent="0.25">
      <c r="A96" s="78" t="s">
        <v>37</v>
      </c>
      <c r="B96" s="105" t="s">
        <v>256</v>
      </c>
      <c r="C96" s="198" t="s">
        <v>156</v>
      </c>
      <c r="D96" s="202" t="s">
        <v>40</v>
      </c>
      <c r="E96" s="187">
        <v>2</v>
      </c>
      <c r="F96" s="200">
        <f t="shared" si="27"/>
        <v>600.50100000000009</v>
      </c>
      <c r="G96" s="203">
        <f t="shared" si="30"/>
        <v>1201.0020000000002</v>
      </c>
      <c r="H96" s="187">
        <v>2</v>
      </c>
      <c r="I96" s="200">
        <f t="shared" si="31"/>
        <v>600.50100000000009</v>
      </c>
      <c r="J96" s="203">
        <f t="shared" si="32"/>
        <v>1201.0020000000002</v>
      </c>
      <c r="K96" s="189">
        <v>2</v>
      </c>
      <c r="L96" s="200">
        <f t="shared" si="28"/>
        <v>1099.78</v>
      </c>
      <c r="M96" s="186">
        <f t="shared" si="22"/>
        <v>2199.56</v>
      </c>
      <c r="N96" s="189">
        <v>2</v>
      </c>
      <c r="O96" s="200">
        <f t="shared" si="29"/>
        <v>1099.78</v>
      </c>
      <c r="P96" s="186">
        <f t="shared" si="23"/>
        <v>2199.56</v>
      </c>
      <c r="Q96" s="84">
        <f t="shared" si="24"/>
        <v>3400.5619999999999</v>
      </c>
      <c r="R96" s="84">
        <f t="shared" si="25"/>
        <v>3400.5619999999999</v>
      </c>
      <c r="S96" s="84">
        <f t="shared" si="26"/>
        <v>0</v>
      </c>
      <c r="T96" s="85" t="s">
        <v>247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 x14ac:dyDescent="0.25">
      <c r="A97" s="78" t="s">
        <v>37</v>
      </c>
      <c r="B97" s="105" t="s">
        <v>257</v>
      </c>
      <c r="C97" s="198" t="s">
        <v>157</v>
      </c>
      <c r="D97" s="202" t="s">
        <v>40</v>
      </c>
      <c r="E97" s="187">
        <v>2</v>
      </c>
      <c r="F97" s="200">
        <f t="shared" si="27"/>
        <v>1563.364</v>
      </c>
      <c r="G97" s="203">
        <f t="shared" si="30"/>
        <v>3126.7280000000001</v>
      </c>
      <c r="H97" s="187">
        <v>2</v>
      </c>
      <c r="I97" s="200">
        <f t="shared" si="31"/>
        <v>1563.364</v>
      </c>
      <c r="J97" s="203">
        <f t="shared" si="32"/>
        <v>3126.7280000000001</v>
      </c>
      <c r="K97" s="189">
        <v>2</v>
      </c>
      <c r="L97" s="200">
        <f t="shared" si="28"/>
        <v>1562.66</v>
      </c>
      <c r="M97" s="186">
        <f t="shared" si="22"/>
        <v>3125.32</v>
      </c>
      <c r="N97" s="189">
        <v>2</v>
      </c>
      <c r="O97" s="200">
        <f t="shared" si="29"/>
        <v>1562.66</v>
      </c>
      <c r="P97" s="186">
        <f t="shared" si="23"/>
        <v>3125.32</v>
      </c>
      <c r="Q97" s="84">
        <f t="shared" si="24"/>
        <v>6252.0480000000007</v>
      </c>
      <c r="R97" s="84">
        <f t="shared" si="25"/>
        <v>6252.0480000000007</v>
      </c>
      <c r="S97" s="84">
        <f t="shared" si="26"/>
        <v>0</v>
      </c>
      <c r="T97" s="85" t="s">
        <v>247</v>
      </c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 x14ac:dyDescent="0.25">
      <c r="A98" s="78" t="s">
        <v>37</v>
      </c>
      <c r="B98" s="105" t="s">
        <v>258</v>
      </c>
      <c r="C98" s="198" t="s">
        <v>158</v>
      </c>
      <c r="D98" s="202" t="s">
        <v>40</v>
      </c>
      <c r="E98" s="187">
        <v>1</v>
      </c>
      <c r="F98" s="200">
        <f t="shared" si="27"/>
        <v>452.2276</v>
      </c>
      <c r="G98" s="203">
        <f t="shared" si="30"/>
        <v>452.2276</v>
      </c>
      <c r="H98" s="187">
        <v>1</v>
      </c>
      <c r="I98" s="200">
        <f t="shared" si="31"/>
        <v>452.2276</v>
      </c>
      <c r="J98" s="203">
        <f t="shared" si="32"/>
        <v>452.2276</v>
      </c>
      <c r="K98" s="189">
        <v>2</v>
      </c>
      <c r="L98" s="200">
        <f t="shared" si="28"/>
        <v>1039.06</v>
      </c>
      <c r="M98" s="186">
        <f t="shared" si="22"/>
        <v>2078.12</v>
      </c>
      <c r="N98" s="189">
        <v>2</v>
      </c>
      <c r="O98" s="200">
        <f t="shared" si="29"/>
        <v>1039.06</v>
      </c>
      <c r="P98" s="186">
        <f t="shared" si="23"/>
        <v>2078.12</v>
      </c>
      <c r="Q98" s="84">
        <f t="shared" si="24"/>
        <v>2530.3476000000001</v>
      </c>
      <c r="R98" s="84">
        <f t="shared" si="25"/>
        <v>2530.3476000000001</v>
      </c>
      <c r="S98" s="84">
        <f t="shared" si="26"/>
        <v>0</v>
      </c>
      <c r="T98" s="85" t="s">
        <v>247</v>
      </c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</row>
    <row r="99" spans="1:38" ht="30" customHeight="1" thickBot="1" x14ac:dyDescent="0.25">
      <c r="A99" s="78" t="s">
        <v>37</v>
      </c>
      <c r="B99" s="105" t="s">
        <v>259</v>
      </c>
      <c r="C99" s="198" t="s">
        <v>159</v>
      </c>
      <c r="D99" s="202" t="s">
        <v>40</v>
      </c>
      <c r="E99" s="187">
        <v>2</v>
      </c>
      <c r="F99" s="200">
        <f t="shared" si="27"/>
        <v>770.31899999999996</v>
      </c>
      <c r="G99" s="203">
        <f t="shared" si="30"/>
        <v>1540.6379999999999</v>
      </c>
      <c r="H99" s="187">
        <v>2</v>
      </c>
      <c r="I99" s="200">
        <f t="shared" si="31"/>
        <v>770.31899999999996</v>
      </c>
      <c r="J99" s="203">
        <f t="shared" si="32"/>
        <v>1540.6379999999999</v>
      </c>
      <c r="K99" s="189">
        <v>2</v>
      </c>
      <c r="L99" s="200">
        <f t="shared" si="28"/>
        <v>1562.66</v>
      </c>
      <c r="M99" s="186">
        <f t="shared" si="22"/>
        <v>3125.32</v>
      </c>
      <c r="N99" s="189">
        <v>2</v>
      </c>
      <c r="O99" s="200">
        <f t="shared" si="29"/>
        <v>1562.66</v>
      </c>
      <c r="P99" s="186">
        <f t="shared" si="23"/>
        <v>3125.32</v>
      </c>
      <c r="Q99" s="84">
        <f t="shared" si="24"/>
        <v>4665.9580000000005</v>
      </c>
      <c r="R99" s="84">
        <f t="shared" si="25"/>
        <v>4665.9580000000005</v>
      </c>
      <c r="S99" s="84">
        <f t="shared" si="26"/>
        <v>0</v>
      </c>
      <c r="T99" s="85" t="s">
        <v>247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</row>
    <row r="100" spans="1:38" ht="30" customHeight="1" thickBot="1" x14ac:dyDescent="0.25">
      <c r="A100" s="78" t="s">
        <v>37</v>
      </c>
      <c r="B100" s="105" t="s">
        <v>260</v>
      </c>
      <c r="C100" s="198" t="s">
        <v>160</v>
      </c>
      <c r="D100" s="202" t="s">
        <v>40</v>
      </c>
      <c r="E100" s="187">
        <v>1</v>
      </c>
      <c r="F100" s="200">
        <f t="shared" si="27"/>
        <v>628.06259999999997</v>
      </c>
      <c r="G100" s="203">
        <f t="shared" si="30"/>
        <v>628.06259999999997</v>
      </c>
      <c r="H100" s="187">
        <v>1</v>
      </c>
      <c r="I100" s="200">
        <f t="shared" si="31"/>
        <v>628.06259999999997</v>
      </c>
      <c r="J100" s="203">
        <f t="shared" si="32"/>
        <v>628.06259999999997</v>
      </c>
      <c r="K100" s="189">
        <v>2</v>
      </c>
      <c r="L100" s="200">
        <f t="shared" si="28"/>
        <v>890.51379999999995</v>
      </c>
      <c r="M100" s="186">
        <f t="shared" si="22"/>
        <v>1781.0275999999999</v>
      </c>
      <c r="N100" s="189">
        <v>2</v>
      </c>
      <c r="O100" s="200">
        <f t="shared" si="29"/>
        <v>890.51379999999995</v>
      </c>
      <c r="P100" s="186">
        <f t="shared" si="23"/>
        <v>1781.0275999999999</v>
      </c>
      <c r="Q100" s="84">
        <f t="shared" si="24"/>
        <v>2409.0901999999996</v>
      </c>
      <c r="R100" s="84">
        <f t="shared" si="25"/>
        <v>2409.0901999999996</v>
      </c>
      <c r="S100" s="84">
        <f t="shared" si="26"/>
        <v>0</v>
      </c>
      <c r="T100" s="85" t="s">
        <v>247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</row>
    <row r="101" spans="1:38" ht="30" customHeight="1" thickBot="1" x14ac:dyDescent="0.25">
      <c r="A101" s="78" t="s">
        <v>37</v>
      </c>
      <c r="B101" s="105" t="s">
        <v>261</v>
      </c>
      <c r="C101" s="198" t="s">
        <v>161</v>
      </c>
      <c r="D101" s="202" t="s">
        <v>40</v>
      </c>
      <c r="E101" s="187">
        <v>1</v>
      </c>
      <c r="F101" s="200">
        <f t="shared" si="27"/>
        <v>702.71960000000001</v>
      </c>
      <c r="G101" s="203">
        <f t="shared" si="30"/>
        <v>702.71960000000001</v>
      </c>
      <c r="H101" s="187">
        <v>1</v>
      </c>
      <c r="I101" s="200">
        <f t="shared" si="31"/>
        <v>702.71960000000001</v>
      </c>
      <c r="J101" s="203">
        <f t="shared" si="32"/>
        <v>702.71960000000001</v>
      </c>
      <c r="K101" s="189">
        <v>2</v>
      </c>
      <c r="L101" s="200">
        <f t="shared" si="28"/>
        <v>890.51379999999995</v>
      </c>
      <c r="M101" s="186">
        <f t="shared" si="22"/>
        <v>1781.0275999999999</v>
      </c>
      <c r="N101" s="189">
        <v>2</v>
      </c>
      <c r="O101" s="200">
        <f t="shared" si="29"/>
        <v>890.51379999999995</v>
      </c>
      <c r="P101" s="186">
        <f t="shared" si="23"/>
        <v>1781.0275999999999</v>
      </c>
      <c r="Q101" s="84">
        <f t="shared" si="24"/>
        <v>2483.7471999999998</v>
      </c>
      <c r="R101" s="84">
        <f t="shared" si="25"/>
        <v>2483.7471999999998</v>
      </c>
      <c r="S101" s="84">
        <f t="shared" si="26"/>
        <v>0</v>
      </c>
      <c r="T101" s="85" t="s">
        <v>247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</row>
    <row r="102" spans="1:38" ht="30" customHeight="1" thickBot="1" x14ac:dyDescent="0.25">
      <c r="A102" s="78" t="s">
        <v>37</v>
      </c>
      <c r="B102" s="105" t="s">
        <v>262</v>
      </c>
      <c r="C102" s="198" t="s">
        <v>162</v>
      </c>
      <c r="D102" s="202" t="s">
        <v>40</v>
      </c>
      <c r="E102" s="187">
        <v>1</v>
      </c>
      <c r="F102" s="200">
        <f t="shared" si="27"/>
        <v>657.16420000000005</v>
      </c>
      <c r="G102" s="203">
        <f t="shared" si="30"/>
        <v>657.16420000000005</v>
      </c>
      <c r="H102" s="187">
        <v>1</v>
      </c>
      <c r="I102" s="200">
        <f t="shared" si="31"/>
        <v>657.16420000000005</v>
      </c>
      <c r="J102" s="203">
        <f t="shared" si="32"/>
        <v>657.16420000000005</v>
      </c>
      <c r="K102" s="189">
        <v>2</v>
      </c>
      <c r="L102" s="200">
        <f t="shared" si="28"/>
        <v>890.51379999999995</v>
      </c>
      <c r="M102" s="186">
        <f t="shared" si="22"/>
        <v>1781.0275999999999</v>
      </c>
      <c r="N102" s="189">
        <v>2</v>
      </c>
      <c r="O102" s="200">
        <f t="shared" si="29"/>
        <v>890.51379999999995</v>
      </c>
      <c r="P102" s="186">
        <f t="shared" si="23"/>
        <v>1781.0275999999999</v>
      </c>
      <c r="Q102" s="84">
        <f t="shared" si="24"/>
        <v>2438.1918000000001</v>
      </c>
      <c r="R102" s="84">
        <f t="shared" si="25"/>
        <v>2438.1918000000001</v>
      </c>
      <c r="S102" s="84">
        <f t="shared" si="26"/>
        <v>0</v>
      </c>
      <c r="T102" s="85" t="s">
        <v>247</v>
      </c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</row>
    <row r="103" spans="1:38" ht="30" customHeight="1" thickBot="1" x14ac:dyDescent="0.25">
      <c r="A103" s="78" t="s">
        <v>37</v>
      </c>
      <c r="B103" s="105" t="s">
        <v>263</v>
      </c>
      <c r="C103" s="198" t="s">
        <v>163</v>
      </c>
      <c r="D103" s="202" t="s">
        <v>40</v>
      </c>
      <c r="E103" s="187">
        <v>1</v>
      </c>
      <c r="F103" s="200">
        <f t="shared" si="27"/>
        <v>598.0172</v>
      </c>
      <c r="G103" s="203">
        <f t="shared" si="30"/>
        <v>598.0172</v>
      </c>
      <c r="H103" s="187">
        <v>1</v>
      </c>
      <c r="I103" s="200">
        <f t="shared" si="31"/>
        <v>598.0172</v>
      </c>
      <c r="J103" s="203">
        <f t="shared" si="32"/>
        <v>598.0172</v>
      </c>
      <c r="K103" s="189">
        <v>2</v>
      </c>
      <c r="L103" s="200">
        <f t="shared" si="28"/>
        <v>1039.06</v>
      </c>
      <c r="M103" s="186">
        <f t="shared" si="22"/>
        <v>2078.12</v>
      </c>
      <c r="N103" s="189">
        <v>2</v>
      </c>
      <c r="O103" s="200">
        <f t="shared" si="29"/>
        <v>1039.06</v>
      </c>
      <c r="P103" s="186">
        <f t="shared" si="23"/>
        <v>2078.12</v>
      </c>
      <c r="Q103" s="84">
        <f t="shared" si="24"/>
        <v>2676.1372000000001</v>
      </c>
      <c r="R103" s="84">
        <f t="shared" si="25"/>
        <v>2676.1372000000001</v>
      </c>
      <c r="S103" s="84">
        <f t="shared" si="26"/>
        <v>0</v>
      </c>
      <c r="T103" s="85" t="s">
        <v>247</v>
      </c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</row>
    <row r="104" spans="1:38" ht="30" customHeight="1" thickBot="1" x14ac:dyDescent="0.25">
      <c r="A104" s="78" t="s">
        <v>37</v>
      </c>
      <c r="B104" s="105" t="s">
        <v>264</v>
      </c>
      <c r="C104" s="198" t="s">
        <v>164</v>
      </c>
      <c r="D104" s="202" t="s">
        <v>40</v>
      </c>
      <c r="E104" s="187">
        <v>2</v>
      </c>
      <c r="F104" s="200">
        <f t="shared" si="27"/>
        <v>864.1336</v>
      </c>
      <c r="G104" s="203">
        <f t="shared" si="30"/>
        <v>1728.2672</v>
      </c>
      <c r="H104" s="187">
        <v>2</v>
      </c>
      <c r="I104" s="200">
        <f t="shared" si="31"/>
        <v>864.1336</v>
      </c>
      <c r="J104" s="203">
        <f t="shared" si="32"/>
        <v>1728.2672</v>
      </c>
      <c r="K104" s="189">
        <v>2</v>
      </c>
      <c r="L104" s="200">
        <f t="shared" si="28"/>
        <v>1237.72</v>
      </c>
      <c r="M104" s="186">
        <f t="shared" si="22"/>
        <v>2475.44</v>
      </c>
      <c r="N104" s="189">
        <v>2</v>
      </c>
      <c r="O104" s="200">
        <f t="shared" si="29"/>
        <v>1237.72</v>
      </c>
      <c r="P104" s="186">
        <f t="shared" si="23"/>
        <v>2475.44</v>
      </c>
      <c r="Q104" s="84">
        <f t="shared" si="24"/>
        <v>4203.7071999999998</v>
      </c>
      <c r="R104" s="84">
        <f t="shared" si="25"/>
        <v>4203.7071999999998</v>
      </c>
      <c r="S104" s="84">
        <f t="shared" si="26"/>
        <v>0</v>
      </c>
      <c r="T104" s="85" t="s">
        <v>247</v>
      </c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</row>
    <row r="105" spans="1:38" ht="30" customHeight="1" thickBot="1" x14ac:dyDescent="0.25">
      <c r="A105" s="78" t="s">
        <v>37</v>
      </c>
      <c r="B105" s="105" t="s">
        <v>265</v>
      </c>
      <c r="C105" s="198" t="s">
        <v>165</v>
      </c>
      <c r="D105" s="202" t="s">
        <v>40</v>
      </c>
      <c r="E105" s="187">
        <v>1</v>
      </c>
      <c r="F105" s="200">
        <f t="shared" si="27"/>
        <v>3117.18</v>
      </c>
      <c r="G105" s="203">
        <f t="shared" si="30"/>
        <v>3117.18</v>
      </c>
      <c r="H105" s="187">
        <v>1</v>
      </c>
      <c r="I105" s="200">
        <f t="shared" si="31"/>
        <v>3117.18</v>
      </c>
      <c r="J105" s="203">
        <f t="shared" si="32"/>
        <v>3117.18</v>
      </c>
      <c r="K105" s="189"/>
      <c r="L105" s="200">
        <f t="shared" si="28"/>
        <v>0</v>
      </c>
      <c r="M105" s="186">
        <f t="shared" si="22"/>
        <v>0</v>
      </c>
      <c r="N105" s="189"/>
      <c r="O105" s="200">
        <f t="shared" si="29"/>
        <v>0</v>
      </c>
      <c r="P105" s="186">
        <f t="shared" si="23"/>
        <v>0</v>
      </c>
      <c r="Q105" s="84">
        <f t="shared" si="24"/>
        <v>3117.18</v>
      </c>
      <c r="R105" s="84">
        <f t="shared" si="25"/>
        <v>3117.18</v>
      </c>
      <c r="S105" s="84">
        <f t="shared" si="26"/>
        <v>0</v>
      </c>
      <c r="T105" s="85" t="s">
        <v>247</v>
      </c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</row>
    <row r="106" spans="1:38" ht="30" customHeight="1" thickBot="1" x14ac:dyDescent="0.25">
      <c r="A106" s="78" t="s">
        <v>37</v>
      </c>
      <c r="B106" s="105" t="s">
        <v>266</v>
      </c>
      <c r="C106" s="198" t="s">
        <v>166</v>
      </c>
      <c r="D106" s="202" t="s">
        <v>40</v>
      </c>
      <c r="E106" s="187">
        <v>2</v>
      </c>
      <c r="F106" s="200">
        <f t="shared" si="27"/>
        <v>1896.8135999999997</v>
      </c>
      <c r="G106" s="203">
        <f t="shared" si="30"/>
        <v>3793.6271999999994</v>
      </c>
      <c r="H106" s="187">
        <v>2</v>
      </c>
      <c r="I106" s="200">
        <f t="shared" si="31"/>
        <v>1896.8135999999997</v>
      </c>
      <c r="J106" s="203">
        <f t="shared" si="32"/>
        <v>3793.6271999999994</v>
      </c>
      <c r="K106" s="189">
        <v>2</v>
      </c>
      <c r="L106" s="200">
        <f t="shared" si="28"/>
        <v>3117.18</v>
      </c>
      <c r="M106" s="186">
        <f t="shared" si="22"/>
        <v>6234.36</v>
      </c>
      <c r="N106" s="189">
        <v>2</v>
      </c>
      <c r="O106" s="200">
        <f t="shared" si="29"/>
        <v>3117.18</v>
      </c>
      <c r="P106" s="186">
        <f t="shared" si="23"/>
        <v>6234.36</v>
      </c>
      <c r="Q106" s="84">
        <f t="shared" si="24"/>
        <v>10027.9872</v>
      </c>
      <c r="R106" s="84">
        <f t="shared" si="25"/>
        <v>10027.9872</v>
      </c>
      <c r="S106" s="84">
        <f t="shared" si="26"/>
        <v>0</v>
      </c>
      <c r="T106" s="85" t="s">
        <v>247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</row>
    <row r="107" spans="1:38" ht="30" customHeight="1" thickBot="1" x14ac:dyDescent="0.25">
      <c r="A107" s="78" t="s">
        <v>37</v>
      </c>
      <c r="B107" s="105" t="s">
        <v>267</v>
      </c>
      <c r="C107" s="198" t="s">
        <v>167</v>
      </c>
      <c r="D107" s="202" t="s">
        <v>40</v>
      </c>
      <c r="E107" s="187">
        <v>1</v>
      </c>
      <c r="F107" s="200">
        <f t="shared" si="27"/>
        <v>2021.5096000000001</v>
      </c>
      <c r="G107" s="203">
        <f t="shared" si="30"/>
        <v>2021.5096000000001</v>
      </c>
      <c r="H107" s="187">
        <v>1</v>
      </c>
      <c r="I107" s="200">
        <f t="shared" si="31"/>
        <v>2021.5096000000001</v>
      </c>
      <c r="J107" s="203">
        <f t="shared" si="32"/>
        <v>2021.5096000000001</v>
      </c>
      <c r="K107" s="189">
        <v>2</v>
      </c>
      <c r="L107" s="200">
        <f t="shared" si="28"/>
        <v>2236.3000000000002</v>
      </c>
      <c r="M107" s="186">
        <f t="shared" si="22"/>
        <v>4472.6000000000004</v>
      </c>
      <c r="N107" s="189">
        <v>2</v>
      </c>
      <c r="O107" s="200">
        <f t="shared" si="29"/>
        <v>2236.3000000000002</v>
      </c>
      <c r="P107" s="186">
        <f t="shared" si="23"/>
        <v>4472.6000000000004</v>
      </c>
      <c r="Q107" s="84">
        <f t="shared" si="24"/>
        <v>6494.1096000000007</v>
      </c>
      <c r="R107" s="84">
        <f t="shared" si="25"/>
        <v>6494.1096000000007</v>
      </c>
      <c r="S107" s="84">
        <f t="shared" si="26"/>
        <v>0</v>
      </c>
      <c r="T107" s="85" t="s">
        <v>247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</row>
    <row r="108" spans="1:38" ht="30" customHeight="1" thickBot="1" x14ac:dyDescent="0.25">
      <c r="A108" s="78" t="s">
        <v>37</v>
      </c>
      <c r="B108" s="105" t="s">
        <v>268</v>
      </c>
      <c r="C108" s="198" t="s">
        <v>168</v>
      </c>
      <c r="D108" s="202" t="s">
        <v>40</v>
      </c>
      <c r="E108" s="187">
        <v>2</v>
      </c>
      <c r="F108" s="200">
        <f t="shared" si="27"/>
        <v>2306.7505999999998</v>
      </c>
      <c r="G108" s="203">
        <f t="shared" si="30"/>
        <v>4613.5011999999997</v>
      </c>
      <c r="H108" s="187">
        <v>2</v>
      </c>
      <c r="I108" s="200">
        <f t="shared" si="31"/>
        <v>2306.7505999999998</v>
      </c>
      <c r="J108" s="203">
        <f t="shared" si="32"/>
        <v>4613.5011999999997</v>
      </c>
      <c r="K108" s="189">
        <v>2</v>
      </c>
      <c r="L108" s="200">
        <f t="shared" si="28"/>
        <v>3117.18</v>
      </c>
      <c r="M108" s="186">
        <f t="shared" si="22"/>
        <v>6234.36</v>
      </c>
      <c r="N108" s="189">
        <v>2</v>
      </c>
      <c r="O108" s="200">
        <f t="shared" si="29"/>
        <v>3117.18</v>
      </c>
      <c r="P108" s="186">
        <f t="shared" si="23"/>
        <v>6234.36</v>
      </c>
      <c r="Q108" s="84">
        <f t="shared" si="24"/>
        <v>10847.861199999999</v>
      </c>
      <c r="R108" s="84">
        <f t="shared" si="25"/>
        <v>10847.861199999999</v>
      </c>
      <c r="S108" s="84">
        <f t="shared" si="26"/>
        <v>0</v>
      </c>
      <c r="T108" s="85" t="s">
        <v>247</v>
      </c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</row>
    <row r="109" spans="1:38" ht="30" customHeight="1" thickBot="1" x14ac:dyDescent="0.25">
      <c r="A109" s="78" t="s">
        <v>37</v>
      </c>
      <c r="B109" s="105" t="s">
        <v>269</v>
      </c>
      <c r="C109" s="198" t="s">
        <v>169</v>
      </c>
      <c r="D109" s="202" t="s">
        <v>40</v>
      </c>
      <c r="E109" s="187">
        <v>1</v>
      </c>
      <c r="F109" s="200">
        <f t="shared" si="27"/>
        <v>730.79380000000003</v>
      </c>
      <c r="G109" s="203">
        <f t="shared" si="30"/>
        <v>730.79380000000003</v>
      </c>
      <c r="H109" s="187">
        <v>1</v>
      </c>
      <c r="I109" s="200">
        <f t="shared" si="31"/>
        <v>730.79380000000003</v>
      </c>
      <c r="J109" s="203">
        <f t="shared" si="32"/>
        <v>730.79380000000003</v>
      </c>
      <c r="K109" s="189">
        <v>2</v>
      </c>
      <c r="L109" s="200">
        <f t="shared" si="28"/>
        <v>890.51379999999995</v>
      </c>
      <c r="M109" s="186">
        <f t="shared" si="22"/>
        <v>1781.0275999999999</v>
      </c>
      <c r="N109" s="189">
        <v>2</v>
      </c>
      <c r="O109" s="200">
        <f t="shared" si="29"/>
        <v>890.51379999999995</v>
      </c>
      <c r="P109" s="186">
        <f t="shared" si="23"/>
        <v>1781.0275999999999</v>
      </c>
      <c r="Q109" s="84">
        <f t="shared" si="24"/>
        <v>2511.8213999999998</v>
      </c>
      <c r="R109" s="84">
        <f t="shared" si="25"/>
        <v>2511.8213999999998</v>
      </c>
      <c r="S109" s="84">
        <f t="shared" si="26"/>
        <v>0</v>
      </c>
      <c r="T109" s="85" t="s">
        <v>247</v>
      </c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ht="30" customHeight="1" thickBot="1" x14ac:dyDescent="0.25">
      <c r="A110" s="78" t="s">
        <v>37</v>
      </c>
      <c r="B110" s="105" t="s">
        <v>270</v>
      </c>
      <c r="C110" s="198" t="s">
        <v>170</v>
      </c>
      <c r="D110" s="202" t="s">
        <v>40</v>
      </c>
      <c r="E110" s="187">
        <v>1</v>
      </c>
      <c r="F110" s="200">
        <f t="shared" si="27"/>
        <v>1485.6027999999999</v>
      </c>
      <c r="G110" s="203">
        <f t="shared" si="30"/>
        <v>1485.6027999999999</v>
      </c>
      <c r="H110" s="187">
        <v>1</v>
      </c>
      <c r="I110" s="200">
        <f t="shared" si="31"/>
        <v>1485.6027999999999</v>
      </c>
      <c r="J110" s="203">
        <f t="shared" si="32"/>
        <v>1485.6027999999999</v>
      </c>
      <c r="K110" s="189"/>
      <c r="L110" s="200">
        <f t="shared" si="28"/>
        <v>0</v>
      </c>
      <c r="M110" s="186">
        <f t="shared" si="22"/>
        <v>0</v>
      </c>
      <c r="N110" s="189"/>
      <c r="O110" s="200">
        <f t="shared" si="29"/>
        <v>0</v>
      </c>
      <c r="P110" s="186">
        <f t="shared" si="23"/>
        <v>0</v>
      </c>
      <c r="Q110" s="84">
        <f t="shared" si="24"/>
        <v>1485.6027999999999</v>
      </c>
      <c r="R110" s="84">
        <f t="shared" si="25"/>
        <v>1485.6027999999999</v>
      </c>
      <c r="S110" s="84">
        <f t="shared" si="26"/>
        <v>0</v>
      </c>
      <c r="T110" s="85" t="s">
        <v>247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ht="30" customHeight="1" thickBot="1" x14ac:dyDescent="0.25">
      <c r="A111" s="78" t="s">
        <v>37</v>
      </c>
      <c r="B111" s="105" t="s">
        <v>271</v>
      </c>
      <c r="C111" s="198" t="s">
        <v>171</v>
      </c>
      <c r="D111" s="202" t="s">
        <v>40</v>
      </c>
      <c r="E111" s="187">
        <v>1</v>
      </c>
      <c r="F111" s="200">
        <f t="shared" si="27"/>
        <v>2192.7575999999999</v>
      </c>
      <c r="G111" s="203">
        <f t="shared" si="30"/>
        <v>2192.7575999999999</v>
      </c>
      <c r="H111" s="187">
        <v>1</v>
      </c>
      <c r="I111" s="200">
        <f t="shared" si="31"/>
        <v>2192.7575999999999</v>
      </c>
      <c r="J111" s="203">
        <f t="shared" si="32"/>
        <v>2192.7575999999999</v>
      </c>
      <c r="K111" s="189">
        <v>2</v>
      </c>
      <c r="L111" s="200">
        <f t="shared" si="28"/>
        <v>1315.3514</v>
      </c>
      <c r="M111" s="186">
        <f t="shared" si="22"/>
        <v>2630.7028</v>
      </c>
      <c r="N111" s="189">
        <v>2</v>
      </c>
      <c r="O111" s="200">
        <f t="shared" si="29"/>
        <v>1315.3514</v>
      </c>
      <c r="P111" s="186">
        <f t="shared" si="23"/>
        <v>2630.7028</v>
      </c>
      <c r="Q111" s="84">
        <f t="shared" si="24"/>
        <v>4823.4603999999999</v>
      </c>
      <c r="R111" s="84">
        <f t="shared" si="25"/>
        <v>4823.4603999999999</v>
      </c>
      <c r="S111" s="84">
        <f t="shared" si="26"/>
        <v>0</v>
      </c>
      <c r="T111" s="85" t="s">
        <v>247</v>
      </c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ht="30" customHeight="1" thickBot="1" x14ac:dyDescent="0.25">
      <c r="A112" s="78" t="s">
        <v>37</v>
      </c>
      <c r="B112" s="105" t="s">
        <v>272</v>
      </c>
      <c r="C112" s="198" t="s">
        <v>172</v>
      </c>
      <c r="D112" s="202" t="s">
        <v>40</v>
      </c>
      <c r="E112" s="187">
        <v>1</v>
      </c>
      <c r="F112" s="200">
        <f t="shared" si="27"/>
        <v>474.5224</v>
      </c>
      <c r="G112" s="203">
        <f t="shared" si="30"/>
        <v>474.5224</v>
      </c>
      <c r="H112" s="187">
        <v>1</v>
      </c>
      <c r="I112" s="200">
        <f t="shared" si="31"/>
        <v>474.5224</v>
      </c>
      <c r="J112" s="203">
        <f t="shared" si="32"/>
        <v>474.5224</v>
      </c>
      <c r="K112" s="189">
        <v>2</v>
      </c>
      <c r="L112" s="200">
        <f t="shared" si="28"/>
        <v>1039.06</v>
      </c>
      <c r="M112" s="186">
        <f t="shared" si="22"/>
        <v>2078.12</v>
      </c>
      <c r="N112" s="189">
        <v>2</v>
      </c>
      <c r="O112" s="200">
        <f t="shared" si="29"/>
        <v>1039.06</v>
      </c>
      <c r="P112" s="186">
        <f t="shared" si="23"/>
        <v>2078.12</v>
      </c>
      <c r="Q112" s="84">
        <f t="shared" si="24"/>
        <v>2552.6423999999997</v>
      </c>
      <c r="R112" s="84">
        <f t="shared" si="25"/>
        <v>2552.6423999999997</v>
      </c>
      <c r="S112" s="84">
        <f t="shared" si="26"/>
        <v>0</v>
      </c>
      <c r="T112" s="85" t="s">
        <v>247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8" ht="30" customHeight="1" thickBot="1" x14ac:dyDescent="0.25">
      <c r="A113" s="78" t="s">
        <v>37</v>
      </c>
      <c r="B113" s="105" t="s">
        <v>273</v>
      </c>
      <c r="C113" s="198" t="s">
        <v>173</v>
      </c>
      <c r="D113" s="202" t="s">
        <v>40</v>
      </c>
      <c r="E113" s="187">
        <v>1</v>
      </c>
      <c r="F113" s="200">
        <f t="shared" si="27"/>
        <v>732.14240000000007</v>
      </c>
      <c r="G113" s="203">
        <f t="shared" si="30"/>
        <v>732.14240000000007</v>
      </c>
      <c r="H113" s="187">
        <v>1</v>
      </c>
      <c r="I113" s="200">
        <f t="shared" si="31"/>
        <v>732.14240000000007</v>
      </c>
      <c r="J113" s="203">
        <f t="shared" si="32"/>
        <v>732.14240000000007</v>
      </c>
      <c r="K113" s="189">
        <v>2</v>
      </c>
      <c r="L113" s="200">
        <f t="shared" si="28"/>
        <v>890.51379999999995</v>
      </c>
      <c r="M113" s="186">
        <f t="shared" si="22"/>
        <v>1781.0275999999999</v>
      </c>
      <c r="N113" s="189">
        <v>2</v>
      </c>
      <c r="O113" s="200">
        <f t="shared" si="29"/>
        <v>890.51379999999995</v>
      </c>
      <c r="P113" s="186">
        <f t="shared" si="23"/>
        <v>1781.0275999999999</v>
      </c>
      <c r="Q113" s="84">
        <f t="shared" si="24"/>
        <v>2513.17</v>
      </c>
      <c r="R113" s="84">
        <f t="shared" si="25"/>
        <v>2513.17</v>
      </c>
      <c r="S113" s="84">
        <f t="shared" si="26"/>
        <v>0</v>
      </c>
      <c r="T113" s="85" t="s">
        <v>247</v>
      </c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</row>
    <row r="114" spans="1:38" ht="30" customHeight="1" thickBot="1" x14ac:dyDescent="0.25">
      <c r="A114" s="78" t="s">
        <v>37</v>
      </c>
      <c r="B114" s="105" t="s">
        <v>274</v>
      </c>
      <c r="C114" s="198" t="s">
        <v>174</v>
      </c>
      <c r="D114" s="202" t="s">
        <v>40</v>
      </c>
      <c r="E114" s="187">
        <v>1</v>
      </c>
      <c r="F114" s="200">
        <f t="shared" si="27"/>
        <v>485.66759999999999</v>
      </c>
      <c r="G114" s="203">
        <f t="shared" si="30"/>
        <v>485.66759999999999</v>
      </c>
      <c r="H114" s="187">
        <v>1</v>
      </c>
      <c r="I114" s="200">
        <f t="shared" si="31"/>
        <v>485.66759999999999</v>
      </c>
      <c r="J114" s="203">
        <f t="shared" si="32"/>
        <v>485.66759999999999</v>
      </c>
      <c r="K114" s="189">
        <v>2</v>
      </c>
      <c r="L114" s="200">
        <f t="shared" si="28"/>
        <v>1039.06</v>
      </c>
      <c r="M114" s="186">
        <f t="shared" si="22"/>
        <v>2078.12</v>
      </c>
      <c r="N114" s="189">
        <v>2</v>
      </c>
      <c r="O114" s="200">
        <f t="shared" si="29"/>
        <v>1039.06</v>
      </c>
      <c r="P114" s="186">
        <f t="shared" si="23"/>
        <v>2078.12</v>
      </c>
      <c r="Q114" s="84">
        <f t="shared" si="24"/>
        <v>2563.7875999999997</v>
      </c>
      <c r="R114" s="84">
        <f t="shared" si="25"/>
        <v>2563.7875999999997</v>
      </c>
      <c r="S114" s="84">
        <f t="shared" si="26"/>
        <v>0</v>
      </c>
      <c r="T114" s="85" t="s">
        <v>247</v>
      </c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8" ht="30" customHeight="1" thickBot="1" x14ac:dyDescent="0.25">
      <c r="A115" s="78" t="s">
        <v>37</v>
      </c>
      <c r="B115" s="105" t="s">
        <v>275</v>
      </c>
      <c r="C115" s="198" t="s">
        <v>175</v>
      </c>
      <c r="D115" s="202" t="s">
        <v>40</v>
      </c>
      <c r="E115" s="189">
        <v>1</v>
      </c>
      <c r="F115" s="200">
        <f t="shared" si="27"/>
        <v>564.28240000000005</v>
      </c>
      <c r="G115" s="203">
        <f t="shared" si="30"/>
        <v>564.28240000000005</v>
      </c>
      <c r="H115" s="189">
        <v>1</v>
      </c>
      <c r="I115" s="200">
        <f t="shared" si="31"/>
        <v>564.28240000000005</v>
      </c>
      <c r="J115" s="203">
        <f t="shared" si="32"/>
        <v>564.28240000000005</v>
      </c>
      <c r="K115" s="189">
        <v>2</v>
      </c>
      <c r="L115" s="200">
        <f t="shared" si="28"/>
        <v>1039.06</v>
      </c>
      <c r="M115" s="186">
        <f t="shared" si="22"/>
        <v>2078.12</v>
      </c>
      <c r="N115" s="189">
        <v>2</v>
      </c>
      <c r="O115" s="200">
        <f t="shared" si="29"/>
        <v>1039.06</v>
      </c>
      <c r="P115" s="186">
        <f t="shared" si="23"/>
        <v>2078.12</v>
      </c>
      <c r="Q115" s="84">
        <f t="shared" si="24"/>
        <v>2642.4023999999999</v>
      </c>
      <c r="R115" s="84">
        <f t="shared" si="25"/>
        <v>2642.4023999999999</v>
      </c>
      <c r="S115" s="84">
        <f t="shared" si="26"/>
        <v>0</v>
      </c>
      <c r="T115" s="85" t="s">
        <v>247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8" ht="30" customHeight="1" thickBot="1" x14ac:dyDescent="0.25">
      <c r="A116" s="78" t="s">
        <v>37</v>
      </c>
      <c r="B116" s="105" t="s">
        <v>276</v>
      </c>
      <c r="C116" s="198" t="s">
        <v>176</v>
      </c>
      <c r="D116" s="202" t="s">
        <v>40</v>
      </c>
      <c r="E116" s="187">
        <v>2</v>
      </c>
      <c r="F116" s="200">
        <f t="shared" si="27"/>
        <v>456.24480000000005</v>
      </c>
      <c r="G116" s="203">
        <f t="shared" si="30"/>
        <v>912.48960000000011</v>
      </c>
      <c r="H116" s="187">
        <v>2</v>
      </c>
      <c r="I116" s="200">
        <f t="shared" si="31"/>
        <v>456.24480000000005</v>
      </c>
      <c r="J116" s="203">
        <f t="shared" si="32"/>
        <v>912.48960000000011</v>
      </c>
      <c r="K116" s="189">
        <v>2</v>
      </c>
      <c r="L116" s="200">
        <f t="shared" si="28"/>
        <v>1237.72</v>
      </c>
      <c r="M116" s="186">
        <f t="shared" si="22"/>
        <v>2475.44</v>
      </c>
      <c r="N116" s="189">
        <v>2</v>
      </c>
      <c r="O116" s="200">
        <f t="shared" si="29"/>
        <v>1237.72</v>
      </c>
      <c r="P116" s="186">
        <f t="shared" si="23"/>
        <v>2475.44</v>
      </c>
      <c r="Q116" s="84">
        <f t="shared" si="24"/>
        <v>3387.9296000000004</v>
      </c>
      <c r="R116" s="84">
        <f t="shared" si="25"/>
        <v>3387.9296000000004</v>
      </c>
      <c r="S116" s="84">
        <f t="shared" si="26"/>
        <v>0</v>
      </c>
      <c r="T116" s="85" t="s">
        <v>247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  <row r="117" spans="1:38" ht="30" customHeight="1" thickBot="1" x14ac:dyDescent="0.25">
      <c r="A117" s="78" t="s">
        <v>37</v>
      </c>
      <c r="B117" s="105" t="s">
        <v>277</v>
      </c>
      <c r="C117" s="198" t="s">
        <v>177</v>
      </c>
      <c r="D117" s="202" t="s">
        <v>40</v>
      </c>
      <c r="E117" s="187">
        <v>1</v>
      </c>
      <c r="F117" s="200">
        <f t="shared" si="27"/>
        <v>485.66759999999999</v>
      </c>
      <c r="G117" s="203">
        <f t="shared" si="30"/>
        <v>485.66759999999999</v>
      </c>
      <c r="H117" s="187">
        <v>1</v>
      </c>
      <c r="I117" s="200">
        <f t="shared" si="31"/>
        <v>485.66759999999999</v>
      </c>
      <c r="J117" s="203">
        <f t="shared" si="32"/>
        <v>485.66759999999999</v>
      </c>
      <c r="K117" s="189">
        <v>2</v>
      </c>
      <c r="L117" s="200">
        <f t="shared" si="28"/>
        <v>1039.06</v>
      </c>
      <c r="M117" s="186">
        <f t="shared" si="22"/>
        <v>2078.12</v>
      </c>
      <c r="N117" s="189">
        <v>2</v>
      </c>
      <c r="O117" s="200">
        <f t="shared" si="29"/>
        <v>1039.06</v>
      </c>
      <c r="P117" s="186">
        <f t="shared" si="23"/>
        <v>2078.12</v>
      </c>
      <c r="Q117" s="84">
        <f t="shared" si="24"/>
        <v>2563.7875999999997</v>
      </c>
      <c r="R117" s="84">
        <f t="shared" si="25"/>
        <v>2563.7875999999997</v>
      </c>
      <c r="S117" s="84">
        <f t="shared" si="26"/>
        <v>0</v>
      </c>
      <c r="T117" s="85" t="s">
        <v>247</v>
      </c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</row>
    <row r="118" spans="1:38" ht="30" customHeight="1" thickBot="1" x14ac:dyDescent="0.25">
      <c r="A118" s="78" t="s">
        <v>37</v>
      </c>
      <c r="B118" s="105" t="s">
        <v>278</v>
      </c>
      <c r="C118" s="198" t="s">
        <v>178</v>
      </c>
      <c r="D118" s="202" t="s">
        <v>40</v>
      </c>
      <c r="E118" s="187">
        <v>1</v>
      </c>
      <c r="F118" s="200">
        <f t="shared" si="27"/>
        <v>384.75580000000002</v>
      </c>
      <c r="G118" s="203">
        <f t="shared" si="30"/>
        <v>384.75580000000002</v>
      </c>
      <c r="H118" s="187">
        <v>1</v>
      </c>
      <c r="I118" s="200">
        <f t="shared" si="31"/>
        <v>384.75580000000002</v>
      </c>
      <c r="J118" s="203">
        <f t="shared" si="32"/>
        <v>384.75580000000002</v>
      </c>
      <c r="K118" s="189">
        <v>2</v>
      </c>
      <c r="L118" s="200">
        <f t="shared" si="28"/>
        <v>1039.06</v>
      </c>
      <c r="M118" s="186">
        <f t="shared" si="22"/>
        <v>2078.12</v>
      </c>
      <c r="N118" s="189">
        <v>2</v>
      </c>
      <c r="O118" s="200">
        <f t="shared" si="29"/>
        <v>1039.06</v>
      </c>
      <c r="P118" s="186">
        <f t="shared" si="23"/>
        <v>2078.12</v>
      </c>
      <c r="Q118" s="84">
        <f t="shared" si="24"/>
        <v>2462.8757999999998</v>
      </c>
      <c r="R118" s="84">
        <f t="shared" si="25"/>
        <v>2462.8757999999998</v>
      </c>
      <c r="S118" s="84">
        <f t="shared" si="26"/>
        <v>0</v>
      </c>
      <c r="T118" s="85" t="s">
        <v>247</v>
      </c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</row>
    <row r="119" spans="1:38" ht="30" customHeight="1" thickBot="1" x14ac:dyDescent="0.25">
      <c r="A119" s="78" t="s">
        <v>37</v>
      </c>
      <c r="B119" s="105" t="s">
        <v>279</v>
      </c>
      <c r="C119" s="198" t="s">
        <v>179</v>
      </c>
      <c r="D119" s="202" t="s">
        <v>40</v>
      </c>
      <c r="E119" s="187">
        <v>1</v>
      </c>
      <c r="F119" s="200">
        <f t="shared" si="27"/>
        <v>703.01660000000004</v>
      </c>
      <c r="G119" s="203">
        <f t="shared" si="30"/>
        <v>703.01660000000004</v>
      </c>
      <c r="H119" s="187">
        <v>1</v>
      </c>
      <c r="I119" s="200">
        <f t="shared" si="31"/>
        <v>703.01660000000004</v>
      </c>
      <c r="J119" s="203">
        <f t="shared" si="32"/>
        <v>703.01660000000004</v>
      </c>
      <c r="K119" s="189">
        <v>2</v>
      </c>
      <c r="L119" s="200">
        <f t="shared" si="28"/>
        <v>890.51379999999995</v>
      </c>
      <c r="M119" s="186">
        <f t="shared" si="22"/>
        <v>1781.0275999999999</v>
      </c>
      <c r="N119" s="189">
        <v>2</v>
      </c>
      <c r="O119" s="200">
        <f t="shared" si="29"/>
        <v>890.51379999999995</v>
      </c>
      <c r="P119" s="186">
        <f t="shared" si="23"/>
        <v>1781.0275999999999</v>
      </c>
      <c r="Q119" s="84">
        <f t="shared" si="24"/>
        <v>2484.0441999999998</v>
      </c>
      <c r="R119" s="84">
        <f t="shared" si="25"/>
        <v>2484.0441999999998</v>
      </c>
      <c r="S119" s="84">
        <f t="shared" si="26"/>
        <v>0</v>
      </c>
      <c r="T119" s="85" t="s">
        <v>247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</row>
    <row r="120" spans="1:38" ht="30" customHeight="1" thickBot="1" x14ac:dyDescent="0.25">
      <c r="A120" s="78" t="s">
        <v>37</v>
      </c>
      <c r="B120" s="105" t="s">
        <v>280</v>
      </c>
      <c r="C120" s="198" t="s">
        <v>180</v>
      </c>
      <c r="D120" s="202" t="s">
        <v>40</v>
      </c>
      <c r="E120" s="187">
        <v>1</v>
      </c>
      <c r="F120" s="200">
        <f t="shared" si="27"/>
        <v>1268.5617999999999</v>
      </c>
      <c r="G120" s="203">
        <f t="shared" si="30"/>
        <v>1268.5617999999999</v>
      </c>
      <c r="H120" s="187">
        <v>1</v>
      </c>
      <c r="I120" s="200">
        <f t="shared" si="31"/>
        <v>1268.5617999999999</v>
      </c>
      <c r="J120" s="203">
        <f t="shared" si="32"/>
        <v>1268.5617999999999</v>
      </c>
      <c r="K120" s="189">
        <v>2</v>
      </c>
      <c r="L120" s="200">
        <f t="shared" si="28"/>
        <v>1215.06</v>
      </c>
      <c r="M120" s="186">
        <f t="shared" si="22"/>
        <v>2430.12</v>
      </c>
      <c r="N120" s="189">
        <v>2</v>
      </c>
      <c r="O120" s="200">
        <f t="shared" si="29"/>
        <v>1215.06</v>
      </c>
      <c r="P120" s="186">
        <f t="shared" si="23"/>
        <v>2430.12</v>
      </c>
      <c r="Q120" s="84">
        <f t="shared" si="24"/>
        <v>3698.6817999999998</v>
      </c>
      <c r="R120" s="84">
        <f t="shared" si="25"/>
        <v>3698.6817999999998</v>
      </c>
      <c r="S120" s="84">
        <f t="shared" si="26"/>
        <v>0</v>
      </c>
      <c r="T120" s="85" t="s">
        <v>247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</row>
    <row r="121" spans="1:38" ht="30" customHeight="1" thickBot="1" x14ac:dyDescent="0.25">
      <c r="A121" s="78" t="s">
        <v>37</v>
      </c>
      <c r="B121" s="105" t="s">
        <v>281</v>
      </c>
      <c r="C121" s="198" t="s">
        <v>181</v>
      </c>
      <c r="D121" s="202" t="s">
        <v>40</v>
      </c>
      <c r="E121" s="187">
        <v>1</v>
      </c>
      <c r="F121" s="200">
        <f t="shared" si="27"/>
        <v>141.0112</v>
      </c>
      <c r="G121" s="203">
        <f t="shared" si="30"/>
        <v>141.0112</v>
      </c>
      <c r="H121" s="187">
        <v>1</v>
      </c>
      <c r="I121" s="200">
        <f t="shared" si="31"/>
        <v>141.0112</v>
      </c>
      <c r="J121" s="203">
        <f t="shared" si="32"/>
        <v>141.0112</v>
      </c>
      <c r="K121" s="189">
        <v>2</v>
      </c>
      <c r="L121" s="200">
        <f t="shared" si="28"/>
        <v>623.26</v>
      </c>
      <c r="M121" s="186">
        <f t="shared" si="22"/>
        <v>1246.52</v>
      </c>
      <c r="N121" s="189">
        <v>2</v>
      </c>
      <c r="O121" s="200">
        <f t="shared" si="29"/>
        <v>623.26</v>
      </c>
      <c r="P121" s="186">
        <f t="shared" si="23"/>
        <v>1246.52</v>
      </c>
      <c r="Q121" s="84">
        <f t="shared" si="24"/>
        <v>1387.5311999999999</v>
      </c>
      <c r="R121" s="84">
        <f t="shared" si="25"/>
        <v>1387.5311999999999</v>
      </c>
      <c r="S121" s="84">
        <f t="shared" si="26"/>
        <v>0</v>
      </c>
      <c r="T121" s="85" t="s">
        <v>247</v>
      </c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</row>
    <row r="122" spans="1:38" ht="30" customHeight="1" thickBot="1" x14ac:dyDescent="0.25">
      <c r="A122" s="78" t="s">
        <v>37</v>
      </c>
      <c r="B122" s="105" t="s">
        <v>282</v>
      </c>
      <c r="C122" s="198" t="s">
        <v>182</v>
      </c>
      <c r="D122" s="202" t="s">
        <v>40</v>
      </c>
      <c r="E122" s="189">
        <v>1</v>
      </c>
      <c r="F122" s="200">
        <f t="shared" si="27"/>
        <v>1753.3604</v>
      </c>
      <c r="G122" s="203">
        <f t="shared" si="30"/>
        <v>1753.3604</v>
      </c>
      <c r="H122" s="189">
        <v>1</v>
      </c>
      <c r="I122" s="200">
        <f t="shared" si="31"/>
        <v>1753.3604</v>
      </c>
      <c r="J122" s="203">
        <f t="shared" si="32"/>
        <v>1753.3604</v>
      </c>
      <c r="K122" s="189">
        <v>2</v>
      </c>
      <c r="L122" s="200">
        <f t="shared" si="28"/>
        <v>1752.2934</v>
      </c>
      <c r="M122" s="186">
        <f t="shared" si="22"/>
        <v>3504.5868</v>
      </c>
      <c r="N122" s="189">
        <v>2</v>
      </c>
      <c r="O122" s="200">
        <f t="shared" si="29"/>
        <v>1752.2934</v>
      </c>
      <c r="P122" s="186">
        <f t="shared" si="23"/>
        <v>3504.5868</v>
      </c>
      <c r="Q122" s="84">
        <f t="shared" si="24"/>
        <v>5257.9472000000005</v>
      </c>
      <c r="R122" s="84">
        <f t="shared" si="25"/>
        <v>5257.9472000000005</v>
      </c>
      <c r="S122" s="84">
        <f t="shared" si="26"/>
        <v>0</v>
      </c>
      <c r="T122" s="85" t="s">
        <v>247</v>
      </c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</row>
    <row r="123" spans="1:38" ht="30" customHeight="1" thickBot="1" x14ac:dyDescent="0.25">
      <c r="A123" s="78" t="s">
        <v>37</v>
      </c>
      <c r="B123" s="105" t="s">
        <v>283</v>
      </c>
      <c r="C123" s="198" t="s">
        <v>183</v>
      </c>
      <c r="D123" s="202" t="s">
        <v>40</v>
      </c>
      <c r="E123" s="187">
        <v>1</v>
      </c>
      <c r="F123" s="200">
        <f t="shared" si="27"/>
        <v>446.36240000000004</v>
      </c>
      <c r="G123" s="203">
        <f t="shared" si="30"/>
        <v>446.36240000000004</v>
      </c>
      <c r="H123" s="187">
        <v>1</v>
      </c>
      <c r="I123" s="200">
        <f t="shared" si="31"/>
        <v>446.36240000000004</v>
      </c>
      <c r="J123" s="203">
        <f t="shared" si="32"/>
        <v>446.36240000000004</v>
      </c>
      <c r="K123" s="189">
        <v>2</v>
      </c>
      <c r="L123" s="200">
        <f t="shared" si="28"/>
        <v>1039.06</v>
      </c>
      <c r="M123" s="186">
        <f t="shared" si="22"/>
        <v>2078.12</v>
      </c>
      <c r="N123" s="189">
        <v>2</v>
      </c>
      <c r="O123" s="200">
        <f t="shared" si="29"/>
        <v>1039.06</v>
      </c>
      <c r="P123" s="186">
        <f t="shared" si="23"/>
        <v>2078.12</v>
      </c>
      <c r="Q123" s="84">
        <f t="shared" si="24"/>
        <v>2524.4823999999999</v>
      </c>
      <c r="R123" s="84">
        <f t="shared" si="25"/>
        <v>2524.4823999999999</v>
      </c>
      <c r="S123" s="84">
        <f t="shared" si="26"/>
        <v>0</v>
      </c>
      <c r="T123" s="85" t="s">
        <v>247</v>
      </c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</row>
    <row r="124" spans="1:38" ht="30" customHeight="1" thickBot="1" x14ac:dyDescent="0.25">
      <c r="A124" s="78" t="s">
        <v>37</v>
      </c>
      <c r="B124" s="105" t="s">
        <v>284</v>
      </c>
      <c r="C124" s="198" t="s">
        <v>184</v>
      </c>
      <c r="D124" s="202" t="s">
        <v>40</v>
      </c>
      <c r="E124" s="187">
        <v>1</v>
      </c>
      <c r="F124" s="200">
        <f t="shared" si="27"/>
        <v>564.28240000000005</v>
      </c>
      <c r="G124" s="203">
        <f t="shared" si="30"/>
        <v>564.28240000000005</v>
      </c>
      <c r="H124" s="187">
        <v>1</v>
      </c>
      <c r="I124" s="200">
        <f t="shared" si="31"/>
        <v>564.28240000000005</v>
      </c>
      <c r="J124" s="203">
        <f t="shared" si="32"/>
        <v>564.28240000000005</v>
      </c>
      <c r="K124" s="189">
        <v>2</v>
      </c>
      <c r="L124" s="200">
        <f t="shared" si="28"/>
        <v>1039.06</v>
      </c>
      <c r="M124" s="186">
        <f t="shared" si="22"/>
        <v>2078.12</v>
      </c>
      <c r="N124" s="189">
        <v>2</v>
      </c>
      <c r="O124" s="200">
        <f t="shared" si="29"/>
        <v>1039.06</v>
      </c>
      <c r="P124" s="186">
        <f t="shared" si="23"/>
        <v>2078.12</v>
      </c>
      <c r="Q124" s="84">
        <f t="shared" si="24"/>
        <v>2642.4023999999999</v>
      </c>
      <c r="R124" s="84">
        <f t="shared" si="25"/>
        <v>2642.4023999999999</v>
      </c>
      <c r="S124" s="84">
        <f t="shared" si="26"/>
        <v>0</v>
      </c>
      <c r="T124" s="85" t="s">
        <v>247</v>
      </c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</row>
    <row r="125" spans="1:38" ht="30" customHeight="1" thickBot="1" x14ac:dyDescent="0.25">
      <c r="A125" s="78" t="s">
        <v>37</v>
      </c>
      <c r="B125" s="105" t="s">
        <v>285</v>
      </c>
      <c r="C125" s="198" t="s">
        <v>185</v>
      </c>
      <c r="D125" s="202" t="s">
        <v>40</v>
      </c>
      <c r="E125" s="187">
        <v>1</v>
      </c>
      <c r="F125" s="200">
        <f t="shared" si="27"/>
        <v>564.28240000000005</v>
      </c>
      <c r="G125" s="203">
        <f t="shared" si="30"/>
        <v>564.28240000000005</v>
      </c>
      <c r="H125" s="187">
        <v>1</v>
      </c>
      <c r="I125" s="200">
        <f t="shared" si="31"/>
        <v>564.28240000000005</v>
      </c>
      <c r="J125" s="203">
        <f t="shared" si="32"/>
        <v>564.28240000000005</v>
      </c>
      <c r="K125" s="189">
        <v>2</v>
      </c>
      <c r="L125" s="200">
        <f t="shared" si="28"/>
        <v>1039.06</v>
      </c>
      <c r="M125" s="186">
        <f t="shared" si="22"/>
        <v>2078.12</v>
      </c>
      <c r="N125" s="189">
        <v>2</v>
      </c>
      <c r="O125" s="200">
        <f t="shared" si="29"/>
        <v>1039.06</v>
      </c>
      <c r="P125" s="186">
        <f t="shared" si="23"/>
        <v>2078.12</v>
      </c>
      <c r="Q125" s="84">
        <f t="shared" si="24"/>
        <v>2642.4023999999999</v>
      </c>
      <c r="R125" s="84">
        <f t="shared" si="25"/>
        <v>2642.4023999999999</v>
      </c>
      <c r="S125" s="84">
        <f t="shared" si="26"/>
        <v>0</v>
      </c>
      <c r="T125" s="85" t="s">
        <v>247</v>
      </c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</row>
    <row r="126" spans="1:38" ht="30" customHeight="1" thickBot="1" x14ac:dyDescent="0.25">
      <c r="A126" s="78" t="s">
        <v>37</v>
      </c>
      <c r="B126" s="105" t="s">
        <v>286</v>
      </c>
      <c r="C126" s="198" t="s">
        <v>186</v>
      </c>
      <c r="D126" s="202" t="s">
        <v>40</v>
      </c>
      <c r="E126" s="187">
        <v>1</v>
      </c>
      <c r="F126" s="200">
        <f t="shared" si="27"/>
        <v>446.36240000000004</v>
      </c>
      <c r="G126" s="203">
        <f t="shared" si="30"/>
        <v>446.36240000000004</v>
      </c>
      <c r="H126" s="187">
        <v>1</v>
      </c>
      <c r="I126" s="200">
        <f t="shared" si="31"/>
        <v>446.36240000000004</v>
      </c>
      <c r="J126" s="203">
        <f t="shared" si="32"/>
        <v>446.36240000000004</v>
      </c>
      <c r="K126" s="189">
        <v>2</v>
      </c>
      <c r="L126" s="200">
        <f t="shared" si="28"/>
        <v>831.16</v>
      </c>
      <c r="M126" s="186">
        <f t="shared" si="22"/>
        <v>1662.32</v>
      </c>
      <c r="N126" s="189">
        <v>2</v>
      </c>
      <c r="O126" s="200">
        <f t="shared" si="29"/>
        <v>831.16</v>
      </c>
      <c r="P126" s="186">
        <f t="shared" si="23"/>
        <v>1662.32</v>
      </c>
      <c r="Q126" s="84">
        <f t="shared" si="24"/>
        <v>2108.6824000000001</v>
      </c>
      <c r="R126" s="84">
        <f t="shared" si="25"/>
        <v>2108.6824000000001</v>
      </c>
      <c r="S126" s="84">
        <f t="shared" si="26"/>
        <v>0</v>
      </c>
      <c r="T126" s="85" t="s">
        <v>247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</row>
    <row r="127" spans="1:38" ht="30" customHeight="1" thickBot="1" x14ac:dyDescent="0.25">
      <c r="A127" s="78" t="s">
        <v>37</v>
      </c>
      <c r="B127" s="105" t="s">
        <v>287</v>
      </c>
      <c r="C127" s="198" t="s">
        <v>187</v>
      </c>
      <c r="D127" s="202" t="s">
        <v>40</v>
      </c>
      <c r="E127" s="190"/>
      <c r="F127" s="200">
        <f t="shared" si="27"/>
        <v>0</v>
      </c>
      <c r="G127" s="203">
        <f t="shared" si="30"/>
        <v>0</v>
      </c>
      <c r="H127" s="190"/>
      <c r="I127" s="200">
        <f t="shared" si="31"/>
        <v>0</v>
      </c>
      <c r="J127" s="203">
        <f t="shared" si="32"/>
        <v>0</v>
      </c>
      <c r="K127" s="189">
        <v>2</v>
      </c>
      <c r="L127" s="200">
        <f t="shared" si="28"/>
        <v>341.43340000000001</v>
      </c>
      <c r="M127" s="186">
        <f t="shared" si="22"/>
        <v>682.86680000000001</v>
      </c>
      <c r="N127" s="189">
        <v>2</v>
      </c>
      <c r="O127" s="200">
        <f t="shared" si="29"/>
        <v>341.43340000000001</v>
      </c>
      <c r="P127" s="186">
        <f t="shared" si="23"/>
        <v>682.86680000000001</v>
      </c>
      <c r="Q127" s="84">
        <f t="shared" si="24"/>
        <v>682.86680000000001</v>
      </c>
      <c r="R127" s="84">
        <f t="shared" si="25"/>
        <v>682.86680000000001</v>
      </c>
      <c r="S127" s="84">
        <f t="shared" si="26"/>
        <v>0</v>
      </c>
      <c r="T127" s="85" t="s">
        <v>247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</row>
    <row r="128" spans="1:38" ht="30" customHeight="1" thickBot="1" x14ac:dyDescent="0.25">
      <c r="A128" s="78" t="s">
        <v>37</v>
      </c>
      <c r="B128" s="105" t="s">
        <v>288</v>
      </c>
      <c r="C128" s="198" t="s">
        <v>188</v>
      </c>
      <c r="D128" s="202" t="s">
        <v>40</v>
      </c>
      <c r="E128" s="187">
        <v>1</v>
      </c>
      <c r="F128" s="200">
        <f>F67*0.0841</f>
        <v>147.081649</v>
      </c>
      <c r="G128" s="203">
        <f t="shared" si="30"/>
        <v>147.081649</v>
      </c>
      <c r="H128" s="187">
        <v>1</v>
      </c>
      <c r="I128" s="200">
        <f>I67*0.0841</f>
        <v>147.081649</v>
      </c>
      <c r="J128" s="203">
        <f t="shared" si="32"/>
        <v>147.081649</v>
      </c>
      <c r="K128" s="189">
        <v>2</v>
      </c>
      <c r="L128" s="200">
        <f>L67*0.0841</f>
        <v>397.20429999999999</v>
      </c>
      <c r="M128" s="186">
        <f t="shared" si="22"/>
        <v>794.40859999999998</v>
      </c>
      <c r="N128" s="189">
        <v>2</v>
      </c>
      <c r="O128" s="200">
        <f>O67*0.0841</f>
        <v>397.20429999999999</v>
      </c>
      <c r="P128" s="186">
        <f t="shared" si="23"/>
        <v>794.40859999999998</v>
      </c>
      <c r="Q128" s="84">
        <f t="shared" si="24"/>
        <v>941.49024899999995</v>
      </c>
      <c r="R128" s="84">
        <f t="shared" si="25"/>
        <v>941.49024899999995</v>
      </c>
      <c r="S128" s="84">
        <f t="shared" si="26"/>
        <v>0</v>
      </c>
      <c r="T128" s="85" t="s">
        <v>247</v>
      </c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</row>
    <row r="129" spans="1:38" ht="30" customHeight="1" thickBot="1" x14ac:dyDescent="0.25">
      <c r="A129" s="78" t="s">
        <v>37</v>
      </c>
      <c r="B129" s="105" t="s">
        <v>289</v>
      </c>
      <c r="C129" s="198" t="s">
        <v>189</v>
      </c>
      <c r="D129" s="202" t="s">
        <v>40</v>
      </c>
      <c r="E129" s="187">
        <v>2</v>
      </c>
      <c r="F129" s="200">
        <f>F68*0.22</f>
        <v>2111.3818000000001</v>
      </c>
      <c r="G129" s="203">
        <f t="shared" si="30"/>
        <v>4222.7636000000002</v>
      </c>
      <c r="H129" s="187">
        <v>2</v>
      </c>
      <c r="I129" s="200">
        <f>I68*0.22</f>
        <v>2111.3818000000001</v>
      </c>
      <c r="J129" s="203">
        <f t="shared" si="32"/>
        <v>4222.7636000000002</v>
      </c>
      <c r="K129" s="189">
        <v>2</v>
      </c>
      <c r="L129" s="200">
        <f t="shared" si="28"/>
        <v>3117.18</v>
      </c>
      <c r="M129" s="186">
        <f t="shared" si="22"/>
        <v>6234.36</v>
      </c>
      <c r="N129" s="189">
        <v>2</v>
      </c>
      <c r="O129" s="200">
        <f t="shared" si="29"/>
        <v>3117.18</v>
      </c>
      <c r="P129" s="186">
        <f t="shared" si="23"/>
        <v>6234.36</v>
      </c>
      <c r="Q129" s="84">
        <f t="shared" si="24"/>
        <v>10457.123599999999</v>
      </c>
      <c r="R129" s="84">
        <f t="shared" si="25"/>
        <v>10457.123599999999</v>
      </c>
      <c r="S129" s="84">
        <f t="shared" si="26"/>
        <v>0</v>
      </c>
      <c r="T129" s="85" t="s">
        <v>247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</row>
    <row r="130" spans="1:38" ht="30" customHeight="1" thickBot="1" x14ac:dyDescent="0.25">
      <c r="A130" s="78" t="s">
        <v>37</v>
      </c>
      <c r="B130" s="105" t="s">
        <v>290</v>
      </c>
      <c r="C130" s="198" t="s">
        <v>190</v>
      </c>
      <c r="D130" s="202" t="s">
        <v>40</v>
      </c>
      <c r="E130" s="187">
        <v>2</v>
      </c>
      <c r="F130" s="200">
        <f t="shared" si="27"/>
        <v>574.02179999999998</v>
      </c>
      <c r="G130" s="203">
        <f t="shared" si="30"/>
        <v>1148.0436</v>
      </c>
      <c r="H130" s="187">
        <v>2</v>
      </c>
      <c r="I130" s="200">
        <f t="shared" si="31"/>
        <v>574.02179999999998</v>
      </c>
      <c r="J130" s="203">
        <f t="shared" si="32"/>
        <v>1148.0436</v>
      </c>
      <c r="K130" s="189">
        <v>2</v>
      </c>
      <c r="L130" s="200">
        <f t="shared" si="28"/>
        <v>1414.38</v>
      </c>
      <c r="M130" s="186">
        <f t="shared" si="22"/>
        <v>2828.76</v>
      </c>
      <c r="N130" s="189">
        <v>2</v>
      </c>
      <c r="O130" s="200">
        <f t="shared" si="29"/>
        <v>1414.38</v>
      </c>
      <c r="P130" s="186">
        <f t="shared" si="23"/>
        <v>2828.76</v>
      </c>
      <c r="Q130" s="84">
        <f t="shared" si="24"/>
        <v>3976.8036000000002</v>
      </c>
      <c r="R130" s="84">
        <f t="shared" si="25"/>
        <v>3976.8036000000002</v>
      </c>
      <c r="S130" s="84">
        <f t="shared" si="26"/>
        <v>0</v>
      </c>
      <c r="T130" s="85" t="s">
        <v>247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</row>
    <row r="131" spans="1:38" ht="30" customHeight="1" thickBot="1" x14ac:dyDescent="0.25">
      <c r="A131" s="78" t="s">
        <v>37</v>
      </c>
      <c r="B131" s="105" t="s">
        <v>291</v>
      </c>
      <c r="C131" s="198" t="s">
        <v>191</v>
      </c>
      <c r="D131" s="202" t="s">
        <v>40</v>
      </c>
      <c r="E131" s="187">
        <v>1</v>
      </c>
      <c r="F131" s="200">
        <f t="shared" si="27"/>
        <v>500.75959999999998</v>
      </c>
      <c r="G131" s="203">
        <f t="shared" si="30"/>
        <v>500.75959999999998</v>
      </c>
      <c r="H131" s="187">
        <v>1</v>
      </c>
      <c r="I131" s="200">
        <f t="shared" si="31"/>
        <v>500.75959999999998</v>
      </c>
      <c r="J131" s="203">
        <f t="shared" si="32"/>
        <v>500.75959999999998</v>
      </c>
      <c r="K131" s="189">
        <v>2</v>
      </c>
      <c r="L131" s="200">
        <f t="shared" si="28"/>
        <v>1039.06</v>
      </c>
      <c r="M131" s="186">
        <f t="shared" si="22"/>
        <v>2078.12</v>
      </c>
      <c r="N131" s="189">
        <v>2</v>
      </c>
      <c r="O131" s="200">
        <f t="shared" si="29"/>
        <v>1039.06</v>
      </c>
      <c r="P131" s="186">
        <f t="shared" si="23"/>
        <v>2078.12</v>
      </c>
      <c r="Q131" s="84">
        <f t="shared" si="24"/>
        <v>2578.8795999999998</v>
      </c>
      <c r="R131" s="84">
        <f t="shared" si="25"/>
        <v>2578.8795999999998</v>
      </c>
      <c r="S131" s="84">
        <f t="shared" si="26"/>
        <v>0</v>
      </c>
      <c r="T131" s="85" t="s">
        <v>247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</row>
    <row r="132" spans="1:38" ht="30" customHeight="1" thickBot="1" x14ac:dyDescent="0.25">
      <c r="A132" s="78" t="s">
        <v>37</v>
      </c>
      <c r="B132" s="105" t="s">
        <v>292</v>
      </c>
      <c r="C132" s="198" t="s">
        <v>192</v>
      </c>
      <c r="D132" s="202" t="s">
        <v>40</v>
      </c>
      <c r="E132" s="187">
        <v>1</v>
      </c>
      <c r="F132" s="200">
        <f t="shared" si="27"/>
        <v>1305.5262</v>
      </c>
      <c r="G132" s="203">
        <f t="shared" si="30"/>
        <v>1305.5262</v>
      </c>
      <c r="H132" s="187">
        <v>1</v>
      </c>
      <c r="I132" s="200">
        <f t="shared" si="31"/>
        <v>1305.5262</v>
      </c>
      <c r="J132" s="203">
        <f t="shared" si="32"/>
        <v>1305.5262</v>
      </c>
      <c r="K132" s="189">
        <v>2</v>
      </c>
      <c r="L132" s="200">
        <f t="shared" si="28"/>
        <v>1562.66</v>
      </c>
      <c r="M132" s="186">
        <f t="shared" si="22"/>
        <v>3125.32</v>
      </c>
      <c r="N132" s="189">
        <v>2</v>
      </c>
      <c r="O132" s="200">
        <f t="shared" si="29"/>
        <v>1562.66</v>
      </c>
      <c r="P132" s="186">
        <f t="shared" si="23"/>
        <v>3125.32</v>
      </c>
      <c r="Q132" s="84">
        <f t="shared" si="24"/>
        <v>4430.8462</v>
      </c>
      <c r="R132" s="84">
        <f t="shared" si="25"/>
        <v>4430.8462</v>
      </c>
      <c r="S132" s="84">
        <f t="shared" si="26"/>
        <v>0</v>
      </c>
      <c r="T132" s="85" t="s">
        <v>247</v>
      </c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</row>
    <row r="133" spans="1:38" ht="30" customHeight="1" thickBot="1" x14ac:dyDescent="0.25">
      <c r="A133" s="78" t="s">
        <v>37</v>
      </c>
      <c r="B133" s="105" t="s">
        <v>293</v>
      </c>
      <c r="C133" s="198" t="s">
        <v>193</v>
      </c>
      <c r="D133" s="202" t="s">
        <v>40</v>
      </c>
      <c r="E133" s="187"/>
      <c r="F133" s="200">
        <f t="shared" si="27"/>
        <v>0</v>
      </c>
      <c r="G133" s="203">
        <f t="shared" si="30"/>
        <v>0</v>
      </c>
      <c r="H133" s="187"/>
      <c r="I133" s="200">
        <f t="shared" si="31"/>
        <v>0</v>
      </c>
      <c r="J133" s="203">
        <f t="shared" si="32"/>
        <v>0</v>
      </c>
      <c r="K133" s="189">
        <v>2</v>
      </c>
      <c r="L133" s="200">
        <f t="shared" si="28"/>
        <v>341.26839999999999</v>
      </c>
      <c r="M133" s="186">
        <f t="shared" si="22"/>
        <v>682.53679999999997</v>
      </c>
      <c r="N133" s="189">
        <v>2</v>
      </c>
      <c r="O133" s="200">
        <f t="shared" si="29"/>
        <v>341.26839999999999</v>
      </c>
      <c r="P133" s="186">
        <f t="shared" si="23"/>
        <v>682.53679999999997</v>
      </c>
      <c r="Q133" s="84">
        <f t="shared" si="24"/>
        <v>682.53679999999997</v>
      </c>
      <c r="R133" s="84">
        <f t="shared" si="25"/>
        <v>682.53679999999997</v>
      </c>
      <c r="S133" s="84">
        <f t="shared" si="26"/>
        <v>0</v>
      </c>
      <c r="T133" s="85" t="s">
        <v>247</v>
      </c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</row>
    <row r="134" spans="1:38" ht="30" customHeight="1" thickBot="1" x14ac:dyDescent="0.25">
      <c r="A134" s="78" t="s">
        <v>37</v>
      </c>
      <c r="B134" s="105" t="s">
        <v>294</v>
      </c>
      <c r="C134" s="198" t="s">
        <v>194</v>
      </c>
      <c r="D134" s="202" t="s">
        <v>40</v>
      </c>
      <c r="E134" s="187">
        <v>1</v>
      </c>
      <c r="F134" s="200">
        <f t="shared" si="27"/>
        <v>653.76740000000007</v>
      </c>
      <c r="G134" s="203">
        <f t="shared" si="30"/>
        <v>653.76740000000007</v>
      </c>
      <c r="H134" s="187">
        <v>1</v>
      </c>
      <c r="I134" s="200">
        <f t="shared" si="31"/>
        <v>653.76740000000007</v>
      </c>
      <c r="J134" s="203">
        <f t="shared" si="32"/>
        <v>653.76740000000007</v>
      </c>
      <c r="K134" s="189">
        <v>2</v>
      </c>
      <c r="L134" s="200">
        <f t="shared" si="28"/>
        <v>890.51379999999995</v>
      </c>
      <c r="M134" s="186">
        <f t="shared" si="22"/>
        <v>1781.0275999999999</v>
      </c>
      <c r="N134" s="189">
        <v>2</v>
      </c>
      <c r="O134" s="200">
        <f t="shared" si="29"/>
        <v>890.51379999999995</v>
      </c>
      <c r="P134" s="186">
        <f t="shared" si="23"/>
        <v>1781.0275999999999</v>
      </c>
      <c r="Q134" s="84">
        <f t="shared" si="24"/>
        <v>2434.7950000000001</v>
      </c>
      <c r="R134" s="84">
        <f t="shared" si="25"/>
        <v>2434.7950000000001</v>
      </c>
      <c r="S134" s="84">
        <f t="shared" si="26"/>
        <v>0</v>
      </c>
      <c r="T134" s="85" t="s">
        <v>247</v>
      </c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</row>
    <row r="135" spans="1:38" ht="30" customHeight="1" thickBot="1" x14ac:dyDescent="0.25">
      <c r="A135" s="78" t="s">
        <v>37</v>
      </c>
      <c r="B135" s="105" t="s">
        <v>295</v>
      </c>
      <c r="C135" s="198" t="s">
        <v>195</v>
      </c>
      <c r="D135" s="202" t="s">
        <v>40</v>
      </c>
      <c r="E135" s="187">
        <v>1</v>
      </c>
      <c r="F135" s="200">
        <f t="shared" si="27"/>
        <v>497.10759999999999</v>
      </c>
      <c r="G135" s="203">
        <f t="shared" si="30"/>
        <v>497.10759999999999</v>
      </c>
      <c r="H135" s="187">
        <v>1</v>
      </c>
      <c r="I135" s="200">
        <f t="shared" si="31"/>
        <v>497.10759999999999</v>
      </c>
      <c r="J135" s="203">
        <f t="shared" si="32"/>
        <v>497.10759999999999</v>
      </c>
      <c r="K135" s="189">
        <v>2</v>
      </c>
      <c r="L135" s="200">
        <f t="shared" si="28"/>
        <v>850.70040000000006</v>
      </c>
      <c r="M135" s="186">
        <f t="shared" si="22"/>
        <v>1701.4008000000001</v>
      </c>
      <c r="N135" s="189">
        <v>2</v>
      </c>
      <c r="O135" s="200">
        <f t="shared" si="29"/>
        <v>850.70040000000006</v>
      </c>
      <c r="P135" s="186">
        <f t="shared" si="23"/>
        <v>1701.4008000000001</v>
      </c>
      <c r="Q135" s="84">
        <f t="shared" si="24"/>
        <v>2198.5084000000002</v>
      </c>
      <c r="R135" s="84">
        <f t="shared" si="25"/>
        <v>2198.5084000000002</v>
      </c>
      <c r="S135" s="84">
        <f t="shared" si="26"/>
        <v>0</v>
      </c>
      <c r="T135" s="85" t="s">
        <v>247</v>
      </c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</row>
    <row r="136" spans="1:38" ht="30" customHeight="1" thickBot="1" x14ac:dyDescent="0.25">
      <c r="A136" s="78" t="s">
        <v>37</v>
      </c>
      <c r="B136" s="105" t="s">
        <v>296</v>
      </c>
      <c r="C136" s="198" t="s">
        <v>196</v>
      </c>
      <c r="D136" s="202" t="s">
        <v>40</v>
      </c>
      <c r="E136" s="187"/>
      <c r="F136" s="200">
        <f t="shared" si="27"/>
        <v>0</v>
      </c>
      <c r="G136" s="203">
        <f t="shared" si="30"/>
        <v>0</v>
      </c>
      <c r="H136" s="187"/>
      <c r="I136" s="200">
        <f t="shared" si="31"/>
        <v>0</v>
      </c>
      <c r="J136" s="203">
        <f t="shared" si="32"/>
        <v>0</v>
      </c>
      <c r="K136" s="189">
        <v>2</v>
      </c>
      <c r="L136" s="200">
        <f t="shared" si="28"/>
        <v>450.23</v>
      </c>
      <c r="M136" s="186">
        <f t="shared" si="22"/>
        <v>900.46</v>
      </c>
      <c r="N136" s="189">
        <v>2</v>
      </c>
      <c r="O136" s="200">
        <f t="shared" si="29"/>
        <v>450.23</v>
      </c>
      <c r="P136" s="186">
        <f t="shared" si="23"/>
        <v>900.46</v>
      </c>
      <c r="Q136" s="84">
        <f t="shared" si="24"/>
        <v>900.46</v>
      </c>
      <c r="R136" s="84">
        <f t="shared" si="25"/>
        <v>900.46</v>
      </c>
      <c r="S136" s="84">
        <f t="shared" si="26"/>
        <v>0</v>
      </c>
      <c r="T136" s="85" t="s">
        <v>247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</row>
    <row r="137" spans="1:38" ht="30" customHeight="1" thickBot="1" x14ac:dyDescent="0.25">
      <c r="A137" s="78" t="s">
        <v>37</v>
      </c>
      <c r="B137" s="105" t="s">
        <v>297</v>
      </c>
      <c r="C137" s="198" t="s">
        <v>197</v>
      </c>
      <c r="D137" s="202" t="s">
        <v>40</v>
      </c>
      <c r="E137" s="187">
        <v>1</v>
      </c>
      <c r="F137" s="200">
        <f t="shared" si="27"/>
        <v>861.68500000000006</v>
      </c>
      <c r="G137" s="203">
        <f t="shared" si="30"/>
        <v>861.68500000000006</v>
      </c>
      <c r="H137" s="187">
        <v>1</v>
      </c>
      <c r="I137" s="200">
        <f t="shared" si="31"/>
        <v>861.68500000000006</v>
      </c>
      <c r="J137" s="203">
        <f t="shared" si="32"/>
        <v>861.68500000000006</v>
      </c>
      <c r="K137" s="189">
        <v>2</v>
      </c>
      <c r="L137" s="200">
        <f t="shared" si="28"/>
        <v>1562.66</v>
      </c>
      <c r="M137" s="186">
        <f t="shared" si="22"/>
        <v>3125.32</v>
      </c>
      <c r="N137" s="189">
        <v>2</v>
      </c>
      <c r="O137" s="200">
        <f t="shared" si="29"/>
        <v>1562.66</v>
      </c>
      <c r="P137" s="186">
        <f t="shared" si="23"/>
        <v>3125.32</v>
      </c>
      <c r="Q137" s="84">
        <f t="shared" si="24"/>
        <v>3987.0050000000001</v>
      </c>
      <c r="R137" s="84">
        <f t="shared" si="25"/>
        <v>3987.0050000000001</v>
      </c>
      <c r="S137" s="84">
        <f t="shared" si="26"/>
        <v>0</v>
      </c>
      <c r="T137" s="85" t="s">
        <v>247</v>
      </c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</row>
    <row r="138" spans="1:38" ht="30" customHeight="1" x14ac:dyDescent="0.2">
      <c r="A138" s="78" t="s">
        <v>37</v>
      </c>
      <c r="B138" s="105" t="s">
        <v>298</v>
      </c>
      <c r="C138" s="198" t="s">
        <v>198</v>
      </c>
      <c r="D138" s="202" t="s">
        <v>40</v>
      </c>
      <c r="E138" s="189">
        <v>1</v>
      </c>
      <c r="F138" s="200">
        <f>F77*0.22</f>
        <v>178.45519999999999</v>
      </c>
      <c r="G138" s="203">
        <f>E138*F138</f>
        <v>178.45519999999999</v>
      </c>
      <c r="H138" s="189">
        <v>1</v>
      </c>
      <c r="I138" s="200">
        <f>I77*0.22</f>
        <v>178.45519999999999</v>
      </c>
      <c r="J138" s="203">
        <f>H138*I138</f>
        <v>178.45519999999999</v>
      </c>
      <c r="K138" s="189">
        <v>2</v>
      </c>
      <c r="L138" s="200">
        <f t="shared" si="28"/>
        <v>1562.66</v>
      </c>
      <c r="M138" s="186">
        <f t="shared" si="22"/>
        <v>3125.32</v>
      </c>
      <c r="N138" s="189">
        <v>2</v>
      </c>
      <c r="O138" s="200">
        <f t="shared" si="29"/>
        <v>1562.66</v>
      </c>
      <c r="P138" s="186">
        <f t="shared" si="23"/>
        <v>3125.32</v>
      </c>
      <c r="Q138" s="84">
        <f t="shared" si="24"/>
        <v>3303.7752</v>
      </c>
      <c r="R138" s="84">
        <f t="shared" si="25"/>
        <v>3303.7752</v>
      </c>
      <c r="S138" s="84">
        <f t="shared" si="26"/>
        <v>0</v>
      </c>
      <c r="T138" s="85" t="s">
        <v>247</v>
      </c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</row>
    <row r="139" spans="1:38" ht="30" customHeight="1" thickBot="1" x14ac:dyDescent="0.25">
      <c r="A139" s="86" t="s">
        <v>37</v>
      </c>
      <c r="B139" s="87" t="s">
        <v>58</v>
      </c>
      <c r="C139" s="80" t="s">
        <v>44</v>
      </c>
      <c r="D139" s="81"/>
      <c r="E139" s="82"/>
      <c r="F139" s="106">
        <v>0.22</v>
      </c>
      <c r="G139" s="84">
        <f t="shared" ref="G139" si="33">E139*F139</f>
        <v>0</v>
      </c>
      <c r="H139" s="82"/>
      <c r="I139" s="106">
        <v>0.22</v>
      </c>
      <c r="J139" s="84">
        <f t="shared" ref="J139" si="34">H139*I139</f>
        <v>0</v>
      </c>
      <c r="K139" s="82"/>
      <c r="L139" s="106">
        <v>0.22</v>
      </c>
      <c r="M139" s="84">
        <f t="shared" ref="M139" si="35">K139*L139</f>
        <v>0</v>
      </c>
      <c r="N139" s="82"/>
      <c r="O139" s="106">
        <v>0.22</v>
      </c>
      <c r="P139" s="84">
        <f t="shared" ref="P139" si="36">N139*O139</f>
        <v>0</v>
      </c>
      <c r="Q139" s="84">
        <f t="shared" si="24"/>
        <v>0</v>
      </c>
      <c r="R139" s="84">
        <f t="shared" si="25"/>
        <v>0</v>
      </c>
      <c r="S139" s="84">
        <f t="shared" si="26"/>
        <v>0</v>
      </c>
      <c r="T139" s="85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</row>
    <row r="140" spans="1:38" ht="30" customHeight="1" thickBot="1" x14ac:dyDescent="0.25">
      <c r="A140" s="96" t="s">
        <v>59</v>
      </c>
      <c r="B140" s="97"/>
      <c r="C140" s="98"/>
      <c r="D140" s="99"/>
      <c r="E140" s="100"/>
      <c r="F140" s="101"/>
      <c r="G140" s="102">
        <f>SUM(G88:G139)</f>
        <v>58463.217649999991</v>
      </c>
      <c r="H140" s="100"/>
      <c r="I140" s="101"/>
      <c r="J140" s="102">
        <f>SUM(J88:J139)</f>
        <v>58463.217649999991</v>
      </c>
      <c r="K140" s="100"/>
      <c r="L140" s="101"/>
      <c r="M140" s="102">
        <f>SUM(M88:M139)</f>
        <v>116672.53127800002</v>
      </c>
      <c r="N140" s="100"/>
      <c r="O140" s="101"/>
      <c r="P140" s="102">
        <f>SUM(P88:P139)</f>
        <v>116672.53127800002</v>
      </c>
      <c r="Q140" s="102">
        <f>SUM(Q88:Q139)</f>
        <v>175135.74892799993</v>
      </c>
      <c r="R140" s="102">
        <f>SUM(R88:R139)</f>
        <v>175135.74892799993</v>
      </c>
      <c r="S140" s="102">
        <f>SUM(S88:S139)</f>
        <v>0</v>
      </c>
      <c r="T140" s="103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30" customHeight="1" thickBot="1" x14ac:dyDescent="0.25">
      <c r="A141" s="71" t="s">
        <v>26</v>
      </c>
      <c r="B141" s="72" t="s">
        <v>60</v>
      </c>
      <c r="C141" s="71" t="s">
        <v>61</v>
      </c>
      <c r="D141" s="73"/>
      <c r="E141" s="74"/>
      <c r="F141" s="75"/>
      <c r="G141" s="104"/>
      <c r="H141" s="74"/>
      <c r="I141" s="75"/>
      <c r="J141" s="104"/>
      <c r="K141" s="74"/>
      <c r="L141" s="75"/>
      <c r="M141" s="104"/>
      <c r="N141" s="74"/>
      <c r="O141" s="75"/>
      <c r="P141" s="104"/>
      <c r="Q141" s="104"/>
      <c r="R141" s="104"/>
      <c r="S141" s="104"/>
      <c r="T141" s="77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</row>
    <row r="142" spans="1:38" ht="40.5" customHeight="1" x14ac:dyDescent="0.2">
      <c r="A142" s="78" t="s">
        <v>37</v>
      </c>
      <c r="B142" s="105" t="s">
        <v>62</v>
      </c>
      <c r="C142" s="107" t="s">
        <v>63</v>
      </c>
      <c r="D142" s="81" t="s">
        <v>40</v>
      </c>
      <c r="E142" s="82"/>
      <c r="F142" s="83"/>
      <c r="G142" s="84">
        <f t="shared" ref="G142:G144" si="37">E142*F142</f>
        <v>0</v>
      </c>
      <c r="H142" s="82"/>
      <c r="I142" s="83"/>
      <c r="J142" s="84">
        <f t="shared" ref="J142:J144" si="38">H142*I142</f>
        <v>0</v>
      </c>
      <c r="K142" s="82"/>
      <c r="L142" s="83"/>
      <c r="M142" s="84">
        <f t="shared" ref="M142:M144" si="39">K142*L142</f>
        <v>0</v>
      </c>
      <c r="N142" s="82"/>
      <c r="O142" s="83"/>
      <c r="P142" s="84">
        <f t="shared" ref="P142:P144" si="40">N142*O142</f>
        <v>0</v>
      </c>
      <c r="Q142" s="84">
        <f t="shared" ref="Q142:Q144" si="41">G142+M142</f>
        <v>0</v>
      </c>
      <c r="R142" s="84">
        <f t="shared" ref="R142:R144" si="42">J142+P142</f>
        <v>0</v>
      </c>
      <c r="S142" s="84">
        <f t="shared" ref="S142:S144" si="43">Q142-R142</f>
        <v>0</v>
      </c>
      <c r="T142" s="85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</row>
    <row r="143" spans="1:38" ht="40.5" customHeight="1" x14ac:dyDescent="0.2">
      <c r="A143" s="86" t="s">
        <v>37</v>
      </c>
      <c r="B143" s="87" t="s">
        <v>64</v>
      </c>
      <c r="C143" s="107" t="s">
        <v>63</v>
      </c>
      <c r="D143" s="81" t="s">
        <v>40</v>
      </c>
      <c r="E143" s="82"/>
      <c r="F143" s="83"/>
      <c r="G143" s="84">
        <f t="shared" si="37"/>
        <v>0</v>
      </c>
      <c r="H143" s="82"/>
      <c r="I143" s="83"/>
      <c r="J143" s="84">
        <f t="shared" si="38"/>
        <v>0</v>
      </c>
      <c r="K143" s="82"/>
      <c r="L143" s="83"/>
      <c r="M143" s="84">
        <f t="shared" si="39"/>
        <v>0</v>
      </c>
      <c r="N143" s="82"/>
      <c r="O143" s="83"/>
      <c r="P143" s="84">
        <f t="shared" si="40"/>
        <v>0</v>
      </c>
      <c r="Q143" s="84">
        <f t="shared" si="41"/>
        <v>0</v>
      </c>
      <c r="R143" s="84">
        <f t="shared" si="42"/>
        <v>0</v>
      </c>
      <c r="S143" s="84">
        <f t="shared" si="43"/>
        <v>0</v>
      </c>
      <c r="T143" s="85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</row>
    <row r="144" spans="1:38" ht="40.5" customHeight="1" x14ac:dyDescent="0.2">
      <c r="A144" s="88" t="s">
        <v>37</v>
      </c>
      <c r="B144" s="89" t="s">
        <v>65</v>
      </c>
      <c r="C144" s="107" t="s">
        <v>63</v>
      </c>
      <c r="D144" s="91" t="s">
        <v>40</v>
      </c>
      <c r="E144" s="92"/>
      <c r="F144" s="93"/>
      <c r="G144" s="94">
        <f t="shared" si="37"/>
        <v>0</v>
      </c>
      <c r="H144" s="92"/>
      <c r="I144" s="93"/>
      <c r="J144" s="94">
        <f t="shared" si="38"/>
        <v>0</v>
      </c>
      <c r="K144" s="92"/>
      <c r="L144" s="93"/>
      <c r="M144" s="94">
        <f t="shared" si="39"/>
        <v>0</v>
      </c>
      <c r="N144" s="92"/>
      <c r="O144" s="93"/>
      <c r="P144" s="94">
        <f t="shared" si="40"/>
        <v>0</v>
      </c>
      <c r="Q144" s="84">
        <f t="shared" si="41"/>
        <v>0</v>
      </c>
      <c r="R144" s="84">
        <f t="shared" si="42"/>
        <v>0</v>
      </c>
      <c r="S144" s="84">
        <f t="shared" si="43"/>
        <v>0</v>
      </c>
      <c r="T144" s="95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</row>
    <row r="145" spans="1:38" ht="30" customHeight="1" x14ac:dyDescent="0.2">
      <c r="A145" s="96" t="s">
        <v>66</v>
      </c>
      <c r="B145" s="97"/>
      <c r="C145" s="98"/>
      <c r="D145" s="99"/>
      <c r="E145" s="100"/>
      <c r="F145" s="101"/>
      <c r="G145" s="102">
        <f>SUM(G142:G144)</f>
        <v>0</v>
      </c>
      <c r="H145" s="100"/>
      <c r="I145" s="101"/>
      <c r="J145" s="102">
        <f>SUM(J142:J144)</f>
        <v>0</v>
      </c>
      <c r="K145" s="100"/>
      <c r="L145" s="101"/>
      <c r="M145" s="102">
        <f>SUM(M142:M144)</f>
        <v>0</v>
      </c>
      <c r="N145" s="100"/>
      <c r="O145" s="101"/>
      <c r="P145" s="102">
        <f t="shared" ref="P145:S145" si="44">SUM(P142:P144)</f>
        <v>0</v>
      </c>
      <c r="Q145" s="102">
        <f t="shared" si="44"/>
        <v>0</v>
      </c>
      <c r="R145" s="102">
        <f t="shared" si="44"/>
        <v>0</v>
      </c>
      <c r="S145" s="102">
        <f t="shared" si="44"/>
        <v>0</v>
      </c>
      <c r="T145" s="103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42" customHeight="1" x14ac:dyDescent="0.2">
      <c r="A146" s="71" t="s">
        <v>26</v>
      </c>
      <c r="B146" s="72" t="s">
        <v>67</v>
      </c>
      <c r="C146" s="108" t="s">
        <v>68</v>
      </c>
      <c r="D146" s="73"/>
      <c r="E146" s="74"/>
      <c r="F146" s="75"/>
      <c r="G146" s="104"/>
      <c r="H146" s="74"/>
      <c r="I146" s="75"/>
      <c r="J146" s="104"/>
      <c r="K146" s="74"/>
      <c r="L146" s="75"/>
      <c r="M146" s="104"/>
      <c r="N146" s="74"/>
      <c r="O146" s="75"/>
      <c r="P146" s="104"/>
      <c r="Q146" s="104"/>
      <c r="R146" s="104"/>
      <c r="S146" s="104"/>
      <c r="T146" s="77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</row>
    <row r="147" spans="1:38" ht="30" customHeight="1" x14ac:dyDescent="0.2">
      <c r="A147" s="78" t="s">
        <v>37</v>
      </c>
      <c r="B147" s="105" t="s">
        <v>69</v>
      </c>
      <c r="C147" s="107" t="s">
        <v>70</v>
      </c>
      <c r="D147" s="81" t="s">
        <v>40</v>
      </c>
      <c r="E147" s="82"/>
      <c r="F147" s="83"/>
      <c r="G147" s="84">
        <f t="shared" ref="G147:G150" si="45">E147*F147</f>
        <v>0</v>
      </c>
      <c r="H147" s="82"/>
      <c r="I147" s="83"/>
      <c r="J147" s="84">
        <f t="shared" ref="J147:J150" si="46">H147*I147</f>
        <v>0</v>
      </c>
      <c r="K147" s="82"/>
      <c r="L147" s="83"/>
      <c r="M147" s="84">
        <f t="shared" ref="M147:M150" si="47">K147*L147</f>
        <v>0</v>
      </c>
      <c r="N147" s="82"/>
      <c r="O147" s="83"/>
      <c r="P147" s="84">
        <f t="shared" ref="P147:P150" si="48">N147*O147</f>
        <v>0</v>
      </c>
      <c r="Q147" s="84">
        <f t="shared" ref="Q147:Q150" si="49">G147+M147</f>
        <v>0</v>
      </c>
      <c r="R147" s="84">
        <f t="shared" ref="R147:R150" si="50">J147+P147</f>
        <v>0</v>
      </c>
      <c r="S147" s="84">
        <f t="shared" ref="S147:S150" si="51">Q147-R147</f>
        <v>0</v>
      </c>
      <c r="T147" s="85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</row>
    <row r="148" spans="1:38" ht="30" customHeight="1" x14ac:dyDescent="0.2">
      <c r="A148" s="86" t="s">
        <v>37</v>
      </c>
      <c r="B148" s="89" t="s">
        <v>71</v>
      </c>
      <c r="C148" s="107" t="s">
        <v>72</v>
      </c>
      <c r="D148" s="81" t="s">
        <v>40</v>
      </c>
      <c r="E148" s="82"/>
      <c r="F148" s="83"/>
      <c r="G148" s="84">
        <f t="shared" si="45"/>
        <v>0</v>
      </c>
      <c r="H148" s="82"/>
      <c r="I148" s="83"/>
      <c r="J148" s="84">
        <f t="shared" si="46"/>
        <v>0</v>
      </c>
      <c r="K148" s="82"/>
      <c r="L148" s="83"/>
      <c r="M148" s="84">
        <f t="shared" si="47"/>
        <v>0</v>
      </c>
      <c r="N148" s="82"/>
      <c r="O148" s="83"/>
      <c r="P148" s="84">
        <f t="shared" si="48"/>
        <v>0</v>
      </c>
      <c r="Q148" s="84">
        <f t="shared" si="49"/>
        <v>0</v>
      </c>
      <c r="R148" s="84">
        <f t="shared" si="50"/>
        <v>0</v>
      </c>
      <c r="S148" s="84">
        <f t="shared" si="51"/>
        <v>0</v>
      </c>
      <c r="T148" s="85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</row>
    <row r="149" spans="1:38" ht="30" customHeight="1" x14ac:dyDescent="0.2">
      <c r="A149" s="86" t="s">
        <v>37</v>
      </c>
      <c r="B149" s="87" t="s">
        <v>73</v>
      </c>
      <c r="C149" s="109" t="s">
        <v>74</v>
      </c>
      <c r="D149" s="81" t="s">
        <v>40</v>
      </c>
      <c r="E149" s="82"/>
      <c r="F149" s="83"/>
      <c r="G149" s="84">
        <f t="shared" si="45"/>
        <v>0</v>
      </c>
      <c r="H149" s="82"/>
      <c r="I149" s="83"/>
      <c r="J149" s="84">
        <f t="shared" si="46"/>
        <v>0</v>
      </c>
      <c r="K149" s="82"/>
      <c r="L149" s="83"/>
      <c r="M149" s="84">
        <f t="shared" si="47"/>
        <v>0</v>
      </c>
      <c r="N149" s="82"/>
      <c r="O149" s="83"/>
      <c r="P149" s="84">
        <f t="shared" si="48"/>
        <v>0</v>
      </c>
      <c r="Q149" s="84">
        <f t="shared" si="49"/>
        <v>0</v>
      </c>
      <c r="R149" s="84">
        <f t="shared" si="50"/>
        <v>0</v>
      </c>
      <c r="S149" s="84">
        <f t="shared" si="51"/>
        <v>0</v>
      </c>
      <c r="T149" s="85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</row>
    <row r="150" spans="1:38" ht="57.75" customHeight="1" x14ac:dyDescent="0.2">
      <c r="A150" s="88" t="s">
        <v>37</v>
      </c>
      <c r="B150" s="87" t="s">
        <v>75</v>
      </c>
      <c r="C150" s="110" t="s">
        <v>76</v>
      </c>
      <c r="D150" s="91" t="s">
        <v>40</v>
      </c>
      <c r="E150" s="92"/>
      <c r="F150" s="93"/>
      <c r="G150" s="94">
        <f t="shared" si="45"/>
        <v>0</v>
      </c>
      <c r="H150" s="92"/>
      <c r="I150" s="93"/>
      <c r="J150" s="94">
        <f t="shared" si="46"/>
        <v>0</v>
      </c>
      <c r="K150" s="92"/>
      <c r="L150" s="93"/>
      <c r="M150" s="94">
        <f t="shared" si="47"/>
        <v>0</v>
      </c>
      <c r="N150" s="92"/>
      <c r="O150" s="93"/>
      <c r="P150" s="94">
        <f t="shared" si="48"/>
        <v>0</v>
      </c>
      <c r="Q150" s="84">
        <f t="shared" si="49"/>
        <v>0</v>
      </c>
      <c r="R150" s="84">
        <f t="shared" si="50"/>
        <v>0</v>
      </c>
      <c r="S150" s="84">
        <f t="shared" si="51"/>
        <v>0</v>
      </c>
      <c r="T150" s="95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</row>
    <row r="151" spans="1:38" ht="30" customHeight="1" x14ac:dyDescent="0.2">
      <c r="A151" s="111" t="s">
        <v>77</v>
      </c>
      <c r="B151" s="97"/>
      <c r="C151" s="98"/>
      <c r="D151" s="99"/>
      <c r="E151" s="100"/>
      <c r="F151" s="101"/>
      <c r="G151" s="102">
        <f>SUM(G147:G150)</f>
        <v>0</v>
      </c>
      <c r="H151" s="100"/>
      <c r="I151" s="101"/>
      <c r="J151" s="102">
        <f>SUM(J147:J150)</f>
        <v>0</v>
      </c>
      <c r="K151" s="100"/>
      <c r="L151" s="101"/>
      <c r="M151" s="102">
        <f>SUM(M147:M150)</f>
        <v>0</v>
      </c>
      <c r="N151" s="100"/>
      <c r="O151" s="101"/>
      <c r="P151" s="102">
        <f t="shared" ref="P151:S151" si="52">SUM(P147:P150)</f>
        <v>0</v>
      </c>
      <c r="Q151" s="102">
        <f t="shared" si="52"/>
        <v>0</v>
      </c>
      <c r="R151" s="102">
        <f t="shared" si="52"/>
        <v>0</v>
      </c>
      <c r="S151" s="102">
        <f t="shared" si="52"/>
        <v>0</v>
      </c>
      <c r="T151" s="103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30" customHeight="1" x14ac:dyDescent="0.2">
      <c r="A152" s="71" t="s">
        <v>26</v>
      </c>
      <c r="B152" s="72" t="s">
        <v>78</v>
      </c>
      <c r="C152" s="71" t="s">
        <v>79</v>
      </c>
      <c r="D152" s="73"/>
      <c r="E152" s="74"/>
      <c r="F152" s="75"/>
      <c r="G152" s="104"/>
      <c r="H152" s="74"/>
      <c r="I152" s="75"/>
      <c r="J152" s="104"/>
      <c r="K152" s="74"/>
      <c r="L152" s="75"/>
      <c r="M152" s="104"/>
      <c r="N152" s="74"/>
      <c r="O152" s="75"/>
      <c r="P152" s="104"/>
      <c r="Q152" s="104"/>
      <c r="R152" s="104"/>
      <c r="S152" s="104"/>
      <c r="T152" s="77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</row>
    <row r="153" spans="1:38" ht="30" customHeight="1" x14ac:dyDescent="0.2">
      <c r="A153" s="78" t="s">
        <v>37</v>
      </c>
      <c r="B153" s="105" t="s">
        <v>80</v>
      </c>
      <c r="C153" s="112" t="s">
        <v>81</v>
      </c>
      <c r="D153" s="81" t="s">
        <v>40</v>
      </c>
      <c r="E153" s="82"/>
      <c r="F153" s="83"/>
      <c r="G153" s="84">
        <f t="shared" ref="G153:G155" si="53">E153*F153</f>
        <v>0</v>
      </c>
      <c r="H153" s="82"/>
      <c r="I153" s="83"/>
      <c r="J153" s="84">
        <f t="shared" ref="J153:J155" si="54">H153*I153</f>
        <v>0</v>
      </c>
      <c r="K153" s="82"/>
      <c r="L153" s="83"/>
      <c r="M153" s="84">
        <f t="shared" ref="M153:M155" si="55">K153*L153</f>
        <v>0</v>
      </c>
      <c r="N153" s="82"/>
      <c r="O153" s="83"/>
      <c r="P153" s="84">
        <f t="shared" ref="P153:P155" si="56">N153*O153</f>
        <v>0</v>
      </c>
      <c r="Q153" s="84">
        <f t="shared" ref="Q153:Q155" si="57">G153+M153</f>
        <v>0</v>
      </c>
      <c r="R153" s="84">
        <f t="shared" ref="R153:R155" si="58">J153+P153</f>
        <v>0</v>
      </c>
      <c r="S153" s="84">
        <f t="shared" ref="S153:S155" si="59">Q153-R153</f>
        <v>0</v>
      </c>
      <c r="T153" s="85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</row>
    <row r="154" spans="1:38" ht="30" customHeight="1" x14ac:dyDescent="0.2">
      <c r="A154" s="86" t="s">
        <v>37</v>
      </c>
      <c r="B154" s="87" t="s">
        <v>82</v>
      </c>
      <c r="C154" s="112" t="s">
        <v>83</v>
      </c>
      <c r="D154" s="81" t="s">
        <v>40</v>
      </c>
      <c r="E154" s="82"/>
      <c r="F154" s="83"/>
      <c r="G154" s="84">
        <f t="shared" si="53"/>
        <v>0</v>
      </c>
      <c r="H154" s="82"/>
      <c r="I154" s="83"/>
      <c r="J154" s="84">
        <f t="shared" si="54"/>
        <v>0</v>
      </c>
      <c r="K154" s="82"/>
      <c r="L154" s="83"/>
      <c r="M154" s="84">
        <f t="shared" si="55"/>
        <v>0</v>
      </c>
      <c r="N154" s="82"/>
      <c r="O154" s="83"/>
      <c r="P154" s="84">
        <f t="shared" si="56"/>
        <v>0</v>
      </c>
      <c r="Q154" s="84">
        <f t="shared" si="57"/>
        <v>0</v>
      </c>
      <c r="R154" s="84">
        <f t="shared" si="58"/>
        <v>0</v>
      </c>
      <c r="S154" s="84">
        <f t="shared" si="59"/>
        <v>0</v>
      </c>
      <c r="T154" s="85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</row>
    <row r="155" spans="1:38" ht="30" customHeight="1" x14ac:dyDescent="0.2">
      <c r="A155" s="88" t="s">
        <v>37</v>
      </c>
      <c r="B155" s="89" t="s">
        <v>84</v>
      </c>
      <c r="C155" s="113" t="s">
        <v>85</v>
      </c>
      <c r="D155" s="91" t="s">
        <v>40</v>
      </c>
      <c r="E155" s="92"/>
      <c r="F155" s="93"/>
      <c r="G155" s="94">
        <f t="shared" si="53"/>
        <v>0</v>
      </c>
      <c r="H155" s="92"/>
      <c r="I155" s="93"/>
      <c r="J155" s="94">
        <f t="shared" si="54"/>
        <v>0</v>
      </c>
      <c r="K155" s="92"/>
      <c r="L155" s="93"/>
      <c r="M155" s="94">
        <f t="shared" si="55"/>
        <v>0</v>
      </c>
      <c r="N155" s="92"/>
      <c r="O155" s="93"/>
      <c r="P155" s="94">
        <f t="shared" si="56"/>
        <v>0</v>
      </c>
      <c r="Q155" s="84">
        <f t="shared" si="57"/>
        <v>0</v>
      </c>
      <c r="R155" s="84">
        <f t="shared" si="58"/>
        <v>0</v>
      </c>
      <c r="S155" s="84">
        <f t="shared" si="59"/>
        <v>0</v>
      </c>
      <c r="T155" s="95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</row>
    <row r="156" spans="1:38" ht="30" customHeight="1" x14ac:dyDescent="0.2">
      <c r="A156" s="96" t="s">
        <v>86</v>
      </c>
      <c r="B156" s="97"/>
      <c r="C156" s="98"/>
      <c r="D156" s="99"/>
      <c r="E156" s="100"/>
      <c r="F156" s="101"/>
      <c r="G156" s="102">
        <f>SUM(G153:G155)</f>
        <v>0</v>
      </c>
      <c r="H156" s="100"/>
      <c r="I156" s="101"/>
      <c r="J156" s="102">
        <f>SUM(J153:J155)</f>
        <v>0</v>
      </c>
      <c r="K156" s="100"/>
      <c r="L156" s="101"/>
      <c r="M156" s="102">
        <f>SUM(M153:M155)</f>
        <v>0</v>
      </c>
      <c r="N156" s="100"/>
      <c r="O156" s="101"/>
      <c r="P156" s="102">
        <f t="shared" ref="P156:S156" si="60">SUM(P153:P155)</f>
        <v>0</v>
      </c>
      <c r="Q156" s="102">
        <f t="shared" si="60"/>
        <v>0</v>
      </c>
      <c r="R156" s="102">
        <f t="shared" si="60"/>
        <v>0</v>
      </c>
      <c r="S156" s="102">
        <f t="shared" si="60"/>
        <v>0</v>
      </c>
      <c r="T156" s="103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30" customHeight="1" x14ac:dyDescent="0.2">
      <c r="A157" s="71" t="s">
        <v>26</v>
      </c>
      <c r="B157" s="72" t="s">
        <v>87</v>
      </c>
      <c r="C157" s="71" t="s">
        <v>88</v>
      </c>
      <c r="D157" s="73"/>
      <c r="E157" s="74"/>
      <c r="F157" s="75"/>
      <c r="G157" s="104"/>
      <c r="H157" s="74"/>
      <c r="I157" s="75"/>
      <c r="J157" s="104"/>
      <c r="K157" s="74"/>
      <c r="L157" s="75"/>
      <c r="M157" s="104"/>
      <c r="N157" s="74"/>
      <c r="O157" s="75"/>
      <c r="P157" s="104"/>
      <c r="Q157" s="104"/>
      <c r="R157" s="104"/>
      <c r="S157" s="104"/>
      <c r="T157" s="77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</row>
    <row r="158" spans="1:38" ht="30" customHeight="1" x14ac:dyDescent="0.2">
      <c r="A158" s="78" t="s">
        <v>37</v>
      </c>
      <c r="B158" s="105" t="s">
        <v>89</v>
      </c>
      <c r="C158" s="112" t="s">
        <v>90</v>
      </c>
      <c r="D158" s="81" t="s">
        <v>91</v>
      </c>
      <c r="E158" s="82"/>
      <c r="F158" s="83"/>
      <c r="G158" s="84">
        <f t="shared" ref="G158:G160" si="61">E158*F158</f>
        <v>0</v>
      </c>
      <c r="H158" s="82"/>
      <c r="I158" s="83"/>
      <c r="J158" s="84">
        <f t="shared" ref="J158:J160" si="62">H158*I158</f>
        <v>0</v>
      </c>
      <c r="K158" s="82"/>
      <c r="L158" s="83"/>
      <c r="M158" s="84">
        <f t="shared" ref="M158:M160" si="63">K158*L158</f>
        <v>0</v>
      </c>
      <c r="N158" s="82"/>
      <c r="O158" s="83"/>
      <c r="P158" s="84">
        <f t="shared" ref="P158:P160" si="64">N158*O158</f>
        <v>0</v>
      </c>
      <c r="Q158" s="84">
        <f t="shared" ref="Q158:Q160" si="65">G158+M158</f>
        <v>0</v>
      </c>
      <c r="R158" s="84">
        <f t="shared" ref="R158:R160" si="66">J158+P158</f>
        <v>0</v>
      </c>
      <c r="S158" s="84">
        <f t="shared" ref="S158:S160" si="67">Q158-R158</f>
        <v>0</v>
      </c>
      <c r="T158" s="85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</row>
    <row r="159" spans="1:38" ht="30" customHeight="1" x14ac:dyDescent="0.2">
      <c r="A159" s="86" t="s">
        <v>37</v>
      </c>
      <c r="B159" s="87" t="s">
        <v>92</v>
      </c>
      <c r="C159" s="112" t="s">
        <v>90</v>
      </c>
      <c r="D159" s="81" t="s">
        <v>91</v>
      </c>
      <c r="E159" s="82"/>
      <c r="F159" s="83"/>
      <c r="G159" s="84">
        <f t="shared" si="61"/>
        <v>0</v>
      </c>
      <c r="H159" s="82"/>
      <c r="I159" s="83"/>
      <c r="J159" s="84">
        <f t="shared" si="62"/>
        <v>0</v>
      </c>
      <c r="K159" s="82"/>
      <c r="L159" s="83"/>
      <c r="M159" s="84">
        <f t="shared" si="63"/>
        <v>0</v>
      </c>
      <c r="N159" s="82"/>
      <c r="O159" s="83"/>
      <c r="P159" s="84">
        <f t="shared" si="64"/>
        <v>0</v>
      </c>
      <c r="Q159" s="84">
        <f t="shared" si="65"/>
        <v>0</v>
      </c>
      <c r="R159" s="84">
        <f t="shared" si="66"/>
        <v>0</v>
      </c>
      <c r="S159" s="84">
        <f t="shared" si="67"/>
        <v>0</v>
      </c>
      <c r="T159" s="85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</row>
    <row r="160" spans="1:38" ht="30" customHeight="1" x14ac:dyDescent="0.2">
      <c r="A160" s="88" t="s">
        <v>37</v>
      </c>
      <c r="B160" s="89" t="s">
        <v>93</v>
      </c>
      <c r="C160" s="113" t="s">
        <v>90</v>
      </c>
      <c r="D160" s="91" t="s">
        <v>91</v>
      </c>
      <c r="E160" s="92"/>
      <c r="F160" s="93"/>
      <c r="G160" s="94">
        <f t="shared" si="61"/>
        <v>0</v>
      </c>
      <c r="H160" s="92"/>
      <c r="I160" s="93"/>
      <c r="J160" s="94">
        <f t="shared" si="62"/>
        <v>0</v>
      </c>
      <c r="K160" s="92"/>
      <c r="L160" s="93"/>
      <c r="M160" s="94">
        <f t="shared" si="63"/>
        <v>0</v>
      </c>
      <c r="N160" s="92"/>
      <c r="O160" s="93"/>
      <c r="P160" s="94">
        <f t="shared" si="64"/>
        <v>0</v>
      </c>
      <c r="Q160" s="84">
        <f t="shared" si="65"/>
        <v>0</v>
      </c>
      <c r="R160" s="84">
        <f t="shared" si="66"/>
        <v>0</v>
      </c>
      <c r="S160" s="84">
        <f t="shared" si="67"/>
        <v>0</v>
      </c>
      <c r="T160" s="95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</row>
    <row r="161" spans="1:38" ht="30" customHeight="1" x14ac:dyDescent="0.2">
      <c r="A161" s="96" t="s">
        <v>94</v>
      </c>
      <c r="B161" s="97"/>
      <c r="C161" s="98"/>
      <c r="D161" s="99"/>
      <c r="E161" s="100"/>
      <c r="F161" s="101"/>
      <c r="G161" s="102">
        <f>SUM(G158:G160)</f>
        <v>0</v>
      </c>
      <c r="H161" s="100"/>
      <c r="I161" s="101"/>
      <c r="J161" s="102">
        <f>SUM(J158:J160)</f>
        <v>0</v>
      </c>
      <c r="K161" s="100"/>
      <c r="L161" s="101"/>
      <c r="M161" s="102">
        <f>SUM(M158:M160)</f>
        <v>0</v>
      </c>
      <c r="N161" s="100"/>
      <c r="O161" s="101"/>
      <c r="P161" s="102">
        <f t="shared" ref="P161:S161" si="68">SUM(P158:P160)</f>
        <v>0</v>
      </c>
      <c r="Q161" s="102">
        <f t="shared" si="68"/>
        <v>0</v>
      </c>
      <c r="R161" s="102">
        <f t="shared" si="68"/>
        <v>0</v>
      </c>
      <c r="S161" s="102">
        <f t="shared" si="68"/>
        <v>0</v>
      </c>
      <c r="T161" s="103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42" customHeight="1" x14ac:dyDescent="0.2">
      <c r="A162" s="71" t="s">
        <v>26</v>
      </c>
      <c r="B162" s="72" t="s">
        <v>95</v>
      </c>
      <c r="C162" s="108" t="s">
        <v>96</v>
      </c>
      <c r="D162" s="73"/>
      <c r="E162" s="74"/>
      <c r="F162" s="75"/>
      <c r="G162" s="104"/>
      <c r="H162" s="74"/>
      <c r="I162" s="75"/>
      <c r="J162" s="104"/>
      <c r="K162" s="74"/>
      <c r="L162" s="75"/>
      <c r="M162" s="104"/>
      <c r="N162" s="74"/>
      <c r="O162" s="75"/>
      <c r="P162" s="104"/>
      <c r="Q162" s="104"/>
      <c r="R162" s="104"/>
      <c r="S162" s="104"/>
      <c r="T162" s="77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</row>
    <row r="163" spans="1:38" ht="30" customHeight="1" x14ac:dyDescent="0.2">
      <c r="A163" s="78" t="s">
        <v>37</v>
      </c>
      <c r="B163" s="105" t="s">
        <v>97</v>
      </c>
      <c r="C163" s="112" t="s">
        <v>98</v>
      </c>
      <c r="D163" s="81" t="s">
        <v>40</v>
      </c>
      <c r="E163" s="82"/>
      <c r="F163" s="83"/>
      <c r="G163" s="84">
        <f t="shared" ref="G163:G165" si="69">E163*F163</f>
        <v>0</v>
      </c>
      <c r="H163" s="82"/>
      <c r="I163" s="83"/>
      <c r="J163" s="84">
        <f t="shared" ref="J163:J165" si="70">H163*I163</f>
        <v>0</v>
      </c>
      <c r="K163" s="82"/>
      <c r="L163" s="83"/>
      <c r="M163" s="84">
        <f t="shared" ref="M163:M165" si="71">K163*L163</f>
        <v>0</v>
      </c>
      <c r="N163" s="82"/>
      <c r="O163" s="83"/>
      <c r="P163" s="84">
        <f t="shared" ref="P163:P165" si="72">N163*O163</f>
        <v>0</v>
      </c>
      <c r="Q163" s="84">
        <f t="shared" ref="Q163:Q165" si="73">G163+M163</f>
        <v>0</v>
      </c>
      <c r="R163" s="84">
        <f t="shared" ref="R163:R165" si="74">J163+P163</f>
        <v>0</v>
      </c>
      <c r="S163" s="84">
        <f t="shared" ref="S163:S165" si="75">Q163-R163</f>
        <v>0</v>
      </c>
      <c r="T163" s="85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</row>
    <row r="164" spans="1:38" ht="30" customHeight="1" x14ac:dyDescent="0.2">
      <c r="A164" s="86" t="s">
        <v>37</v>
      </c>
      <c r="B164" s="87" t="s">
        <v>99</v>
      </c>
      <c r="C164" s="112" t="s">
        <v>100</v>
      </c>
      <c r="D164" s="81" t="s">
        <v>40</v>
      </c>
      <c r="E164" s="82"/>
      <c r="F164" s="83"/>
      <c r="G164" s="84">
        <f t="shared" si="69"/>
        <v>0</v>
      </c>
      <c r="H164" s="82"/>
      <c r="I164" s="83"/>
      <c r="J164" s="84">
        <f t="shared" si="70"/>
        <v>0</v>
      </c>
      <c r="K164" s="82"/>
      <c r="L164" s="83"/>
      <c r="M164" s="84">
        <f t="shared" si="71"/>
        <v>0</v>
      </c>
      <c r="N164" s="82"/>
      <c r="O164" s="83"/>
      <c r="P164" s="84">
        <f t="shared" si="72"/>
        <v>0</v>
      </c>
      <c r="Q164" s="84">
        <f t="shared" si="73"/>
        <v>0</v>
      </c>
      <c r="R164" s="84">
        <f t="shared" si="74"/>
        <v>0</v>
      </c>
      <c r="S164" s="84">
        <f t="shared" si="75"/>
        <v>0</v>
      </c>
      <c r="T164" s="85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</row>
    <row r="165" spans="1:38" ht="30" customHeight="1" x14ac:dyDescent="0.2">
      <c r="A165" s="88" t="s">
        <v>37</v>
      </c>
      <c r="B165" s="89" t="s">
        <v>101</v>
      </c>
      <c r="C165" s="113" t="s">
        <v>102</v>
      </c>
      <c r="D165" s="91" t="s">
        <v>40</v>
      </c>
      <c r="E165" s="92"/>
      <c r="F165" s="93"/>
      <c r="G165" s="94">
        <f t="shared" si="69"/>
        <v>0</v>
      </c>
      <c r="H165" s="92"/>
      <c r="I165" s="93"/>
      <c r="J165" s="94">
        <f t="shared" si="70"/>
        <v>0</v>
      </c>
      <c r="K165" s="92"/>
      <c r="L165" s="93"/>
      <c r="M165" s="94">
        <f t="shared" si="71"/>
        <v>0</v>
      </c>
      <c r="N165" s="92"/>
      <c r="O165" s="93"/>
      <c r="P165" s="94">
        <f t="shared" si="72"/>
        <v>0</v>
      </c>
      <c r="Q165" s="84">
        <f t="shared" si="73"/>
        <v>0</v>
      </c>
      <c r="R165" s="84">
        <f t="shared" si="74"/>
        <v>0</v>
      </c>
      <c r="S165" s="84">
        <f t="shared" si="75"/>
        <v>0</v>
      </c>
      <c r="T165" s="95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</row>
    <row r="166" spans="1:38" ht="30" customHeight="1" x14ac:dyDescent="0.2">
      <c r="A166" s="96" t="s">
        <v>103</v>
      </c>
      <c r="B166" s="97"/>
      <c r="C166" s="98"/>
      <c r="D166" s="99"/>
      <c r="E166" s="100"/>
      <c r="F166" s="101"/>
      <c r="G166" s="102">
        <f>SUM(G163:G165)</f>
        <v>0</v>
      </c>
      <c r="H166" s="100"/>
      <c r="I166" s="101"/>
      <c r="J166" s="102">
        <f>SUM(J163:J165)</f>
        <v>0</v>
      </c>
      <c r="K166" s="100"/>
      <c r="L166" s="101"/>
      <c r="M166" s="102">
        <f>SUM(M163:M165)</f>
        <v>0</v>
      </c>
      <c r="N166" s="100"/>
      <c r="O166" s="101"/>
      <c r="P166" s="102">
        <f t="shared" ref="P166:S166" si="76">SUM(P163:P165)</f>
        <v>0</v>
      </c>
      <c r="Q166" s="102">
        <f t="shared" si="76"/>
        <v>0</v>
      </c>
      <c r="R166" s="102">
        <f t="shared" si="76"/>
        <v>0</v>
      </c>
      <c r="S166" s="102">
        <f t="shared" si="76"/>
        <v>0</v>
      </c>
      <c r="T166" s="103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30" customHeight="1" x14ac:dyDescent="0.2">
      <c r="A167" s="71" t="s">
        <v>26</v>
      </c>
      <c r="B167" s="72" t="s">
        <v>104</v>
      </c>
      <c r="C167" s="108" t="s">
        <v>105</v>
      </c>
      <c r="D167" s="73"/>
      <c r="E167" s="74"/>
      <c r="F167" s="75"/>
      <c r="G167" s="104"/>
      <c r="H167" s="74"/>
      <c r="I167" s="75"/>
      <c r="J167" s="104"/>
      <c r="K167" s="74"/>
      <c r="L167" s="75"/>
      <c r="M167" s="104"/>
      <c r="N167" s="74"/>
      <c r="O167" s="75"/>
      <c r="P167" s="104"/>
      <c r="Q167" s="104"/>
      <c r="R167" s="104"/>
      <c r="S167" s="104"/>
      <c r="T167" s="77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</row>
    <row r="168" spans="1:38" ht="30" customHeight="1" x14ac:dyDescent="0.2">
      <c r="A168" s="78" t="s">
        <v>37</v>
      </c>
      <c r="B168" s="105" t="s">
        <v>106</v>
      </c>
      <c r="C168" s="107" t="s">
        <v>107</v>
      </c>
      <c r="D168" s="81"/>
      <c r="E168" s="82"/>
      <c r="F168" s="83"/>
      <c r="G168" s="84">
        <f t="shared" ref="G168:G170" si="77">E168*F168</f>
        <v>0</v>
      </c>
      <c r="H168" s="82"/>
      <c r="I168" s="83"/>
      <c r="J168" s="84">
        <f t="shared" ref="J168:J170" si="78">H168*I168</f>
        <v>0</v>
      </c>
      <c r="K168" s="82"/>
      <c r="L168" s="83"/>
      <c r="M168" s="84">
        <f t="shared" ref="M168:M170" si="79">K168*L168</f>
        <v>0</v>
      </c>
      <c r="N168" s="82"/>
      <c r="O168" s="83"/>
      <c r="P168" s="84">
        <f t="shared" ref="P168:P170" si="80">N168*O168</f>
        <v>0</v>
      </c>
      <c r="Q168" s="84">
        <f t="shared" ref="Q168:Q170" si="81">G168+M168</f>
        <v>0</v>
      </c>
      <c r="R168" s="84">
        <f t="shared" ref="R168:R170" si="82">J168+P168</f>
        <v>0</v>
      </c>
      <c r="S168" s="84">
        <f t="shared" ref="S168:S170" si="83">Q168-R168</f>
        <v>0</v>
      </c>
      <c r="T168" s="85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</row>
    <row r="169" spans="1:38" ht="30" customHeight="1" x14ac:dyDescent="0.2">
      <c r="A169" s="78" t="s">
        <v>37</v>
      </c>
      <c r="B169" s="79" t="s">
        <v>108</v>
      </c>
      <c r="C169" s="107" t="s">
        <v>109</v>
      </c>
      <c r="D169" s="81"/>
      <c r="E169" s="82"/>
      <c r="F169" s="83"/>
      <c r="G169" s="84">
        <f t="shared" si="77"/>
        <v>0</v>
      </c>
      <c r="H169" s="82"/>
      <c r="I169" s="83"/>
      <c r="J169" s="84">
        <f t="shared" si="78"/>
        <v>0</v>
      </c>
      <c r="K169" s="82"/>
      <c r="L169" s="83"/>
      <c r="M169" s="84">
        <f t="shared" si="79"/>
        <v>0</v>
      </c>
      <c r="N169" s="82"/>
      <c r="O169" s="83"/>
      <c r="P169" s="84">
        <f t="shared" si="80"/>
        <v>0</v>
      </c>
      <c r="Q169" s="84">
        <f t="shared" si="81"/>
        <v>0</v>
      </c>
      <c r="R169" s="84">
        <f t="shared" si="82"/>
        <v>0</v>
      </c>
      <c r="S169" s="84">
        <f t="shared" si="83"/>
        <v>0</v>
      </c>
      <c r="T169" s="85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</row>
    <row r="170" spans="1:38" ht="30" customHeight="1" x14ac:dyDescent="0.2">
      <c r="A170" s="86" t="s">
        <v>37</v>
      </c>
      <c r="B170" s="87" t="s">
        <v>110</v>
      </c>
      <c r="C170" s="107" t="s">
        <v>111</v>
      </c>
      <c r="D170" s="81"/>
      <c r="E170" s="82"/>
      <c r="F170" s="83"/>
      <c r="G170" s="84">
        <f t="shared" si="77"/>
        <v>0</v>
      </c>
      <c r="H170" s="82"/>
      <c r="I170" s="83"/>
      <c r="J170" s="84">
        <f t="shared" si="78"/>
        <v>0</v>
      </c>
      <c r="K170" s="82"/>
      <c r="L170" s="83"/>
      <c r="M170" s="84">
        <f t="shared" si="79"/>
        <v>0</v>
      </c>
      <c r="N170" s="82"/>
      <c r="O170" s="83"/>
      <c r="P170" s="84">
        <f t="shared" si="80"/>
        <v>0</v>
      </c>
      <c r="Q170" s="84">
        <f t="shared" si="81"/>
        <v>0</v>
      </c>
      <c r="R170" s="84">
        <f t="shared" si="82"/>
        <v>0</v>
      </c>
      <c r="S170" s="84">
        <f t="shared" si="83"/>
        <v>0</v>
      </c>
      <c r="T170" s="85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</row>
    <row r="171" spans="1:38" ht="30" customHeight="1" x14ac:dyDescent="0.2">
      <c r="A171" s="111" t="s">
        <v>112</v>
      </c>
      <c r="B171" s="114"/>
      <c r="C171" s="98"/>
      <c r="D171" s="99"/>
      <c r="E171" s="100"/>
      <c r="F171" s="101"/>
      <c r="G171" s="102">
        <f>SUM(G168:G170)</f>
        <v>0</v>
      </c>
      <c r="H171" s="100"/>
      <c r="I171" s="101"/>
      <c r="J171" s="102">
        <f>SUM(J168:J170)</f>
        <v>0</v>
      </c>
      <c r="K171" s="100"/>
      <c r="L171" s="101"/>
      <c r="M171" s="102">
        <f>SUM(M168:M170)</f>
        <v>0</v>
      </c>
      <c r="N171" s="100"/>
      <c r="O171" s="101"/>
      <c r="P171" s="102">
        <f t="shared" ref="P171:S171" si="84">SUM(P168:P170)</f>
        <v>0</v>
      </c>
      <c r="Q171" s="102">
        <f t="shared" si="84"/>
        <v>0</v>
      </c>
      <c r="R171" s="102">
        <f t="shared" si="84"/>
        <v>0</v>
      </c>
      <c r="S171" s="102">
        <f t="shared" si="84"/>
        <v>0</v>
      </c>
      <c r="T171" s="103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30" customHeight="1" x14ac:dyDescent="0.25">
      <c r="A172" s="71" t="s">
        <v>26</v>
      </c>
      <c r="B172" s="115" t="s">
        <v>113</v>
      </c>
      <c r="C172" s="116" t="s">
        <v>114</v>
      </c>
      <c r="D172" s="73"/>
      <c r="E172" s="74"/>
      <c r="F172" s="75"/>
      <c r="G172" s="104"/>
      <c r="H172" s="74"/>
      <c r="I172" s="75"/>
      <c r="J172" s="104"/>
      <c r="K172" s="74"/>
      <c r="L172" s="75"/>
      <c r="M172" s="104"/>
      <c r="N172" s="74"/>
      <c r="O172" s="75"/>
      <c r="P172" s="104"/>
      <c r="Q172" s="104"/>
      <c r="R172" s="104"/>
      <c r="S172" s="104"/>
      <c r="T172" s="77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</row>
    <row r="173" spans="1:38" ht="30" customHeight="1" x14ac:dyDescent="0.2">
      <c r="A173" s="78" t="s">
        <v>37</v>
      </c>
      <c r="B173" s="117" t="s">
        <v>115</v>
      </c>
      <c r="C173" s="118" t="s">
        <v>114</v>
      </c>
      <c r="D173" s="119"/>
      <c r="E173" s="248" t="s">
        <v>46</v>
      </c>
      <c r="F173" s="249"/>
      <c r="G173" s="250"/>
      <c r="H173" s="248" t="s">
        <v>46</v>
      </c>
      <c r="I173" s="249"/>
      <c r="J173" s="250"/>
      <c r="K173" s="82"/>
      <c r="L173" s="83"/>
      <c r="M173" s="84">
        <f t="shared" ref="M173:M174" si="85">K173*L173</f>
        <v>0</v>
      </c>
      <c r="N173" s="82"/>
      <c r="O173" s="83"/>
      <c r="P173" s="84">
        <f t="shared" ref="P173:P174" si="86">N173*O173</f>
        <v>0</v>
      </c>
      <c r="Q173" s="84">
        <f t="shared" ref="Q173:Q174" si="87">G173+M173</f>
        <v>0</v>
      </c>
      <c r="R173" s="84">
        <f t="shared" ref="R173:R174" si="88">J173+P173</f>
        <v>0</v>
      </c>
      <c r="S173" s="84">
        <f t="shared" ref="S173:S174" si="89">Q173-R173</f>
        <v>0</v>
      </c>
      <c r="T173" s="85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</row>
    <row r="174" spans="1:38" ht="30" customHeight="1" x14ac:dyDescent="0.2">
      <c r="A174" s="86" t="s">
        <v>37</v>
      </c>
      <c r="B174" s="120" t="s">
        <v>116</v>
      </c>
      <c r="C174" s="121" t="s">
        <v>114</v>
      </c>
      <c r="D174" s="119"/>
      <c r="E174" s="251"/>
      <c r="F174" s="252"/>
      <c r="G174" s="253"/>
      <c r="H174" s="251"/>
      <c r="I174" s="252"/>
      <c r="J174" s="253"/>
      <c r="K174" s="82"/>
      <c r="L174" s="83"/>
      <c r="M174" s="84">
        <f t="shared" si="85"/>
        <v>0</v>
      </c>
      <c r="N174" s="82"/>
      <c r="O174" s="83"/>
      <c r="P174" s="84">
        <f t="shared" si="86"/>
        <v>0</v>
      </c>
      <c r="Q174" s="84">
        <f t="shared" si="87"/>
        <v>0</v>
      </c>
      <c r="R174" s="84">
        <f t="shared" si="88"/>
        <v>0</v>
      </c>
      <c r="S174" s="84">
        <f t="shared" si="89"/>
        <v>0</v>
      </c>
      <c r="T174" s="85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</row>
    <row r="175" spans="1:38" ht="30" customHeight="1" x14ac:dyDescent="0.2">
      <c r="A175" s="111" t="s">
        <v>117</v>
      </c>
      <c r="B175" s="122"/>
      <c r="C175" s="123"/>
      <c r="D175" s="99"/>
      <c r="E175" s="100"/>
      <c r="F175" s="101"/>
      <c r="G175" s="102">
        <f>SUM(G173:G174)</f>
        <v>0</v>
      </c>
      <c r="H175" s="100"/>
      <c r="I175" s="101"/>
      <c r="J175" s="102">
        <f>SUM(J173:J174)</f>
        <v>0</v>
      </c>
      <c r="K175" s="100"/>
      <c r="L175" s="101"/>
      <c r="M175" s="102">
        <f>SUM(M173:M174)</f>
        <v>0</v>
      </c>
      <c r="N175" s="100"/>
      <c r="O175" s="101"/>
      <c r="P175" s="102">
        <f t="shared" ref="P175:S175" si="90">SUM(P173:P174)</f>
        <v>0</v>
      </c>
      <c r="Q175" s="102">
        <f t="shared" si="90"/>
        <v>0</v>
      </c>
      <c r="R175" s="102">
        <f t="shared" si="90"/>
        <v>0</v>
      </c>
      <c r="S175" s="102">
        <f t="shared" si="90"/>
        <v>0</v>
      </c>
      <c r="T175" s="103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30" customHeight="1" x14ac:dyDescent="0.25">
      <c r="A176" s="71" t="s">
        <v>26</v>
      </c>
      <c r="B176" s="124" t="s">
        <v>118</v>
      </c>
      <c r="C176" s="116" t="s">
        <v>119</v>
      </c>
      <c r="D176" s="73"/>
      <c r="E176" s="74"/>
      <c r="F176" s="75"/>
      <c r="G176" s="104"/>
      <c r="H176" s="74"/>
      <c r="I176" s="75"/>
      <c r="J176" s="104"/>
      <c r="K176" s="74"/>
      <c r="L176" s="75"/>
      <c r="M176" s="104"/>
      <c r="N176" s="74"/>
      <c r="O176" s="75"/>
      <c r="P176" s="104"/>
      <c r="Q176" s="104"/>
      <c r="R176" s="104"/>
      <c r="S176" s="104"/>
      <c r="T176" s="77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</row>
    <row r="177" spans="1:38" ht="41.25" customHeight="1" x14ac:dyDescent="0.2">
      <c r="A177" s="86" t="s">
        <v>37</v>
      </c>
      <c r="B177" s="125" t="s">
        <v>120</v>
      </c>
      <c r="C177" s="126" t="s">
        <v>119</v>
      </c>
      <c r="D177" s="119" t="s">
        <v>121</v>
      </c>
      <c r="E177" s="254" t="s">
        <v>46</v>
      </c>
      <c r="F177" s="252"/>
      <c r="G177" s="253"/>
      <c r="H177" s="254" t="s">
        <v>46</v>
      </c>
      <c r="I177" s="252"/>
      <c r="J177" s="253"/>
      <c r="K177" s="181">
        <v>1</v>
      </c>
      <c r="L177" s="204">
        <v>15000</v>
      </c>
      <c r="M177" s="205">
        <f>K177*L177</f>
        <v>15000</v>
      </c>
      <c r="N177" s="181">
        <v>1</v>
      </c>
      <c r="O177" s="204">
        <v>15000</v>
      </c>
      <c r="P177" s="205">
        <f>N177*O177</f>
        <v>15000</v>
      </c>
      <c r="Q177" s="84">
        <f>G177+M177</f>
        <v>15000</v>
      </c>
      <c r="R177" s="84">
        <f>J177+P177</f>
        <v>15000</v>
      </c>
      <c r="S177" s="84">
        <f>Q177-R177</f>
        <v>0</v>
      </c>
      <c r="T177" s="85" t="s">
        <v>247</v>
      </c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30" customHeight="1" x14ac:dyDescent="0.2">
      <c r="A178" s="111" t="s">
        <v>122</v>
      </c>
      <c r="B178" s="127"/>
      <c r="C178" s="123"/>
      <c r="D178" s="99"/>
      <c r="E178" s="100"/>
      <c r="F178" s="101"/>
      <c r="G178" s="102">
        <f>SUM(G177)</f>
        <v>0</v>
      </c>
      <c r="H178" s="100"/>
      <c r="I178" s="101"/>
      <c r="J178" s="102">
        <f>SUM(J177)</f>
        <v>0</v>
      </c>
      <c r="K178" s="100"/>
      <c r="L178" s="101"/>
      <c r="M178" s="102">
        <f>SUM(M177)</f>
        <v>15000</v>
      </c>
      <c r="N178" s="100"/>
      <c r="O178" s="101"/>
      <c r="P178" s="102">
        <f t="shared" ref="P178:S178" si="91">SUM(P177)</f>
        <v>15000</v>
      </c>
      <c r="Q178" s="102">
        <f t="shared" si="91"/>
        <v>15000</v>
      </c>
      <c r="R178" s="102">
        <f t="shared" si="91"/>
        <v>15000</v>
      </c>
      <c r="S178" s="102">
        <f t="shared" si="91"/>
        <v>0</v>
      </c>
      <c r="T178" s="103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19.5" customHeight="1" x14ac:dyDescent="0.2">
      <c r="A179" s="128" t="s">
        <v>123</v>
      </c>
      <c r="B179" s="129"/>
      <c r="C179" s="130"/>
      <c r="D179" s="131"/>
      <c r="E179" s="132"/>
      <c r="F179" s="133"/>
      <c r="G179" s="134">
        <f>G86+G140+G145+G151+G156+G161+G166+G171+G175+G178</f>
        <v>327161.86765000003</v>
      </c>
      <c r="H179" s="132"/>
      <c r="I179" s="133"/>
      <c r="J179" s="134">
        <f>J86+J140+J145+J151+J156+J161+J166+J171+J175+J178</f>
        <v>327161.86765000003</v>
      </c>
      <c r="K179" s="132"/>
      <c r="L179" s="133"/>
      <c r="M179" s="134">
        <f>M86+M140+M145+M151+M156+M161+M166+M171+M175+M178</f>
        <v>672838.13127800007</v>
      </c>
      <c r="N179" s="132"/>
      <c r="O179" s="133"/>
      <c r="P179" s="134">
        <f>P86+P140+P145+P151+P156+P161+P166+P171+P175+P178</f>
        <v>672838.13127800007</v>
      </c>
      <c r="Q179" s="134">
        <f>Q86+Q140+Q145+Q151+Q156+Q161+Q166+Q171+Q175+Q178</f>
        <v>999999.99892799999</v>
      </c>
      <c r="R179" s="134">
        <f>R86+R140+R145+R151+R156+R161+R166+R171+R175+R178</f>
        <v>999999.99892799999</v>
      </c>
      <c r="S179" s="134">
        <f>S86+S140+S145+S151+S156+S161+S166+S171+S175+S178</f>
        <v>0</v>
      </c>
      <c r="T179" s="135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</row>
    <row r="180" spans="1:38" ht="15.75" customHeight="1" x14ac:dyDescent="0.25">
      <c r="A180" s="255"/>
      <c r="B180" s="233"/>
      <c r="C180" s="233"/>
      <c r="D180" s="137"/>
      <c r="E180" s="138"/>
      <c r="F180" s="139"/>
      <c r="G180" s="140"/>
      <c r="H180" s="138"/>
      <c r="I180" s="139"/>
      <c r="J180" s="140"/>
      <c r="K180" s="138"/>
      <c r="L180" s="139"/>
      <c r="M180" s="140"/>
      <c r="N180" s="138"/>
      <c r="O180" s="139"/>
      <c r="P180" s="140"/>
      <c r="Q180" s="140"/>
      <c r="R180" s="140"/>
      <c r="S180" s="140"/>
      <c r="T180" s="14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9.5" customHeight="1" x14ac:dyDescent="0.25">
      <c r="A181" s="232" t="s">
        <v>124</v>
      </c>
      <c r="B181" s="233"/>
      <c r="C181" s="234"/>
      <c r="D181" s="142"/>
      <c r="E181" s="143"/>
      <c r="F181" s="144"/>
      <c r="G181" s="145">
        <f>G22-G179</f>
        <v>0</v>
      </c>
      <c r="H181" s="143"/>
      <c r="I181" s="144"/>
      <c r="J181" s="145">
        <f>J22-J179</f>
        <v>0</v>
      </c>
      <c r="K181" s="146"/>
      <c r="L181" s="144"/>
      <c r="M181" s="147">
        <f>M22-M179</f>
        <v>0</v>
      </c>
      <c r="N181" s="146"/>
      <c r="O181" s="144"/>
      <c r="P181" s="147">
        <f>P22-P179</f>
        <v>0</v>
      </c>
      <c r="Q181" s="148">
        <f>Q22-Q179</f>
        <v>0</v>
      </c>
      <c r="R181" s="148">
        <f>R22-R179</f>
        <v>0</v>
      </c>
      <c r="S181" s="148">
        <f>S22-S179</f>
        <v>0</v>
      </c>
      <c r="T181" s="149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 x14ac:dyDescent="0.25">
      <c r="A182" s="150"/>
      <c r="B182" s="151"/>
      <c r="C182" s="150"/>
      <c r="D182" s="150"/>
      <c r="E182" s="51"/>
      <c r="F182" s="150"/>
      <c r="G182" s="150"/>
      <c r="H182" s="51"/>
      <c r="I182" s="150"/>
      <c r="J182" s="150"/>
      <c r="K182" s="51"/>
      <c r="L182" s="150"/>
      <c r="M182" s="150"/>
      <c r="N182" s="51"/>
      <c r="O182" s="150"/>
      <c r="P182" s="150"/>
      <c r="Q182" s="150"/>
      <c r="R182" s="150"/>
      <c r="S182" s="150"/>
      <c r="T182" s="150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 x14ac:dyDescent="0.25">
      <c r="A183" s="150"/>
      <c r="B183" s="151"/>
      <c r="C183" s="150"/>
      <c r="D183" s="150"/>
      <c r="E183" s="51"/>
      <c r="F183" s="150"/>
      <c r="G183" s="150"/>
      <c r="H183" s="51"/>
      <c r="I183" s="150"/>
      <c r="J183" s="150"/>
      <c r="K183" s="51"/>
      <c r="L183" s="150"/>
      <c r="M183" s="150"/>
      <c r="N183" s="51"/>
      <c r="O183" s="150"/>
      <c r="P183" s="150"/>
      <c r="Q183" s="150"/>
      <c r="R183" s="150"/>
      <c r="S183" s="150"/>
      <c r="T183" s="150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 x14ac:dyDescent="0.25">
      <c r="A184" s="150" t="s">
        <v>125</v>
      </c>
      <c r="B184" s="151"/>
      <c r="C184" s="152" t="s">
        <v>299</v>
      </c>
      <c r="D184" s="150"/>
      <c r="E184" s="153"/>
      <c r="F184" s="152"/>
      <c r="G184" s="150"/>
      <c r="H184" s="153"/>
      <c r="I184" s="152" t="s">
        <v>300</v>
      </c>
      <c r="J184" s="152"/>
      <c r="K184" s="153"/>
      <c r="L184" s="150"/>
      <c r="M184" s="150"/>
      <c r="N184" s="51"/>
      <c r="O184" s="150"/>
      <c r="P184" s="150"/>
      <c r="Q184" s="150"/>
      <c r="R184" s="150"/>
      <c r="S184" s="150"/>
      <c r="T184" s="150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 x14ac:dyDescent="0.25">
      <c r="A185" s="1"/>
      <c r="B185" s="1"/>
      <c r="C185" s="154" t="s">
        <v>126</v>
      </c>
      <c r="D185" s="150"/>
      <c r="E185" s="235" t="s">
        <v>127</v>
      </c>
      <c r="F185" s="236"/>
      <c r="G185" s="150"/>
      <c r="H185" s="51"/>
      <c r="I185" s="155" t="s">
        <v>128</v>
      </c>
      <c r="J185" s="150"/>
      <c r="K185" s="51"/>
      <c r="L185" s="155"/>
      <c r="M185" s="150"/>
      <c r="N185" s="51"/>
      <c r="O185" s="155"/>
      <c r="P185" s="150"/>
      <c r="Q185" s="150"/>
      <c r="R185" s="150"/>
      <c r="S185" s="150"/>
      <c r="T185" s="150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 x14ac:dyDescent="0.35">
      <c r="A186" s="1"/>
      <c r="B186" s="1"/>
      <c r="C186" s="156"/>
      <c r="D186" s="157"/>
      <c r="E186" s="158"/>
      <c r="F186" s="159"/>
      <c r="G186" s="160"/>
      <c r="H186" s="158"/>
      <c r="I186" s="159"/>
      <c r="J186" s="160"/>
      <c r="K186" s="161"/>
      <c r="L186" s="159"/>
      <c r="M186" s="160"/>
      <c r="N186" s="161"/>
      <c r="O186" s="159"/>
      <c r="P186" s="160"/>
      <c r="Q186" s="160"/>
      <c r="R186" s="160"/>
      <c r="S186" s="160"/>
      <c r="T186" s="150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 x14ac:dyDescent="0.25">
      <c r="A187" s="150"/>
      <c r="B187" s="151"/>
      <c r="C187" s="150"/>
      <c r="D187" s="150"/>
      <c r="E187" s="51"/>
      <c r="F187" s="150"/>
      <c r="G187" s="150"/>
      <c r="H187" s="51"/>
      <c r="I187" s="150"/>
      <c r="J187" s="150"/>
      <c r="K187" s="51"/>
      <c r="L187" s="150"/>
      <c r="M187" s="150"/>
      <c r="N187" s="51"/>
      <c r="O187" s="150"/>
      <c r="P187" s="150"/>
      <c r="Q187" s="150"/>
      <c r="R187" s="150"/>
      <c r="S187" s="150"/>
      <c r="T187" s="150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 x14ac:dyDescent="0.25">
      <c r="A188" s="150"/>
      <c r="B188" s="151"/>
      <c r="C188" s="150"/>
      <c r="D188" s="150"/>
      <c r="E188" s="51"/>
      <c r="F188" s="150"/>
      <c r="G188" s="150"/>
      <c r="H188" s="51"/>
      <c r="I188" s="150"/>
      <c r="J188" s="150"/>
      <c r="K188" s="51"/>
      <c r="L188" s="150"/>
      <c r="M188" s="150"/>
      <c r="N188" s="51"/>
      <c r="O188" s="150"/>
      <c r="P188" s="150"/>
      <c r="Q188" s="150"/>
      <c r="R188" s="150"/>
      <c r="S188" s="150"/>
      <c r="T188" s="150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 x14ac:dyDescent="0.25">
      <c r="A189" s="150"/>
      <c r="B189" s="151"/>
      <c r="C189" s="150"/>
      <c r="D189" s="150"/>
      <c r="E189" s="51"/>
      <c r="F189" s="150"/>
      <c r="G189" s="150"/>
      <c r="H189" s="51"/>
      <c r="I189" s="150"/>
      <c r="J189" s="150"/>
      <c r="K189" s="51"/>
      <c r="L189" s="150"/>
      <c r="M189" s="150"/>
      <c r="N189" s="51"/>
      <c r="O189" s="150"/>
      <c r="P189" s="150"/>
      <c r="Q189" s="150"/>
      <c r="R189" s="150"/>
      <c r="S189" s="150"/>
      <c r="T189" s="150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 x14ac:dyDescent="0.25">
      <c r="A190" s="150"/>
      <c r="B190" s="151"/>
      <c r="C190" s="150"/>
      <c r="D190" s="150"/>
      <c r="E190" s="51"/>
      <c r="F190" s="150"/>
      <c r="G190" s="150"/>
      <c r="H190" s="51"/>
      <c r="I190" s="150"/>
      <c r="J190" s="150"/>
      <c r="K190" s="51"/>
      <c r="L190" s="150"/>
      <c r="M190" s="150"/>
      <c r="N190" s="51"/>
      <c r="O190" s="150"/>
      <c r="P190" s="150"/>
      <c r="Q190" s="150"/>
      <c r="R190" s="150"/>
      <c r="S190" s="150"/>
      <c r="T190" s="150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 x14ac:dyDescent="0.25">
      <c r="A191" s="150"/>
      <c r="B191" s="151"/>
      <c r="C191" s="150"/>
      <c r="D191" s="150"/>
      <c r="E191" s="51"/>
      <c r="F191" s="150"/>
      <c r="G191" s="150"/>
      <c r="H191" s="51"/>
      <c r="I191" s="150"/>
      <c r="J191" s="150"/>
      <c r="K191" s="51"/>
      <c r="L191" s="150"/>
      <c r="M191" s="150"/>
      <c r="N191" s="51"/>
      <c r="O191" s="150"/>
      <c r="P191" s="150"/>
      <c r="Q191" s="150"/>
      <c r="R191" s="150"/>
      <c r="S191" s="150"/>
      <c r="T191" s="150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 x14ac:dyDescent="0.25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 x14ac:dyDescent="0.25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 x14ac:dyDescent="0.25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 x14ac:dyDescent="0.25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 x14ac:dyDescent="0.25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 x14ac:dyDescent="0.25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 x14ac:dyDescent="0.25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 x14ac:dyDescent="0.25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 x14ac:dyDescent="0.25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 x14ac:dyDescent="0.25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 x14ac:dyDescent="0.25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 x14ac:dyDescent="0.25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 x14ac:dyDescent="0.25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 x14ac:dyDescent="0.25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 x14ac:dyDescent="0.25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 x14ac:dyDescent="0.25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 x14ac:dyDescent="0.25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 x14ac:dyDescent="0.25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 x14ac:dyDescent="0.25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 x14ac:dyDescent="0.25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 x14ac:dyDescent="0.25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 x14ac:dyDescent="0.25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 x14ac:dyDescent="0.25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 x14ac:dyDescent="0.25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 x14ac:dyDescent="0.25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 x14ac:dyDescent="0.25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 x14ac:dyDescent="0.25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 x14ac:dyDescent="0.25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 x14ac:dyDescent="0.25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 x14ac:dyDescent="0.25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 x14ac:dyDescent="0.25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 x14ac:dyDescent="0.25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 x14ac:dyDescent="0.25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 x14ac:dyDescent="0.25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 x14ac:dyDescent="0.25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 x14ac:dyDescent="0.25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 x14ac:dyDescent="0.25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 x14ac:dyDescent="0.25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 x14ac:dyDescent="0.25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 x14ac:dyDescent="0.25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 x14ac:dyDescent="0.25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 x14ac:dyDescent="0.25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 x14ac:dyDescent="0.25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 x14ac:dyDescent="0.25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 x14ac:dyDescent="0.25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 x14ac:dyDescent="0.25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 x14ac:dyDescent="0.25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 x14ac:dyDescent="0.25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 x14ac:dyDescent="0.25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 x14ac:dyDescent="0.25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 x14ac:dyDescent="0.25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 x14ac:dyDescent="0.25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 x14ac:dyDescent="0.25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 x14ac:dyDescent="0.25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 x14ac:dyDescent="0.25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 x14ac:dyDescent="0.25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 x14ac:dyDescent="0.25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 x14ac:dyDescent="0.25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 x14ac:dyDescent="0.25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 x14ac:dyDescent="0.25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 x14ac:dyDescent="0.25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 x14ac:dyDescent="0.25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 x14ac:dyDescent="0.25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 x14ac:dyDescent="0.25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 x14ac:dyDescent="0.25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 x14ac:dyDescent="0.25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 x14ac:dyDescent="0.25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 x14ac:dyDescent="0.25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 x14ac:dyDescent="0.25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 x14ac:dyDescent="0.25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 x14ac:dyDescent="0.25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 x14ac:dyDescent="0.25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 x14ac:dyDescent="0.25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 x14ac:dyDescent="0.25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 x14ac:dyDescent="0.25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 x14ac:dyDescent="0.25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 x14ac:dyDescent="0.25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 x14ac:dyDescent="0.25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 x14ac:dyDescent="0.25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 x14ac:dyDescent="0.25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 x14ac:dyDescent="0.25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 x14ac:dyDescent="0.25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 x14ac:dyDescent="0.25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 x14ac:dyDescent="0.25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 x14ac:dyDescent="0.25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 x14ac:dyDescent="0.25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 x14ac:dyDescent="0.25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 x14ac:dyDescent="0.25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 x14ac:dyDescent="0.25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 x14ac:dyDescent="0.25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 x14ac:dyDescent="0.25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 x14ac:dyDescent="0.25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 x14ac:dyDescent="0.25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 x14ac:dyDescent="0.25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 x14ac:dyDescent="0.25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 x14ac:dyDescent="0.25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 x14ac:dyDescent="0.25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 x14ac:dyDescent="0.25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 x14ac:dyDescent="0.25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 x14ac:dyDescent="0.25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 x14ac:dyDescent="0.25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 x14ac:dyDescent="0.25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 x14ac:dyDescent="0.25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 x14ac:dyDescent="0.25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 x14ac:dyDescent="0.25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 x14ac:dyDescent="0.25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 x14ac:dyDescent="0.25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 x14ac:dyDescent="0.25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 x14ac:dyDescent="0.25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 x14ac:dyDescent="0.25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 x14ac:dyDescent="0.25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 x14ac:dyDescent="0.25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 x14ac:dyDescent="0.25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 x14ac:dyDescent="0.25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 x14ac:dyDescent="0.25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 x14ac:dyDescent="0.25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 x14ac:dyDescent="0.25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.75" customHeight="1" x14ac:dyDescent="0.25">
      <c r="A309" s="1"/>
      <c r="B309" s="2"/>
      <c r="C309" s="1"/>
      <c r="D309" s="1"/>
      <c r="E309" s="3"/>
      <c r="F309" s="1"/>
      <c r="G309" s="1"/>
      <c r="H309" s="3"/>
      <c r="I309" s="1"/>
      <c r="J309" s="1"/>
      <c r="K309" s="3"/>
      <c r="L309" s="1"/>
      <c r="M309" s="1"/>
      <c r="N309" s="3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.75" customHeight="1" x14ac:dyDescent="0.25">
      <c r="A310" s="1"/>
      <c r="B310" s="2"/>
      <c r="C310" s="1"/>
      <c r="D310" s="1"/>
      <c r="E310" s="3"/>
      <c r="F310" s="1"/>
      <c r="G310" s="1"/>
      <c r="H310" s="3"/>
      <c r="I310" s="1"/>
      <c r="J310" s="1"/>
      <c r="K310" s="3"/>
      <c r="L310" s="1"/>
      <c r="M310" s="1"/>
      <c r="N310" s="3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.75" customHeight="1" x14ac:dyDescent="0.25">
      <c r="A311" s="1"/>
      <c r="B311" s="2"/>
      <c r="C311" s="1"/>
      <c r="D311" s="1"/>
      <c r="E311" s="3"/>
      <c r="F311" s="1"/>
      <c r="G311" s="1"/>
      <c r="H311" s="3"/>
      <c r="I311" s="1"/>
      <c r="J311" s="1"/>
      <c r="K311" s="3"/>
      <c r="L311" s="1"/>
      <c r="M311" s="1"/>
      <c r="N311" s="3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.75" customHeight="1" x14ac:dyDescent="0.25">
      <c r="A312" s="1"/>
      <c r="B312" s="2"/>
      <c r="C312" s="1"/>
      <c r="D312" s="1"/>
      <c r="E312" s="3"/>
      <c r="F312" s="1"/>
      <c r="G312" s="1"/>
      <c r="H312" s="3"/>
      <c r="I312" s="1"/>
      <c r="J312" s="1"/>
      <c r="K312" s="3"/>
      <c r="L312" s="1"/>
      <c r="M312" s="1"/>
      <c r="N312" s="3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.75" customHeight="1" x14ac:dyDescent="0.25">
      <c r="A313" s="1"/>
      <c r="B313" s="2"/>
      <c r="C313" s="1"/>
      <c r="D313" s="1"/>
      <c r="E313" s="3"/>
      <c r="F313" s="1"/>
      <c r="G313" s="1"/>
      <c r="H313" s="3"/>
      <c r="I313" s="1"/>
      <c r="J313" s="1"/>
      <c r="K313" s="3"/>
      <c r="L313" s="1"/>
      <c r="M313" s="1"/>
      <c r="N313" s="3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.75" customHeight="1" x14ac:dyDescent="0.25">
      <c r="A314" s="1"/>
      <c r="B314" s="2"/>
      <c r="C314" s="1"/>
      <c r="D314" s="1"/>
      <c r="E314" s="3"/>
      <c r="F314" s="1"/>
      <c r="G314" s="1"/>
      <c r="H314" s="3"/>
      <c r="I314" s="1"/>
      <c r="J314" s="1"/>
      <c r="K314" s="3"/>
      <c r="L314" s="1"/>
      <c r="M314" s="1"/>
      <c r="N314" s="3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.75" customHeight="1" x14ac:dyDescent="0.25">
      <c r="A315" s="1"/>
      <c r="B315" s="2"/>
      <c r="C315" s="1"/>
      <c r="D315" s="1"/>
      <c r="E315" s="3"/>
      <c r="F315" s="1"/>
      <c r="G315" s="1"/>
      <c r="H315" s="3"/>
      <c r="I315" s="1"/>
      <c r="J315" s="1"/>
      <c r="K315" s="3"/>
      <c r="L315" s="1"/>
      <c r="M315" s="1"/>
      <c r="N315" s="3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.75" customHeight="1" x14ac:dyDescent="0.25">
      <c r="A316" s="1"/>
      <c r="B316" s="2"/>
      <c r="C316" s="1"/>
      <c r="D316" s="1"/>
      <c r="E316" s="3"/>
      <c r="F316" s="1"/>
      <c r="G316" s="1"/>
      <c r="H316" s="3"/>
      <c r="I316" s="1"/>
      <c r="J316" s="1"/>
      <c r="K316" s="3"/>
      <c r="L316" s="1"/>
      <c r="M316" s="1"/>
      <c r="N316" s="3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.75" customHeight="1" x14ac:dyDescent="0.25">
      <c r="A317" s="1"/>
      <c r="B317" s="2"/>
      <c r="C317" s="1"/>
      <c r="D317" s="1"/>
      <c r="E317" s="3"/>
      <c r="F317" s="1"/>
      <c r="G317" s="1"/>
      <c r="H317" s="3"/>
      <c r="I317" s="1"/>
      <c r="J317" s="1"/>
      <c r="K317" s="3"/>
      <c r="L317" s="1"/>
      <c r="M317" s="1"/>
      <c r="N317" s="3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.75" customHeight="1" x14ac:dyDescent="0.25">
      <c r="A318" s="1"/>
      <c r="B318" s="2"/>
      <c r="C318" s="1"/>
      <c r="D318" s="1"/>
      <c r="E318" s="3"/>
      <c r="F318" s="1"/>
      <c r="G318" s="1"/>
      <c r="H318" s="3"/>
      <c r="I318" s="1"/>
      <c r="J318" s="1"/>
      <c r="K318" s="3"/>
      <c r="L318" s="1"/>
      <c r="M318" s="1"/>
      <c r="N318" s="3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.75" customHeight="1" x14ac:dyDescent="0.25">
      <c r="A319" s="1"/>
      <c r="B319" s="2"/>
      <c r="C319" s="1"/>
      <c r="D319" s="1"/>
      <c r="E319" s="3"/>
      <c r="F319" s="1"/>
      <c r="G319" s="1"/>
      <c r="H319" s="3"/>
      <c r="I319" s="1"/>
      <c r="J319" s="1"/>
      <c r="K319" s="3"/>
      <c r="L319" s="1"/>
      <c r="M319" s="1"/>
      <c r="N319" s="3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.75" customHeight="1" x14ac:dyDescent="0.25">
      <c r="A320" s="1"/>
      <c r="B320" s="2"/>
      <c r="C320" s="1"/>
      <c r="D320" s="1"/>
      <c r="E320" s="3"/>
      <c r="F320" s="1"/>
      <c r="G320" s="1"/>
      <c r="H320" s="3"/>
      <c r="I320" s="1"/>
      <c r="J320" s="1"/>
      <c r="K320" s="3"/>
      <c r="L320" s="1"/>
      <c r="M320" s="1"/>
      <c r="N320" s="3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.75" customHeight="1" x14ac:dyDescent="0.25">
      <c r="A321" s="1"/>
      <c r="B321" s="2"/>
      <c r="C321" s="1"/>
      <c r="D321" s="1"/>
      <c r="E321" s="3"/>
      <c r="F321" s="1"/>
      <c r="G321" s="1"/>
      <c r="H321" s="3"/>
      <c r="I321" s="1"/>
      <c r="J321" s="1"/>
      <c r="K321" s="3"/>
      <c r="L321" s="1"/>
      <c r="M321" s="1"/>
      <c r="N321" s="3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.75" customHeight="1" x14ac:dyDescent="0.25">
      <c r="A322" s="1"/>
      <c r="B322" s="2"/>
      <c r="C322" s="1"/>
      <c r="D322" s="1"/>
      <c r="E322" s="3"/>
      <c r="F322" s="1"/>
      <c r="G322" s="1"/>
      <c r="H322" s="3"/>
      <c r="I322" s="1"/>
      <c r="J322" s="1"/>
      <c r="K322" s="3"/>
      <c r="L322" s="1"/>
      <c r="M322" s="1"/>
      <c r="N322" s="3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.75" customHeight="1" x14ac:dyDescent="0.25">
      <c r="A323" s="1"/>
      <c r="B323" s="2"/>
      <c r="C323" s="1"/>
      <c r="D323" s="1"/>
      <c r="E323" s="3"/>
      <c r="F323" s="1"/>
      <c r="G323" s="1"/>
      <c r="H323" s="3"/>
      <c r="I323" s="1"/>
      <c r="J323" s="1"/>
      <c r="K323" s="3"/>
      <c r="L323" s="1"/>
      <c r="M323" s="1"/>
      <c r="N323" s="3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.75" customHeight="1" x14ac:dyDescent="0.25">
      <c r="A324" s="1"/>
      <c r="B324" s="2"/>
      <c r="C324" s="1"/>
      <c r="D324" s="1"/>
      <c r="E324" s="3"/>
      <c r="F324" s="1"/>
      <c r="G324" s="1"/>
      <c r="H324" s="3"/>
      <c r="I324" s="1"/>
      <c r="J324" s="1"/>
      <c r="K324" s="3"/>
      <c r="L324" s="1"/>
      <c r="M324" s="1"/>
      <c r="N324" s="3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.75" customHeight="1" x14ac:dyDescent="0.25">
      <c r="A325" s="1"/>
      <c r="B325" s="2"/>
      <c r="C325" s="1"/>
      <c r="D325" s="1"/>
      <c r="E325" s="3"/>
      <c r="F325" s="1"/>
      <c r="G325" s="1"/>
      <c r="H325" s="3"/>
      <c r="I325" s="1"/>
      <c r="J325" s="1"/>
      <c r="K325" s="3"/>
      <c r="L325" s="1"/>
      <c r="M325" s="1"/>
      <c r="N325" s="3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.75" customHeight="1" x14ac:dyDescent="0.25">
      <c r="A326" s="1"/>
      <c r="B326" s="2"/>
      <c r="C326" s="1"/>
      <c r="D326" s="1"/>
      <c r="E326" s="3"/>
      <c r="F326" s="1"/>
      <c r="G326" s="1"/>
      <c r="H326" s="3"/>
      <c r="I326" s="1"/>
      <c r="J326" s="1"/>
      <c r="K326" s="3"/>
      <c r="L326" s="1"/>
      <c r="M326" s="1"/>
      <c r="N326" s="3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.75" customHeight="1" x14ac:dyDescent="0.25">
      <c r="A327" s="1"/>
      <c r="B327" s="2"/>
      <c r="C327" s="1"/>
      <c r="D327" s="1"/>
      <c r="E327" s="3"/>
      <c r="F327" s="1"/>
      <c r="G327" s="1"/>
      <c r="H327" s="3"/>
      <c r="I327" s="1"/>
      <c r="J327" s="1"/>
      <c r="K327" s="3"/>
      <c r="L327" s="1"/>
      <c r="M327" s="1"/>
      <c r="N327" s="3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.75" customHeight="1" x14ac:dyDescent="0.25">
      <c r="A328" s="1"/>
      <c r="B328" s="2"/>
      <c r="C328" s="1"/>
      <c r="D328" s="1"/>
      <c r="E328" s="3"/>
      <c r="F328" s="1"/>
      <c r="G328" s="1"/>
      <c r="H328" s="3"/>
      <c r="I328" s="1"/>
      <c r="J328" s="1"/>
      <c r="K328" s="3"/>
      <c r="L328" s="1"/>
      <c r="M328" s="1"/>
      <c r="N328" s="3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.75" customHeight="1" x14ac:dyDescent="0.25">
      <c r="A329" s="1"/>
      <c r="B329" s="2"/>
      <c r="C329" s="1"/>
      <c r="D329" s="1"/>
      <c r="E329" s="3"/>
      <c r="F329" s="1"/>
      <c r="G329" s="1"/>
      <c r="H329" s="3"/>
      <c r="I329" s="1"/>
      <c r="J329" s="1"/>
      <c r="K329" s="3"/>
      <c r="L329" s="1"/>
      <c r="M329" s="1"/>
      <c r="N329" s="3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.75" customHeight="1" x14ac:dyDescent="0.25">
      <c r="A330" s="1"/>
      <c r="B330" s="2"/>
      <c r="C330" s="1"/>
      <c r="D330" s="1"/>
      <c r="E330" s="3"/>
      <c r="F330" s="1"/>
      <c r="G330" s="1"/>
      <c r="H330" s="3"/>
      <c r="I330" s="1"/>
      <c r="J330" s="1"/>
      <c r="K330" s="3"/>
      <c r="L330" s="1"/>
      <c r="M330" s="1"/>
      <c r="N330" s="3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.75" customHeight="1" x14ac:dyDescent="0.25">
      <c r="A331" s="1"/>
      <c r="B331" s="2"/>
      <c r="C331" s="1"/>
      <c r="D331" s="1"/>
      <c r="E331" s="3"/>
      <c r="F331" s="1"/>
      <c r="G331" s="1"/>
      <c r="H331" s="3"/>
      <c r="I331" s="1"/>
      <c r="J331" s="1"/>
      <c r="K331" s="3"/>
      <c r="L331" s="1"/>
      <c r="M331" s="1"/>
      <c r="N331" s="3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.75" customHeight="1" x14ac:dyDescent="0.25">
      <c r="A332" s="1"/>
      <c r="B332" s="2"/>
      <c r="C332" s="1"/>
      <c r="D332" s="1"/>
      <c r="E332" s="3"/>
      <c r="F332" s="1"/>
      <c r="G332" s="1"/>
      <c r="H332" s="3"/>
      <c r="I332" s="1"/>
      <c r="J332" s="1"/>
      <c r="K332" s="3"/>
      <c r="L332" s="1"/>
      <c r="M332" s="1"/>
      <c r="N332" s="3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.75" customHeight="1" x14ac:dyDescent="0.25">
      <c r="A333" s="1"/>
      <c r="B333" s="2"/>
      <c r="C333" s="1"/>
      <c r="D333" s="1"/>
      <c r="E333" s="3"/>
      <c r="F333" s="1"/>
      <c r="G333" s="1"/>
      <c r="H333" s="3"/>
      <c r="I333" s="1"/>
      <c r="J333" s="1"/>
      <c r="K333" s="3"/>
      <c r="L333" s="1"/>
      <c r="M333" s="1"/>
      <c r="N333" s="3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.75" customHeight="1" x14ac:dyDescent="0.25">
      <c r="A334" s="1"/>
      <c r="B334" s="2"/>
      <c r="C334" s="1"/>
      <c r="D334" s="1"/>
      <c r="E334" s="3"/>
      <c r="F334" s="1"/>
      <c r="G334" s="1"/>
      <c r="H334" s="3"/>
      <c r="I334" s="1"/>
      <c r="J334" s="1"/>
      <c r="K334" s="3"/>
      <c r="L334" s="1"/>
      <c r="M334" s="1"/>
      <c r="N334" s="3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.75" customHeight="1" x14ac:dyDescent="0.25">
      <c r="A335" s="1"/>
      <c r="B335" s="2"/>
      <c r="C335" s="1"/>
      <c r="D335" s="1"/>
      <c r="E335" s="3"/>
      <c r="F335" s="1"/>
      <c r="G335" s="1"/>
      <c r="H335" s="3"/>
      <c r="I335" s="1"/>
      <c r="J335" s="1"/>
      <c r="K335" s="3"/>
      <c r="L335" s="1"/>
      <c r="M335" s="1"/>
      <c r="N335" s="3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.75" customHeight="1" x14ac:dyDescent="0.25">
      <c r="A336" s="1"/>
      <c r="B336" s="2"/>
      <c r="C336" s="1"/>
      <c r="D336" s="1"/>
      <c r="E336" s="3"/>
      <c r="F336" s="1"/>
      <c r="G336" s="1"/>
      <c r="H336" s="3"/>
      <c r="I336" s="1"/>
      <c r="J336" s="1"/>
      <c r="K336" s="3"/>
      <c r="L336" s="1"/>
      <c r="M336" s="1"/>
      <c r="N336" s="3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.75" customHeight="1" x14ac:dyDescent="0.25">
      <c r="A337" s="1"/>
      <c r="B337" s="2"/>
      <c r="C337" s="1"/>
      <c r="D337" s="1"/>
      <c r="E337" s="3"/>
      <c r="F337" s="1"/>
      <c r="G337" s="1"/>
      <c r="H337" s="3"/>
      <c r="I337" s="1"/>
      <c r="J337" s="1"/>
      <c r="K337" s="3"/>
      <c r="L337" s="1"/>
      <c r="M337" s="1"/>
      <c r="N337" s="3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.75" customHeight="1" x14ac:dyDescent="0.25">
      <c r="A338" s="1"/>
      <c r="B338" s="2"/>
      <c r="C338" s="1"/>
      <c r="D338" s="1"/>
      <c r="E338" s="3"/>
      <c r="F338" s="1"/>
      <c r="G338" s="1"/>
      <c r="H338" s="3"/>
      <c r="I338" s="1"/>
      <c r="J338" s="1"/>
      <c r="K338" s="3"/>
      <c r="L338" s="1"/>
      <c r="M338" s="1"/>
      <c r="N338" s="3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.75" customHeight="1" x14ac:dyDescent="0.25">
      <c r="A339" s="1"/>
      <c r="B339" s="2"/>
      <c r="C339" s="1"/>
      <c r="D339" s="1"/>
      <c r="E339" s="3"/>
      <c r="F339" s="1"/>
      <c r="G339" s="1"/>
      <c r="H339" s="3"/>
      <c r="I339" s="1"/>
      <c r="J339" s="1"/>
      <c r="K339" s="3"/>
      <c r="L339" s="1"/>
      <c r="M339" s="1"/>
      <c r="N339" s="3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.75" customHeight="1" x14ac:dyDescent="0.25">
      <c r="A340" s="1"/>
      <c r="B340" s="2"/>
      <c r="C340" s="1"/>
      <c r="D340" s="1"/>
      <c r="E340" s="3"/>
      <c r="F340" s="1"/>
      <c r="G340" s="1"/>
      <c r="H340" s="3"/>
      <c r="I340" s="1"/>
      <c r="J340" s="1"/>
      <c r="K340" s="3"/>
      <c r="L340" s="1"/>
      <c r="M340" s="1"/>
      <c r="N340" s="3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.75" customHeight="1" x14ac:dyDescent="0.25">
      <c r="A341" s="1"/>
      <c r="B341" s="2"/>
      <c r="C341" s="1"/>
      <c r="D341" s="1"/>
      <c r="E341" s="3"/>
      <c r="F341" s="1"/>
      <c r="G341" s="1"/>
      <c r="H341" s="3"/>
      <c r="I341" s="1"/>
      <c r="J341" s="1"/>
      <c r="K341" s="3"/>
      <c r="L341" s="1"/>
      <c r="M341" s="1"/>
      <c r="N341" s="3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.75" customHeight="1" x14ac:dyDescent="0.25">
      <c r="A342" s="1"/>
      <c r="B342" s="2"/>
      <c r="C342" s="1"/>
      <c r="D342" s="1"/>
      <c r="E342" s="3"/>
      <c r="F342" s="1"/>
      <c r="G342" s="1"/>
      <c r="H342" s="3"/>
      <c r="I342" s="1"/>
      <c r="J342" s="1"/>
      <c r="K342" s="3"/>
      <c r="L342" s="1"/>
      <c r="M342" s="1"/>
      <c r="N342" s="3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.75" customHeight="1" x14ac:dyDescent="0.25">
      <c r="A343" s="1"/>
      <c r="B343" s="2"/>
      <c r="C343" s="1"/>
      <c r="D343" s="1"/>
      <c r="E343" s="3"/>
      <c r="F343" s="1"/>
      <c r="G343" s="1"/>
      <c r="H343" s="3"/>
      <c r="I343" s="1"/>
      <c r="J343" s="1"/>
      <c r="K343" s="3"/>
      <c r="L343" s="1"/>
      <c r="M343" s="1"/>
      <c r="N343" s="3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.75" customHeight="1" x14ac:dyDescent="0.25">
      <c r="A344" s="1"/>
      <c r="B344" s="2"/>
      <c r="C344" s="1"/>
      <c r="D344" s="1"/>
      <c r="E344" s="3"/>
      <c r="F344" s="1"/>
      <c r="G344" s="1"/>
      <c r="H344" s="3"/>
      <c r="I344" s="1"/>
      <c r="J344" s="1"/>
      <c r="K344" s="3"/>
      <c r="L344" s="1"/>
      <c r="M344" s="1"/>
      <c r="N344" s="3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.75" customHeight="1" x14ac:dyDescent="0.25">
      <c r="A345" s="1"/>
      <c r="B345" s="2"/>
      <c r="C345" s="1"/>
      <c r="D345" s="1"/>
      <c r="E345" s="3"/>
      <c r="F345" s="1"/>
      <c r="G345" s="1"/>
      <c r="H345" s="3"/>
      <c r="I345" s="1"/>
      <c r="J345" s="1"/>
      <c r="K345" s="3"/>
      <c r="L345" s="1"/>
      <c r="M345" s="1"/>
      <c r="N345" s="3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.75" customHeight="1" x14ac:dyDescent="0.25">
      <c r="A346" s="1"/>
      <c r="B346" s="2"/>
      <c r="C346" s="1"/>
      <c r="D346" s="1"/>
      <c r="E346" s="3"/>
      <c r="F346" s="1"/>
      <c r="G346" s="1"/>
      <c r="H346" s="3"/>
      <c r="I346" s="1"/>
      <c r="J346" s="1"/>
      <c r="K346" s="3"/>
      <c r="L346" s="1"/>
      <c r="M346" s="1"/>
      <c r="N346" s="3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.75" customHeight="1" x14ac:dyDescent="0.25">
      <c r="A347" s="1"/>
      <c r="B347" s="2"/>
      <c r="C347" s="1"/>
      <c r="D347" s="1"/>
      <c r="E347" s="3"/>
      <c r="F347" s="1"/>
      <c r="G347" s="1"/>
      <c r="H347" s="3"/>
      <c r="I347" s="1"/>
      <c r="J347" s="1"/>
      <c r="K347" s="3"/>
      <c r="L347" s="1"/>
      <c r="M347" s="1"/>
      <c r="N347" s="3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.75" customHeight="1" x14ac:dyDescent="0.25">
      <c r="A348" s="1"/>
      <c r="B348" s="2"/>
      <c r="C348" s="1"/>
      <c r="D348" s="1"/>
      <c r="E348" s="3"/>
      <c r="F348" s="1"/>
      <c r="G348" s="1"/>
      <c r="H348" s="3"/>
      <c r="I348" s="1"/>
      <c r="J348" s="1"/>
      <c r="K348" s="3"/>
      <c r="L348" s="1"/>
      <c r="M348" s="1"/>
      <c r="N348" s="3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.75" customHeight="1" x14ac:dyDescent="0.25">
      <c r="A349" s="1"/>
      <c r="B349" s="2"/>
      <c r="C349" s="1"/>
      <c r="D349" s="1"/>
      <c r="E349" s="3"/>
      <c r="F349" s="1"/>
      <c r="G349" s="1"/>
      <c r="H349" s="3"/>
      <c r="I349" s="1"/>
      <c r="J349" s="1"/>
      <c r="K349" s="3"/>
      <c r="L349" s="1"/>
      <c r="M349" s="1"/>
      <c r="N349" s="3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.75" customHeight="1" x14ac:dyDescent="0.25">
      <c r="A350" s="1"/>
      <c r="B350" s="2"/>
      <c r="C350" s="1"/>
      <c r="D350" s="1"/>
      <c r="E350" s="3"/>
      <c r="F350" s="1"/>
      <c r="G350" s="1"/>
      <c r="H350" s="3"/>
      <c r="I350" s="1"/>
      <c r="J350" s="1"/>
      <c r="K350" s="3"/>
      <c r="L350" s="1"/>
      <c r="M350" s="1"/>
      <c r="N350" s="3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.75" customHeight="1" x14ac:dyDescent="0.25">
      <c r="A351" s="1"/>
      <c r="B351" s="2"/>
      <c r="C351" s="1"/>
      <c r="D351" s="1"/>
      <c r="E351" s="3"/>
      <c r="F351" s="1"/>
      <c r="G351" s="1"/>
      <c r="H351" s="3"/>
      <c r="I351" s="1"/>
      <c r="J351" s="1"/>
      <c r="K351" s="3"/>
      <c r="L351" s="1"/>
      <c r="M351" s="1"/>
      <c r="N351" s="3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.75" customHeight="1" x14ac:dyDescent="0.25">
      <c r="A352" s="1"/>
      <c r="B352" s="2"/>
      <c r="C352" s="1"/>
      <c r="D352" s="1"/>
      <c r="E352" s="3"/>
      <c r="F352" s="1"/>
      <c r="G352" s="1"/>
      <c r="H352" s="3"/>
      <c r="I352" s="1"/>
      <c r="J352" s="1"/>
      <c r="K352" s="3"/>
      <c r="L352" s="1"/>
      <c r="M352" s="1"/>
      <c r="N352" s="3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.75" customHeight="1" x14ac:dyDescent="0.25">
      <c r="A353" s="1"/>
      <c r="B353" s="2"/>
      <c r="C353" s="1"/>
      <c r="D353" s="1"/>
      <c r="E353" s="3"/>
      <c r="F353" s="1"/>
      <c r="G353" s="1"/>
      <c r="H353" s="3"/>
      <c r="I353" s="1"/>
      <c r="J353" s="1"/>
      <c r="K353" s="3"/>
      <c r="L353" s="1"/>
      <c r="M353" s="1"/>
      <c r="N353" s="3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.75" customHeight="1" x14ac:dyDescent="0.25">
      <c r="A354" s="1"/>
      <c r="B354" s="2"/>
      <c r="C354" s="1"/>
      <c r="D354" s="1"/>
      <c r="E354" s="3"/>
      <c r="F354" s="1"/>
      <c r="G354" s="1"/>
      <c r="H354" s="3"/>
      <c r="I354" s="1"/>
      <c r="J354" s="1"/>
      <c r="K354" s="3"/>
      <c r="L354" s="1"/>
      <c r="M354" s="1"/>
      <c r="N354" s="3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.75" customHeight="1" x14ac:dyDescent="0.25">
      <c r="A355" s="1"/>
      <c r="B355" s="2"/>
      <c r="C355" s="1"/>
      <c r="D355" s="1"/>
      <c r="E355" s="3"/>
      <c r="F355" s="1"/>
      <c r="G355" s="1"/>
      <c r="H355" s="3"/>
      <c r="I355" s="1"/>
      <c r="J355" s="1"/>
      <c r="K355" s="3"/>
      <c r="L355" s="1"/>
      <c r="M355" s="1"/>
      <c r="N355" s="3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.75" customHeight="1" x14ac:dyDescent="0.25">
      <c r="A356" s="1"/>
      <c r="B356" s="2"/>
      <c r="C356" s="1"/>
      <c r="D356" s="1"/>
      <c r="E356" s="3"/>
      <c r="F356" s="1"/>
      <c r="G356" s="1"/>
      <c r="H356" s="3"/>
      <c r="I356" s="1"/>
      <c r="J356" s="1"/>
      <c r="K356" s="3"/>
      <c r="L356" s="1"/>
      <c r="M356" s="1"/>
      <c r="N356" s="3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.75" customHeight="1" x14ac:dyDescent="0.25">
      <c r="A357" s="1"/>
      <c r="B357" s="2"/>
      <c r="C357" s="1"/>
      <c r="D357" s="1"/>
      <c r="E357" s="3"/>
      <c r="F357" s="1"/>
      <c r="G357" s="1"/>
      <c r="H357" s="3"/>
      <c r="I357" s="1"/>
      <c r="J357" s="1"/>
      <c r="K357" s="3"/>
      <c r="L357" s="1"/>
      <c r="M357" s="1"/>
      <c r="N357" s="3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.75" customHeight="1" x14ac:dyDescent="0.25">
      <c r="A358" s="1"/>
      <c r="B358" s="2"/>
      <c r="C358" s="1"/>
      <c r="D358" s="1"/>
      <c r="E358" s="3"/>
      <c r="F358" s="1"/>
      <c r="G358" s="1"/>
      <c r="H358" s="3"/>
      <c r="I358" s="1"/>
      <c r="J358" s="1"/>
      <c r="K358" s="3"/>
      <c r="L358" s="1"/>
      <c r="M358" s="1"/>
      <c r="N358" s="3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.75" customHeight="1" x14ac:dyDescent="0.25">
      <c r="A359" s="1"/>
      <c r="B359" s="2"/>
      <c r="C359" s="1"/>
      <c r="D359" s="1"/>
      <c r="E359" s="3"/>
      <c r="F359" s="1"/>
      <c r="G359" s="1"/>
      <c r="H359" s="3"/>
      <c r="I359" s="1"/>
      <c r="J359" s="1"/>
      <c r="K359" s="3"/>
      <c r="L359" s="1"/>
      <c r="M359" s="1"/>
      <c r="N359" s="3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.75" customHeight="1" x14ac:dyDescent="0.25">
      <c r="A360" s="1"/>
      <c r="B360" s="2"/>
      <c r="C360" s="1"/>
      <c r="D360" s="1"/>
      <c r="E360" s="3"/>
      <c r="F360" s="1"/>
      <c r="G360" s="1"/>
      <c r="H360" s="3"/>
      <c r="I360" s="1"/>
      <c r="J360" s="1"/>
      <c r="K360" s="3"/>
      <c r="L360" s="1"/>
      <c r="M360" s="1"/>
      <c r="N360" s="3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.75" customHeight="1" x14ac:dyDescent="0.25">
      <c r="A361" s="1"/>
      <c r="B361" s="2"/>
      <c r="C361" s="1"/>
      <c r="D361" s="1"/>
      <c r="E361" s="3"/>
      <c r="F361" s="1"/>
      <c r="G361" s="1"/>
      <c r="H361" s="3"/>
      <c r="I361" s="1"/>
      <c r="J361" s="1"/>
      <c r="K361" s="3"/>
      <c r="L361" s="1"/>
      <c r="M361" s="1"/>
      <c r="N361" s="3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.75" customHeight="1" x14ac:dyDescent="0.25">
      <c r="A362" s="1"/>
      <c r="B362" s="2"/>
      <c r="C362" s="1"/>
      <c r="D362" s="1"/>
      <c r="E362" s="3"/>
      <c r="F362" s="1"/>
      <c r="G362" s="1"/>
      <c r="H362" s="3"/>
      <c r="I362" s="1"/>
      <c r="J362" s="1"/>
      <c r="K362" s="3"/>
      <c r="L362" s="1"/>
      <c r="M362" s="1"/>
      <c r="N362" s="3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.75" customHeight="1" x14ac:dyDescent="0.25">
      <c r="A363" s="1"/>
      <c r="B363" s="2"/>
      <c r="C363" s="1"/>
      <c r="D363" s="1"/>
      <c r="E363" s="3"/>
      <c r="F363" s="1"/>
      <c r="G363" s="1"/>
      <c r="H363" s="3"/>
      <c r="I363" s="1"/>
      <c r="J363" s="1"/>
      <c r="K363" s="3"/>
      <c r="L363" s="1"/>
      <c r="M363" s="1"/>
      <c r="N363" s="3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.75" customHeight="1" x14ac:dyDescent="0.25">
      <c r="A364" s="1"/>
      <c r="B364" s="2"/>
      <c r="C364" s="1"/>
      <c r="D364" s="1"/>
      <c r="E364" s="3"/>
      <c r="F364" s="1"/>
      <c r="G364" s="1"/>
      <c r="H364" s="3"/>
      <c r="I364" s="1"/>
      <c r="J364" s="1"/>
      <c r="K364" s="3"/>
      <c r="L364" s="1"/>
      <c r="M364" s="1"/>
      <c r="N364" s="3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.75" customHeight="1" x14ac:dyDescent="0.25">
      <c r="A365" s="1"/>
      <c r="B365" s="2"/>
      <c r="C365" s="1"/>
      <c r="D365" s="1"/>
      <c r="E365" s="3"/>
      <c r="F365" s="1"/>
      <c r="G365" s="1"/>
      <c r="H365" s="3"/>
      <c r="I365" s="1"/>
      <c r="J365" s="1"/>
      <c r="K365" s="3"/>
      <c r="L365" s="1"/>
      <c r="M365" s="1"/>
      <c r="N365" s="3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.75" customHeight="1" x14ac:dyDescent="0.25">
      <c r="A366" s="1"/>
      <c r="B366" s="2"/>
      <c r="C366" s="1"/>
      <c r="D366" s="1"/>
      <c r="E366" s="3"/>
      <c r="F366" s="1"/>
      <c r="G366" s="1"/>
      <c r="H366" s="3"/>
      <c r="I366" s="1"/>
      <c r="J366" s="1"/>
      <c r="K366" s="3"/>
      <c r="L366" s="1"/>
      <c r="M366" s="1"/>
      <c r="N366" s="3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.75" customHeight="1" x14ac:dyDescent="0.25">
      <c r="A367" s="1"/>
      <c r="B367" s="2"/>
      <c r="C367" s="1"/>
      <c r="D367" s="1"/>
      <c r="E367" s="3"/>
      <c r="F367" s="1"/>
      <c r="G367" s="1"/>
      <c r="H367" s="3"/>
      <c r="I367" s="1"/>
      <c r="J367" s="1"/>
      <c r="K367" s="3"/>
      <c r="L367" s="1"/>
      <c r="M367" s="1"/>
      <c r="N367" s="3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.75" customHeight="1" x14ac:dyDescent="0.25">
      <c r="A368" s="1"/>
      <c r="B368" s="2"/>
      <c r="C368" s="1"/>
      <c r="D368" s="1"/>
      <c r="E368" s="3"/>
      <c r="F368" s="1"/>
      <c r="G368" s="1"/>
      <c r="H368" s="3"/>
      <c r="I368" s="1"/>
      <c r="J368" s="1"/>
      <c r="K368" s="3"/>
      <c r="L368" s="1"/>
      <c r="M368" s="1"/>
      <c r="N368" s="3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.75" customHeight="1" x14ac:dyDescent="0.25">
      <c r="A369" s="1"/>
      <c r="B369" s="2"/>
      <c r="C369" s="1"/>
      <c r="D369" s="1"/>
      <c r="E369" s="3"/>
      <c r="F369" s="1"/>
      <c r="G369" s="1"/>
      <c r="H369" s="3"/>
      <c r="I369" s="1"/>
      <c r="J369" s="1"/>
      <c r="K369" s="3"/>
      <c r="L369" s="1"/>
      <c r="M369" s="1"/>
      <c r="N369" s="3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.75" customHeight="1" x14ac:dyDescent="0.25">
      <c r="A370" s="1"/>
      <c r="B370" s="2"/>
      <c r="C370" s="1"/>
      <c r="D370" s="1"/>
      <c r="E370" s="3"/>
      <c r="F370" s="1"/>
      <c r="G370" s="1"/>
      <c r="H370" s="3"/>
      <c r="I370" s="1"/>
      <c r="J370" s="1"/>
      <c r="K370" s="3"/>
      <c r="L370" s="1"/>
      <c r="M370" s="1"/>
      <c r="N370" s="3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.75" customHeight="1" x14ac:dyDescent="0.25">
      <c r="A371" s="1"/>
      <c r="B371" s="2"/>
      <c r="C371" s="1"/>
      <c r="D371" s="1"/>
      <c r="E371" s="3"/>
      <c r="F371" s="1"/>
      <c r="G371" s="1"/>
      <c r="H371" s="3"/>
      <c r="I371" s="1"/>
      <c r="J371" s="1"/>
      <c r="K371" s="3"/>
      <c r="L371" s="1"/>
      <c r="M371" s="1"/>
      <c r="N371" s="3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.75" customHeight="1" x14ac:dyDescent="0.25">
      <c r="A372" s="1"/>
      <c r="B372" s="2"/>
      <c r="C372" s="1"/>
      <c r="D372" s="1"/>
      <c r="E372" s="3"/>
      <c r="F372" s="1"/>
      <c r="G372" s="1"/>
      <c r="H372" s="3"/>
      <c r="I372" s="1"/>
      <c r="J372" s="1"/>
      <c r="K372" s="3"/>
      <c r="L372" s="1"/>
      <c r="M372" s="1"/>
      <c r="N372" s="3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.75" customHeight="1" x14ac:dyDescent="0.25">
      <c r="A373" s="1"/>
      <c r="B373" s="2"/>
      <c r="C373" s="1"/>
      <c r="D373" s="1"/>
      <c r="E373" s="3"/>
      <c r="F373" s="1"/>
      <c r="G373" s="1"/>
      <c r="H373" s="3"/>
      <c r="I373" s="1"/>
      <c r="J373" s="1"/>
      <c r="K373" s="3"/>
      <c r="L373" s="1"/>
      <c r="M373" s="1"/>
      <c r="N373" s="3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.75" customHeight="1" x14ac:dyDescent="0.25">
      <c r="A374" s="1"/>
      <c r="B374" s="2"/>
      <c r="C374" s="1"/>
      <c r="D374" s="1"/>
      <c r="E374" s="3"/>
      <c r="F374" s="1"/>
      <c r="G374" s="1"/>
      <c r="H374" s="3"/>
      <c r="I374" s="1"/>
      <c r="J374" s="1"/>
      <c r="K374" s="3"/>
      <c r="L374" s="1"/>
      <c r="M374" s="1"/>
      <c r="N374" s="3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.75" customHeight="1" x14ac:dyDescent="0.25">
      <c r="A375" s="1"/>
      <c r="B375" s="2"/>
      <c r="C375" s="1"/>
      <c r="D375" s="1"/>
      <c r="E375" s="3"/>
      <c r="F375" s="1"/>
      <c r="G375" s="1"/>
      <c r="H375" s="3"/>
      <c r="I375" s="1"/>
      <c r="J375" s="1"/>
      <c r="K375" s="3"/>
      <c r="L375" s="1"/>
      <c r="M375" s="1"/>
      <c r="N375" s="3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.75" customHeight="1" x14ac:dyDescent="0.25">
      <c r="A376" s="1"/>
      <c r="B376" s="2"/>
      <c r="C376" s="1"/>
      <c r="D376" s="1"/>
      <c r="E376" s="3"/>
      <c r="F376" s="1"/>
      <c r="G376" s="1"/>
      <c r="H376" s="3"/>
      <c r="I376" s="1"/>
      <c r="J376" s="1"/>
      <c r="K376" s="3"/>
      <c r="L376" s="1"/>
      <c r="M376" s="1"/>
      <c r="N376" s="3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.75" customHeight="1" x14ac:dyDescent="0.25">
      <c r="A377" s="1"/>
      <c r="B377" s="2"/>
      <c r="C377" s="1"/>
      <c r="D377" s="1"/>
      <c r="E377" s="3"/>
      <c r="F377" s="1"/>
      <c r="G377" s="1"/>
      <c r="H377" s="3"/>
      <c r="I377" s="1"/>
      <c r="J377" s="1"/>
      <c r="K377" s="3"/>
      <c r="L377" s="1"/>
      <c r="M377" s="1"/>
      <c r="N377" s="3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.75" customHeight="1" x14ac:dyDescent="0.25">
      <c r="A378" s="1"/>
      <c r="B378" s="2"/>
      <c r="C378" s="1"/>
      <c r="D378" s="1"/>
      <c r="E378" s="3"/>
      <c r="F378" s="1"/>
      <c r="G378" s="1"/>
      <c r="H378" s="3"/>
      <c r="I378" s="1"/>
      <c r="J378" s="1"/>
      <c r="K378" s="3"/>
      <c r="L378" s="1"/>
      <c r="M378" s="1"/>
      <c r="N378" s="3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.75" customHeight="1" x14ac:dyDescent="0.25">
      <c r="A379" s="1"/>
      <c r="B379" s="2"/>
      <c r="C379" s="1"/>
      <c r="D379" s="1"/>
      <c r="E379" s="3"/>
      <c r="F379" s="1"/>
      <c r="G379" s="1"/>
      <c r="H379" s="3"/>
      <c r="I379" s="1"/>
      <c r="J379" s="1"/>
      <c r="K379" s="3"/>
      <c r="L379" s="1"/>
      <c r="M379" s="1"/>
      <c r="N379" s="3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.75" customHeight="1" x14ac:dyDescent="0.25">
      <c r="A380" s="1"/>
      <c r="B380" s="2"/>
      <c r="C380" s="1"/>
      <c r="D380" s="1"/>
      <c r="E380" s="3"/>
      <c r="F380" s="1"/>
      <c r="G380" s="1"/>
      <c r="H380" s="3"/>
      <c r="I380" s="1"/>
      <c r="J380" s="1"/>
      <c r="K380" s="3"/>
      <c r="L380" s="1"/>
      <c r="M380" s="1"/>
      <c r="N380" s="3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.75" customHeight="1" x14ac:dyDescent="0.25">
      <c r="A381" s="1"/>
      <c r="B381" s="2"/>
      <c r="C381" s="1"/>
      <c r="D381" s="1"/>
      <c r="E381" s="3"/>
      <c r="F381" s="1"/>
      <c r="G381" s="1"/>
      <c r="H381" s="3"/>
      <c r="I381" s="1"/>
      <c r="J381" s="1"/>
      <c r="K381" s="3"/>
      <c r="L381" s="1"/>
      <c r="M381" s="1"/>
      <c r="N381" s="3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.75" customHeight="1" x14ac:dyDescent="0.25">
      <c r="A382" s="1"/>
      <c r="B382" s="2"/>
      <c r="C382" s="1"/>
      <c r="D382" s="1"/>
      <c r="E382" s="3"/>
      <c r="F382" s="1"/>
      <c r="G382" s="1"/>
      <c r="H382" s="3"/>
      <c r="I382" s="1"/>
      <c r="J382" s="1"/>
      <c r="K382" s="3"/>
      <c r="L382" s="1"/>
      <c r="M382" s="1"/>
      <c r="N382" s="3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.75" customHeight="1" x14ac:dyDescent="0.25">
      <c r="A383" s="1"/>
      <c r="B383" s="2"/>
      <c r="C383" s="1"/>
      <c r="D383" s="1"/>
      <c r="E383" s="3"/>
      <c r="F383" s="1"/>
      <c r="G383" s="1"/>
      <c r="H383" s="3"/>
      <c r="I383" s="1"/>
      <c r="J383" s="1"/>
      <c r="K383" s="3"/>
      <c r="L383" s="1"/>
      <c r="M383" s="1"/>
      <c r="N383" s="3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.75" customHeight="1" x14ac:dyDescent="0.25">
      <c r="A384" s="1"/>
      <c r="B384" s="2"/>
      <c r="C384" s="1"/>
      <c r="D384" s="1"/>
      <c r="E384" s="3"/>
      <c r="F384" s="1"/>
      <c r="G384" s="1"/>
      <c r="H384" s="3"/>
      <c r="I384" s="1"/>
      <c r="J384" s="1"/>
      <c r="K384" s="3"/>
      <c r="L384" s="1"/>
      <c r="M384" s="1"/>
      <c r="N384" s="3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.75" customHeight="1" x14ac:dyDescent="0.25">
      <c r="A385" s="1"/>
      <c r="B385" s="2"/>
      <c r="C385" s="1"/>
      <c r="D385" s="1"/>
      <c r="E385" s="3"/>
      <c r="F385" s="1"/>
      <c r="G385" s="1"/>
      <c r="H385" s="3"/>
      <c r="I385" s="1"/>
      <c r="J385" s="1"/>
      <c r="K385" s="3"/>
      <c r="L385" s="1"/>
      <c r="M385" s="1"/>
      <c r="N385" s="3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.75" customHeight="1" x14ac:dyDescent="0.2"/>
    <row r="387" spans="1:38" ht="15.75" customHeight="1" x14ac:dyDescent="0.2"/>
    <row r="388" spans="1:38" ht="15.75" customHeight="1" x14ac:dyDescent="0.2"/>
    <row r="389" spans="1:38" ht="15.75" customHeight="1" x14ac:dyDescent="0.2"/>
    <row r="390" spans="1:38" ht="15.75" customHeight="1" x14ac:dyDescent="0.2"/>
    <row r="391" spans="1:38" ht="15.75" customHeight="1" x14ac:dyDescent="0.2"/>
    <row r="392" spans="1:38" ht="15.75" customHeight="1" x14ac:dyDescent="0.2"/>
    <row r="393" spans="1:38" ht="15.75" customHeight="1" x14ac:dyDescent="0.2"/>
    <row r="394" spans="1:38" ht="15.75" customHeight="1" x14ac:dyDescent="0.2"/>
    <row r="395" spans="1:38" ht="15.75" customHeight="1" x14ac:dyDescent="0.2"/>
    <row r="396" spans="1:38" ht="15.75" customHeight="1" x14ac:dyDescent="0.2"/>
    <row r="397" spans="1:38" ht="15.75" customHeight="1" x14ac:dyDescent="0.2"/>
    <row r="398" spans="1:38" ht="15.75" customHeight="1" x14ac:dyDescent="0.2"/>
    <row r="399" spans="1:38" ht="15.75" customHeight="1" x14ac:dyDescent="0.2"/>
    <row r="400" spans="1:38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</sheetData>
  <autoFilter ref="A19:T19"/>
  <mergeCells count="25">
    <mergeCell ref="K17:M17"/>
    <mergeCell ref="N17:P17"/>
    <mergeCell ref="Q17:S17"/>
    <mergeCell ref="T17:T18"/>
    <mergeCell ref="A12:T12"/>
    <mergeCell ref="A13:T13"/>
    <mergeCell ref="A15:T15"/>
    <mergeCell ref="A17:A18"/>
    <mergeCell ref="B17:B18"/>
    <mergeCell ref="C17:C18"/>
    <mergeCell ref="D17:D18"/>
    <mergeCell ref="A181:C181"/>
    <mergeCell ref="E185:F185"/>
    <mergeCell ref="E17:G17"/>
    <mergeCell ref="H17:J17"/>
    <mergeCell ref="A23:C23"/>
    <mergeCell ref="E79:G81"/>
    <mergeCell ref="H79:J81"/>
    <mergeCell ref="E83:G85"/>
    <mergeCell ref="H83:J85"/>
    <mergeCell ref="E173:G174"/>
    <mergeCell ref="H173:J174"/>
    <mergeCell ref="E177:G177"/>
    <mergeCell ref="H177:J177"/>
    <mergeCell ref="A180:C180"/>
  </mergeCells>
  <printOptions horizontalCentered="1"/>
  <pageMargins left="0" right="0" top="0" bottom="0" header="0" footer="0"/>
  <pageSetup paperSize="9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103"/>
  <sheetViews>
    <sheetView tabSelected="1" topLeftCell="B1" zoomScale="80" zoomScaleNormal="80" workbookViewId="0">
      <selection activeCell="S125" sqref="S125"/>
    </sheetView>
  </sheetViews>
  <sheetFormatPr defaultColWidth="12.625" defaultRowHeight="15" customHeight="1" x14ac:dyDescent="0.2"/>
  <cols>
    <col min="1" max="1" width="12.875" hidden="1" customWidth="1"/>
    <col min="2" max="2" width="12.125" customWidth="1"/>
    <col min="3" max="3" width="29.125" customWidth="1"/>
    <col min="4" max="4" width="14.125" customWidth="1"/>
    <col min="5" max="5" width="20.875" customWidth="1"/>
    <col min="6" max="6" width="13" customWidth="1"/>
    <col min="7" max="7" width="15.5" customWidth="1"/>
    <col min="8" max="8" width="17.625" customWidth="1"/>
    <col min="9" max="9" width="13.875" customWidth="1"/>
    <col min="10" max="10" width="30.75" customWidth="1"/>
    <col min="11" max="26" width="6.75" customWidth="1"/>
  </cols>
  <sheetData>
    <row r="1" spans="1:26" ht="15" customHeight="1" x14ac:dyDescent="0.25">
      <c r="A1" s="162"/>
      <c r="B1" s="162"/>
      <c r="C1" s="162"/>
      <c r="D1" s="163"/>
      <c r="E1" s="162"/>
      <c r="F1" s="163"/>
      <c r="G1" s="162"/>
      <c r="H1" s="162"/>
      <c r="I1" s="164"/>
      <c r="J1" s="165" t="s">
        <v>129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" customHeight="1" x14ac:dyDescent="0.25">
      <c r="A2" s="162"/>
      <c r="B2" s="162"/>
      <c r="C2" s="162"/>
      <c r="D2" s="163"/>
      <c r="E2" s="162"/>
      <c r="F2" s="163"/>
      <c r="G2" s="162"/>
      <c r="H2" s="271" t="s">
        <v>130</v>
      </c>
      <c r="I2" s="241"/>
      <c r="J2" s="241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</row>
    <row r="3" spans="1:26" ht="15" customHeight="1" x14ac:dyDescent="0.25">
      <c r="A3" s="162"/>
      <c r="B3" s="162"/>
      <c r="C3" s="162"/>
      <c r="D3" s="163"/>
      <c r="E3" s="162"/>
      <c r="F3" s="163"/>
      <c r="G3" s="162"/>
      <c r="H3" s="271" t="s">
        <v>303</v>
      </c>
      <c r="I3" s="241"/>
      <c r="J3" s="241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</row>
    <row r="4" spans="1:26" ht="21" customHeight="1" x14ac:dyDescent="0.3">
      <c r="A4" s="162"/>
      <c r="B4" s="272" t="s">
        <v>131</v>
      </c>
      <c r="C4" s="241"/>
      <c r="D4" s="241"/>
      <c r="E4" s="241"/>
      <c r="F4" s="241"/>
      <c r="G4" s="241"/>
      <c r="H4" s="241"/>
      <c r="I4" s="241"/>
      <c r="J4" s="241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21" customHeight="1" x14ac:dyDescent="0.3">
      <c r="A5" s="162"/>
      <c r="B5" s="272" t="s">
        <v>302</v>
      </c>
      <c r="C5" s="241"/>
      <c r="D5" s="241"/>
      <c r="E5" s="241"/>
      <c r="F5" s="241"/>
      <c r="G5" s="241"/>
      <c r="H5" s="241"/>
      <c r="I5" s="241"/>
      <c r="J5" s="241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</row>
    <row r="6" spans="1:26" ht="21" customHeight="1" x14ac:dyDescent="0.3">
      <c r="A6" s="162"/>
      <c r="B6" s="273" t="s">
        <v>132</v>
      </c>
      <c r="C6" s="241"/>
      <c r="D6" s="241"/>
      <c r="E6" s="241"/>
      <c r="F6" s="241"/>
      <c r="G6" s="241"/>
      <c r="H6" s="241"/>
      <c r="I6" s="241"/>
      <c r="J6" s="241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</row>
    <row r="7" spans="1:26" ht="21" customHeight="1" x14ac:dyDescent="0.3">
      <c r="A7" s="162"/>
      <c r="B7" s="272" t="s">
        <v>370</v>
      </c>
      <c r="C7" s="241"/>
      <c r="D7" s="241"/>
      <c r="E7" s="241"/>
      <c r="F7" s="241"/>
      <c r="G7" s="241"/>
      <c r="H7" s="241"/>
      <c r="I7" s="241"/>
      <c r="J7" s="241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</row>
    <row r="8" spans="1:26" ht="14.25" customHeight="1" x14ac:dyDescent="0.2">
      <c r="A8" s="162"/>
      <c r="B8" s="162"/>
      <c r="C8" s="162"/>
      <c r="D8" s="163"/>
      <c r="E8" s="162"/>
      <c r="F8" s="163"/>
      <c r="G8" s="162"/>
      <c r="H8" s="162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</row>
    <row r="9" spans="1:26" ht="44.25" customHeight="1" x14ac:dyDescent="0.2">
      <c r="A9" s="166"/>
      <c r="B9" s="276" t="s">
        <v>133</v>
      </c>
      <c r="C9" s="275"/>
      <c r="D9" s="277"/>
      <c r="E9" s="278" t="s">
        <v>134</v>
      </c>
      <c r="F9" s="275"/>
      <c r="G9" s="275"/>
      <c r="H9" s="275"/>
      <c r="I9" s="275"/>
      <c r="J9" s="277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</row>
    <row r="10" spans="1:26" ht="75" customHeight="1" x14ac:dyDescent="0.2">
      <c r="A10" s="167" t="s">
        <v>135</v>
      </c>
      <c r="B10" s="167" t="s">
        <v>136</v>
      </c>
      <c r="C10" s="167" t="s">
        <v>5</v>
      </c>
      <c r="D10" s="168" t="s">
        <v>137</v>
      </c>
      <c r="E10" s="167" t="s">
        <v>138</v>
      </c>
      <c r="F10" s="168" t="s">
        <v>137</v>
      </c>
      <c r="G10" s="167" t="s">
        <v>139</v>
      </c>
      <c r="H10" s="167" t="s">
        <v>140</v>
      </c>
      <c r="I10" s="167" t="s">
        <v>141</v>
      </c>
      <c r="J10" s="167" t="s">
        <v>142</v>
      </c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</row>
    <row r="11" spans="1:26" ht="27.75" customHeight="1" x14ac:dyDescent="0.2">
      <c r="A11" s="169"/>
      <c r="B11" s="219" t="s">
        <v>35</v>
      </c>
      <c r="C11" s="211" t="s">
        <v>318</v>
      </c>
      <c r="D11" s="215">
        <v>268698.65000000002</v>
      </c>
      <c r="E11" s="210" t="s">
        <v>319</v>
      </c>
      <c r="F11" s="215">
        <v>0</v>
      </c>
      <c r="G11" s="216" t="s">
        <v>304</v>
      </c>
      <c r="H11" s="216" t="s">
        <v>304</v>
      </c>
      <c r="I11" s="215">
        <v>0</v>
      </c>
      <c r="J11" s="211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</row>
    <row r="12" spans="1:26" ht="57" customHeight="1" x14ac:dyDescent="0.2">
      <c r="A12" s="169"/>
      <c r="B12" s="208"/>
      <c r="C12" s="209"/>
      <c r="D12" s="207"/>
      <c r="E12" s="210" t="s">
        <v>320</v>
      </c>
      <c r="F12" s="215">
        <v>5945.34</v>
      </c>
      <c r="G12" s="216" t="s">
        <v>304</v>
      </c>
      <c r="H12" s="216" t="s">
        <v>304</v>
      </c>
      <c r="I12" s="215">
        <v>5945.34</v>
      </c>
      <c r="J12" s="282" t="s">
        <v>376</v>
      </c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</row>
    <row r="13" spans="1:26" ht="57" customHeight="1" x14ac:dyDescent="0.2">
      <c r="A13" s="169"/>
      <c r="B13" s="208"/>
      <c r="C13" s="209"/>
      <c r="D13" s="207"/>
      <c r="E13" s="210" t="s">
        <v>321</v>
      </c>
      <c r="F13" s="215">
        <v>5945.34</v>
      </c>
      <c r="G13" s="216" t="s">
        <v>304</v>
      </c>
      <c r="H13" s="216" t="s">
        <v>304</v>
      </c>
      <c r="I13" s="215">
        <v>5945.34</v>
      </c>
      <c r="J13" s="282" t="s">
        <v>376</v>
      </c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</row>
    <row r="14" spans="1:26" ht="37.5" customHeight="1" x14ac:dyDescent="0.2">
      <c r="A14" s="169"/>
      <c r="B14" s="208"/>
      <c r="C14" s="209"/>
      <c r="D14" s="207"/>
      <c r="E14" s="210" t="s">
        <v>322</v>
      </c>
      <c r="F14" s="215">
        <v>0</v>
      </c>
      <c r="G14" s="216" t="s">
        <v>304</v>
      </c>
      <c r="H14" s="216" t="s">
        <v>304</v>
      </c>
      <c r="I14" s="215">
        <v>0</v>
      </c>
      <c r="J14" s="211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</row>
    <row r="15" spans="1:26" ht="57" customHeight="1" x14ac:dyDescent="0.2">
      <c r="A15" s="169"/>
      <c r="B15" s="208"/>
      <c r="C15" s="209"/>
      <c r="D15" s="207"/>
      <c r="E15" s="210" t="s">
        <v>323</v>
      </c>
      <c r="F15" s="215">
        <v>2414.9</v>
      </c>
      <c r="G15" s="281" t="s">
        <v>304</v>
      </c>
      <c r="H15" s="216" t="s">
        <v>304</v>
      </c>
      <c r="I15" s="215">
        <v>2414.9</v>
      </c>
      <c r="J15" s="282" t="s">
        <v>376</v>
      </c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</row>
    <row r="16" spans="1:26" ht="57" customHeight="1" x14ac:dyDescent="0.2">
      <c r="A16" s="169"/>
      <c r="B16" s="208"/>
      <c r="C16" s="209"/>
      <c r="D16" s="207"/>
      <c r="E16" s="212" t="s">
        <v>324</v>
      </c>
      <c r="F16" s="215">
        <v>22528.71</v>
      </c>
      <c r="G16" s="216" t="s">
        <v>304</v>
      </c>
      <c r="H16" s="216" t="s">
        <v>304</v>
      </c>
      <c r="I16" s="215">
        <v>22528.71</v>
      </c>
      <c r="J16" s="282" t="s">
        <v>376</v>
      </c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44.25" customHeight="1" x14ac:dyDescent="0.2">
      <c r="A17" s="169"/>
      <c r="B17" s="208"/>
      <c r="C17" s="209"/>
      <c r="D17" s="207"/>
      <c r="E17" s="212" t="s">
        <v>325</v>
      </c>
      <c r="F17" s="215">
        <v>0</v>
      </c>
      <c r="G17" s="216" t="s">
        <v>304</v>
      </c>
      <c r="H17" s="216" t="s">
        <v>304</v>
      </c>
      <c r="I17" s="215">
        <v>0</v>
      </c>
      <c r="J17" s="211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</row>
    <row r="18" spans="1:26" ht="55.5" customHeight="1" x14ac:dyDescent="0.2">
      <c r="A18" s="169"/>
      <c r="B18" s="208"/>
      <c r="C18" s="209"/>
      <c r="D18" s="207"/>
      <c r="E18" s="212" t="s">
        <v>326</v>
      </c>
      <c r="F18" s="215">
        <v>2352.9499999999998</v>
      </c>
      <c r="G18" s="216" t="s">
        <v>304</v>
      </c>
      <c r="H18" s="216" t="s">
        <v>304</v>
      </c>
      <c r="I18" s="215">
        <v>2352.9499999999998</v>
      </c>
      <c r="J18" s="282" t="s">
        <v>376</v>
      </c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</row>
    <row r="19" spans="1:26" ht="55.5" customHeight="1" x14ac:dyDescent="0.2">
      <c r="A19" s="169"/>
      <c r="B19" s="208"/>
      <c r="C19" s="209"/>
      <c r="D19" s="207"/>
      <c r="E19" s="212" t="s">
        <v>327</v>
      </c>
      <c r="F19" s="215">
        <v>4394.57</v>
      </c>
      <c r="G19" s="216" t="s">
        <v>304</v>
      </c>
      <c r="H19" s="216" t="s">
        <v>304</v>
      </c>
      <c r="I19" s="215">
        <v>4394.57</v>
      </c>
      <c r="J19" s="282" t="s">
        <v>376</v>
      </c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</row>
    <row r="20" spans="1:26" ht="55.5" customHeight="1" x14ac:dyDescent="0.2">
      <c r="A20" s="169"/>
      <c r="B20" s="208"/>
      <c r="C20" s="209"/>
      <c r="D20" s="207"/>
      <c r="E20" s="212" t="s">
        <v>328</v>
      </c>
      <c r="F20" s="215">
        <v>11298.86</v>
      </c>
      <c r="G20" s="216" t="s">
        <v>304</v>
      </c>
      <c r="H20" s="216" t="s">
        <v>304</v>
      </c>
      <c r="I20" s="215">
        <v>11298.86</v>
      </c>
      <c r="J20" s="282" t="s">
        <v>376</v>
      </c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</row>
    <row r="21" spans="1:26" ht="55.5" customHeight="1" x14ac:dyDescent="0.2">
      <c r="A21" s="169"/>
      <c r="B21" s="208"/>
      <c r="C21" s="209"/>
      <c r="D21" s="207"/>
      <c r="E21" s="212" t="s">
        <v>329</v>
      </c>
      <c r="F21" s="215">
        <v>1654.75</v>
      </c>
      <c r="G21" s="216" t="s">
        <v>304</v>
      </c>
      <c r="H21" s="216" t="s">
        <v>304</v>
      </c>
      <c r="I21" s="215">
        <v>1654.75</v>
      </c>
      <c r="J21" s="282" t="s">
        <v>376</v>
      </c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</row>
    <row r="22" spans="1:26" ht="55.5" customHeight="1" x14ac:dyDescent="0.2">
      <c r="A22" s="169"/>
      <c r="B22" s="208"/>
      <c r="C22" s="209"/>
      <c r="D22" s="207"/>
      <c r="E22" s="212" t="s">
        <v>330</v>
      </c>
      <c r="F22" s="215">
        <v>5567.31</v>
      </c>
      <c r="G22" s="216" t="s">
        <v>304</v>
      </c>
      <c r="H22" s="216" t="s">
        <v>304</v>
      </c>
      <c r="I22" s="215">
        <v>5567.31</v>
      </c>
      <c r="J22" s="282" t="s">
        <v>376</v>
      </c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</row>
    <row r="23" spans="1:26" ht="55.5" customHeight="1" x14ac:dyDescent="0.2">
      <c r="A23" s="169"/>
      <c r="B23" s="208"/>
      <c r="C23" s="209"/>
      <c r="D23" s="207"/>
      <c r="E23" s="212" t="s">
        <v>331</v>
      </c>
      <c r="F23" s="215">
        <v>2269.59</v>
      </c>
      <c r="G23" s="216" t="s">
        <v>304</v>
      </c>
      <c r="H23" s="216" t="s">
        <v>304</v>
      </c>
      <c r="I23" s="215">
        <v>2269.59</v>
      </c>
      <c r="J23" s="282" t="s">
        <v>376</v>
      </c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</row>
    <row r="24" spans="1:26" ht="55.5" customHeight="1" x14ac:dyDescent="0.2">
      <c r="A24" s="169"/>
      <c r="B24" s="208"/>
      <c r="C24" s="209"/>
      <c r="D24" s="207"/>
      <c r="E24" s="212" t="s">
        <v>332</v>
      </c>
      <c r="F24" s="215">
        <v>2539.38</v>
      </c>
      <c r="G24" s="216" t="s">
        <v>304</v>
      </c>
      <c r="H24" s="216" t="s">
        <v>304</v>
      </c>
      <c r="I24" s="215">
        <v>2539.38</v>
      </c>
      <c r="J24" s="282" t="s">
        <v>376</v>
      </c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</row>
    <row r="25" spans="1:26" ht="55.5" customHeight="1" x14ac:dyDescent="0.2">
      <c r="A25" s="169"/>
      <c r="B25" s="208"/>
      <c r="C25" s="209"/>
      <c r="D25" s="207"/>
      <c r="E25" s="212" t="s">
        <v>333</v>
      </c>
      <c r="F25" s="215">
        <v>2374.75</v>
      </c>
      <c r="G25" s="216" t="s">
        <v>304</v>
      </c>
      <c r="H25" s="216" t="s">
        <v>304</v>
      </c>
      <c r="I25" s="215">
        <v>2374.75</v>
      </c>
      <c r="J25" s="282" t="s">
        <v>376</v>
      </c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</row>
    <row r="26" spans="1:26" ht="56.25" customHeight="1" x14ac:dyDescent="0.2">
      <c r="A26" s="169"/>
      <c r="B26" s="208"/>
      <c r="C26" s="209"/>
      <c r="D26" s="207"/>
      <c r="E26" s="212" t="s">
        <v>334</v>
      </c>
      <c r="F26" s="215">
        <v>2188.1999999999998</v>
      </c>
      <c r="G26" s="216" t="s">
        <v>304</v>
      </c>
      <c r="H26" s="216" t="s">
        <v>304</v>
      </c>
      <c r="I26" s="215">
        <v>2188.1999999999998</v>
      </c>
      <c r="J26" s="282" t="s">
        <v>376</v>
      </c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</row>
    <row r="27" spans="1:26" ht="56.25" customHeight="1" x14ac:dyDescent="0.2">
      <c r="A27" s="169"/>
      <c r="B27" s="208"/>
      <c r="C27" s="209"/>
      <c r="D27" s="207"/>
      <c r="E27" s="212" t="s">
        <v>335</v>
      </c>
      <c r="F27" s="215">
        <v>6245.32</v>
      </c>
      <c r="G27" s="216" t="s">
        <v>304</v>
      </c>
      <c r="H27" s="216" t="s">
        <v>304</v>
      </c>
      <c r="I27" s="215">
        <v>6245.32</v>
      </c>
      <c r="J27" s="282" t="s">
        <v>376</v>
      </c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</row>
    <row r="28" spans="1:26" ht="56.25" customHeight="1" x14ac:dyDescent="0.2">
      <c r="A28" s="169"/>
      <c r="B28" s="208"/>
      <c r="C28" s="209"/>
      <c r="D28" s="207"/>
      <c r="E28" s="212" t="s">
        <v>336</v>
      </c>
      <c r="F28" s="215">
        <v>11264.35</v>
      </c>
      <c r="G28" s="216" t="s">
        <v>304</v>
      </c>
      <c r="H28" s="216" t="s">
        <v>304</v>
      </c>
      <c r="I28" s="215">
        <v>11264.35</v>
      </c>
      <c r="J28" s="282" t="s">
        <v>376</v>
      </c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</row>
    <row r="29" spans="1:26" ht="56.25" customHeight="1" x14ac:dyDescent="0.2">
      <c r="A29" s="169"/>
      <c r="B29" s="208"/>
      <c r="C29" s="209"/>
      <c r="D29" s="207"/>
      <c r="E29" s="212" t="s">
        <v>337</v>
      </c>
      <c r="F29" s="215">
        <v>13739.53</v>
      </c>
      <c r="G29" s="216" t="s">
        <v>304</v>
      </c>
      <c r="H29" s="216" t="s">
        <v>304</v>
      </c>
      <c r="I29" s="215">
        <v>13739.53</v>
      </c>
      <c r="J29" s="282" t="s">
        <v>376</v>
      </c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</row>
    <row r="30" spans="1:26" ht="56.25" customHeight="1" x14ac:dyDescent="0.2">
      <c r="A30" s="169"/>
      <c r="B30" s="208"/>
      <c r="C30" s="209"/>
      <c r="D30" s="207"/>
      <c r="E30" s="212" t="s">
        <v>338</v>
      </c>
      <c r="F30" s="215">
        <v>7305</v>
      </c>
      <c r="G30" s="216" t="s">
        <v>304</v>
      </c>
      <c r="H30" s="216" t="s">
        <v>304</v>
      </c>
      <c r="I30" s="215">
        <v>7305</v>
      </c>
      <c r="J30" s="282" t="s">
        <v>376</v>
      </c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</row>
    <row r="31" spans="1:26" ht="56.25" customHeight="1" x14ac:dyDescent="0.2">
      <c r="A31" s="169"/>
      <c r="B31" s="208"/>
      <c r="C31" s="209"/>
      <c r="D31" s="207"/>
      <c r="E31" s="212" t="s">
        <v>339</v>
      </c>
      <c r="F31" s="215">
        <v>16739.53</v>
      </c>
      <c r="G31" s="216" t="s">
        <v>304</v>
      </c>
      <c r="H31" s="216" t="s">
        <v>304</v>
      </c>
      <c r="I31" s="215">
        <v>16739.53</v>
      </c>
      <c r="J31" s="282" t="s">
        <v>376</v>
      </c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</row>
    <row r="32" spans="1:26" ht="56.25" customHeight="1" x14ac:dyDescent="0.2">
      <c r="A32" s="169"/>
      <c r="B32" s="208"/>
      <c r="C32" s="209"/>
      <c r="D32" s="207"/>
      <c r="E32" s="212" t="s">
        <v>340</v>
      </c>
      <c r="F32" s="215">
        <v>2640.82</v>
      </c>
      <c r="G32" s="216" t="s">
        <v>304</v>
      </c>
      <c r="H32" s="216" t="s">
        <v>304</v>
      </c>
      <c r="I32" s="215">
        <v>2640.82</v>
      </c>
      <c r="J32" s="282" t="s">
        <v>376</v>
      </c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</row>
    <row r="33" spans="1:26" ht="56.25" customHeight="1" x14ac:dyDescent="0.2">
      <c r="A33" s="169"/>
      <c r="B33" s="208"/>
      <c r="C33" s="209"/>
      <c r="D33" s="207"/>
      <c r="E33" s="212" t="s">
        <v>341</v>
      </c>
      <c r="F33" s="215">
        <v>5368.43</v>
      </c>
      <c r="G33" s="216" t="s">
        <v>304</v>
      </c>
      <c r="H33" s="216" t="s">
        <v>304</v>
      </c>
      <c r="I33" s="215">
        <v>5368.43</v>
      </c>
      <c r="J33" s="282" t="s">
        <v>376</v>
      </c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</row>
    <row r="34" spans="1:26" ht="56.25" customHeight="1" x14ac:dyDescent="0.2">
      <c r="A34" s="169"/>
      <c r="B34" s="208"/>
      <c r="C34" s="209"/>
      <c r="D34" s="207"/>
      <c r="E34" s="212" t="s">
        <v>342</v>
      </c>
      <c r="F34" s="215">
        <v>7923.83</v>
      </c>
      <c r="G34" s="216" t="s">
        <v>304</v>
      </c>
      <c r="H34" s="216" t="s">
        <v>304</v>
      </c>
      <c r="I34" s="215">
        <v>7923.83</v>
      </c>
      <c r="J34" s="282" t="s">
        <v>376</v>
      </c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</row>
    <row r="35" spans="1:26" ht="56.25" customHeight="1" x14ac:dyDescent="0.2">
      <c r="A35" s="169"/>
      <c r="B35" s="208"/>
      <c r="C35" s="209"/>
      <c r="D35" s="207"/>
      <c r="E35" s="212" t="s">
        <v>343</v>
      </c>
      <c r="F35" s="215">
        <v>1736.32</v>
      </c>
      <c r="G35" s="216" t="s">
        <v>304</v>
      </c>
      <c r="H35" s="216" t="s">
        <v>304</v>
      </c>
      <c r="I35" s="215">
        <v>1736.32</v>
      </c>
      <c r="J35" s="282" t="s">
        <v>376</v>
      </c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</row>
    <row r="36" spans="1:26" ht="56.25" customHeight="1" x14ac:dyDescent="0.2">
      <c r="A36" s="169"/>
      <c r="B36" s="208"/>
      <c r="C36" s="209"/>
      <c r="D36" s="207"/>
      <c r="E36" s="212" t="s">
        <v>344</v>
      </c>
      <c r="F36" s="215">
        <v>2645.69</v>
      </c>
      <c r="G36" s="216" t="s">
        <v>304</v>
      </c>
      <c r="H36" s="216" t="s">
        <v>304</v>
      </c>
      <c r="I36" s="215">
        <v>2645.69</v>
      </c>
      <c r="J36" s="282" t="s">
        <v>376</v>
      </c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</row>
    <row r="37" spans="1:26" ht="56.25" customHeight="1" x14ac:dyDescent="0.2">
      <c r="A37" s="169"/>
      <c r="B37" s="208"/>
      <c r="C37" s="209"/>
      <c r="D37" s="207"/>
      <c r="E37" s="212" t="s">
        <v>345</v>
      </c>
      <c r="F37" s="215">
        <v>1777.11</v>
      </c>
      <c r="G37" s="216" t="s">
        <v>304</v>
      </c>
      <c r="H37" s="216" t="s">
        <v>304</v>
      </c>
      <c r="I37" s="215">
        <v>1777.11</v>
      </c>
      <c r="J37" s="282" t="s">
        <v>376</v>
      </c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</row>
    <row r="38" spans="1:26" ht="54.75" customHeight="1" x14ac:dyDescent="0.2">
      <c r="A38" s="169"/>
      <c r="B38" s="208"/>
      <c r="C38" s="209"/>
      <c r="D38" s="207"/>
      <c r="E38" s="212" t="s">
        <v>346</v>
      </c>
      <c r="F38" s="215">
        <v>2064.7600000000002</v>
      </c>
      <c r="G38" s="216" t="s">
        <v>304</v>
      </c>
      <c r="H38" s="216" t="s">
        <v>304</v>
      </c>
      <c r="I38" s="215">
        <v>2064.7600000000002</v>
      </c>
      <c r="J38" s="282" t="s">
        <v>376</v>
      </c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</row>
    <row r="39" spans="1:26" ht="54.75" customHeight="1" x14ac:dyDescent="0.2">
      <c r="A39" s="169"/>
      <c r="B39" s="208"/>
      <c r="C39" s="209"/>
      <c r="D39" s="207"/>
      <c r="E39" s="212" t="s">
        <v>347</v>
      </c>
      <c r="F39" s="215">
        <v>3338.88</v>
      </c>
      <c r="G39" s="216" t="s">
        <v>304</v>
      </c>
      <c r="H39" s="216" t="s">
        <v>304</v>
      </c>
      <c r="I39" s="215">
        <v>3338.88</v>
      </c>
      <c r="J39" s="282" t="s">
        <v>376</v>
      </c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</row>
    <row r="40" spans="1:26" ht="54.75" customHeight="1" x14ac:dyDescent="0.2">
      <c r="A40" s="169"/>
      <c r="B40" s="208"/>
      <c r="C40" s="209"/>
      <c r="D40" s="207"/>
      <c r="E40" s="212" t="s">
        <v>348</v>
      </c>
      <c r="F40" s="215">
        <v>1777.11</v>
      </c>
      <c r="G40" s="216" t="s">
        <v>304</v>
      </c>
      <c r="H40" s="216" t="s">
        <v>304</v>
      </c>
      <c r="I40" s="215">
        <v>1777.11</v>
      </c>
      <c r="J40" s="282" t="s">
        <v>376</v>
      </c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</row>
    <row r="41" spans="1:26" ht="57" customHeight="1" x14ac:dyDescent="0.2">
      <c r="A41" s="169"/>
      <c r="B41" s="208"/>
      <c r="C41" s="209"/>
      <c r="D41" s="207"/>
      <c r="E41" s="212" t="s">
        <v>349</v>
      </c>
      <c r="F41" s="215">
        <v>1407.86</v>
      </c>
      <c r="G41" s="216" t="s">
        <v>304</v>
      </c>
      <c r="H41" s="216" t="s">
        <v>304</v>
      </c>
      <c r="I41" s="215">
        <v>1407.86</v>
      </c>
      <c r="J41" s="282" t="s">
        <v>376</v>
      </c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</row>
    <row r="42" spans="1:26" ht="57" customHeight="1" x14ac:dyDescent="0.2">
      <c r="A42" s="169"/>
      <c r="B42" s="208"/>
      <c r="C42" s="209"/>
      <c r="D42" s="207"/>
      <c r="E42" s="212" t="s">
        <v>350</v>
      </c>
      <c r="F42" s="215">
        <v>2540.44</v>
      </c>
      <c r="G42" s="216" t="s">
        <v>304</v>
      </c>
      <c r="H42" s="216" t="s">
        <v>304</v>
      </c>
      <c r="I42" s="215">
        <v>2540.44</v>
      </c>
      <c r="J42" s="282" t="s">
        <v>376</v>
      </c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</row>
    <row r="43" spans="1:26" ht="57" customHeight="1" x14ac:dyDescent="0.2">
      <c r="A43" s="169"/>
      <c r="B43" s="208"/>
      <c r="C43" s="209"/>
      <c r="D43" s="207"/>
      <c r="E43" s="212" t="s">
        <v>351</v>
      </c>
      <c r="F43" s="215">
        <v>4584.13</v>
      </c>
      <c r="G43" s="216" t="s">
        <v>304</v>
      </c>
      <c r="H43" s="216" t="s">
        <v>304</v>
      </c>
      <c r="I43" s="215">
        <v>4584.13</v>
      </c>
      <c r="J43" s="282" t="s">
        <v>376</v>
      </c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</row>
    <row r="44" spans="1:26" ht="57" customHeight="1" x14ac:dyDescent="0.2">
      <c r="A44" s="169"/>
      <c r="B44" s="208"/>
      <c r="C44" s="209"/>
      <c r="D44" s="207"/>
      <c r="E44" s="212" t="s">
        <v>352</v>
      </c>
      <c r="F44" s="215">
        <v>509.57</v>
      </c>
      <c r="G44" s="216" t="s">
        <v>304</v>
      </c>
      <c r="H44" s="216" t="s">
        <v>304</v>
      </c>
      <c r="I44" s="215">
        <v>509.57</v>
      </c>
      <c r="J44" s="282" t="s">
        <v>376</v>
      </c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</row>
    <row r="45" spans="1:26" ht="54.75" customHeight="1" x14ac:dyDescent="0.2">
      <c r="A45" s="169"/>
      <c r="B45" s="208"/>
      <c r="C45" s="209"/>
      <c r="D45" s="207"/>
      <c r="E45" s="212" t="s">
        <v>353</v>
      </c>
      <c r="F45" s="215">
        <v>6336</v>
      </c>
      <c r="G45" s="216" t="s">
        <v>304</v>
      </c>
      <c r="H45" s="216" t="s">
        <v>304</v>
      </c>
      <c r="I45" s="215">
        <v>6336</v>
      </c>
      <c r="J45" s="282" t="s">
        <v>376</v>
      </c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</row>
    <row r="46" spans="1:26" ht="54.75" customHeight="1" x14ac:dyDescent="0.2">
      <c r="A46" s="169"/>
      <c r="B46" s="208"/>
      <c r="C46" s="209"/>
      <c r="D46" s="207"/>
      <c r="E46" s="212" t="s">
        <v>354</v>
      </c>
      <c r="F46" s="215">
        <v>1633.28</v>
      </c>
      <c r="G46" s="216" t="s">
        <v>304</v>
      </c>
      <c r="H46" s="216" t="s">
        <v>304</v>
      </c>
      <c r="I46" s="215">
        <v>1633.28</v>
      </c>
      <c r="J46" s="282" t="s">
        <v>376</v>
      </c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</row>
    <row r="47" spans="1:26" ht="54.75" customHeight="1" x14ac:dyDescent="0.2">
      <c r="A47" s="169"/>
      <c r="B47" s="208"/>
      <c r="C47" s="209"/>
      <c r="D47" s="207"/>
      <c r="E47" s="212" t="s">
        <v>355</v>
      </c>
      <c r="F47" s="215">
        <v>2064.7600000000002</v>
      </c>
      <c r="G47" s="216" t="s">
        <v>304</v>
      </c>
      <c r="H47" s="216" t="s">
        <v>304</v>
      </c>
      <c r="I47" s="215">
        <v>2064.7600000000002</v>
      </c>
      <c r="J47" s="282" t="s">
        <v>376</v>
      </c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</row>
    <row r="48" spans="1:26" ht="54.75" customHeight="1" x14ac:dyDescent="0.2">
      <c r="A48" s="169"/>
      <c r="B48" s="208"/>
      <c r="C48" s="209"/>
      <c r="D48" s="207"/>
      <c r="E48" s="212" t="s">
        <v>356</v>
      </c>
      <c r="F48" s="215">
        <v>2064.7600000000002</v>
      </c>
      <c r="G48" s="216" t="s">
        <v>304</v>
      </c>
      <c r="H48" s="216" t="s">
        <v>304</v>
      </c>
      <c r="I48" s="215">
        <v>2064.7600000000002</v>
      </c>
      <c r="J48" s="282" t="s">
        <v>376</v>
      </c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</row>
    <row r="49" spans="1:26" ht="54.75" customHeight="1" x14ac:dyDescent="0.2">
      <c r="A49" s="169"/>
      <c r="B49" s="208"/>
      <c r="C49" s="209"/>
      <c r="D49" s="207"/>
      <c r="E49" s="212" t="s">
        <v>357</v>
      </c>
      <c r="F49" s="215">
        <v>1633.28</v>
      </c>
      <c r="G49" s="216" t="s">
        <v>304</v>
      </c>
      <c r="H49" s="216" t="s">
        <v>304</v>
      </c>
      <c r="I49" s="215">
        <v>1633.28</v>
      </c>
      <c r="J49" s="282" t="s">
        <v>376</v>
      </c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</row>
    <row r="50" spans="1:26" ht="42" customHeight="1" x14ac:dyDescent="0.2">
      <c r="A50" s="169"/>
      <c r="B50" s="208"/>
      <c r="C50" s="209"/>
      <c r="D50" s="207"/>
      <c r="E50" s="212" t="s">
        <v>358</v>
      </c>
      <c r="F50" s="215">
        <v>0</v>
      </c>
      <c r="G50" s="216" t="s">
        <v>304</v>
      </c>
      <c r="H50" s="216" t="s">
        <v>304</v>
      </c>
      <c r="I50" s="215">
        <v>0</v>
      </c>
      <c r="J50" s="211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</row>
    <row r="51" spans="1:26" ht="57" customHeight="1" x14ac:dyDescent="0.2">
      <c r="A51" s="169"/>
      <c r="B51" s="208"/>
      <c r="C51" s="209"/>
      <c r="D51" s="207"/>
      <c r="E51" s="212" t="s">
        <v>359</v>
      </c>
      <c r="F51" s="215">
        <v>1407.86</v>
      </c>
      <c r="G51" s="216" t="s">
        <v>304</v>
      </c>
      <c r="H51" s="216" t="s">
        <v>304</v>
      </c>
      <c r="I51" s="215">
        <v>1407.86</v>
      </c>
      <c r="J51" s="282" t="s">
        <v>376</v>
      </c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</row>
    <row r="52" spans="1:26" ht="57" customHeight="1" x14ac:dyDescent="0.2">
      <c r="A52" s="169"/>
      <c r="B52" s="208"/>
      <c r="C52" s="209"/>
      <c r="D52" s="207"/>
      <c r="E52" s="212" t="s">
        <v>360</v>
      </c>
      <c r="F52" s="215">
        <v>15259.53</v>
      </c>
      <c r="G52" s="216" t="s">
        <v>304</v>
      </c>
      <c r="H52" s="216" t="s">
        <v>304</v>
      </c>
      <c r="I52" s="215">
        <v>15259.53</v>
      </c>
      <c r="J52" s="282" t="s">
        <v>376</v>
      </c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  <c r="Y52" s="164"/>
      <c r="Z52" s="164"/>
    </row>
    <row r="53" spans="1:26" ht="57" customHeight="1" x14ac:dyDescent="0.2">
      <c r="A53" s="169"/>
      <c r="B53" s="208"/>
      <c r="C53" s="209"/>
      <c r="D53" s="207"/>
      <c r="E53" s="212" t="s">
        <v>361</v>
      </c>
      <c r="F53" s="215">
        <v>4200.79</v>
      </c>
      <c r="G53" s="216" t="s">
        <v>304</v>
      </c>
      <c r="H53" s="216" t="s">
        <v>304</v>
      </c>
      <c r="I53" s="215">
        <v>4200.79</v>
      </c>
      <c r="J53" s="282" t="s">
        <v>376</v>
      </c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</row>
    <row r="54" spans="1:26" ht="57" customHeight="1" x14ac:dyDescent="0.2">
      <c r="A54" s="169"/>
      <c r="B54" s="208"/>
      <c r="C54" s="209"/>
      <c r="D54" s="207"/>
      <c r="E54" s="212" t="s">
        <v>362</v>
      </c>
      <c r="F54" s="215">
        <v>1809.57</v>
      </c>
      <c r="G54" s="216" t="s">
        <v>304</v>
      </c>
      <c r="H54" s="216" t="s">
        <v>304</v>
      </c>
      <c r="I54" s="215">
        <v>1809.57</v>
      </c>
      <c r="J54" s="282" t="s">
        <v>376</v>
      </c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</row>
    <row r="55" spans="1:26" ht="57" customHeight="1" x14ac:dyDescent="0.2">
      <c r="A55" s="169"/>
      <c r="B55" s="208"/>
      <c r="C55" s="209"/>
      <c r="D55" s="207"/>
      <c r="E55" s="212" t="s">
        <v>363</v>
      </c>
      <c r="F55" s="215">
        <v>4717.7</v>
      </c>
      <c r="G55" s="216" t="s">
        <v>304</v>
      </c>
      <c r="H55" s="216" t="s">
        <v>304</v>
      </c>
      <c r="I55" s="215">
        <v>4717.7</v>
      </c>
      <c r="J55" s="282" t="s">
        <v>376</v>
      </c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</row>
    <row r="56" spans="1:26" ht="57" customHeight="1" x14ac:dyDescent="0.2">
      <c r="A56" s="169"/>
      <c r="B56" s="208"/>
      <c r="C56" s="209"/>
      <c r="D56" s="207"/>
      <c r="E56" s="212" t="s">
        <v>364</v>
      </c>
      <c r="F56" s="215">
        <v>0</v>
      </c>
      <c r="G56" s="216" t="s">
        <v>304</v>
      </c>
      <c r="H56" s="216" t="s">
        <v>304</v>
      </c>
      <c r="I56" s="215">
        <v>0</v>
      </c>
      <c r="J56" s="282" t="s">
        <v>376</v>
      </c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</row>
    <row r="57" spans="1:26" ht="57" customHeight="1" x14ac:dyDescent="0.2">
      <c r="A57" s="169"/>
      <c r="B57" s="208"/>
      <c r="C57" s="209"/>
      <c r="D57" s="207"/>
      <c r="E57" s="212" t="s">
        <v>365</v>
      </c>
      <c r="F57" s="215">
        <v>2362.4699999999998</v>
      </c>
      <c r="G57" s="216" t="s">
        <v>304</v>
      </c>
      <c r="H57" s="216" t="s">
        <v>304</v>
      </c>
      <c r="I57" s="215">
        <v>2362.4699999999998</v>
      </c>
      <c r="J57" s="282" t="s">
        <v>376</v>
      </c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</row>
    <row r="58" spans="1:26" ht="57" customHeight="1" x14ac:dyDescent="0.2">
      <c r="A58" s="169"/>
      <c r="B58" s="208"/>
      <c r="C58" s="209"/>
      <c r="D58" s="207"/>
      <c r="E58" s="212" t="s">
        <v>366</v>
      </c>
      <c r="F58" s="215">
        <v>1818.97</v>
      </c>
      <c r="G58" s="216" t="s">
        <v>304</v>
      </c>
      <c r="H58" s="216" t="s">
        <v>304</v>
      </c>
      <c r="I58" s="215">
        <v>1818.97</v>
      </c>
      <c r="J58" s="282" t="s">
        <v>376</v>
      </c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</row>
    <row r="59" spans="1:26" ht="44.25" customHeight="1" x14ac:dyDescent="0.2">
      <c r="A59" s="169"/>
      <c r="B59" s="208"/>
      <c r="C59" s="209"/>
      <c r="D59" s="207"/>
      <c r="E59" s="212" t="s">
        <v>367</v>
      </c>
      <c r="F59" s="215">
        <v>0</v>
      </c>
      <c r="G59" s="216" t="s">
        <v>304</v>
      </c>
      <c r="H59" s="216" t="s">
        <v>304</v>
      </c>
      <c r="I59" s="215">
        <v>0</v>
      </c>
      <c r="J59" s="211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</row>
    <row r="60" spans="1:26" ht="55.5" customHeight="1" x14ac:dyDescent="0.2">
      <c r="A60" s="169"/>
      <c r="B60" s="208"/>
      <c r="C60" s="209"/>
      <c r="D60" s="207"/>
      <c r="E60" s="212" t="s">
        <v>368</v>
      </c>
      <c r="F60" s="215">
        <v>3152.98</v>
      </c>
      <c r="G60" s="216" t="s">
        <v>304</v>
      </c>
      <c r="H60" s="216" t="s">
        <v>304</v>
      </c>
      <c r="I60" s="215">
        <v>3152.98</v>
      </c>
      <c r="J60" s="282" t="s">
        <v>376</v>
      </c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</row>
    <row r="61" spans="1:26" ht="63" customHeight="1" x14ac:dyDescent="0.2">
      <c r="A61" s="169"/>
      <c r="B61" s="208"/>
      <c r="C61" s="209"/>
      <c r="D61" s="207"/>
      <c r="E61" s="213" t="s">
        <v>369</v>
      </c>
      <c r="F61" s="215">
        <v>652.98</v>
      </c>
      <c r="G61" s="216" t="s">
        <v>304</v>
      </c>
      <c r="H61" s="216" t="s">
        <v>304</v>
      </c>
      <c r="I61" s="215">
        <v>652.98</v>
      </c>
      <c r="J61" s="282" t="s">
        <v>376</v>
      </c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</row>
    <row r="62" spans="1:26" ht="81.75" customHeight="1" x14ac:dyDescent="0.2">
      <c r="A62" s="169"/>
      <c r="B62" s="208"/>
      <c r="C62" s="209"/>
      <c r="D62" s="207"/>
      <c r="E62" s="214" t="s">
        <v>306</v>
      </c>
      <c r="F62" s="215">
        <v>48365.78</v>
      </c>
      <c r="G62" s="216" t="s">
        <v>304</v>
      </c>
      <c r="H62" s="216" t="s">
        <v>304</v>
      </c>
      <c r="I62" s="215">
        <v>48365.78</v>
      </c>
      <c r="J62" s="211" t="s">
        <v>305</v>
      </c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</row>
    <row r="63" spans="1:26" ht="68.25" customHeight="1" x14ac:dyDescent="0.2">
      <c r="A63" s="169"/>
      <c r="B63" s="208"/>
      <c r="C63" s="209"/>
      <c r="D63" s="207"/>
      <c r="E63" s="211" t="s">
        <v>307</v>
      </c>
      <c r="F63" s="215">
        <v>4030.47</v>
      </c>
      <c r="G63" s="216" t="s">
        <v>304</v>
      </c>
      <c r="H63" s="216" t="s">
        <v>304</v>
      </c>
      <c r="I63" s="215">
        <f>F63</f>
        <v>4030.47</v>
      </c>
      <c r="J63" s="211" t="s">
        <v>308</v>
      </c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66.75" customHeight="1" x14ac:dyDescent="0.2">
      <c r="A64" s="169"/>
      <c r="B64" s="208"/>
      <c r="C64" s="209"/>
      <c r="D64" s="207"/>
      <c r="E64" s="211" t="s">
        <v>311</v>
      </c>
      <c r="F64" s="215">
        <v>631.24</v>
      </c>
      <c r="G64" s="211"/>
      <c r="H64" s="211"/>
      <c r="I64" s="215">
        <f t="shared" ref="I64:I65" si="0">F64</f>
        <v>631.24</v>
      </c>
      <c r="J64" s="211" t="s">
        <v>313</v>
      </c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</row>
    <row r="65" spans="1:26" ht="66.75" customHeight="1" x14ac:dyDescent="0.2">
      <c r="A65" s="169"/>
      <c r="B65" s="208"/>
      <c r="C65" s="209"/>
      <c r="D65" s="207"/>
      <c r="E65" s="211" t="s">
        <v>312</v>
      </c>
      <c r="F65" s="215">
        <v>1472.9</v>
      </c>
      <c r="G65" s="211"/>
      <c r="H65" s="211"/>
      <c r="I65" s="215">
        <f t="shared" si="0"/>
        <v>1472.9</v>
      </c>
      <c r="J65" s="211" t="s">
        <v>314</v>
      </c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</row>
    <row r="66" spans="1:26" ht="55.5" customHeight="1" x14ac:dyDescent="0.2">
      <c r="A66" s="169"/>
      <c r="B66" s="219" t="s">
        <v>57</v>
      </c>
      <c r="C66" s="211" t="s">
        <v>56</v>
      </c>
      <c r="D66" s="215">
        <v>58463.22</v>
      </c>
      <c r="E66" s="211" t="s">
        <v>309</v>
      </c>
      <c r="F66" s="215">
        <v>58463.22</v>
      </c>
      <c r="G66" s="216" t="s">
        <v>304</v>
      </c>
      <c r="H66" s="216" t="s">
        <v>304</v>
      </c>
      <c r="I66" s="215">
        <v>58463.22</v>
      </c>
      <c r="J66" s="211" t="s">
        <v>310</v>
      </c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</row>
    <row r="67" spans="1:26" ht="15" customHeight="1" x14ac:dyDescent="0.2">
      <c r="A67" s="169"/>
      <c r="B67" s="169"/>
      <c r="C67" s="170"/>
      <c r="D67" s="171"/>
      <c r="E67" s="170"/>
      <c r="F67" s="171"/>
      <c r="G67" s="170"/>
      <c r="H67" s="170"/>
      <c r="I67" s="171"/>
      <c r="J67" s="170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</row>
    <row r="68" spans="1:26" ht="15" customHeight="1" x14ac:dyDescent="0.25">
      <c r="A68" s="172"/>
      <c r="B68" s="274" t="s">
        <v>143</v>
      </c>
      <c r="C68" s="275"/>
      <c r="D68" s="173">
        <f>SUM(D11:D67)</f>
        <v>327161.87</v>
      </c>
      <c r="E68" s="174"/>
      <c r="F68" s="173">
        <f>SUM(F11:F67)</f>
        <v>327161.87</v>
      </c>
      <c r="G68" s="174"/>
      <c r="H68" s="174"/>
      <c r="I68" s="173">
        <f>SUM(I11:I67)</f>
        <v>327161.87</v>
      </c>
      <c r="J68" s="174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</row>
    <row r="69" spans="1:26" s="227" customFormat="1" ht="15" customHeight="1" x14ac:dyDescent="0.25">
      <c r="A69" s="172"/>
      <c r="B69" s="228"/>
      <c r="C69" s="229"/>
      <c r="D69" s="230"/>
      <c r="E69" s="231"/>
      <c r="F69" s="230"/>
      <c r="G69" s="231"/>
      <c r="H69" s="231"/>
      <c r="I69" s="230"/>
      <c r="J69" s="231"/>
      <c r="K69" s="175"/>
      <c r="L69" s="175"/>
      <c r="M69" s="175"/>
      <c r="N69" s="175"/>
      <c r="O69" s="175"/>
      <c r="P69" s="175"/>
      <c r="Q69" s="175"/>
      <c r="R69" s="175"/>
      <c r="S69" s="175"/>
      <c r="T69" s="175"/>
      <c r="U69" s="175"/>
      <c r="V69" s="175"/>
      <c r="W69" s="175"/>
      <c r="X69" s="175"/>
      <c r="Y69" s="175"/>
      <c r="Z69" s="175"/>
    </row>
    <row r="70" spans="1:26" ht="14.25" customHeight="1" x14ac:dyDescent="0.2">
      <c r="A70" s="162"/>
      <c r="B70" s="162"/>
      <c r="C70" s="162"/>
      <c r="D70" s="163"/>
      <c r="E70" s="162"/>
      <c r="F70" s="163"/>
      <c r="G70" s="162"/>
      <c r="H70" s="162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</row>
    <row r="71" spans="1:26" ht="44.25" customHeight="1" x14ac:dyDescent="0.2">
      <c r="A71" s="166"/>
      <c r="B71" s="276" t="s">
        <v>144</v>
      </c>
      <c r="C71" s="275"/>
      <c r="D71" s="277"/>
      <c r="E71" s="278" t="s">
        <v>134</v>
      </c>
      <c r="F71" s="275"/>
      <c r="G71" s="275"/>
      <c r="H71" s="275"/>
      <c r="I71" s="275"/>
      <c r="J71" s="277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</row>
    <row r="72" spans="1:26" ht="78.75" customHeight="1" x14ac:dyDescent="0.2">
      <c r="A72" s="167" t="s">
        <v>135</v>
      </c>
      <c r="B72" s="167" t="s">
        <v>136</v>
      </c>
      <c r="C72" s="167" t="s">
        <v>5</v>
      </c>
      <c r="D72" s="168" t="s">
        <v>137</v>
      </c>
      <c r="E72" s="167" t="s">
        <v>138</v>
      </c>
      <c r="F72" s="168" t="s">
        <v>137</v>
      </c>
      <c r="G72" s="167" t="s">
        <v>139</v>
      </c>
      <c r="H72" s="167" t="s">
        <v>140</v>
      </c>
      <c r="I72" s="167" t="s">
        <v>141</v>
      </c>
      <c r="J72" s="167" t="s">
        <v>142</v>
      </c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</row>
    <row r="73" spans="1:26" ht="56.25" customHeight="1" x14ac:dyDescent="0.2">
      <c r="A73" s="169"/>
      <c r="B73" s="208" t="s">
        <v>35</v>
      </c>
      <c r="C73" s="211" t="s">
        <v>318</v>
      </c>
      <c r="D73" s="215">
        <v>541165.6</v>
      </c>
      <c r="E73" s="210" t="s">
        <v>319</v>
      </c>
      <c r="F73" s="215">
        <v>4507.74</v>
      </c>
      <c r="G73" s="216" t="s">
        <v>304</v>
      </c>
      <c r="H73" s="216" t="s">
        <v>304</v>
      </c>
      <c r="I73" s="215">
        <v>4507.74</v>
      </c>
      <c r="J73" s="282" t="s">
        <v>376</v>
      </c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</row>
    <row r="74" spans="1:26" ht="56.25" customHeight="1" x14ac:dyDescent="0.2">
      <c r="A74" s="169"/>
      <c r="B74" s="208"/>
      <c r="C74" s="209"/>
      <c r="D74" s="207"/>
      <c r="E74" s="210" t="s">
        <v>320</v>
      </c>
      <c r="F74" s="215">
        <v>5940.24</v>
      </c>
      <c r="G74" s="216" t="s">
        <v>304</v>
      </c>
      <c r="H74" s="216" t="s">
        <v>304</v>
      </c>
      <c r="I74" s="215">
        <v>5940.24</v>
      </c>
      <c r="J74" s="282" t="s">
        <v>376</v>
      </c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</row>
    <row r="75" spans="1:26" ht="56.25" customHeight="1" x14ac:dyDescent="0.2">
      <c r="A75" s="169"/>
      <c r="B75" s="208"/>
      <c r="C75" s="209"/>
      <c r="D75" s="207"/>
      <c r="E75" s="210" t="s">
        <v>321</v>
      </c>
      <c r="F75" s="215">
        <v>5940.24</v>
      </c>
      <c r="G75" s="216" t="s">
        <v>304</v>
      </c>
      <c r="H75" s="216" t="s">
        <v>304</v>
      </c>
      <c r="I75" s="215">
        <v>5940.24</v>
      </c>
      <c r="J75" s="282" t="s">
        <v>376</v>
      </c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</row>
    <row r="76" spans="1:26" ht="56.25" customHeight="1" x14ac:dyDescent="0.2">
      <c r="A76" s="169"/>
      <c r="B76" s="208"/>
      <c r="C76" s="209"/>
      <c r="D76" s="207"/>
      <c r="E76" s="210" t="s">
        <v>322</v>
      </c>
      <c r="F76" s="215">
        <v>2466.88</v>
      </c>
      <c r="G76" s="216" t="s">
        <v>304</v>
      </c>
      <c r="H76" s="216" t="s">
        <v>304</v>
      </c>
      <c r="I76" s="215">
        <v>2466.88</v>
      </c>
      <c r="J76" s="282" t="s">
        <v>376</v>
      </c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</row>
    <row r="77" spans="1:26" ht="56.25" customHeight="1" x14ac:dyDescent="0.2">
      <c r="A77" s="169"/>
      <c r="B77" s="208"/>
      <c r="C77" s="209"/>
      <c r="D77" s="207"/>
      <c r="E77" s="210" t="s">
        <v>323</v>
      </c>
      <c r="F77" s="215">
        <v>6435.99</v>
      </c>
      <c r="G77" s="216" t="s">
        <v>304</v>
      </c>
      <c r="H77" s="216" t="s">
        <v>304</v>
      </c>
      <c r="I77" s="215">
        <v>6435.99</v>
      </c>
      <c r="J77" s="282" t="s">
        <v>376</v>
      </c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</row>
    <row r="78" spans="1:26" ht="56.25" customHeight="1" x14ac:dyDescent="0.2">
      <c r="A78" s="169"/>
      <c r="B78" s="208"/>
      <c r="C78" s="209"/>
      <c r="D78" s="207"/>
      <c r="E78" s="212" t="s">
        <v>324</v>
      </c>
      <c r="F78" s="215">
        <v>22528.71</v>
      </c>
      <c r="G78" s="216" t="s">
        <v>304</v>
      </c>
      <c r="H78" s="216" t="s">
        <v>304</v>
      </c>
      <c r="I78" s="215">
        <v>22528.71</v>
      </c>
      <c r="J78" s="282" t="s">
        <v>376</v>
      </c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</row>
    <row r="79" spans="1:26" ht="56.25" customHeight="1" x14ac:dyDescent="0.2">
      <c r="A79" s="169"/>
      <c r="B79" s="208"/>
      <c r="C79" s="209"/>
      <c r="D79" s="207"/>
      <c r="E79" s="212" t="s">
        <v>325</v>
      </c>
      <c r="F79" s="215">
        <v>8781.57</v>
      </c>
      <c r="G79" s="216" t="s">
        <v>304</v>
      </c>
      <c r="H79" s="216" t="s">
        <v>304</v>
      </c>
      <c r="I79" s="215">
        <v>8781.57</v>
      </c>
      <c r="J79" s="282" t="s">
        <v>376</v>
      </c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</row>
    <row r="80" spans="1:26" ht="56.25" customHeight="1" x14ac:dyDescent="0.2">
      <c r="A80" s="169"/>
      <c r="B80" s="208"/>
      <c r="C80" s="209"/>
      <c r="D80" s="207"/>
      <c r="E80" s="212" t="s">
        <v>326</v>
      </c>
      <c r="F80" s="215">
        <v>6435.99</v>
      </c>
      <c r="G80" s="216" t="s">
        <v>304</v>
      </c>
      <c r="H80" s="216" t="s">
        <v>304</v>
      </c>
      <c r="I80" s="215">
        <v>6435.99</v>
      </c>
      <c r="J80" s="282" t="s">
        <v>376</v>
      </c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</row>
    <row r="81" spans="1:26" ht="56.25" customHeight="1" x14ac:dyDescent="0.2">
      <c r="A81" s="169"/>
      <c r="B81" s="208"/>
      <c r="C81" s="209"/>
      <c r="D81" s="207"/>
      <c r="E81" s="212" t="s">
        <v>327</v>
      </c>
      <c r="F81" s="215">
        <v>7948.41</v>
      </c>
      <c r="G81" s="216" t="s">
        <v>304</v>
      </c>
      <c r="H81" s="216" t="s">
        <v>304</v>
      </c>
      <c r="I81" s="215">
        <v>7948.41</v>
      </c>
      <c r="J81" s="282" t="s">
        <v>376</v>
      </c>
      <c r="K81" s="164"/>
      <c r="L81" s="164"/>
      <c r="M81" s="164"/>
      <c r="N81" s="164"/>
      <c r="O81" s="164"/>
      <c r="P81" s="164"/>
      <c r="Q81" s="164"/>
      <c r="R81" s="164"/>
      <c r="S81" s="164"/>
      <c r="T81" s="164"/>
      <c r="U81" s="164"/>
      <c r="V81" s="164"/>
      <c r="W81" s="164"/>
      <c r="X81" s="164"/>
      <c r="Y81" s="164"/>
      <c r="Z81" s="164"/>
    </row>
    <row r="82" spans="1:26" ht="56.25" customHeight="1" x14ac:dyDescent="0.2">
      <c r="A82" s="169"/>
      <c r="B82" s="208"/>
      <c r="C82" s="209"/>
      <c r="D82" s="207"/>
      <c r="E82" s="212" t="s">
        <v>328</v>
      </c>
      <c r="F82" s="215">
        <v>11293.77</v>
      </c>
      <c r="G82" s="216" t="s">
        <v>304</v>
      </c>
      <c r="H82" s="216" t="s">
        <v>304</v>
      </c>
      <c r="I82" s="215">
        <v>11293.77</v>
      </c>
      <c r="J82" s="282" t="s">
        <v>376</v>
      </c>
      <c r="K82" s="164"/>
      <c r="L82" s="164"/>
      <c r="M82" s="164"/>
      <c r="N82" s="164"/>
      <c r="O82" s="164"/>
      <c r="P82" s="164"/>
      <c r="Q82" s="164"/>
      <c r="R82" s="164"/>
      <c r="S82" s="164"/>
      <c r="T82" s="164"/>
      <c r="U82" s="164"/>
      <c r="V82" s="164"/>
      <c r="W82" s="164"/>
      <c r="X82" s="164"/>
      <c r="Y82" s="164"/>
      <c r="Z82" s="164"/>
    </row>
    <row r="83" spans="1:26" ht="56.25" customHeight="1" x14ac:dyDescent="0.2">
      <c r="A83" s="169"/>
      <c r="B83" s="208"/>
      <c r="C83" s="209"/>
      <c r="D83" s="207"/>
      <c r="E83" s="212" t="s">
        <v>329</v>
      </c>
      <c r="F83" s="215">
        <v>7509.57</v>
      </c>
      <c r="G83" s="216" t="s">
        <v>304</v>
      </c>
      <c r="H83" s="216" t="s">
        <v>304</v>
      </c>
      <c r="I83" s="215">
        <v>7509.57</v>
      </c>
      <c r="J83" s="282" t="s">
        <v>376</v>
      </c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</row>
    <row r="84" spans="1:26" ht="56.25" customHeight="1" x14ac:dyDescent="0.2">
      <c r="A84" s="169"/>
      <c r="B84" s="208"/>
      <c r="C84" s="209"/>
      <c r="D84" s="207"/>
      <c r="E84" s="212" t="s">
        <v>330</v>
      </c>
      <c r="F84" s="215">
        <v>11293.77</v>
      </c>
      <c r="G84" s="216" t="s">
        <v>304</v>
      </c>
      <c r="H84" s="216" t="s">
        <v>304</v>
      </c>
      <c r="I84" s="215">
        <v>11293.77</v>
      </c>
      <c r="J84" s="282" t="s">
        <v>376</v>
      </c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</row>
    <row r="85" spans="1:26" ht="56.25" customHeight="1" x14ac:dyDescent="0.2">
      <c r="A85" s="169"/>
      <c r="B85" s="208"/>
      <c r="C85" s="209"/>
      <c r="D85" s="207"/>
      <c r="E85" s="212" t="s">
        <v>331</v>
      </c>
      <c r="F85" s="215">
        <v>6435.99</v>
      </c>
      <c r="G85" s="216" t="s">
        <v>304</v>
      </c>
      <c r="H85" s="216" t="s">
        <v>304</v>
      </c>
      <c r="I85" s="215">
        <v>6435.99</v>
      </c>
      <c r="J85" s="282" t="s">
        <v>376</v>
      </c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</row>
    <row r="86" spans="1:26" ht="56.25" customHeight="1" x14ac:dyDescent="0.2">
      <c r="A86" s="169"/>
      <c r="B86" s="208"/>
      <c r="C86" s="209"/>
      <c r="D86" s="207"/>
      <c r="E86" s="212" t="s">
        <v>332</v>
      </c>
      <c r="F86" s="215">
        <v>6435.99</v>
      </c>
      <c r="G86" s="216" t="s">
        <v>304</v>
      </c>
      <c r="H86" s="216" t="s">
        <v>304</v>
      </c>
      <c r="I86" s="215">
        <v>6435.99</v>
      </c>
      <c r="J86" s="282" t="s">
        <v>376</v>
      </c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</row>
    <row r="87" spans="1:26" ht="56.25" customHeight="1" x14ac:dyDescent="0.2">
      <c r="A87" s="169"/>
      <c r="B87" s="208"/>
      <c r="C87" s="209"/>
      <c r="D87" s="207"/>
      <c r="E87" s="212" t="s">
        <v>333</v>
      </c>
      <c r="F87" s="215">
        <v>6435.99</v>
      </c>
      <c r="G87" s="216" t="s">
        <v>304</v>
      </c>
      <c r="H87" s="216" t="s">
        <v>304</v>
      </c>
      <c r="I87" s="215">
        <v>6435.99</v>
      </c>
      <c r="J87" s="282" t="s">
        <v>376</v>
      </c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</row>
    <row r="88" spans="1:26" ht="56.25" customHeight="1" x14ac:dyDescent="0.2">
      <c r="A88" s="169"/>
      <c r="B88" s="208"/>
      <c r="C88" s="209"/>
      <c r="D88" s="207"/>
      <c r="E88" s="212" t="s">
        <v>334</v>
      </c>
      <c r="F88" s="215">
        <v>7509.57</v>
      </c>
      <c r="G88" s="216" t="s">
        <v>304</v>
      </c>
      <c r="H88" s="216" t="s">
        <v>304</v>
      </c>
      <c r="I88" s="215">
        <v>7509.57</v>
      </c>
      <c r="J88" s="282" t="s">
        <v>376</v>
      </c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</row>
    <row r="89" spans="1:26" ht="56.25" customHeight="1" x14ac:dyDescent="0.2">
      <c r="A89" s="169"/>
      <c r="B89" s="208"/>
      <c r="C89" s="209"/>
      <c r="D89" s="207"/>
      <c r="E89" s="212" t="s">
        <v>335</v>
      </c>
      <c r="F89" s="215">
        <v>8945.34</v>
      </c>
      <c r="G89" s="216" t="s">
        <v>304</v>
      </c>
      <c r="H89" s="216" t="s">
        <v>304</v>
      </c>
      <c r="I89" s="215">
        <v>8945.34</v>
      </c>
      <c r="J89" s="282" t="s">
        <v>376</v>
      </c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</row>
    <row r="90" spans="1:26" ht="42" customHeight="1" x14ac:dyDescent="0.2">
      <c r="A90" s="169"/>
      <c r="B90" s="208"/>
      <c r="C90" s="209"/>
      <c r="D90" s="207"/>
      <c r="E90" s="212" t="s">
        <v>336</v>
      </c>
      <c r="F90" s="215">
        <v>0</v>
      </c>
      <c r="G90" s="216" t="s">
        <v>304</v>
      </c>
      <c r="H90" s="216" t="s">
        <v>304</v>
      </c>
      <c r="I90" s="215">
        <v>0</v>
      </c>
      <c r="J90" s="211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</row>
    <row r="91" spans="1:26" ht="56.25" customHeight="1" x14ac:dyDescent="0.2">
      <c r="A91" s="169"/>
      <c r="B91" s="208"/>
      <c r="C91" s="209"/>
      <c r="D91" s="207"/>
      <c r="E91" s="212" t="s">
        <v>337</v>
      </c>
      <c r="F91" s="215">
        <v>22528.71</v>
      </c>
      <c r="G91" s="216" t="s">
        <v>304</v>
      </c>
      <c r="H91" s="216" t="s">
        <v>304</v>
      </c>
      <c r="I91" s="215">
        <v>22528.71</v>
      </c>
      <c r="J91" s="282" t="s">
        <v>376</v>
      </c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</row>
    <row r="92" spans="1:26" ht="56.25" customHeight="1" x14ac:dyDescent="0.2">
      <c r="A92" s="169"/>
      <c r="B92" s="208"/>
      <c r="C92" s="209"/>
      <c r="D92" s="207"/>
      <c r="E92" s="212" t="s">
        <v>338</v>
      </c>
      <c r="F92" s="215">
        <v>16162.35</v>
      </c>
      <c r="G92" s="216" t="s">
        <v>304</v>
      </c>
      <c r="H92" s="216" t="s">
        <v>304</v>
      </c>
      <c r="I92" s="215">
        <v>16162.35</v>
      </c>
      <c r="J92" s="282" t="s">
        <v>376</v>
      </c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</row>
    <row r="93" spans="1:26" ht="56.25" customHeight="1" x14ac:dyDescent="0.2">
      <c r="A93" s="169"/>
      <c r="B93" s="208"/>
      <c r="C93" s="209"/>
      <c r="D93" s="207"/>
      <c r="E93" s="212" t="s">
        <v>339</v>
      </c>
      <c r="F93" s="215">
        <v>22528.71</v>
      </c>
      <c r="G93" s="216" t="s">
        <v>304</v>
      </c>
      <c r="H93" s="216" t="s">
        <v>304</v>
      </c>
      <c r="I93" s="215">
        <v>22528.71</v>
      </c>
      <c r="J93" s="282" t="s">
        <v>376</v>
      </c>
      <c r="K93" s="164"/>
      <c r="L93" s="164"/>
      <c r="M93" s="164"/>
      <c r="N93" s="164"/>
      <c r="O93" s="164"/>
      <c r="P93" s="164"/>
      <c r="Q93" s="164"/>
      <c r="R93" s="164"/>
      <c r="S93" s="164"/>
      <c r="T93" s="164"/>
      <c r="U93" s="164"/>
      <c r="V93" s="164"/>
      <c r="W93" s="164"/>
      <c r="X93" s="164"/>
      <c r="Y93" s="164"/>
      <c r="Z93" s="164"/>
    </row>
    <row r="94" spans="1:26" ht="56.25" customHeight="1" x14ac:dyDescent="0.2">
      <c r="A94" s="169"/>
      <c r="B94" s="208"/>
      <c r="C94" s="209"/>
      <c r="D94" s="207"/>
      <c r="E94" s="212" t="s">
        <v>340</v>
      </c>
      <c r="F94" s="215">
        <v>6435.99</v>
      </c>
      <c r="G94" s="216" t="s">
        <v>304</v>
      </c>
      <c r="H94" s="216" t="s">
        <v>304</v>
      </c>
      <c r="I94" s="215">
        <v>6435.99</v>
      </c>
      <c r="J94" s="282" t="s">
        <v>376</v>
      </c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4"/>
      <c r="W94" s="164"/>
      <c r="X94" s="164"/>
      <c r="Y94" s="164"/>
      <c r="Z94" s="164"/>
    </row>
    <row r="95" spans="1:26" ht="42" customHeight="1" x14ac:dyDescent="0.2">
      <c r="A95" s="169"/>
      <c r="B95" s="208"/>
      <c r="C95" s="209"/>
      <c r="D95" s="207"/>
      <c r="E95" s="212" t="s">
        <v>341</v>
      </c>
      <c r="F95" s="215">
        <v>0</v>
      </c>
      <c r="G95" s="216" t="s">
        <v>304</v>
      </c>
      <c r="H95" s="216" t="s">
        <v>304</v>
      </c>
      <c r="I95" s="215">
        <v>0</v>
      </c>
      <c r="J95" s="211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</row>
    <row r="96" spans="1:26" ht="56.25" customHeight="1" x14ac:dyDescent="0.2">
      <c r="A96" s="169"/>
      <c r="B96" s="208"/>
      <c r="C96" s="209"/>
      <c r="D96" s="207"/>
      <c r="E96" s="212" t="s">
        <v>342</v>
      </c>
      <c r="F96" s="215">
        <v>9506.4</v>
      </c>
      <c r="G96" s="216" t="s">
        <v>304</v>
      </c>
      <c r="H96" s="216" t="s">
        <v>304</v>
      </c>
      <c r="I96" s="215">
        <v>9506.4</v>
      </c>
      <c r="J96" s="282" t="s">
        <v>376</v>
      </c>
      <c r="K96" s="164"/>
      <c r="L96" s="164"/>
      <c r="M96" s="164"/>
      <c r="N96" s="164"/>
      <c r="O96" s="164"/>
      <c r="P96" s="164"/>
      <c r="Q96" s="164"/>
      <c r="R96" s="164"/>
      <c r="S96" s="164"/>
      <c r="T96" s="164"/>
      <c r="U96" s="164"/>
      <c r="V96" s="164"/>
      <c r="W96" s="164"/>
      <c r="X96" s="164"/>
      <c r="Y96" s="164"/>
      <c r="Z96" s="164"/>
    </row>
    <row r="97" spans="1:26" ht="56.25" customHeight="1" x14ac:dyDescent="0.2">
      <c r="A97" s="169"/>
      <c r="B97" s="208"/>
      <c r="C97" s="209"/>
      <c r="D97" s="207"/>
      <c r="E97" s="212" t="s">
        <v>343</v>
      </c>
      <c r="F97" s="215">
        <v>7509.57</v>
      </c>
      <c r="G97" s="216" t="s">
        <v>304</v>
      </c>
      <c r="H97" s="216" t="s">
        <v>304</v>
      </c>
      <c r="I97" s="215">
        <v>7509.57</v>
      </c>
      <c r="J97" s="282" t="s">
        <v>376</v>
      </c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</row>
    <row r="98" spans="1:26" ht="56.25" customHeight="1" x14ac:dyDescent="0.2">
      <c r="A98" s="169"/>
      <c r="B98" s="208"/>
      <c r="C98" s="209"/>
      <c r="D98" s="207"/>
      <c r="E98" s="212" t="s">
        <v>344</v>
      </c>
      <c r="F98" s="215">
        <v>6435.99</v>
      </c>
      <c r="G98" s="216" t="s">
        <v>304</v>
      </c>
      <c r="H98" s="216" t="s">
        <v>304</v>
      </c>
      <c r="I98" s="215">
        <v>6435.99</v>
      </c>
      <c r="J98" s="282" t="s">
        <v>376</v>
      </c>
      <c r="K98" s="164"/>
      <c r="L98" s="164"/>
      <c r="M98" s="164"/>
      <c r="N98" s="164"/>
      <c r="O98" s="164"/>
      <c r="P98" s="164"/>
      <c r="Q98" s="164"/>
      <c r="R98" s="164"/>
      <c r="S98" s="164"/>
      <c r="T98" s="164"/>
      <c r="U98" s="164"/>
      <c r="V98" s="164"/>
      <c r="W98" s="164"/>
      <c r="X98" s="164"/>
      <c r="Y98" s="164"/>
      <c r="Z98" s="164"/>
    </row>
    <row r="99" spans="1:26" ht="56.25" customHeight="1" x14ac:dyDescent="0.2">
      <c r="A99" s="169"/>
      <c r="B99" s="208"/>
      <c r="C99" s="209"/>
      <c r="D99" s="207"/>
      <c r="E99" s="212" t="s">
        <v>345</v>
      </c>
      <c r="F99" s="215">
        <v>7604.03</v>
      </c>
      <c r="G99" s="216" t="s">
        <v>304</v>
      </c>
      <c r="H99" s="216" t="s">
        <v>304</v>
      </c>
      <c r="I99" s="215">
        <v>7604.03</v>
      </c>
      <c r="J99" s="282" t="s">
        <v>376</v>
      </c>
      <c r="K99" s="164"/>
      <c r="L99" s="164"/>
      <c r="M99" s="164"/>
      <c r="N99" s="164"/>
      <c r="O99" s="164"/>
      <c r="P99" s="164"/>
      <c r="Q99" s="164"/>
      <c r="R99" s="164"/>
      <c r="S99" s="164"/>
      <c r="T99" s="164"/>
      <c r="U99" s="164"/>
      <c r="V99" s="164"/>
      <c r="W99" s="164"/>
      <c r="X99" s="164"/>
      <c r="Y99" s="164"/>
      <c r="Z99" s="164"/>
    </row>
    <row r="100" spans="1:26" ht="56.25" customHeight="1" x14ac:dyDescent="0.2">
      <c r="A100" s="169"/>
      <c r="B100" s="208"/>
      <c r="C100" s="209"/>
      <c r="D100" s="207"/>
      <c r="E100" s="212" t="s">
        <v>346</v>
      </c>
      <c r="F100" s="215">
        <v>7509.57</v>
      </c>
      <c r="G100" s="216" t="s">
        <v>304</v>
      </c>
      <c r="H100" s="216" t="s">
        <v>304</v>
      </c>
      <c r="I100" s="215">
        <v>7509.57</v>
      </c>
      <c r="J100" s="282" t="s">
        <v>376</v>
      </c>
      <c r="K100" s="164"/>
      <c r="L100" s="164"/>
      <c r="M100" s="164"/>
      <c r="N100" s="164"/>
      <c r="O100" s="164"/>
      <c r="P100" s="164"/>
      <c r="Q100" s="164"/>
      <c r="R100" s="164"/>
      <c r="S100" s="164"/>
      <c r="T100" s="164"/>
      <c r="U100" s="164"/>
      <c r="V100" s="164"/>
      <c r="W100" s="164"/>
      <c r="X100" s="164"/>
      <c r="Y100" s="164"/>
      <c r="Z100" s="164"/>
    </row>
    <row r="101" spans="1:26" ht="56.25" customHeight="1" x14ac:dyDescent="0.2">
      <c r="A101" s="169"/>
      <c r="B101" s="208"/>
      <c r="C101" s="209"/>
      <c r="D101" s="207"/>
      <c r="E101" s="212" t="s">
        <v>347</v>
      </c>
      <c r="F101" s="215">
        <v>8945.34</v>
      </c>
      <c r="G101" s="216" t="s">
        <v>304</v>
      </c>
      <c r="H101" s="216" t="s">
        <v>304</v>
      </c>
      <c r="I101" s="215">
        <v>8945.34</v>
      </c>
      <c r="J101" s="282" t="s">
        <v>376</v>
      </c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</row>
    <row r="102" spans="1:26" ht="56.25" customHeight="1" x14ac:dyDescent="0.2">
      <c r="A102" s="169"/>
      <c r="B102" s="208"/>
      <c r="C102" s="209"/>
      <c r="D102" s="207"/>
      <c r="E102" s="212" t="s">
        <v>348</v>
      </c>
      <c r="F102" s="215">
        <v>7509.57</v>
      </c>
      <c r="G102" s="216" t="s">
        <v>304</v>
      </c>
      <c r="H102" s="216" t="s">
        <v>304</v>
      </c>
      <c r="I102" s="215">
        <v>7509.57</v>
      </c>
      <c r="J102" s="282" t="s">
        <v>376</v>
      </c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</row>
    <row r="103" spans="1:26" ht="56.25" customHeight="1" x14ac:dyDescent="0.2">
      <c r="A103" s="169"/>
      <c r="B103" s="208"/>
      <c r="C103" s="209"/>
      <c r="D103" s="207"/>
      <c r="E103" s="212" t="s">
        <v>349</v>
      </c>
      <c r="F103" s="215">
        <v>7509.57</v>
      </c>
      <c r="G103" s="216" t="s">
        <v>304</v>
      </c>
      <c r="H103" s="216" t="s">
        <v>304</v>
      </c>
      <c r="I103" s="215">
        <v>7509.57</v>
      </c>
      <c r="J103" s="282" t="s">
        <v>376</v>
      </c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</row>
    <row r="104" spans="1:26" ht="56.25" customHeight="1" x14ac:dyDescent="0.2">
      <c r="A104" s="169"/>
      <c r="B104" s="208"/>
      <c r="C104" s="209"/>
      <c r="D104" s="207"/>
      <c r="E104" s="212" t="s">
        <v>350</v>
      </c>
      <c r="F104" s="215">
        <v>6435.99</v>
      </c>
      <c r="G104" s="216" t="s">
        <v>304</v>
      </c>
      <c r="H104" s="216" t="s">
        <v>304</v>
      </c>
      <c r="I104" s="215">
        <v>6435.99</v>
      </c>
      <c r="J104" s="282" t="s">
        <v>376</v>
      </c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</row>
    <row r="105" spans="1:26" ht="56.25" customHeight="1" x14ac:dyDescent="0.2">
      <c r="A105" s="169"/>
      <c r="B105" s="208"/>
      <c r="C105" s="209"/>
      <c r="D105" s="207"/>
      <c r="E105" s="212" t="s">
        <v>351</v>
      </c>
      <c r="F105" s="215">
        <v>8781.57</v>
      </c>
      <c r="G105" s="216" t="s">
        <v>304</v>
      </c>
      <c r="H105" s="216" t="s">
        <v>304</v>
      </c>
      <c r="I105" s="215">
        <v>8781.57</v>
      </c>
      <c r="J105" s="282" t="s">
        <v>376</v>
      </c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</row>
    <row r="106" spans="1:26" ht="56.25" customHeight="1" x14ac:dyDescent="0.2">
      <c r="A106" s="169"/>
      <c r="B106" s="208"/>
      <c r="C106" s="209"/>
      <c r="D106" s="207"/>
      <c r="E106" s="212" t="s">
        <v>352</v>
      </c>
      <c r="F106" s="215">
        <v>4504.47</v>
      </c>
      <c r="G106" s="216" t="s">
        <v>304</v>
      </c>
      <c r="H106" s="216" t="s">
        <v>304</v>
      </c>
      <c r="I106" s="215">
        <v>4504.47</v>
      </c>
      <c r="J106" s="282" t="s">
        <v>376</v>
      </c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</row>
    <row r="107" spans="1:26" ht="56.25" customHeight="1" x14ac:dyDescent="0.2">
      <c r="A107" s="169"/>
      <c r="B107" s="208"/>
      <c r="C107" s="209"/>
      <c r="D107" s="207"/>
      <c r="E107" s="212" t="s">
        <v>353</v>
      </c>
      <c r="F107" s="215">
        <v>12664.3</v>
      </c>
      <c r="G107" s="216" t="s">
        <v>304</v>
      </c>
      <c r="H107" s="216" t="s">
        <v>304</v>
      </c>
      <c r="I107" s="215">
        <v>12664.3</v>
      </c>
      <c r="J107" s="282" t="s">
        <v>376</v>
      </c>
      <c r="K107" s="164"/>
      <c r="L107" s="164"/>
      <c r="M107" s="164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</row>
    <row r="108" spans="1:26" ht="56.25" customHeight="1" x14ac:dyDescent="0.2">
      <c r="A108" s="169"/>
      <c r="B108" s="208"/>
      <c r="C108" s="209"/>
      <c r="D108" s="207"/>
      <c r="E108" s="212" t="s">
        <v>354</v>
      </c>
      <c r="F108" s="215">
        <v>7509.57</v>
      </c>
      <c r="G108" s="216" t="s">
        <v>304</v>
      </c>
      <c r="H108" s="216" t="s">
        <v>304</v>
      </c>
      <c r="I108" s="215">
        <v>7509.57</v>
      </c>
      <c r="J108" s="282" t="s">
        <v>376</v>
      </c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</row>
    <row r="109" spans="1:26" ht="56.25" customHeight="1" x14ac:dyDescent="0.2">
      <c r="A109" s="169"/>
      <c r="B109" s="208"/>
      <c r="C109" s="209"/>
      <c r="D109" s="207"/>
      <c r="E109" s="212" t="s">
        <v>355</v>
      </c>
      <c r="F109" s="215">
        <v>7509.57</v>
      </c>
      <c r="G109" s="216" t="s">
        <v>304</v>
      </c>
      <c r="H109" s="216" t="s">
        <v>304</v>
      </c>
      <c r="I109" s="215">
        <v>7509.57</v>
      </c>
      <c r="J109" s="282" t="s">
        <v>376</v>
      </c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</row>
    <row r="110" spans="1:26" ht="56.25" customHeight="1" x14ac:dyDescent="0.2">
      <c r="A110" s="169"/>
      <c r="B110" s="208"/>
      <c r="C110" s="209"/>
      <c r="D110" s="207"/>
      <c r="E110" s="212" t="s">
        <v>356</v>
      </c>
      <c r="F110" s="215">
        <v>7509.57</v>
      </c>
      <c r="G110" s="216" t="s">
        <v>304</v>
      </c>
      <c r="H110" s="216" t="s">
        <v>304</v>
      </c>
      <c r="I110" s="215">
        <v>7509.57</v>
      </c>
      <c r="J110" s="282" t="s">
        <v>376</v>
      </c>
      <c r="K110" s="164"/>
      <c r="L110" s="164"/>
      <c r="M110" s="164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</row>
    <row r="111" spans="1:26" ht="56.25" customHeight="1" x14ac:dyDescent="0.2">
      <c r="A111" s="169"/>
      <c r="B111" s="208"/>
      <c r="C111" s="209"/>
      <c r="D111" s="207"/>
      <c r="E111" s="212" t="s">
        <v>357</v>
      </c>
      <c r="F111" s="215">
        <v>6007.02</v>
      </c>
      <c r="G111" s="216" t="s">
        <v>304</v>
      </c>
      <c r="H111" s="216" t="s">
        <v>304</v>
      </c>
      <c r="I111" s="215">
        <v>6007.02</v>
      </c>
      <c r="J111" s="282" t="s">
        <v>376</v>
      </c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</row>
    <row r="112" spans="1:26" ht="56.25" customHeight="1" x14ac:dyDescent="0.2">
      <c r="A112" s="169"/>
      <c r="B112" s="208"/>
      <c r="C112" s="209"/>
      <c r="D112" s="207"/>
      <c r="E112" s="212" t="s">
        <v>358</v>
      </c>
      <c r="F112" s="215">
        <v>2467.63</v>
      </c>
      <c r="G112" s="216" t="s">
        <v>304</v>
      </c>
      <c r="H112" s="216" t="s">
        <v>304</v>
      </c>
      <c r="I112" s="215">
        <v>2467.63</v>
      </c>
      <c r="J112" s="282" t="s">
        <v>376</v>
      </c>
      <c r="K112" s="164"/>
      <c r="L112" s="164"/>
      <c r="M112" s="164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</row>
    <row r="113" spans="1:26" ht="56.25" customHeight="1" x14ac:dyDescent="0.2">
      <c r="A113" s="169"/>
      <c r="B113" s="208"/>
      <c r="C113" s="209"/>
      <c r="D113" s="207"/>
      <c r="E113" s="212" t="s">
        <v>359</v>
      </c>
      <c r="F113" s="215">
        <v>7509.57</v>
      </c>
      <c r="G113" s="216" t="s">
        <v>304</v>
      </c>
      <c r="H113" s="216" t="s">
        <v>304</v>
      </c>
      <c r="I113" s="215">
        <v>7509.57</v>
      </c>
      <c r="J113" s="282" t="s">
        <v>376</v>
      </c>
      <c r="K113" s="164"/>
      <c r="L113" s="164"/>
      <c r="M113" s="164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</row>
    <row r="114" spans="1:26" ht="56.25" customHeight="1" x14ac:dyDescent="0.2">
      <c r="A114" s="169"/>
      <c r="B114" s="208"/>
      <c r="C114" s="209"/>
      <c r="D114" s="207"/>
      <c r="E114" s="212" t="s">
        <v>360</v>
      </c>
      <c r="F114" s="215">
        <v>22528.71</v>
      </c>
      <c r="G114" s="216" t="s">
        <v>304</v>
      </c>
      <c r="H114" s="216" t="s">
        <v>304</v>
      </c>
      <c r="I114" s="215">
        <v>22528.71</v>
      </c>
      <c r="J114" s="282" t="s">
        <v>376</v>
      </c>
      <c r="K114" s="164"/>
      <c r="L114" s="164"/>
      <c r="M114" s="164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</row>
    <row r="115" spans="1:26" ht="56.25" customHeight="1" x14ac:dyDescent="0.2">
      <c r="A115" s="169"/>
      <c r="B115" s="208"/>
      <c r="C115" s="209"/>
      <c r="D115" s="207"/>
      <c r="E115" s="212" t="s">
        <v>361</v>
      </c>
      <c r="F115" s="215">
        <v>10222.11</v>
      </c>
      <c r="G115" s="216" t="s">
        <v>304</v>
      </c>
      <c r="H115" s="216" t="s">
        <v>304</v>
      </c>
      <c r="I115" s="215">
        <v>10222.11</v>
      </c>
      <c r="J115" s="282" t="s">
        <v>376</v>
      </c>
      <c r="K115" s="164"/>
      <c r="L115" s="164"/>
      <c r="M115" s="164"/>
      <c r="N115" s="164"/>
      <c r="O115" s="164"/>
      <c r="P115" s="164"/>
      <c r="Q115" s="164"/>
      <c r="R115" s="164"/>
      <c r="S115" s="164"/>
      <c r="T115" s="164"/>
      <c r="U115" s="164"/>
      <c r="V115" s="164"/>
      <c r="W115" s="164"/>
      <c r="X115" s="164"/>
      <c r="Y115" s="164"/>
      <c r="Z115" s="164"/>
    </row>
    <row r="116" spans="1:26" ht="56.25" customHeight="1" x14ac:dyDescent="0.2">
      <c r="A116" s="169"/>
      <c r="B116" s="208"/>
      <c r="C116" s="209"/>
      <c r="D116" s="207"/>
      <c r="E116" s="212" t="s">
        <v>362</v>
      </c>
      <c r="F116" s="215">
        <v>7509.57</v>
      </c>
      <c r="G116" s="216" t="s">
        <v>304</v>
      </c>
      <c r="H116" s="216" t="s">
        <v>304</v>
      </c>
      <c r="I116" s="215">
        <v>7509.57</v>
      </c>
      <c r="J116" s="282" t="s">
        <v>376</v>
      </c>
      <c r="K116" s="164"/>
      <c r="L116" s="164"/>
      <c r="M116" s="164"/>
      <c r="N116" s="164"/>
      <c r="O116" s="164"/>
      <c r="P116" s="164"/>
      <c r="Q116" s="164"/>
      <c r="R116" s="164"/>
      <c r="S116" s="164"/>
      <c r="T116" s="164"/>
      <c r="U116" s="164"/>
      <c r="V116" s="164"/>
      <c r="W116" s="164"/>
      <c r="X116" s="164"/>
      <c r="Y116" s="164"/>
      <c r="Z116" s="164"/>
    </row>
    <row r="117" spans="1:26" ht="56.25" customHeight="1" x14ac:dyDescent="0.2">
      <c r="A117" s="169"/>
      <c r="B117" s="208"/>
      <c r="C117" s="209"/>
      <c r="D117" s="207"/>
      <c r="E117" s="212" t="s">
        <v>363</v>
      </c>
      <c r="F117" s="215">
        <v>11293.77</v>
      </c>
      <c r="G117" s="216" t="s">
        <v>304</v>
      </c>
      <c r="H117" s="216" t="s">
        <v>304</v>
      </c>
      <c r="I117" s="215">
        <v>11293.77</v>
      </c>
      <c r="J117" s="282" t="s">
        <v>376</v>
      </c>
      <c r="K117" s="164"/>
      <c r="L117" s="164"/>
      <c r="M117" s="164"/>
      <c r="N117" s="164"/>
      <c r="O117" s="164"/>
      <c r="P117" s="164"/>
      <c r="Q117" s="164"/>
      <c r="R117" s="164"/>
      <c r="S117" s="164"/>
      <c r="T117" s="164"/>
      <c r="U117" s="164"/>
      <c r="V117" s="164"/>
      <c r="W117" s="164"/>
      <c r="X117" s="164"/>
      <c r="Y117" s="164"/>
      <c r="Z117" s="164"/>
    </row>
    <row r="118" spans="1:26" ht="56.25" customHeight="1" x14ac:dyDescent="0.2">
      <c r="A118" s="169"/>
      <c r="B118" s="208"/>
      <c r="C118" s="209"/>
      <c r="D118" s="207"/>
      <c r="E118" s="212" t="s">
        <v>364</v>
      </c>
      <c r="F118" s="215">
        <v>2466.44</v>
      </c>
      <c r="G118" s="216" t="s">
        <v>304</v>
      </c>
      <c r="H118" s="216" t="s">
        <v>304</v>
      </c>
      <c r="I118" s="215">
        <v>2466.44</v>
      </c>
      <c r="J118" s="282" t="s">
        <v>376</v>
      </c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</row>
    <row r="119" spans="1:26" ht="56.25" customHeight="1" x14ac:dyDescent="0.2">
      <c r="A119" s="169"/>
      <c r="B119" s="208"/>
      <c r="C119" s="209"/>
      <c r="D119" s="207"/>
      <c r="E119" s="212" t="s">
        <v>365</v>
      </c>
      <c r="F119" s="215">
        <v>6435.99</v>
      </c>
      <c r="G119" s="216" t="s">
        <v>304</v>
      </c>
      <c r="H119" s="216" t="s">
        <v>304</v>
      </c>
      <c r="I119" s="215">
        <v>6435.99</v>
      </c>
      <c r="J119" s="282" t="s">
        <v>376</v>
      </c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</row>
    <row r="120" spans="1:26" ht="56.25" customHeight="1" x14ac:dyDescent="0.2">
      <c r="A120" s="169"/>
      <c r="B120" s="208"/>
      <c r="C120" s="209"/>
      <c r="D120" s="207"/>
      <c r="E120" s="212" t="s">
        <v>366</v>
      </c>
      <c r="F120" s="215">
        <v>6148.24</v>
      </c>
      <c r="G120" s="216" t="s">
        <v>304</v>
      </c>
      <c r="H120" s="216" t="s">
        <v>304</v>
      </c>
      <c r="I120" s="215">
        <v>6148.24</v>
      </c>
      <c r="J120" s="282" t="s">
        <v>376</v>
      </c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</row>
    <row r="121" spans="1:26" ht="56.25" customHeight="1" x14ac:dyDescent="0.2">
      <c r="A121" s="169"/>
      <c r="B121" s="208"/>
      <c r="C121" s="209"/>
      <c r="D121" s="207"/>
      <c r="E121" s="212" t="s">
        <v>367</v>
      </c>
      <c r="F121" s="215">
        <v>3253.93</v>
      </c>
      <c r="G121" s="216" t="s">
        <v>304</v>
      </c>
      <c r="H121" s="216" t="s">
        <v>304</v>
      </c>
      <c r="I121" s="215">
        <v>3253.93</v>
      </c>
      <c r="J121" s="282" t="s">
        <v>376</v>
      </c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</row>
    <row r="122" spans="1:26" ht="56.25" customHeight="1" x14ac:dyDescent="0.2">
      <c r="A122" s="169"/>
      <c r="B122" s="208"/>
      <c r="C122" s="209"/>
      <c r="D122" s="207"/>
      <c r="E122" s="212" t="s">
        <v>368</v>
      </c>
      <c r="F122" s="215">
        <v>11293.77</v>
      </c>
      <c r="G122" s="216" t="s">
        <v>304</v>
      </c>
      <c r="H122" s="216" t="s">
        <v>304</v>
      </c>
      <c r="I122" s="215">
        <v>11293.77</v>
      </c>
      <c r="J122" s="282" t="s">
        <v>376</v>
      </c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</row>
    <row r="123" spans="1:26" ht="56.25" customHeight="1" x14ac:dyDescent="0.2">
      <c r="A123" s="169"/>
      <c r="B123" s="208"/>
      <c r="C123" s="209"/>
      <c r="D123" s="207"/>
      <c r="E123" s="213" t="s">
        <v>369</v>
      </c>
      <c r="F123" s="215">
        <v>11293.77</v>
      </c>
      <c r="G123" s="216" t="s">
        <v>304</v>
      </c>
      <c r="H123" s="216" t="s">
        <v>304</v>
      </c>
      <c r="I123" s="215">
        <v>11293.77</v>
      </c>
      <c r="J123" s="282" t="s">
        <v>376</v>
      </c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</row>
    <row r="124" spans="1:26" ht="83.25" customHeight="1" x14ac:dyDescent="0.2">
      <c r="A124" s="169"/>
      <c r="B124" s="208"/>
      <c r="C124" s="209"/>
      <c r="D124" s="207"/>
      <c r="E124" s="214" t="s">
        <v>306</v>
      </c>
      <c r="F124" s="215">
        <v>97409.77</v>
      </c>
      <c r="G124" s="216" t="s">
        <v>304</v>
      </c>
      <c r="H124" s="216" t="s">
        <v>304</v>
      </c>
      <c r="I124" s="215">
        <f>F124</f>
        <v>97409.77</v>
      </c>
      <c r="J124" s="211" t="s">
        <v>305</v>
      </c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</row>
    <row r="125" spans="1:26" ht="69" customHeight="1" x14ac:dyDescent="0.2">
      <c r="A125" s="169"/>
      <c r="B125" s="208"/>
      <c r="C125" s="209"/>
      <c r="D125" s="207"/>
      <c r="E125" s="211" t="s">
        <v>307</v>
      </c>
      <c r="F125" s="215">
        <v>8117.47</v>
      </c>
      <c r="G125" s="216" t="s">
        <v>304</v>
      </c>
      <c r="H125" s="216" t="s">
        <v>304</v>
      </c>
      <c r="I125" s="215">
        <f t="shared" ref="I125:I127" si="1">F125</f>
        <v>8117.47</v>
      </c>
      <c r="J125" s="211" t="s">
        <v>308</v>
      </c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</row>
    <row r="126" spans="1:26" ht="70.5" customHeight="1" x14ac:dyDescent="0.2">
      <c r="A126" s="169"/>
      <c r="B126" s="208"/>
      <c r="C126" s="209"/>
      <c r="D126" s="207"/>
      <c r="E126" s="211" t="s">
        <v>311</v>
      </c>
      <c r="F126" s="215">
        <v>1578.37</v>
      </c>
      <c r="G126" s="216" t="s">
        <v>304</v>
      </c>
      <c r="H126" s="216" t="s">
        <v>304</v>
      </c>
      <c r="I126" s="215">
        <f t="shared" si="1"/>
        <v>1578.37</v>
      </c>
      <c r="J126" s="211" t="s">
        <v>313</v>
      </c>
      <c r="K126" s="164"/>
      <c r="L126" s="164"/>
      <c r="M126" s="164"/>
      <c r="N126" s="164"/>
      <c r="O126" s="164"/>
      <c r="P126" s="164"/>
      <c r="Q126" s="164"/>
      <c r="R126" s="164"/>
      <c r="S126" s="164"/>
      <c r="T126" s="164"/>
      <c r="U126" s="164"/>
      <c r="V126" s="164"/>
      <c r="W126" s="164"/>
      <c r="X126" s="164"/>
      <c r="Y126" s="164"/>
      <c r="Z126" s="164"/>
    </row>
    <row r="127" spans="1:26" ht="70.5" customHeight="1" x14ac:dyDescent="0.2">
      <c r="A127" s="169"/>
      <c r="B127" s="208"/>
      <c r="C127" s="209"/>
      <c r="D127" s="207"/>
      <c r="E127" s="211" t="s">
        <v>312</v>
      </c>
      <c r="F127" s="215">
        <v>3682.87</v>
      </c>
      <c r="G127" s="216" t="s">
        <v>304</v>
      </c>
      <c r="H127" s="216" t="s">
        <v>304</v>
      </c>
      <c r="I127" s="215">
        <f t="shared" si="1"/>
        <v>3682.87</v>
      </c>
      <c r="J127" s="211" t="s">
        <v>314</v>
      </c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</row>
    <row r="128" spans="1:26" ht="57.75" customHeight="1" thickBot="1" x14ac:dyDescent="0.25">
      <c r="A128" s="169"/>
      <c r="B128" s="208" t="s">
        <v>57</v>
      </c>
      <c r="C128" s="211" t="s">
        <v>56</v>
      </c>
      <c r="D128" s="215">
        <v>116672.53</v>
      </c>
      <c r="E128" s="211" t="s">
        <v>309</v>
      </c>
      <c r="F128" s="215">
        <v>116672.53</v>
      </c>
      <c r="G128" s="216" t="s">
        <v>304</v>
      </c>
      <c r="H128" s="216" t="s">
        <v>304</v>
      </c>
      <c r="I128" s="215">
        <f>F128</f>
        <v>116672.53</v>
      </c>
      <c r="J128" s="211" t="s">
        <v>310</v>
      </c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</row>
    <row r="129" spans="1:26" ht="42" customHeight="1" thickBot="1" x14ac:dyDescent="0.25">
      <c r="A129" s="169"/>
      <c r="B129" s="217" t="s">
        <v>120</v>
      </c>
      <c r="C129" s="218" t="s">
        <v>119</v>
      </c>
      <c r="D129" s="215">
        <v>15000</v>
      </c>
      <c r="E129" s="211" t="s">
        <v>315</v>
      </c>
      <c r="F129" s="215">
        <v>15000</v>
      </c>
      <c r="G129" s="211" t="s">
        <v>316</v>
      </c>
      <c r="H129" s="211" t="s">
        <v>372</v>
      </c>
      <c r="I129" s="215">
        <f>F129</f>
        <v>15000</v>
      </c>
      <c r="J129" s="211" t="s">
        <v>317</v>
      </c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</row>
    <row r="130" spans="1:26" ht="15" customHeight="1" x14ac:dyDescent="0.2">
      <c r="A130" s="169"/>
      <c r="B130" s="169"/>
      <c r="C130" s="170"/>
      <c r="D130" s="171"/>
      <c r="E130" s="170"/>
      <c r="F130" s="171"/>
      <c r="G130" s="170"/>
      <c r="H130" s="170"/>
      <c r="I130" s="171"/>
      <c r="J130" s="170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</row>
    <row r="131" spans="1:26" ht="15" customHeight="1" x14ac:dyDescent="0.25">
      <c r="A131" s="172"/>
      <c r="B131" s="279" t="s">
        <v>143</v>
      </c>
      <c r="C131" s="280"/>
      <c r="D131" s="221">
        <f>SUM(D73:D130)</f>
        <v>672838.13</v>
      </c>
      <c r="E131" s="222"/>
      <c r="F131" s="221">
        <f>SUM(F73:F130)</f>
        <v>672838.13</v>
      </c>
      <c r="G131" s="222"/>
      <c r="H131" s="222"/>
      <c r="I131" s="221">
        <f>SUM(I73:I130)</f>
        <v>672838.13</v>
      </c>
      <c r="J131" s="222"/>
      <c r="K131" s="175"/>
      <c r="L131" s="175"/>
      <c r="M131" s="175"/>
      <c r="N131" s="175"/>
      <c r="O131" s="175"/>
      <c r="P131" s="175"/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</row>
    <row r="132" spans="1:26" ht="36" customHeight="1" x14ac:dyDescent="0.25">
      <c r="A132" s="162"/>
      <c r="B132" s="267" t="s">
        <v>371</v>
      </c>
      <c r="C132" s="268"/>
      <c r="D132" s="224">
        <f>D68+D131</f>
        <v>1000000</v>
      </c>
      <c r="E132" s="224"/>
      <c r="F132" s="224">
        <f>F68+F131</f>
        <v>1000000</v>
      </c>
      <c r="G132" s="224"/>
      <c r="H132" s="224"/>
      <c r="I132" s="224">
        <f>I68+I131</f>
        <v>1000000</v>
      </c>
      <c r="J132" s="223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</row>
    <row r="133" spans="1:26" s="220" customFormat="1" ht="14.25" customHeight="1" x14ac:dyDescent="0.2">
      <c r="A133" s="162"/>
      <c r="B133" s="162"/>
      <c r="C133" s="162"/>
      <c r="D133" s="163"/>
      <c r="E133" s="162"/>
      <c r="F133" s="163"/>
      <c r="G133" s="162"/>
      <c r="H133" s="162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</row>
    <row r="134" spans="1:26" ht="14.25" customHeight="1" x14ac:dyDescent="0.2">
      <c r="A134" s="176"/>
      <c r="B134" s="176" t="s">
        <v>145</v>
      </c>
      <c r="C134" s="176"/>
      <c r="D134" s="177"/>
      <c r="E134" s="176"/>
      <c r="F134" s="177"/>
      <c r="G134" s="176"/>
      <c r="H134" s="176"/>
      <c r="I134" s="176"/>
      <c r="J134" s="176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</row>
    <row r="135" spans="1:26" ht="14.25" customHeight="1" thickBot="1" x14ac:dyDescent="0.25">
      <c r="A135" s="162"/>
      <c r="B135" s="162"/>
      <c r="C135" s="162"/>
      <c r="D135" s="163"/>
      <c r="E135" s="162"/>
      <c r="F135" s="163"/>
      <c r="G135" s="162"/>
      <c r="H135" s="162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64"/>
      <c r="U135" s="164"/>
      <c r="V135" s="164"/>
      <c r="W135" s="164"/>
      <c r="X135" s="164"/>
      <c r="Y135" s="164"/>
      <c r="Z135" s="164"/>
    </row>
    <row r="136" spans="1:26" ht="18.75" customHeight="1" thickBot="1" x14ac:dyDescent="0.25">
      <c r="A136" s="162"/>
      <c r="B136" s="269" t="s">
        <v>373</v>
      </c>
      <c r="C136" s="270"/>
      <c r="D136" s="163"/>
      <c r="E136" s="162"/>
      <c r="F136" s="163"/>
      <c r="G136" s="162"/>
      <c r="H136" s="162"/>
      <c r="I136" s="164"/>
      <c r="J136" s="164"/>
      <c r="K136" s="164"/>
      <c r="L136" s="164"/>
      <c r="M136" s="164"/>
      <c r="N136" s="164"/>
      <c r="O136" s="164"/>
      <c r="P136" s="164"/>
      <c r="Q136" s="164"/>
      <c r="R136" s="164"/>
      <c r="S136" s="164"/>
      <c r="T136" s="164"/>
      <c r="U136" s="164"/>
      <c r="V136" s="164"/>
      <c r="W136" s="164"/>
      <c r="X136" s="164"/>
      <c r="Y136" s="164"/>
      <c r="Z136" s="164"/>
    </row>
    <row r="137" spans="1:26" ht="23.25" customHeight="1" thickBot="1" x14ac:dyDescent="0.25">
      <c r="A137" s="162"/>
      <c r="B137" s="269" t="s">
        <v>375</v>
      </c>
      <c r="C137" s="270"/>
      <c r="D137" s="163"/>
      <c r="E137" s="162"/>
      <c r="F137" s="163"/>
      <c r="G137" s="162"/>
      <c r="H137" s="162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</row>
    <row r="138" spans="1:26" ht="22.5" customHeight="1" thickBot="1" x14ac:dyDescent="0.25">
      <c r="A138" s="162"/>
      <c r="B138" s="225"/>
      <c r="C138" s="226" t="s">
        <v>374</v>
      </c>
      <c r="D138" s="163"/>
      <c r="E138" s="162"/>
      <c r="F138" s="163"/>
      <c r="G138" s="162"/>
      <c r="H138" s="162"/>
      <c r="I138" s="164"/>
      <c r="J138" s="164"/>
      <c r="K138" s="164"/>
      <c r="L138" s="164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</row>
    <row r="139" spans="1:26" ht="14.25" customHeight="1" x14ac:dyDescent="0.2">
      <c r="A139" s="162"/>
      <c r="B139" s="162"/>
      <c r="C139" s="162"/>
      <c r="D139" s="163"/>
      <c r="E139" s="162"/>
      <c r="F139" s="163"/>
      <c r="G139" s="162"/>
      <c r="H139" s="162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</row>
    <row r="140" spans="1:26" ht="14.25" customHeight="1" x14ac:dyDescent="0.2">
      <c r="A140" s="162"/>
      <c r="B140" s="162"/>
      <c r="C140" s="162"/>
      <c r="D140" s="163"/>
      <c r="E140" s="162"/>
      <c r="F140" s="163"/>
      <c r="G140" s="162"/>
      <c r="H140" s="162"/>
      <c r="I140" s="164"/>
      <c r="J140" s="164"/>
      <c r="K140" s="164"/>
      <c r="L140" s="164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</row>
    <row r="141" spans="1:26" ht="14.25" customHeight="1" x14ac:dyDescent="0.2">
      <c r="A141" s="162"/>
      <c r="B141" s="162"/>
      <c r="C141" s="162"/>
      <c r="D141" s="163"/>
      <c r="E141" s="162"/>
      <c r="F141" s="163"/>
      <c r="G141" s="162"/>
      <c r="H141" s="162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</row>
    <row r="142" spans="1:26" ht="14.25" customHeight="1" x14ac:dyDescent="0.2">
      <c r="A142" s="162"/>
      <c r="B142" s="162"/>
      <c r="C142" s="162"/>
      <c r="D142" s="163"/>
      <c r="E142" s="162"/>
      <c r="F142" s="163"/>
      <c r="G142" s="162"/>
      <c r="H142" s="162"/>
      <c r="I142" s="164"/>
      <c r="J142" s="164"/>
      <c r="K142" s="164"/>
      <c r="L142" s="164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</row>
    <row r="143" spans="1:26" ht="14.25" customHeight="1" x14ac:dyDescent="0.2">
      <c r="A143" s="162"/>
      <c r="B143" s="162"/>
      <c r="C143" s="162"/>
      <c r="D143" s="163"/>
      <c r="E143" s="162"/>
      <c r="F143" s="163"/>
      <c r="G143" s="162"/>
      <c r="H143" s="162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</row>
    <row r="144" spans="1:26" ht="14.25" customHeight="1" x14ac:dyDescent="0.2">
      <c r="A144" s="162"/>
      <c r="B144" s="162"/>
      <c r="C144" s="162"/>
      <c r="D144" s="163"/>
      <c r="E144" s="162"/>
      <c r="F144" s="163"/>
      <c r="G144" s="162"/>
      <c r="H144" s="162"/>
      <c r="I144" s="164"/>
      <c r="J144" s="164"/>
      <c r="K144" s="164"/>
      <c r="L144" s="164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</row>
    <row r="145" spans="1:26" ht="14.25" customHeight="1" x14ac:dyDescent="0.2">
      <c r="A145" s="162"/>
      <c r="B145" s="162"/>
      <c r="C145" s="162"/>
      <c r="D145" s="163"/>
      <c r="E145" s="162"/>
      <c r="F145" s="163"/>
      <c r="G145" s="162"/>
      <c r="H145" s="162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</row>
    <row r="146" spans="1:26" ht="14.25" customHeight="1" x14ac:dyDescent="0.2">
      <c r="A146" s="162"/>
      <c r="B146" s="162"/>
      <c r="C146" s="162"/>
      <c r="D146" s="163"/>
      <c r="E146" s="162"/>
      <c r="F146" s="163"/>
      <c r="G146" s="162"/>
      <c r="H146" s="162"/>
      <c r="I146" s="164"/>
      <c r="J146" s="164"/>
      <c r="K146" s="164"/>
      <c r="L146" s="164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</row>
    <row r="147" spans="1:26" ht="14.25" customHeight="1" x14ac:dyDescent="0.2">
      <c r="A147" s="162"/>
      <c r="B147" s="162"/>
      <c r="C147" s="162"/>
      <c r="D147" s="163"/>
      <c r="E147" s="162"/>
      <c r="F147" s="163"/>
      <c r="G147" s="162"/>
      <c r="H147" s="162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</row>
    <row r="148" spans="1:26" ht="14.25" customHeight="1" x14ac:dyDescent="0.2">
      <c r="A148" s="162"/>
      <c r="B148" s="162"/>
      <c r="C148" s="162"/>
      <c r="D148" s="163"/>
      <c r="E148" s="162"/>
      <c r="F148" s="163"/>
      <c r="G148" s="162"/>
      <c r="H148" s="162"/>
      <c r="I148" s="164"/>
      <c r="J148" s="164"/>
      <c r="K148" s="164"/>
      <c r="L148" s="164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</row>
    <row r="149" spans="1:26" ht="14.25" customHeight="1" x14ac:dyDescent="0.2">
      <c r="A149" s="162"/>
      <c r="B149" s="162"/>
      <c r="C149" s="162"/>
      <c r="D149" s="163"/>
      <c r="E149" s="162"/>
      <c r="F149" s="163"/>
      <c r="G149" s="162"/>
      <c r="H149" s="162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64"/>
      <c r="U149" s="164"/>
      <c r="V149" s="164"/>
      <c r="W149" s="164"/>
      <c r="X149" s="164"/>
      <c r="Y149" s="164"/>
      <c r="Z149" s="164"/>
    </row>
    <row r="150" spans="1:26" ht="14.25" customHeight="1" x14ac:dyDescent="0.2">
      <c r="A150" s="162"/>
      <c r="B150" s="162"/>
      <c r="C150" s="162"/>
      <c r="D150" s="163"/>
      <c r="E150" s="162"/>
      <c r="F150" s="163"/>
      <c r="G150" s="162"/>
      <c r="H150" s="162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</row>
    <row r="151" spans="1:26" ht="14.25" customHeight="1" x14ac:dyDescent="0.2">
      <c r="A151" s="162"/>
      <c r="B151" s="162"/>
      <c r="C151" s="162"/>
      <c r="D151" s="163"/>
      <c r="E151" s="162"/>
      <c r="F151" s="163"/>
      <c r="G151" s="162"/>
      <c r="H151" s="162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64"/>
      <c r="U151" s="164"/>
      <c r="V151" s="164"/>
      <c r="W151" s="164"/>
      <c r="X151" s="164"/>
      <c r="Y151" s="164"/>
      <c r="Z151" s="164"/>
    </row>
    <row r="152" spans="1:26" ht="14.25" customHeight="1" x14ac:dyDescent="0.2">
      <c r="A152" s="162"/>
      <c r="B152" s="162"/>
      <c r="C152" s="162"/>
      <c r="D152" s="163"/>
      <c r="E152" s="162"/>
      <c r="F152" s="163"/>
      <c r="G152" s="162"/>
      <c r="H152" s="162"/>
      <c r="I152" s="164"/>
      <c r="J152" s="164"/>
      <c r="K152" s="164"/>
      <c r="L152" s="164"/>
      <c r="M152" s="164"/>
      <c r="N152" s="164"/>
      <c r="O152" s="164"/>
      <c r="P152" s="164"/>
      <c r="Q152" s="164"/>
      <c r="R152" s="164"/>
      <c r="S152" s="164"/>
      <c r="T152" s="164"/>
      <c r="U152" s="164"/>
      <c r="V152" s="164"/>
      <c r="W152" s="164"/>
      <c r="X152" s="164"/>
      <c r="Y152" s="164"/>
      <c r="Z152" s="164"/>
    </row>
    <row r="153" spans="1:26" ht="14.25" customHeight="1" x14ac:dyDescent="0.2">
      <c r="A153" s="162"/>
      <c r="B153" s="162"/>
      <c r="C153" s="162"/>
      <c r="D153" s="163"/>
      <c r="E153" s="162"/>
      <c r="F153" s="163"/>
      <c r="G153" s="162"/>
      <c r="H153" s="162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64"/>
      <c r="U153" s="164"/>
      <c r="V153" s="164"/>
      <c r="W153" s="164"/>
      <c r="X153" s="164"/>
      <c r="Y153" s="164"/>
      <c r="Z153" s="164"/>
    </row>
    <row r="154" spans="1:26" ht="14.25" customHeight="1" x14ac:dyDescent="0.2">
      <c r="A154" s="162"/>
      <c r="B154" s="162"/>
      <c r="C154" s="162"/>
      <c r="D154" s="163"/>
      <c r="E154" s="162"/>
      <c r="F154" s="163"/>
      <c r="G154" s="162"/>
      <c r="H154" s="162"/>
      <c r="I154" s="164"/>
      <c r="J154" s="164"/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</row>
    <row r="155" spans="1:26" ht="14.25" customHeight="1" x14ac:dyDescent="0.2">
      <c r="A155" s="162"/>
      <c r="B155" s="162"/>
      <c r="C155" s="162"/>
      <c r="D155" s="163"/>
      <c r="E155" s="162"/>
      <c r="F155" s="163"/>
      <c r="G155" s="162"/>
      <c r="H155" s="162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</row>
    <row r="156" spans="1:26" ht="14.25" customHeight="1" x14ac:dyDescent="0.2">
      <c r="A156" s="162"/>
      <c r="B156" s="162"/>
      <c r="C156" s="162"/>
      <c r="D156" s="163"/>
      <c r="E156" s="162"/>
      <c r="F156" s="163"/>
      <c r="G156" s="162"/>
      <c r="H156" s="162"/>
      <c r="I156" s="164"/>
      <c r="J156" s="164"/>
      <c r="K156" s="164"/>
      <c r="L156" s="164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</row>
    <row r="157" spans="1:26" ht="14.25" customHeight="1" x14ac:dyDescent="0.2">
      <c r="A157" s="162"/>
      <c r="B157" s="162"/>
      <c r="C157" s="162"/>
      <c r="D157" s="163"/>
      <c r="E157" s="162"/>
      <c r="F157" s="163"/>
      <c r="G157" s="162"/>
      <c r="H157" s="162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</row>
    <row r="158" spans="1:26" ht="14.25" customHeight="1" x14ac:dyDescent="0.2">
      <c r="A158" s="162"/>
      <c r="B158" s="162"/>
      <c r="C158" s="162"/>
      <c r="D158" s="163"/>
      <c r="E158" s="162"/>
      <c r="F158" s="163"/>
      <c r="G158" s="162"/>
      <c r="H158" s="162"/>
      <c r="I158" s="164"/>
      <c r="J158" s="164"/>
      <c r="K158" s="164"/>
      <c r="L158" s="164"/>
      <c r="M158" s="164"/>
      <c r="N158" s="164"/>
      <c r="O158" s="164"/>
      <c r="P158" s="164"/>
      <c r="Q158" s="164"/>
      <c r="R158" s="164"/>
      <c r="S158" s="164"/>
      <c r="T158" s="164"/>
      <c r="U158" s="164"/>
      <c r="V158" s="164"/>
      <c r="W158" s="164"/>
      <c r="X158" s="164"/>
      <c r="Y158" s="164"/>
      <c r="Z158" s="164"/>
    </row>
    <row r="159" spans="1:26" ht="14.25" customHeight="1" x14ac:dyDescent="0.2">
      <c r="A159" s="162"/>
      <c r="B159" s="162"/>
      <c r="C159" s="162"/>
      <c r="D159" s="163"/>
      <c r="E159" s="162"/>
      <c r="F159" s="163"/>
      <c r="G159" s="162"/>
      <c r="H159" s="162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64"/>
      <c r="U159" s="164"/>
      <c r="V159" s="164"/>
      <c r="W159" s="164"/>
      <c r="X159" s="164"/>
      <c r="Y159" s="164"/>
      <c r="Z159" s="164"/>
    </row>
    <row r="160" spans="1:26" ht="14.25" customHeight="1" x14ac:dyDescent="0.2">
      <c r="A160" s="162"/>
      <c r="B160" s="162"/>
      <c r="C160" s="162"/>
      <c r="D160" s="163"/>
      <c r="E160" s="162"/>
      <c r="F160" s="163"/>
      <c r="G160" s="162"/>
      <c r="H160" s="162"/>
      <c r="I160" s="164"/>
      <c r="J160" s="164"/>
      <c r="K160" s="164"/>
      <c r="L160" s="164"/>
      <c r="M160" s="164"/>
      <c r="N160" s="164"/>
      <c r="O160" s="164"/>
      <c r="P160" s="164"/>
      <c r="Q160" s="164"/>
      <c r="R160" s="164"/>
      <c r="S160" s="164"/>
      <c r="T160" s="164"/>
      <c r="U160" s="164"/>
      <c r="V160" s="164"/>
      <c r="W160" s="164"/>
      <c r="X160" s="164"/>
      <c r="Y160" s="164"/>
      <c r="Z160" s="164"/>
    </row>
    <row r="161" spans="1:26" ht="14.25" customHeight="1" x14ac:dyDescent="0.2">
      <c r="A161" s="162"/>
      <c r="B161" s="162"/>
      <c r="C161" s="162"/>
      <c r="D161" s="163"/>
      <c r="E161" s="162"/>
      <c r="F161" s="163"/>
      <c r="G161" s="162"/>
      <c r="H161" s="162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64"/>
      <c r="U161" s="164"/>
      <c r="V161" s="164"/>
      <c r="W161" s="164"/>
      <c r="X161" s="164"/>
      <c r="Y161" s="164"/>
      <c r="Z161" s="164"/>
    </row>
    <row r="162" spans="1:26" ht="14.25" customHeight="1" x14ac:dyDescent="0.2">
      <c r="A162" s="162"/>
      <c r="B162" s="162"/>
      <c r="C162" s="162"/>
      <c r="D162" s="163"/>
      <c r="E162" s="162"/>
      <c r="F162" s="163"/>
      <c r="G162" s="162"/>
      <c r="H162" s="162"/>
      <c r="I162" s="164"/>
      <c r="J162" s="164"/>
      <c r="K162" s="164"/>
      <c r="L162" s="164"/>
      <c r="M162" s="164"/>
      <c r="N162" s="164"/>
      <c r="O162" s="164"/>
      <c r="P162" s="164"/>
      <c r="Q162" s="164"/>
      <c r="R162" s="164"/>
      <c r="S162" s="164"/>
      <c r="T162" s="164"/>
      <c r="U162" s="164"/>
      <c r="V162" s="164"/>
      <c r="W162" s="164"/>
      <c r="X162" s="164"/>
      <c r="Y162" s="164"/>
      <c r="Z162" s="164"/>
    </row>
    <row r="163" spans="1:26" ht="14.25" customHeight="1" x14ac:dyDescent="0.2">
      <c r="A163" s="162"/>
      <c r="B163" s="162"/>
      <c r="C163" s="162"/>
      <c r="D163" s="163"/>
      <c r="E163" s="162"/>
      <c r="F163" s="163"/>
      <c r="G163" s="162"/>
      <c r="H163" s="162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</row>
    <row r="164" spans="1:26" ht="14.25" customHeight="1" x14ac:dyDescent="0.2">
      <c r="A164" s="162"/>
      <c r="B164" s="162"/>
      <c r="C164" s="162"/>
      <c r="D164" s="163"/>
      <c r="E164" s="162"/>
      <c r="F164" s="163"/>
      <c r="G164" s="162"/>
      <c r="H164" s="162"/>
      <c r="I164" s="164"/>
      <c r="J164" s="164"/>
      <c r="K164" s="164"/>
      <c r="L164" s="164"/>
      <c r="M164" s="164"/>
      <c r="N164" s="164"/>
      <c r="O164" s="164"/>
      <c r="P164" s="164"/>
      <c r="Q164" s="164"/>
      <c r="R164" s="164"/>
      <c r="S164" s="164"/>
      <c r="T164" s="164"/>
      <c r="U164" s="164"/>
      <c r="V164" s="164"/>
      <c r="W164" s="164"/>
      <c r="X164" s="164"/>
      <c r="Y164" s="164"/>
      <c r="Z164" s="164"/>
    </row>
    <row r="165" spans="1:26" ht="14.25" customHeight="1" x14ac:dyDescent="0.2">
      <c r="A165" s="162"/>
      <c r="B165" s="162"/>
      <c r="C165" s="162"/>
      <c r="D165" s="163"/>
      <c r="E165" s="162"/>
      <c r="F165" s="163"/>
      <c r="G165" s="162"/>
      <c r="H165" s="162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64"/>
      <c r="U165" s="164"/>
      <c r="V165" s="164"/>
      <c r="W165" s="164"/>
      <c r="X165" s="164"/>
      <c r="Y165" s="164"/>
      <c r="Z165" s="164"/>
    </row>
    <row r="166" spans="1:26" ht="14.25" customHeight="1" x14ac:dyDescent="0.2">
      <c r="A166" s="162"/>
      <c r="B166" s="162"/>
      <c r="C166" s="162"/>
      <c r="D166" s="163"/>
      <c r="E166" s="162"/>
      <c r="F166" s="163"/>
      <c r="G166" s="162"/>
      <c r="H166" s="162"/>
      <c r="I166" s="164"/>
      <c r="J166" s="164"/>
      <c r="K166" s="164"/>
      <c r="L166" s="164"/>
      <c r="M166" s="164"/>
      <c r="N166" s="164"/>
      <c r="O166" s="164"/>
      <c r="P166" s="164"/>
      <c r="Q166" s="164"/>
      <c r="R166" s="164"/>
      <c r="S166" s="164"/>
      <c r="T166" s="164"/>
      <c r="U166" s="164"/>
      <c r="V166" s="164"/>
      <c r="W166" s="164"/>
      <c r="X166" s="164"/>
      <c r="Y166" s="164"/>
      <c r="Z166" s="164"/>
    </row>
    <row r="167" spans="1:26" ht="14.25" customHeight="1" x14ac:dyDescent="0.2">
      <c r="A167" s="162"/>
      <c r="B167" s="162"/>
      <c r="C167" s="162"/>
      <c r="D167" s="163"/>
      <c r="E167" s="162"/>
      <c r="F167" s="163"/>
      <c r="G167" s="162"/>
      <c r="H167" s="162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64"/>
      <c r="U167" s="164"/>
      <c r="V167" s="164"/>
      <c r="W167" s="164"/>
      <c r="X167" s="164"/>
      <c r="Y167" s="164"/>
      <c r="Z167" s="164"/>
    </row>
    <row r="168" spans="1:26" ht="14.25" customHeight="1" x14ac:dyDescent="0.2">
      <c r="A168" s="162"/>
      <c r="B168" s="162"/>
      <c r="C168" s="162"/>
      <c r="D168" s="163"/>
      <c r="E168" s="162"/>
      <c r="F168" s="163"/>
      <c r="G168" s="162"/>
      <c r="H168" s="162"/>
      <c r="I168" s="164"/>
      <c r="J168" s="164"/>
      <c r="K168" s="164"/>
      <c r="L168" s="164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Y168" s="164"/>
      <c r="Z168" s="164"/>
    </row>
    <row r="169" spans="1:26" ht="14.25" customHeight="1" x14ac:dyDescent="0.2">
      <c r="A169" s="162"/>
      <c r="B169" s="162"/>
      <c r="C169" s="162"/>
      <c r="D169" s="163"/>
      <c r="E169" s="162"/>
      <c r="F169" s="163"/>
      <c r="G169" s="162"/>
      <c r="H169" s="162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Y169" s="164"/>
      <c r="Z169" s="164"/>
    </row>
    <row r="170" spans="1:26" ht="14.25" customHeight="1" x14ac:dyDescent="0.2">
      <c r="A170" s="162"/>
      <c r="B170" s="162"/>
      <c r="C170" s="162"/>
      <c r="D170" s="163"/>
      <c r="E170" s="162"/>
      <c r="F170" s="163"/>
      <c r="G170" s="162"/>
      <c r="H170" s="162"/>
      <c r="I170" s="164"/>
      <c r="J170" s="164"/>
      <c r="K170" s="164"/>
      <c r="L170" s="164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</row>
    <row r="171" spans="1:26" ht="14.25" customHeight="1" x14ac:dyDescent="0.2">
      <c r="A171" s="162"/>
      <c r="B171" s="162"/>
      <c r="C171" s="162"/>
      <c r="D171" s="163"/>
      <c r="E171" s="162"/>
      <c r="F171" s="163"/>
      <c r="G171" s="162"/>
      <c r="H171" s="162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Y171" s="164"/>
      <c r="Z171" s="164"/>
    </row>
    <row r="172" spans="1:26" ht="14.25" customHeight="1" x14ac:dyDescent="0.2">
      <c r="A172" s="162"/>
      <c r="B172" s="162"/>
      <c r="C172" s="162"/>
      <c r="D172" s="163"/>
      <c r="E172" s="162"/>
      <c r="F172" s="163"/>
      <c r="G172" s="162"/>
      <c r="H172" s="162"/>
      <c r="I172" s="164"/>
      <c r="J172" s="164"/>
      <c r="K172" s="164"/>
      <c r="L172" s="164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Y172" s="164"/>
      <c r="Z172" s="164"/>
    </row>
    <row r="173" spans="1:26" ht="14.25" customHeight="1" x14ac:dyDescent="0.2">
      <c r="A173" s="162"/>
      <c r="B173" s="162"/>
      <c r="C173" s="162"/>
      <c r="D173" s="163"/>
      <c r="E173" s="162"/>
      <c r="F173" s="163"/>
      <c r="G173" s="162"/>
      <c r="H173" s="162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</row>
    <row r="174" spans="1:26" ht="14.25" customHeight="1" x14ac:dyDescent="0.2">
      <c r="A174" s="162"/>
      <c r="B174" s="162"/>
      <c r="C174" s="162"/>
      <c r="D174" s="163"/>
      <c r="E174" s="162"/>
      <c r="F174" s="163"/>
      <c r="G174" s="162"/>
      <c r="H174" s="162"/>
      <c r="I174" s="164"/>
      <c r="J174" s="164"/>
      <c r="K174" s="164"/>
      <c r="L174" s="164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</row>
    <row r="175" spans="1:26" ht="14.25" customHeight="1" x14ac:dyDescent="0.2">
      <c r="A175" s="162"/>
      <c r="B175" s="162"/>
      <c r="C175" s="162"/>
      <c r="D175" s="163"/>
      <c r="E175" s="162"/>
      <c r="F175" s="163"/>
      <c r="G175" s="162"/>
      <c r="H175" s="162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</row>
    <row r="176" spans="1:26" ht="14.25" customHeight="1" x14ac:dyDescent="0.2">
      <c r="A176" s="162"/>
      <c r="B176" s="162"/>
      <c r="C176" s="162"/>
      <c r="D176" s="163"/>
      <c r="E176" s="162"/>
      <c r="F176" s="163"/>
      <c r="G176" s="162"/>
      <c r="H176" s="162"/>
      <c r="I176" s="164"/>
      <c r="J176" s="164"/>
      <c r="K176" s="164"/>
      <c r="L176" s="164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Y176" s="164"/>
      <c r="Z176" s="164"/>
    </row>
    <row r="177" spans="1:26" ht="14.25" customHeight="1" x14ac:dyDescent="0.2">
      <c r="A177" s="162"/>
      <c r="B177" s="162"/>
      <c r="C177" s="162"/>
      <c r="D177" s="163"/>
      <c r="E177" s="162"/>
      <c r="F177" s="163"/>
      <c r="G177" s="162"/>
      <c r="H177" s="162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Y177" s="164"/>
      <c r="Z177" s="164"/>
    </row>
    <row r="178" spans="1:26" ht="14.25" customHeight="1" x14ac:dyDescent="0.2">
      <c r="A178" s="162"/>
      <c r="B178" s="162"/>
      <c r="C178" s="162"/>
      <c r="D178" s="163"/>
      <c r="E178" s="162"/>
      <c r="F178" s="163"/>
      <c r="G178" s="162"/>
      <c r="H178" s="162"/>
      <c r="I178" s="164"/>
      <c r="J178" s="164"/>
      <c r="K178" s="164"/>
      <c r="L178" s="164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Y178" s="164"/>
      <c r="Z178" s="164"/>
    </row>
    <row r="179" spans="1:26" ht="14.25" customHeight="1" x14ac:dyDescent="0.2">
      <c r="A179" s="162"/>
      <c r="B179" s="162"/>
      <c r="C179" s="162"/>
      <c r="D179" s="163"/>
      <c r="E179" s="162"/>
      <c r="F179" s="163"/>
      <c r="G179" s="162"/>
      <c r="H179" s="162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Y179" s="164"/>
      <c r="Z179" s="164"/>
    </row>
    <row r="180" spans="1:26" ht="14.25" customHeight="1" x14ac:dyDescent="0.2">
      <c r="A180" s="162"/>
      <c r="B180" s="162"/>
      <c r="C180" s="162"/>
      <c r="D180" s="163"/>
      <c r="E180" s="162"/>
      <c r="F180" s="163"/>
      <c r="G180" s="162"/>
      <c r="H180" s="162"/>
      <c r="I180" s="164"/>
      <c r="J180" s="164"/>
      <c r="K180" s="164"/>
      <c r="L180" s="164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Y180" s="164"/>
      <c r="Z180" s="164"/>
    </row>
    <row r="181" spans="1:26" ht="14.25" customHeight="1" x14ac:dyDescent="0.2">
      <c r="A181" s="162"/>
      <c r="B181" s="162"/>
      <c r="C181" s="162"/>
      <c r="D181" s="163"/>
      <c r="E181" s="162"/>
      <c r="F181" s="163"/>
      <c r="G181" s="162"/>
      <c r="H181" s="162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</row>
    <row r="182" spans="1:26" ht="14.25" customHeight="1" x14ac:dyDescent="0.2">
      <c r="A182" s="162"/>
      <c r="B182" s="162"/>
      <c r="C182" s="162"/>
      <c r="D182" s="163"/>
      <c r="E182" s="162"/>
      <c r="F182" s="163"/>
      <c r="G182" s="162"/>
      <c r="H182" s="162"/>
      <c r="I182" s="164"/>
      <c r="J182" s="164"/>
      <c r="K182" s="164"/>
      <c r="L182" s="164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Y182" s="164"/>
      <c r="Z182" s="164"/>
    </row>
    <row r="183" spans="1:26" ht="14.25" customHeight="1" x14ac:dyDescent="0.2">
      <c r="A183" s="162"/>
      <c r="B183" s="162"/>
      <c r="C183" s="162"/>
      <c r="D183" s="163"/>
      <c r="E183" s="162"/>
      <c r="F183" s="163"/>
      <c r="G183" s="162"/>
      <c r="H183" s="162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64"/>
      <c r="U183" s="164"/>
      <c r="V183" s="164"/>
      <c r="W183" s="164"/>
      <c r="X183" s="164"/>
      <c r="Y183" s="164"/>
      <c r="Z183" s="164"/>
    </row>
    <row r="184" spans="1:26" ht="14.25" customHeight="1" x14ac:dyDescent="0.2">
      <c r="A184" s="162"/>
      <c r="B184" s="162"/>
      <c r="C184" s="162"/>
      <c r="D184" s="163"/>
      <c r="E184" s="162"/>
      <c r="F184" s="163"/>
      <c r="G184" s="162"/>
      <c r="H184" s="162"/>
      <c r="I184" s="164"/>
      <c r="J184" s="164"/>
      <c r="K184" s="164"/>
      <c r="L184" s="164"/>
      <c r="M184" s="164"/>
      <c r="N184" s="164"/>
      <c r="O184" s="164"/>
      <c r="P184" s="164"/>
      <c r="Q184" s="164"/>
      <c r="R184" s="164"/>
      <c r="S184" s="164"/>
      <c r="T184" s="164"/>
      <c r="U184" s="164"/>
      <c r="V184" s="164"/>
      <c r="W184" s="164"/>
      <c r="X184" s="164"/>
      <c r="Y184" s="164"/>
      <c r="Z184" s="164"/>
    </row>
    <row r="185" spans="1:26" ht="14.25" customHeight="1" x14ac:dyDescent="0.2">
      <c r="A185" s="162"/>
      <c r="B185" s="162"/>
      <c r="C185" s="162"/>
      <c r="D185" s="163"/>
      <c r="E185" s="162"/>
      <c r="F185" s="163"/>
      <c r="G185" s="162"/>
      <c r="H185" s="162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4"/>
      <c r="U185" s="164"/>
      <c r="V185" s="164"/>
      <c r="W185" s="164"/>
      <c r="X185" s="164"/>
      <c r="Y185" s="164"/>
      <c r="Z185" s="164"/>
    </row>
    <row r="186" spans="1:26" ht="14.25" customHeight="1" x14ac:dyDescent="0.2">
      <c r="A186" s="162"/>
      <c r="B186" s="162"/>
      <c r="C186" s="162"/>
      <c r="D186" s="163"/>
      <c r="E186" s="162"/>
      <c r="F186" s="163"/>
      <c r="G186" s="162"/>
      <c r="H186" s="162"/>
      <c r="I186" s="164"/>
      <c r="J186" s="164"/>
      <c r="K186" s="164"/>
      <c r="L186" s="164"/>
      <c r="M186" s="164"/>
      <c r="N186" s="164"/>
      <c r="O186" s="164"/>
      <c r="P186" s="164"/>
      <c r="Q186" s="164"/>
      <c r="R186" s="164"/>
      <c r="S186" s="164"/>
      <c r="T186" s="164"/>
      <c r="U186" s="164"/>
      <c r="V186" s="164"/>
      <c r="W186" s="164"/>
      <c r="X186" s="164"/>
      <c r="Y186" s="164"/>
      <c r="Z186" s="164"/>
    </row>
    <row r="187" spans="1:26" ht="14.25" customHeight="1" x14ac:dyDescent="0.2">
      <c r="A187" s="162"/>
      <c r="B187" s="162"/>
      <c r="C187" s="162"/>
      <c r="D187" s="163"/>
      <c r="E187" s="162"/>
      <c r="F187" s="163"/>
      <c r="G187" s="162"/>
      <c r="H187" s="162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4"/>
      <c r="U187" s="164"/>
      <c r="V187" s="164"/>
      <c r="W187" s="164"/>
      <c r="X187" s="164"/>
      <c r="Y187" s="164"/>
      <c r="Z187" s="164"/>
    </row>
    <row r="188" spans="1:26" ht="14.25" customHeight="1" x14ac:dyDescent="0.2">
      <c r="A188" s="162"/>
      <c r="B188" s="162"/>
      <c r="C188" s="162"/>
      <c r="D188" s="163"/>
      <c r="E188" s="162"/>
      <c r="F188" s="163"/>
      <c r="G188" s="162"/>
      <c r="H188" s="162"/>
      <c r="I188" s="164"/>
      <c r="J188" s="164"/>
      <c r="K188" s="164"/>
      <c r="L188" s="164"/>
      <c r="M188" s="164"/>
      <c r="N188" s="164"/>
      <c r="O188" s="164"/>
      <c r="P188" s="164"/>
      <c r="Q188" s="164"/>
      <c r="R188" s="164"/>
      <c r="S188" s="164"/>
      <c r="T188" s="164"/>
      <c r="U188" s="164"/>
      <c r="V188" s="164"/>
      <c r="W188" s="164"/>
      <c r="X188" s="164"/>
      <c r="Y188" s="164"/>
      <c r="Z188" s="164"/>
    </row>
    <row r="189" spans="1:26" ht="14.25" customHeight="1" x14ac:dyDescent="0.2">
      <c r="A189" s="162"/>
      <c r="B189" s="162"/>
      <c r="C189" s="162"/>
      <c r="D189" s="163"/>
      <c r="E189" s="162"/>
      <c r="F189" s="163"/>
      <c r="G189" s="162"/>
      <c r="H189" s="162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4"/>
      <c r="U189" s="164"/>
      <c r="V189" s="164"/>
      <c r="W189" s="164"/>
      <c r="X189" s="164"/>
      <c r="Y189" s="164"/>
      <c r="Z189" s="164"/>
    </row>
    <row r="190" spans="1:26" ht="14.25" customHeight="1" x14ac:dyDescent="0.2">
      <c r="A190" s="162"/>
      <c r="B190" s="162"/>
      <c r="C190" s="162"/>
      <c r="D190" s="163"/>
      <c r="E190" s="162"/>
      <c r="F190" s="163"/>
      <c r="G190" s="162"/>
      <c r="H190" s="162"/>
      <c r="I190" s="164"/>
      <c r="J190" s="164"/>
      <c r="K190" s="164"/>
      <c r="L190" s="164"/>
      <c r="M190" s="164"/>
      <c r="N190" s="164"/>
      <c r="O190" s="164"/>
      <c r="P190" s="164"/>
      <c r="Q190" s="164"/>
      <c r="R190" s="164"/>
      <c r="S190" s="164"/>
      <c r="T190" s="164"/>
      <c r="U190" s="164"/>
      <c r="V190" s="164"/>
      <c r="W190" s="164"/>
      <c r="X190" s="164"/>
      <c r="Y190" s="164"/>
      <c r="Z190" s="164"/>
    </row>
    <row r="191" spans="1:26" ht="14.25" customHeight="1" x14ac:dyDescent="0.2">
      <c r="A191" s="162"/>
      <c r="B191" s="162"/>
      <c r="C191" s="162"/>
      <c r="D191" s="163"/>
      <c r="E191" s="162"/>
      <c r="F191" s="163"/>
      <c r="G191" s="162"/>
      <c r="H191" s="162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64"/>
      <c r="U191" s="164"/>
      <c r="V191" s="164"/>
      <c r="W191" s="164"/>
      <c r="X191" s="164"/>
      <c r="Y191" s="164"/>
      <c r="Z191" s="164"/>
    </row>
    <row r="192" spans="1:26" ht="14.25" customHeight="1" x14ac:dyDescent="0.2">
      <c r="A192" s="162"/>
      <c r="B192" s="162"/>
      <c r="C192" s="162"/>
      <c r="D192" s="163"/>
      <c r="E192" s="162"/>
      <c r="F192" s="163"/>
      <c r="G192" s="162"/>
      <c r="H192" s="162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  <c r="U192" s="164"/>
      <c r="V192" s="164"/>
      <c r="W192" s="164"/>
      <c r="X192" s="164"/>
      <c r="Y192" s="164"/>
      <c r="Z192" s="164"/>
    </row>
    <row r="193" spans="1:26" ht="14.25" customHeight="1" x14ac:dyDescent="0.2">
      <c r="A193" s="162"/>
      <c r="B193" s="162"/>
      <c r="C193" s="162"/>
      <c r="D193" s="163"/>
      <c r="E193" s="162"/>
      <c r="F193" s="163"/>
      <c r="G193" s="162"/>
      <c r="H193" s="162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64"/>
      <c r="U193" s="164"/>
      <c r="V193" s="164"/>
      <c r="W193" s="164"/>
      <c r="X193" s="164"/>
      <c r="Y193" s="164"/>
      <c r="Z193" s="164"/>
    </row>
    <row r="194" spans="1:26" ht="14.25" customHeight="1" x14ac:dyDescent="0.2">
      <c r="A194" s="162"/>
      <c r="B194" s="162"/>
      <c r="C194" s="162"/>
      <c r="D194" s="163"/>
      <c r="E194" s="162"/>
      <c r="F194" s="163"/>
      <c r="G194" s="162"/>
      <c r="H194" s="162"/>
      <c r="I194" s="164"/>
      <c r="J194" s="164"/>
      <c r="K194" s="164"/>
      <c r="L194" s="164"/>
      <c r="M194" s="164"/>
      <c r="N194" s="164"/>
      <c r="O194" s="164"/>
      <c r="P194" s="164"/>
      <c r="Q194" s="164"/>
      <c r="R194" s="164"/>
      <c r="S194" s="164"/>
      <c r="T194" s="164"/>
      <c r="U194" s="164"/>
      <c r="V194" s="164"/>
      <c r="W194" s="164"/>
      <c r="X194" s="164"/>
      <c r="Y194" s="164"/>
      <c r="Z194" s="164"/>
    </row>
    <row r="195" spans="1:26" ht="14.25" customHeight="1" x14ac:dyDescent="0.2">
      <c r="A195" s="162"/>
      <c r="B195" s="162"/>
      <c r="C195" s="162"/>
      <c r="D195" s="163"/>
      <c r="E195" s="162"/>
      <c r="F195" s="163"/>
      <c r="G195" s="162"/>
      <c r="H195" s="162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64"/>
      <c r="U195" s="164"/>
      <c r="V195" s="164"/>
      <c r="W195" s="164"/>
      <c r="X195" s="164"/>
      <c r="Y195" s="164"/>
      <c r="Z195" s="164"/>
    </row>
    <row r="196" spans="1:26" ht="14.25" customHeight="1" x14ac:dyDescent="0.2">
      <c r="A196" s="162"/>
      <c r="B196" s="162"/>
      <c r="C196" s="162"/>
      <c r="D196" s="163"/>
      <c r="E196" s="162"/>
      <c r="F196" s="163"/>
      <c r="G196" s="162"/>
      <c r="H196" s="162"/>
      <c r="I196" s="164"/>
      <c r="J196" s="164"/>
      <c r="K196" s="164"/>
      <c r="L196" s="164"/>
      <c r="M196" s="164"/>
      <c r="N196" s="164"/>
      <c r="O196" s="164"/>
      <c r="P196" s="164"/>
      <c r="Q196" s="164"/>
      <c r="R196" s="164"/>
      <c r="S196" s="164"/>
      <c r="T196" s="164"/>
      <c r="U196" s="164"/>
      <c r="V196" s="164"/>
      <c r="W196" s="164"/>
      <c r="X196" s="164"/>
      <c r="Y196" s="164"/>
      <c r="Z196" s="164"/>
    </row>
    <row r="197" spans="1:26" ht="14.25" customHeight="1" x14ac:dyDescent="0.2">
      <c r="A197" s="162"/>
      <c r="B197" s="162"/>
      <c r="C197" s="162"/>
      <c r="D197" s="163"/>
      <c r="E197" s="162"/>
      <c r="F197" s="163"/>
      <c r="G197" s="162"/>
      <c r="H197" s="162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64"/>
      <c r="U197" s="164"/>
      <c r="V197" s="164"/>
      <c r="W197" s="164"/>
      <c r="X197" s="164"/>
      <c r="Y197" s="164"/>
      <c r="Z197" s="164"/>
    </row>
    <row r="198" spans="1:26" ht="14.25" customHeight="1" x14ac:dyDescent="0.2">
      <c r="A198" s="162"/>
      <c r="B198" s="162"/>
      <c r="C198" s="162"/>
      <c r="D198" s="163"/>
      <c r="E198" s="162"/>
      <c r="F198" s="163"/>
      <c r="G198" s="162"/>
      <c r="H198" s="162"/>
      <c r="I198" s="164"/>
      <c r="J198" s="164"/>
      <c r="K198" s="164"/>
      <c r="L198" s="164"/>
      <c r="M198" s="164"/>
      <c r="N198" s="164"/>
      <c r="O198" s="164"/>
      <c r="P198" s="164"/>
      <c r="Q198" s="164"/>
      <c r="R198" s="164"/>
      <c r="S198" s="164"/>
      <c r="T198" s="164"/>
      <c r="U198" s="164"/>
      <c r="V198" s="164"/>
      <c r="W198" s="164"/>
      <c r="X198" s="164"/>
      <c r="Y198" s="164"/>
      <c r="Z198" s="164"/>
    </row>
    <row r="199" spans="1:26" ht="14.25" customHeight="1" x14ac:dyDescent="0.2">
      <c r="A199" s="162"/>
      <c r="B199" s="162"/>
      <c r="C199" s="162"/>
      <c r="D199" s="163"/>
      <c r="E199" s="162"/>
      <c r="F199" s="163"/>
      <c r="G199" s="162"/>
      <c r="H199" s="162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</row>
    <row r="200" spans="1:26" ht="14.25" customHeight="1" x14ac:dyDescent="0.2">
      <c r="A200" s="162"/>
      <c r="B200" s="162"/>
      <c r="C200" s="162"/>
      <c r="D200" s="163"/>
      <c r="E200" s="162"/>
      <c r="F200" s="163"/>
      <c r="G200" s="162"/>
      <c r="H200" s="162"/>
      <c r="I200" s="164"/>
      <c r="J200" s="164"/>
      <c r="K200" s="164"/>
      <c r="L200" s="164"/>
      <c r="M200" s="164"/>
      <c r="N200" s="164"/>
      <c r="O200" s="164"/>
      <c r="P200" s="164"/>
      <c r="Q200" s="164"/>
      <c r="R200" s="164"/>
      <c r="S200" s="164"/>
      <c r="T200" s="164"/>
      <c r="U200" s="164"/>
      <c r="V200" s="164"/>
      <c r="W200" s="164"/>
      <c r="X200" s="164"/>
      <c r="Y200" s="164"/>
      <c r="Z200" s="164"/>
    </row>
    <row r="201" spans="1:26" ht="14.25" customHeight="1" x14ac:dyDescent="0.2">
      <c r="A201" s="162"/>
      <c r="B201" s="162"/>
      <c r="C201" s="162"/>
      <c r="D201" s="163"/>
      <c r="E201" s="162"/>
      <c r="F201" s="163"/>
      <c r="G201" s="162"/>
      <c r="H201" s="162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64"/>
      <c r="U201" s="164"/>
      <c r="V201" s="164"/>
      <c r="W201" s="164"/>
      <c r="X201" s="164"/>
      <c r="Y201" s="164"/>
      <c r="Z201" s="164"/>
    </row>
    <row r="202" spans="1:26" ht="14.25" customHeight="1" x14ac:dyDescent="0.2">
      <c r="A202" s="162"/>
      <c r="B202" s="162"/>
      <c r="C202" s="162"/>
      <c r="D202" s="163"/>
      <c r="E202" s="162"/>
      <c r="F202" s="163"/>
      <c r="G202" s="162"/>
      <c r="H202" s="162"/>
      <c r="I202" s="164"/>
      <c r="J202" s="164"/>
      <c r="K202" s="164"/>
      <c r="L202" s="164"/>
      <c r="M202" s="164"/>
      <c r="N202" s="164"/>
      <c r="O202" s="164"/>
      <c r="P202" s="164"/>
      <c r="Q202" s="164"/>
      <c r="R202" s="164"/>
      <c r="S202" s="164"/>
      <c r="T202" s="164"/>
      <c r="U202" s="164"/>
      <c r="V202" s="164"/>
      <c r="W202" s="164"/>
      <c r="X202" s="164"/>
      <c r="Y202" s="164"/>
      <c r="Z202" s="164"/>
    </row>
    <row r="203" spans="1:26" ht="14.25" customHeight="1" x14ac:dyDescent="0.2">
      <c r="A203" s="162"/>
      <c r="B203" s="162"/>
      <c r="C203" s="162"/>
      <c r="D203" s="163"/>
      <c r="E203" s="162"/>
      <c r="F203" s="163"/>
      <c r="G203" s="162"/>
      <c r="H203" s="162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64"/>
      <c r="U203" s="164"/>
      <c r="V203" s="164"/>
      <c r="W203" s="164"/>
      <c r="X203" s="164"/>
      <c r="Y203" s="164"/>
      <c r="Z203" s="164"/>
    </row>
    <row r="204" spans="1:26" ht="14.25" customHeight="1" x14ac:dyDescent="0.2">
      <c r="A204" s="162"/>
      <c r="B204" s="162"/>
      <c r="C204" s="162"/>
      <c r="D204" s="163"/>
      <c r="E204" s="162"/>
      <c r="F204" s="163"/>
      <c r="G204" s="162"/>
      <c r="H204" s="162"/>
      <c r="I204" s="164"/>
      <c r="J204" s="164"/>
      <c r="K204" s="164"/>
      <c r="L204" s="164"/>
      <c r="M204" s="164"/>
      <c r="N204" s="164"/>
      <c r="O204" s="164"/>
      <c r="P204" s="164"/>
      <c r="Q204" s="164"/>
      <c r="R204" s="164"/>
      <c r="S204" s="164"/>
      <c r="T204" s="164"/>
      <c r="U204" s="164"/>
      <c r="V204" s="164"/>
      <c r="W204" s="164"/>
      <c r="X204" s="164"/>
      <c r="Y204" s="164"/>
      <c r="Z204" s="164"/>
    </row>
    <row r="205" spans="1:26" ht="14.25" customHeight="1" x14ac:dyDescent="0.2">
      <c r="A205" s="162"/>
      <c r="B205" s="162"/>
      <c r="C205" s="162"/>
      <c r="D205" s="163"/>
      <c r="E205" s="162"/>
      <c r="F205" s="163"/>
      <c r="G205" s="162"/>
      <c r="H205" s="162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64"/>
      <c r="U205" s="164"/>
      <c r="V205" s="164"/>
      <c r="W205" s="164"/>
      <c r="X205" s="164"/>
      <c r="Y205" s="164"/>
      <c r="Z205" s="164"/>
    </row>
    <row r="206" spans="1:26" ht="14.25" customHeight="1" x14ac:dyDescent="0.2">
      <c r="A206" s="162"/>
      <c r="B206" s="162"/>
      <c r="C206" s="162"/>
      <c r="D206" s="163"/>
      <c r="E206" s="162"/>
      <c r="F206" s="163"/>
      <c r="G206" s="162"/>
      <c r="H206" s="162"/>
      <c r="I206" s="164"/>
      <c r="J206" s="164"/>
      <c r="K206" s="164"/>
      <c r="L206" s="164"/>
      <c r="M206" s="164"/>
      <c r="N206" s="164"/>
      <c r="O206" s="164"/>
      <c r="P206" s="164"/>
      <c r="Q206" s="164"/>
      <c r="R206" s="164"/>
      <c r="S206" s="164"/>
      <c r="T206" s="164"/>
      <c r="U206" s="164"/>
      <c r="V206" s="164"/>
      <c r="W206" s="164"/>
      <c r="X206" s="164"/>
      <c r="Y206" s="164"/>
      <c r="Z206" s="164"/>
    </row>
    <row r="207" spans="1:26" ht="14.25" customHeight="1" x14ac:dyDescent="0.2">
      <c r="A207" s="162"/>
      <c r="B207" s="162"/>
      <c r="C207" s="162"/>
      <c r="D207" s="163"/>
      <c r="E207" s="162"/>
      <c r="F207" s="163"/>
      <c r="G207" s="162"/>
      <c r="H207" s="162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64"/>
      <c r="U207" s="164"/>
      <c r="V207" s="164"/>
      <c r="W207" s="164"/>
      <c r="X207" s="164"/>
      <c r="Y207" s="164"/>
      <c r="Z207" s="164"/>
    </row>
    <row r="208" spans="1:26" ht="14.25" customHeight="1" x14ac:dyDescent="0.2">
      <c r="A208" s="162"/>
      <c r="B208" s="162"/>
      <c r="C208" s="162"/>
      <c r="D208" s="163"/>
      <c r="E208" s="162"/>
      <c r="F208" s="163"/>
      <c r="G208" s="162"/>
      <c r="H208" s="162"/>
      <c r="I208" s="164"/>
      <c r="J208" s="164"/>
      <c r="K208" s="164"/>
      <c r="L208" s="164"/>
      <c r="M208" s="164"/>
      <c r="N208" s="164"/>
      <c r="O208" s="164"/>
      <c r="P208" s="164"/>
      <c r="Q208" s="164"/>
      <c r="R208" s="164"/>
      <c r="S208" s="164"/>
      <c r="T208" s="164"/>
      <c r="U208" s="164"/>
      <c r="V208" s="164"/>
      <c r="W208" s="164"/>
      <c r="X208" s="164"/>
      <c r="Y208" s="164"/>
      <c r="Z208" s="164"/>
    </row>
    <row r="209" spans="1:26" ht="14.25" customHeight="1" x14ac:dyDescent="0.2">
      <c r="A209" s="162"/>
      <c r="B209" s="162"/>
      <c r="C209" s="162"/>
      <c r="D209" s="163"/>
      <c r="E209" s="162"/>
      <c r="F209" s="163"/>
      <c r="G209" s="162"/>
      <c r="H209" s="162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64"/>
      <c r="U209" s="164"/>
      <c r="V209" s="164"/>
      <c r="W209" s="164"/>
      <c r="X209" s="164"/>
      <c r="Y209" s="164"/>
      <c r="Z209" s="164"/>
    </row>
    <row r="210" spans="1:26" ht="14.25" customHeight="1" x14ac:dyDescent="0.2">
      <c r="A210" s="162"/>
      <c r="B210" s="162"/>
      <c r="C210" s="162"/>
      <c r="D210" s="163"/>
      <c r="E210" s="162"/>
      <c r="F210" s="163"/>
      <c r="G210" s="162"/>
      <c r="H210" s="162"/>
      <c r="I210" s="164"/>
      <c r="J210" s="164"/>
      <c r="K210" s="164"/>
      <c r="L210" s="164"/>
      <c r="M210" s="164"/>
      <c r="N210" s="164"/>
      <c r="O210" s="164"/>
      <c r="P210" s="164"/>
      <c r="Q210" s="164"/>
      <c r="R210" s="164"/>
      <c r="S210" s="164"/>
      <c r="T210" s="164"/>
      <c r="U210" s="164"/>
      <c r="V210" s="164"/>
      <c r="W210" s="164"/>
      <c r="X210" s="164"/>
      <c r="Y210" s="164"/>
      <c r="Z210" s="164"/>
    </row>
    <row r="211" spans="1:26" ht="14.25" customHeight="1" x14ac:dyDescent="0.2">
      <c r="A211" s="162"/>
      <c r="B211" s="162"/>
      <c r="C211" s="162"/>
      <c r="D211" s="163"/>
      <c r="E211" s="162"/>
      <c r="F211" s="163"/>
      <c r="G211" s="162"/>
      <c r="H211" s="162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64"/>
      <c r="U211" s="164"/>
      <c r="V211" s="164"/>
      <c r="W211" s="164"/>
      <c r="X211" s="164"/>
      <c r="Y211" s="164"/>
      <c r="Z211" s="164"/>
    </row>
    <row r="212" spans="1:26" ht="14.25" customHeight="1" x14ac:dyDescent="0.2">
      <c r="A212" s="162"/>
      <c r="B212" s="162"/>
      <c r="C212" s="162"/>
      <c r="D212" s="163"/>
      <c r="E212" s="162"/>
      <c r="F212" s="163"/>
      <c r="G212" s="162"/>
      <c r="H212" s="162"/>
      <c r="I212" s="164"/>
      <c r="J212" s="164"/>
      <c r="K212" s="164"/>
      <c r="L212" s="164"/>
      <c r="M212" s="164"/>
      <c r="N212" s="164"/>
      <c r="O212" s="164"/>
      <c r="P212" s="164"/>
      <c r="Q212" s="164"/>
      <c r="R212" s="164"/>
      <c r="S212" s="164"/>
      <c r="T212" s="164"/>
      <c r="U212" s="164"/>
      <c r="V212" s="164"/>
      <c r="W212" s="164"/>
      <c r="X212" s="164"/>
      <c r="Y212" s="164"/>
      <c r="Z212" s="164"/>
    </row>
    <row r="213" spans="1:26" ht="14.25" customHeight="1" x14ac:dyDescent="0.2">
      <c r="A213" s="162"/>
      <c r="B213" s="162"/>
      <c r="C213" s="162"/>
      <c r="D213" s="163"/>
      <c r="E213" s="162"/>
      <c r="F213" s="163"/>
      <c r="G213" s="162"/>
      <c r="H213" s="162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64"/>
      <c r="U213" s="164"/>
      <c r="V213" s="164"/>
      <c r="W213" s="164"/>
      <c r="X213" s="164"/>
      <c r="Y213" s="164"/>
      <c r="Z213" s="164"/>
    </row>
    <row r="214" spans="1:26" ht="14.25" customHeight="1" x14ac:dyDescent="0.2">
      <c r="A214" s="162"/>
      <c r="B214" s="162"/>
      <c r="C214" s="162"/>
      <c r="D214" s="163"/>
      <c r="E214" s="162"/>
      <c r="F214" s="163"/>
      <c r="G214" s="162"/>
      <c r="H214" s="162"/>
      <c r="I214" s="164"/>
      <c r="J214" s="164"/>
      <c r="K214" s="164"/>
      <c r="L214" s="164"/>
      <c r="M214" s="164"/>
      <c r="N214" s="164"/>
      <c r="O214" s="164"/>
      <c r="P214" s="164"/>
      <c r="Q214" s="164"/>
      <c r="R214" s="164"/>
      <c r="S214" s="164"/>
      <c r="T214" s="164"/>
      <c r="U214" s="164"/>
      <c r="V214" s="164"/>
      <c r="W214" s="164"/>
      <c r="X214" s="164"/>
      <c r="Y214" s="164"/>
      <c r="Z214" s="164"/>
    </row>
    <row r="215" spans="1:26" ht="14.25" customHeight="1" x14ac:dyDescent="0.2">
      <c r="A215" s="162"/>
      <c r="B215" s="162"/>
      <c r="C215" s="162"/>
      <c r="D215" s="163"/>
      <c r="E215" s="162"/>
      <c r="F215" s="163"/>
      <c r="G215" s="162"/>
      <c r="H215" s="162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64"/>
      <c r="U215" s="164"/>
      <c r="V215" s="164"/>
      <c r="W215" s="164"/>
      <c r="X215" s="164"/>
      <c r="Y215" s="164"/>
      <c r="Z215" s="164"/>
    </row>
    <row r="216" spans="1:26" ht="14.25" customHeight="1" x14ac:dyDescent="0.2">
      <c r="A216" s="162"/>
      <c r="B216" s="162"/>
      <c r="C216" s="162"/>
      <c r="D216" s="163"/>
      <c r="E216" s="162"/>
      <c r="F216" s="163"/>
      <c r="G216" s="162"/>
      <c r="H216" s="162"/>
      <c r="I216" s="164"/>
      <c r="J216" s="164"/>
      <c r="K216" s="164"/>
      <c r="L216" s="164"/>
      <c r="M216" s="164"/>
      <c r="N216" s="164"/>
      <c r="O216" s="164"/>
      <c r="P216" s="164"/>
      <c r="Q216" s="164"/>
      <c r="R216" s="164"/>
      <c r="S216" s="164"/>
      <c r="T216" s="164"/>
      <c r="U216" s="164"/>
      <c r="V216" s="164"/>
      <c r="W216" s="164"/>
      <c r="X216" s="164"/>
      <c r="Y216" s="164"/>
      <c r="Z216" s="164"/>
    </row>
    <row r="217" spans="1:26" ht="14.25" customHeight="1" x14ac:dyDescent="0.2">
      <c r="A217" s="162"/>
      <c r="B217" s="162"/>
      <c r="C217" s="162"/>
      <c r="D217" s="163"/>
      <c r="E217" s="162"/>
      <c r="F217" s="163"/>
      <c r="G217" s="162"/>
      <c r="H217" s="162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</row>
    <row r="218" spans="1:26" ht="14.25" customHeight="1" x14ac:dyDescent="0.2">
      <c r="A218" s="162"/>
      <c r="B218" s="162"/>
      <c r="C218" s="162"/>
      <c r="D218" s="163"/>
      <c r="E218" s="162"/>
      <c r="F218" s="163"/>
      <c r="G218" s="162"/>
      <c r="H218" s="162"/>
      <c r="I218" s="164"/>
      <c r="J218" s="164"/>
      <c r="K218" s="164"/>
      <c r="L218" s="164"/>
      <c r="M218" s="164"/>
      <c r="N218" s="164"/>
      <c r="O218" s="164"/>
      <c r="P218" s="164"/>
      <c r="Q218" s="164"/>
      <c r="R218" s="164"/>
      <c r="S218" s="164"/>
      <c r="T218" s="164"/>
      <c r="U218" s="164"/>
      <c r="V218" s="164"/>
      <c r="W218" s="164"/>
      <c r="X218" s="164"/>
      <c r="Y218" s="164"/>
      <c r="Z218" s="164"/>
    </row>
    <row r="219" spans="1:26" ht="14.25" customHeight="1" x14ac:dyDescent="0.2">
      <c r="A219" s="162"/>
      <c r="B219" s="162"/>
      <c r="C219" s="162"/>
      <c r="D219" s="163"/>
      <c r="E219" s="162"/>
      <c r="F219" s="163"/>
      <c r="G219" s="162"/>
      <c r="H219" s="162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64"/>
      <c r="U219" s="164"/>
      <c r="V219" s="164"/>
      <c r="W219" s="164"/>
      <c r="X219" s="164"/>
      <c r="Y219" s="164"/>
      <c r="Z219" s="164"/>
    </row>
    <row r="220" spans="1:26" ht="14.25" customHeight="1" x14ac:dyDescent="0.2">
      <c r="A220" s="162"/>
      <c r="B220" s="162"/>
      <c r="C220" s="162"/>
      <c r="D220" s="163"/>
      <c r="E220" s="162"/>
      <c r="F220" s="163"/>
      <c r="G220" s="162"/>
      <c r="H220" s="162"/>
      <c r="I220" s="164"/>
      <c r="J220" s="164"/>
      <c r="K220" s="164"/>
      <c r="L220" s="164"/>
      <c r="M220" s="164"/>
      <c r="N220" s="164"/>
      <c r="O220" s="164"/>
      <c r="P220" s="164"/>
      <c r="Q220" s="164"/>
      <c r="R220" s="164"/>
      <c r="S220" s="164"/>
      <c r="T220" s="164"/>
      <c r="U220" s="164"/>
      <c r="V220" s="164"/>
      <c r="W220" s="164"/>
      <c r="X220" s="164"/>
      <c r="Y220" s="164"/>
      <c r="Z220" s="164"/>
    </row>
    <row r="221" spans="1:26" ht="14.25" customHeight="1" x14ac:dyDescent="0.2">
      <c r="A221" s="162"/>
      <c r="B221" s="162"/>
      <c r="C221" s="162"/>
      <c r="D221" s="163"/>
      <c r="E221" s="162"/>
      <c r="F221" s="163"/>
      <c r="G221" s="162"/>
      <c r="H221" s="162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64"/>
      <c r="U221" s="164"/>
      <c r="V221" s="164"/>
      <c r="W221" s="164"/>
      <c r="X221" s="164"/>
      <c r="Y221" s="164"/>
      <c r="Z221" s="164"/>
    </row>
    <row r="222" spans="1:26" ht="14.25" customHeight="1" x14ac:dyDescent="0.2">
      <c r="A222" s="162"/>
      <c r="B222" s="162"/>
      <c r="C222" s="162"/>
      <c r="D222" s="163"/>
      <c r="E222" s="162"/>
      <c r="F222" s="163"/>
      <c r="G222" s="162"/>
      <c r="H222" s="162"/>
      <c r="I222" s="164"/>
      <c r="J222" s="164"/>
      <c r="K222" s="164"/>
      <c r="L222" s="164"/>
      <c r="M222" s="164"/>
      <c r="N222" s="164"/>
      <c r="O222" s="164"/>
      <c r="P222" s="164"/>
      <c r="Q222" s="164"/>
      <c r="R222" s="164"/>
      <c r="S222" s="164"/>
      <c r="T222" s="164"/>
      <c r="U222" s="164"/>
      <c r="V222" s="164"/>
      <c r="W222" s="164"/>
      <c r="X222" s="164"/>
      <c r="Y222" s="164"/>
      <c r="Z222" s="164"/>
    </row>
    <row r="223" spans="1:26" ht="14.25" customHeight="1" x14ac:dyDescent="0.2">
      <c r="A223" s="162"/>
      <c r="B223" s="162"/>
      <c r="C223" s="162"/>
      <c r="D223" s="163"/>
      <c r="E223" s="162"/>
      <c r="F223" s="163"/>
      <c r="G223" s="162"/>
      <c r="H223" s="162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64"/>
      <c r="U223" s="164"/>
      <c r="V223" s="164"/>
      <c r="W223" s="164"/>
      <c r="X223" s="164"/>
      <c r="Y223" s="164"/>
      <c r="Z223" s="164"/>
    </row>
    <row r="224" spans="1:26" ht="14.25" customHeight="1" x14ac:dyDescent="0.2">
      <c r="A224" s="162"/>
      <c r="B224" s="162"/>
      <c r="C224" s="162"/>
      <c r="D224" s="163"/>
      <c r="E224" s="162"/>
      <c r="F224" s="163"/>
      <c r="G224" s="162"/>
      <c r="H224" s="162"/>
      <c r="I224" s="164"/>
      <c r="J224" s="164"/>
      <c r="K224" s="164"/>
      <c r="L224" s="164"/>
      <c r="M224" s="164"/>
      <c r="N224" s="164"/>
      <c r="O224" s="164"/>
      <c r="P224" s="164"/>
      <c r="Q224" s="164"/>
      <c r="R224" s="164"/>
      <c r="S224" s="164"/>
      <c r="T224" s="164"/>
      <c r="U224" s="164"/>
      <c r="V224" s="164"/>
      <c r="W224" s="164"/>
      <c r="X224" s="164"/>
      <c r="Y224" s="164"/>
      <c r="Z224" s="164"/>
    </row>
    <row r="225" spans="1:26" ht="14.25" customHeight="1" x14ac:dyDescent="0.2">
      <c r="A225" s="162"/>
      <c r="B225" s="162"/>
      <c r="C225" s="162"/>
      <c r="D225" s="163"/>
      <c r="E225" s="162"/>
      <c r="F225" s="163"/>
      <c r="G225" s="162"/>
      <c r="H225" s="162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</row>
    <row r="226" spans="1:26" ht="14.25" customHeight="1" x14ac:dyDescent="0.2">
      <c r="A226" s="162"/>
      <c r="B226" s="162"/>
      <c r="C226" s="162"/>
      <c r="D226" s="163"/>
      <c r="E226" s="162"/>
      <c r="F226" s="163"/>
      <c r="G226" s="162"/>
      <c r="H226" s="162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</row>
    <row r="227" spans="1:26" ht="14.25" customHeight="1" x14ac:dyDescent="0.2">
      <c r="A227" s="162"/>
      <c r="B227" s="162"/>
      <c r="C227" s="162"/>
      <c r="D227" s="163"/>
      <c r="E227" s="162"/>
      <c r="F227" s="163"/>
      <c r="G227" s="162"/>
      <c r="H227" s="162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64"/>
      <c r="U227" s="164"/>
      <c r="V227" s="164"/>
      <c r="W227" s="164"/>
      <c r="X227" s="164"/>
      <c r="Y227" s="164"/>
      <c r="Z227" s="164"/>
    </row>
    <row r="228" spans="1:26" ht="14.25" customHeight="1" x14ac:dyDescent="0.2">
      <c r="A228" s="162"/>
      <c r="B228" s="162"/>
      <c r="C228" s="162"/>
      <c r="D228" s="163"/>
      <c r="E228" s="162"/>
      <c r="F228" s="163"/>
      <c r="G228" s="162"/>
      <c r="H228" s="162"/>
      <c r="I228" s="164"/>
      <c r="J228" s="164"/>
      <c r="K228" s="164"/>
      <c r="L228" s="164"/>
      <c r="M228" s="164"/>
      <c r="N228" s="164"/>
      <c r="O228" s="164"/>
      <c r="P228" s="164"/>
      <c r="Q228" s="164"/>
      <c r="R228" s="164"/>
      <c r="S228" s="164"/>
      <c r="T228" s="164"/>
      <c r="U228" s="164"/>
      <c r="V228" s="164"/>
      <c r="W228" s="164"/>
      <c r="X228" s="164"/>
      <c r="Y228" s="164"/>
      <c r="Z228" s="164"/>
    </row>
    <row r="229" spans="1:26" ht="14.25" customHeight="1" x14ac:dyDescent="0.2">
      <c r="A229" s="162"/>
      <c r="B229" s="162"/>
      <c r="C229" s="162"/>
      <c r="D229" s="163"/>
      <c r="E229" s="162"/>
      <c r="F229" s="163"/>
      <c r="G229" s="162"/>
      <c r="H229" s="162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64"/>
      <c r="U229" s="164"/>
      <c r="V229" s="164"/>
      <c r="W229" s="164"/>
      <c r="X229" s="164"/>
      <c r="Y229" s="164"/>
      <c r="Z229" s="164"/>
    </row>
    <row r="230" spans="1:26" ht="14.25" customHeight="1" x14ac:dyDescent="0.2">
      <c r="A230" s="162"/>
      <c r="B230" s="162"/>
      <c r="C230" s="162"/>
      <c r="D230" s="163"/>
      <c r="E230" s="162"/>
      <c r="F230" s="163"/>
      <c r="G230" s="162"/>
      <c r="H230" s="162"/>
      <c r="I230" s="164"/>
      <c r="J230" s="164"/>
      <c r="K230" s="164"/>
      <c r="L230" s="164"/>
      <c r="M230" s="164"/>
      <c r="N230" s="164"/>
      <c r="O230" s="164"/>
      <c r="P230" s="164"/>
      <c r="Q230" s="164"/>
      <c r="R230" s="164"/>
      <c r="S230" s="164"/>
      <c r="T230" s="164"/>
      <c r="U230" s="164"/>
      <c r="V230" s="164"/>
      <c r="W230" s="164"/>
      <c r="X230" s="164"/>
      <c r="Y230" s="164"/>
      <c r="Z230" s="164"/>
    </row>
    <row r="231" spans="1:26" ht="14.25" customHeight="1" x14ac:dyDescent="0.2">
      <c r="A231" s="162"/>
      <c r="B231" s="162"/>
      <c r="C231" s="162"/>
      <c r="D231" s="163"/>
      <c r="E231" s="162"/>
      <c r="F231" s="163"/>
      <c r="G231" s="162"/>
      <c r="H231" s="162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64"/>
      <c r="U231" s="164"/>
      <c r="V231" s="164"/>
      <c r="W231" s="164"/>
      <c r="X231" s="164"/>
      <c r="Y231" s="164"/>
      <c r="Z231" s="164"/>
    </row>
    <row r="232" spans="1:26" ht="14.25" customHeight="1" x14ac:dyDescent="0.2">
      <c r="A232" s="162"/>
      <c r="B232" s="162"/>
      <c r="C232" s="162"/>
      <c r="D232" s="163"/>
      <c r="E232" s="162"/>
      <c r="F232" s="163"/>
      <c r="G232" s="162"/>
      <c r="H232" s="162"/>
      <c r="I232" s="164"/>
      <c r="J232" s="164"/>
      <c r="K232" s="164"/>
      <c r="L232" s="164"/>
      <c r="M232" s="164"/>
      <c r="N232" s="164"/>
      <c r="O232" s="164"/>
      <c r="P232" s="164"/>
      <c r="Q232" s="164"/>
      <c r="R232" s="164"/>
      <c r="S232" s="164"/>
      <c r="T232" s="164"/>
      <c r="U232" s="164"/>
      <c r="V232" s="164"/>
      <c r="W232" s="164"/>
      <c r="X232" s="164"/>
      <c r="Y232" s="164"/>
      <c r="Z232" s="164"/>
    </row>
    <row r="233" spans="1:26" ht="14.25" customHeight="1" x14ac:dyDescent="0.2">
      <c r="A233" s="162"/>
      <c r="B233" s="162"/>
      <c r="C233" s="162"/>
      <c r="D233" s="163"/>
      <c r="E233" s="162"/>
      <c r="F233" s="163"/>
      <c r="G233" s="162"/>
      <c r="H233" s="162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64"/>
      <c r="U233" s="164"/>
      <c r="V233" s="164"/>
      <c r="W233" s="164"/>
      <c r="X233" s="164"/>
      <c r="Y233" s="164"/>
      <c r="Z233" s="164"/>
    </row>
    <row r="234" spans="1:26" ht="14.25" customHeight="1" x14ac:dyDescent="0.2">
      <c r="A234" s="162"/>
      <c r="B234" s="162"/>
      <c r="C234" s="162"/>
      <c r="D234" s="163"/>
      <c r="E234" s="162"/>
      <c r="F234" s="163"/>
      <c r="G234" s="162"/>
      <c r="H234" s="162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4"/>
      <c r="T234" s="164"/>
      <c r="U234" s="164"/>
      <c r="V234" s="164"/>
      <c r="W234" s="164"/>
      <c r="X234" s="164"/>
      <c r="Y234" s="164"/>
      <c r="Z234" s="164"/>
    </row>
    <row r="235" spans="1:26" ht="14.25" customHeight="1" x14ac:dyDescent="0.2">
      <c r="A235" s="162"/>
      <c r="B235" s="162"/>
      <c r="C235" s="162"/>
      <c r="D235" s="163"/>
      <c r="E235" s="162"/>
      <c r="F235" s="163"/>
      <c r="G235" s="162"/>
      <c r="H235" s="162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</row>
    <row r="236" spans="1:26" ht="14.25" customHeight="1" x14ac:dyDescent="0.2">
      <c r="A236" s="162"/>
      <c r="B236" s="162"/>
      <c r="C236" s="162"/>
      <c r="D236" s="163"/>
      <c r="E236" s="162"/>
      <c r="F236" s="163"/>
      <c r="G236" s="162"/>
      <c r="H236" s="162"/>
      <c r="I236" s="164"/>
      <c r="J236" s="164"/>
      <c r="K236" s="164"/>
      <c r="L236" s="164"/>
      <c r="M236" s="164"/>
      <c r="N236" s="164"/>
      <c r="O236" s="164"/>
      <c r="P236" s="164"/>
      <c r="Q236" s="164"/>
      <c r="R236" s="164"/>
      <c r="S236" s="164"/>
      <c r="T236" s="164"/>
      <c r="U236" s="164"/>
      <c r="V236" s="164"/>
      <c r="W236" s="164"/>
      <c r="X236" s="164"/>
      <c r="Y236" s="164"/>
      <c r="Z236" s="164"/>
    </row>
    <row r="237" spans="1:26" ht="14.25" customHeight="1" x14ac:dyDescent="0.2">
      <c r="A237" s="162"/>
      <c r="B237" s="162"/>
      <c r="C237" s="162"/>
      <c r="D237" s="163"/>
      <c r="E237" s="162"/>
      <c r="F237" s="163"/>
      <c r="G237" s="162"/>
      <c r="H237" s="162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64"/>
      <c r="U237" s="164"/>
      <c r="V237" s="164"/>
      <c r="W237" s="164"/>
      <c r="X237" s="164"/>
      <c r="Y237" s="164"/>
      <c r="Z237" s="164"/>
    </row>
    <row r="238" spans="1:26" ht="14.25" customHeight="1" x14ac:dyDescent="0.2">
      <c r="A238" s="162"/>
      <c r="B238" s="162"/>
      <c r="C238" s="162"/>
      <c r="D238" s="163"/>
      <c r="E238" s="162"/>
      <c r="F238" s="163"/>
      <c r="G238" s="162"/>
      <c r="H238" s="162"/>
      <c r="I238" s="164"/>
      <c r="J238" s="164"/>
      <c r="K238" s="164"/>
      <c r="L238" s="164"/>
      <c r="M238" s="164"/>
      <c r="N238" s="164"/>
      <c r="O238" s="164"/>
      <c r="P238" s="164"/>
      <c r="Q238" s="164"/>
      <c r="R238" s="164"/>
      <c r="S238" s="164"/>
      <c r="T238" s="164"/>
      <c r="U238" s="164"/>
      <c r="V238" s="164"/>
      <c r="W238" s="164"/>
      <c r="X238" s="164"/>
      <c r="Y238" s="164"/>
      <c r="Z238" s="164"/>
    </row>
    <row r="239" spans="1:26" ht="14.25" customHeight="1" x14ac:dyDescent="0.2">
      <c r="A239" s="162"/>
      <c r="B239" s="162"/>
      <c r="C239" s="162"/>
      <c r="D239" s="163"/>
      <c r="E239" s="162"/>
      <c r="F239" s="163"/>
      <c r="G239" s="162"/>
      <c r="H239" s="162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64"/>
      <c r="U239" s="164"/>
      <c r="V239" s="164"/>
      <c r="W239" s="164"/>
      <c r="X239" s="164"/>
      <c r="Y239" s="164"/>
      <c r="Z239" s="164"/>
    </row>
    <row r="240" spans="1:26" ht="14.25" customHeight="1" x14ac:dyDescent="0.2">
      <c r="A240" s="162"/>
      <c r="B240" s="162"/>
      <c r="C240" s="162"/>
      <c r="D240" s="163"/>
      <c r="E240" s="162"/>
      <c r="F240" s="163"/>
      <c r="G240" s="162"/>
      <c r="H240" s="162"/>
      <c r="I240" s="164"/>
      <c r="J240" s="164"/>
      <c r="K240" s="164"/>
      <c r="L240" s="164"/>
      <c r="M240" s="164"/>
      <c r="N240" s="164"/>
      <c r="O240" s="164"/>
      <c r="P240" s="164"/>
      <c r="Q240" s="164"/>
      <c r="R240" s="164"/>
      <c r="S240" s="164"/>
      <c r="T240" s="164"/>
      <c r="U240" s="164"/>
      <c r="V240" s="164"/>
      <c r="W240" s="164"/>
      <c r="X240" s="164"/>
      <c r="Y240" s="164"/>
      <c r="Z240" s="164"/>
    </row>
    <row r="241" spans="1:26" ht="14.25" customHeight="1" x14ac:dyDescent="0.2">
      <c r="A241" s="162"/>
      <c r="B241" s="162"/>
      <c r="C241" s="162"/>
      <c r="D241" s="163"/>
      <c r="E241" s="162"/>
      <c r="F241" s="163"/>
      <c r="G241" s="162"/>
      <c r="H241" s="162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64"/>
      <c r="U241" s="164"/>
      <c r="V241" s="164"/>
      <c r="W241" s="164"/>
      <c r="X241" s="164"/>
      <c r="Y241" s="164"/>
      <c r="Z241" s="164"/>
    </row>
    <row r="242" spans="1:26" ht="14.25" customHeight="1" x14ac:dyDescent="0.2">
      <c r="A242" s="162"/>
      <c r="B242" s="162"/>
      <c r="C242" s="162"/>
      <c r="D242" s="163"/>
      <c r="E242" s="162"/>
      <c r="F242" s="163"/>
      <c r="G242" s="162"/>
      <c r="H242" s="162"/>
      <c r="I242" s="164"/>
      <c r="J242" s="164"/>
      <c r="K242" s="164"/>
      <c r="L242" s="164"/>
      <c r="M242" s="164"/>
      <c r="N242" s="164"/>
      <c r="O242" s="164"/>
      <c r="P242" s="164"/>
      <c r="Q242" s="164"/>
      <c r="R242" s="164"/>
      <c r="S242" s="164"/>
      <c r="T242" s="164"/>
      <c r="U242" s="164"/>
      <c r="V242" s="164"/>
      <c r="W242" s="164"/>
      <c r="X242" s="164"/>
      <c r="Y242" s="164"/>
      <c r="Z242" s="164"/>
    </row>
    <row r="243" spans="1:26" ht="14.25" customHeight="1" x14ac:dyDescent="0.2">
      <c r="A243" s="162"/>
      <c r="B243" s="162"/>
      <c r="C243" s="162"/>
      <c r="D243" s="163"/>
      <c r="E243" s="162"/>
      <c r="F243" s="163"/>
      <c r="G243" s="162"/>
      <c r="H243" s="162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64"/>
      <c r="U243" s="164"/>
      <c r="V243" s="164"/>
      <c r="W243" s="164"/>
      <c r="X243" s="164"/>
      <c r="Y243" s="164"/>
      <c r="Z243" s="164"/>
    </row>
    <row r="244" spans="1:26" ht="14.25" customHeight="1" x14ac:dyDescent="0.2">
      <c r="A244" s="162"/>
      <c r="B244" s="162"/>
      <c r="C244" s="162"/>
      <c r="D244" s="163"/>
      <c r="E244" s="162"/>
      <c r="F244" s="163"/>
      <c r="G244" s="162"/>
      <c r="H244" s="162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4"/>
      <c r="U244" s="164"/>
      <c r="V244" s="164"/>
      <c r="W244" s="164"/>
      <c r="X244" s="164"/>
      <c r="Y244" s="164"/>
      <c r="Z244" s="164"/>
    </row>
    <row r="245" spans="1:26" ht="14.25" customHeight="1" x14ac:dyDescent="0.2">
      <c r="A245" s="162"/>
      <c r="B245" s="162"/>
      <c r="C245" s="162"/>
      <c r="D245" s="163"/>
      <c r="E245" s="162"/>
      <c r="F245" s="163"/>
      <c r="G245" s="162"/>
      <c r="H245" s="162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4"/>
      <c r="U245" s="164"/>
      <c r="V245" s="164"/>
      <c r="W245" s="164"/>
      <c r="X245" s="164"/>
      <c r="Y245" s="164"/>
      <c r="Z245" s="164"/>
    </row>
    <row r="246" spans="1:26" ht="14.25" customHeight="1" x14ac:dyDescent="0.2">
      <c r="A246" s="162"/>
      <c r="B246" s="162"/>
      <c r="C246" s="162"/>
      <c r="D246" s="163"/>
      <c r="E246" s="162"/>
      <c r="F246" s="163"/>
      <c r="G246" s="162"/>
      <c r="H246" s="162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4"/>
      <c r="U246" s="164"/>
      <c r="V246" s="164"/>
      <c r="W246" s="164"/>
      <c r="X246" s="164"/>
      <c r="Y246" s="164"/>
      <c r="Z246" s="164"/>
    </row>
    <row r="247" spans="1:26" ht="14.25" customHeight="1" x14ac:dyDescent="0.2">
      <c r="A247" s="162"/>
      <c r="B247" s="162"/>
      <c r="C247" s="162"/>
      <c r="D247" s="163"/>
      <c r="E247" s="162"/>
      <c r="F247" s="163"/>
      <c r="G247" s="162"/>
      <c r="H247" s="162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4"/>
      <c r="U247" s="164"/>
      <c r="V247" s="164"/>
      <c r="W247" s="164"/>
      <c r="X247" s="164"/>
      <c r="Y247" s="164"/>
      <c r="Z247" s="164"/>
    </row>
    <row r="248" spans="1:26" ht="14.25" customHeight="1" x14ac:dyDescent="0.2">
      <c r="A248" s="162"/>
      <c r="B248" s="162"/>
      <c r="C248" s="162"/>
      <c r="D248" s="163"/>
      <c r="E248" s="162"/>
      <c r="F248" s="163"/>
      <c r="G248" s="162"/>
      <c r="H248" s="162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4"/>
      <c r="U248" s="164"/>
      <c r="V248" s="164"/>
      <c r="W248" s="164"/>
      <c r="X248" s="164"/>
      <c r="Y248" s="164"/>
      <c r="Z248" s="164"/>
    </row>
    <row r="249" spans="1:26" ht="14.25" customHeight="1" x14ac:dyDescent="0.2">
      <c r="A249" s="162"/>
      <c r="B249" s="162"/>
      <c r="C249" s="162"/>
      <c r="D249" s="163"/>
      <c r="E249" s="162"/>
      <c r="F249" s="163"/>
      <c r="G249" s="162"/>
      <c r="H249" s="162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4"/>
      <c r="U249" s="164"/>
      <c r="V249" s="164"/>
      <c r="W249" s="164"/>
      <c r="X249" s="164"/>
      <c r="Y249" s="164"/>
      <c r="Z249" s="164"/>
    </row>
    <row r="250" spans="1:26" ht="14.25" customHeight="1" x14ac:dyDescent="0.2">
      <c r="A250" s="162"/>
      <c r="B250" s="162"/>
      <c r="C250" s="162"/>
      <c r="D250" s="163"/>
      <c r="E250" s="162"/>
      <c r="F250" s="163"/>
      <c r="G250" s="162"/>
      <c r="H250" s="162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4"/>
      <c r="U250" s="164"/>
      <c r="V250" s="164"/>
      <c r="W250" s="164"/>
      <c r="X250" s="164"/>
      <c r="Y250" s="164"/>
      <c r="Z250" s="164"/>
    </row>
    <row r="251" spans="1:26" ht="14.25" customHeight="1" x14ac:dyDescent="0.2">
      <c r="A251" s="162"/>
      <c r="B251" s="162"/>
      <c r="C251" s="162"/>
      <c r="D251" s="163"/>
      <c r="E251" s="162"/>
      <c r="F251" s="163"/>
      <c r="G251" s="162"/>
      <c r="H251" s="162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4"/>
      <c r="U251" s="164"/>
      <c r="V251" s="164"/>
      <c r="W251" s="164"/>
      <c r="X251" s="164"/>
      <c r="Y251" s="164"/>
      <c r="Z251" s="164"/>
    </row>
    <row r="252" spans="1:26" ht="14.25" customHeight="1" x14ac:dyDescent="0.2">
      <c r="A252" s="162"/>
      <c r="B252" s="162"/>
      <c r="C252" s="162"/>
      <c r="D252" s="163"/>
      <c r="E252" s="162"/>
      <c r="F252" s="163"/>
      <c r="G252" s="162"/>
      <c r="H252" s="162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4"/>
      <c r="U252" s="164"/>
      <c r="V252" s="164"/>
      <c r="W252" s="164"/>
      <c r="X252" s="164"/>
      <c r="Y252" s="164"/>
      <c r="Z252" s="164"/>
    </row>
    <row r="253" spans="1:26" ht="14.25" customHeight="1" x14ac:dyDescent="0.2">
      <c r="A253" s="162"/>
      <c r="B253" s="162"/>
      <c r="C253" s="162"/>
      <c r="D253" s="163"/>
      <c r="E253" s="162"/>
      <c r="F253" s="163"/>
      <c r="G253" s="162"/>
      <c r="H253" s="162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</row>
    <row r="254" spans="1:26" ht="14.25" customHeight="1" x14ac:dyDescent="0.2">
      <c r="A254" s="162"/>
      <c r="B254" s="162"/>
      <c r="C254" s="162"/>
      <c r="D254" s="163"/>
      <c r="E254" s="162"/>
      <c r="F254" s="163"/>
      <c r="G254" s="162"/>
      <c r="H254" s="162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4"/>
      <c r="U254" s="164"/>
      <c r="V254" s="164"/>
      <c r="W254" s="164"/>
      <c r="X254" s="164"/>
      <c r="Y254" s="164"/>
      <c r="Z254" s="164"/>
    </row>
    <row r="255" spans="1:26" ht="14.25" customHeight="1" x14ac:dyDescent="0.2">
      <c r="A255" s="162"/>
      <c r="B255" s="162"/>
      <c r="C255" s="162"/>
      <c r="D255" s="163"/>
      <c r="E255" s="162"/>
      <c r="F255" s="163"/>
      <c r="G255" s="162"/>
      <c r="H255" s="162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4"/>
      <c r="U255" s="164"/>
      <c r="V255" s="164"/>
      <c r="W255" s="164"/>
      <c r="X255" s="164"/>
      <c r="Y255" s="164"/>
      <c r="Z255" s="164"/>
    </row>
    <row r="256" spans="1:26" ht="14.25" customHeight="1" x14ac:dyDescent="0.2">
      <c r="A256" s="162"/>
      <c r="B256" s="162"/>
      <c r="C256" s="162"/>
      <c r="D256" s="163"/>
      <c r="E256" s="162"/>
      <c r="F256" s="163"/>
      <c r="G256" s="162"/>
      <c r="H256" s="162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4"/>
      <c r="U256" s="164"/>
      <c r="V256" s="164"/>
      <c r="W256" s="164"/>
      <c r="X256" s="164"/>
      <c r="Y256" s="164"/>
      <c r="Z256" s="164"/>
    </row>
    <row r="257" spans="1:26" ht="14.25" customHeight="1" x14ac:dyDescent="0.2">
      <c r="A257" s="162"/>
      <c r="B257" s="162"/>
      <c r="C257" s="162"/>
      <c r="D257" s="163"/>
      <c r="E257" s="162"/>
      <c r="F257" s="163"/>
      <c r="G257" s="162"/>
      <c r="H257" s="162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4"/>
      <c r="U257" s="164"/>
      <c r="V257" s="164"/>
      <c r="W257" s="164"/>
      <c r="X257" s="164"/>
      <c r="Y257" s="164"/>
      <c r="Z257" s="164"/>
    </row>
    <row r="258" spans="1:26" ht="14.25" customHeight="1" x14ac:dyDescent="0.2">
      <c r="A258" s="162"/>
      <c r="B258" s="162"/>
      <c r="C258" s="162"/>
      <c r="D258" s="163"/>
      <c r="E258" s="162"/>
      <c r="F258" s="163"/>
      <c r="G258" s="162"/>
      <c r="H258" s="162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4"/>
      <c r="U258" s="164"/>
      <c r="V258" s="164"/>
      <c r="W258" s="164"/>
      <c r="X258" s="164"/>
      <c r="Y258" s="164"/>
      <c r="Z258" s="164"/>
    </row>
    <row r="259" spans="1:26" ht="14.25" customHeight="1" x14ac:dyDescent="0.2">
      <c r="A259" s="162"/>
      <c r="B259" s="162"/>
      <c r="C259" s="162"/>
      <c r="D259" s="163"/>
      <c r="E259" s="162"/>
      <c r="F259" s="163"/>
      <c r="G259" s="162"/>
      <c r="H259" s="162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4"/>
      <c r="U259" s="164"/>
      <c r="V259" s="164"/>
      <c r="W259" s="164"/>
      <c r="X259" s="164"/>
      <c r="Y259" s="164"/>
      <c r="Z259" s="164"/>
    </row>
    <row r="260" spans="1:26" ht="14.25" customHeight="1" x14ac:dyDescent="0.2">
      <c r="A260" s="162"/>
      <c r="B260" s="162"/>
      <c r="C260" s="162"/>
      <c r="D260" s="163"/>
      <c r="E260" s="162"/>
      <c r="F260" s="163"/>
      <c r="G260" s="162"/>
      <c r="H260" s="162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4"/>
      <c r="U260" s="164"/>
      <c r="V260" s="164"/>
      <c r="W260" s="164"/>
      <c r="X260" s="164"/>
      <c r="Y260" s="164"/>
      <c r="Z260" s="164"/>
    </row>
    <row r="261" spans="1:26" ht="14.25" customHeight="1" x14ac:dyDescent="0.2">
      <c r="A261" s="162"/>
      <c r="B261" s="162"/>
      <c r="C261" s="162"/>
      <c r="D261" s="163"/>
      <c r="E261" s="162"/>
      <c r="F261" s="163"/>
      <c r="G261" s="162"/>
      <c r="H261" s="162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4"/>
      <c r="U261" s="164"/>
      <c r="V261" s="164"/>
      <c r="W261" s="164"/>
      <c r="X261" s="164"/>
      <c r="Y261" s="164"/>
      <c r="Z261" s="164"/>
    </row>
    <row r="262" spans="1:26" ht="14.25" customHeight="1" x14ac:dyDescent="0.2">
      <c r="A262" s="162"/>
      <c r="B262" s="162"/>
      <c r="C262" s="162"/>
      <c r="D262" s="163"/>
      <c r="E262" s="162"/>
      <c r="F262" s="163"/>
      <c r="G262" s="162"/>
      <c r="H262" s="162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4"/>
      <c r="U262" s="164"/>
      <c r="V262" s="164"/>
      <c r="W262" s="164"/>
      <c r="X262" s="164"/>
      <c r="Y262" s="164"/>
      <c r="Z262" s="164"/>
    </row>
    <row r="263" spans="1:26" ht="14.25" customHeight="1" x14ac:dyDescent="0.2">
      <c r="A263" s="162"/>
      <c r="B263" s="162"/>
      <c r="C263" s="162"/>
      <c r="D263" s="163"/>
      <c r="E263" s="162"/>
      <c r="F263" s="163"/>
      <c r="G263" s="162"/>
      <c r="H263" s="162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4"/>
      <c r="U263" s="164"/>
      <c r="V263" s="164"/>
      <c r="W263" s="164"/>
      <c r="X263" s="164"/>
      <c r="Y263" s="164"/>
      <c r="Z263" s="164"/>
    </row>
    <row r="264" spans="1:26" ht="14.25" customHeight="1" x14ac:dyDescent="0.2">
      <c r="A264" s="162"/>
      <c r="B264" s="162"/>
      <c r="C264" s="162"/>
      <c r="D264" s="163"/>
      <c r="E264" s="162"/>
      <c r="F264" s="163"/>
      <c r="G264" s="162"/>
      <c r="H264" s="162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4"/>
      <c r="U264" s="164"/>
      <c r="V264" s="164"/>
      <c r="W264" s="164"/>
      <c r="X264" s="164"/>
      <c r="Y264" s="164"/>
      <c r="Z264" s="164"/>
    </row>
    <row r="265" spans="1:26" ht="14.25" customHeight="1" x14ac:dyDescent="0.2">
      <c r="A265" s="162"/>
      <c r="B265" s="162"/>
      <c r="C265" s="162"/>
      <c r="D265" s="163"/>
      <c r="E265" s="162"/>
      <c r="F265" s="163"/>
      <c r="G265" s="162"/>
      <c r="H265" s="162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4"/>
      <c r="U265" s="164"/>
      <c r="V265" s="164"/>
      <c r="W265" s="164"/>
      <c r="X265" s="164"/>
      <c r="Y265" s="164"/>
      <c r="Z265" s="164"/>
    </row>
    <row r="266" spans="1:26" ht="14.25" customHeight="1" x14ac:dyDescent="0.2">
      <c r="A266" s="162"/>
      <c r="B266" s="162"/>
      <c r="C266" s="162"/>
      <c r="D266" s="163"/>
      <c r="E266" s="162"/>
      <c r="F266" s="163"/>
      <c r="G266" s="162"/>
      <c r="H266" s="162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4"/>
      <c r="U266" s="164"/>
      <c r="V266" s="164"/>
      <c r="W266" s="164"/>
      <c r="X266" s="164"/>
      <c r="Y266" s="164"/>
      <c r="Z266" s="164"/>
    </row>
    <row r="267" spans="1:26" ht="14.25" customHeight="1" x14ac:dyDescent="0.2">
      <c r="A267" s="162"/>
      <c r="B267" s="162"/>
      <c r="C267" s="162"/>
      <c r="D267" s="163"/>
      <c r="E267" s="162"/>
      <c r="F267" s="163"/>
      <c r="G267" s="162"/>
      <c r="H267" s="162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4"/>
      <c r="U267" s="164"/>
      <c r="V267" s="164"/>
      <c r="W267" s="164"/>
      <c r="X267" s="164"/>
      <c r="Y267" s="164"/>
      <c r="Z267" s="164"/>
    </row>
    <row r="268" spans="1:26" ht="14.25" customHeight="1" x14ac:dyDescent="0.2">
      <c r="A268" s="162"/>
      <c r="B268" s="162"/>
      <c r="C268" s="162"/>
      <c r="D268" s="163"/>
      <c r="E268" s="162"/>
      <c r="F268" s="163"/>
      <c r="G268" s="162"/>
      <c r="H268" s="162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4"/>
      <c r="U268" s="164"/>
      <c r="V268" s="164"/>
      <c r="W268" s="164"/>
      <c r="X268" s="164"/>
      <c r="Y268" s="164"/>
      <c r="Z268" s="164"/>
    </row>
    <row r="269" spans="1:26" ht="14.25" customHeight="1" x14ac:dyDescent="0.2">
      <c r="A269" s="162"/>
      <c r="B269" s="162"/>
      <c r="C269" s="162"/>
      <c r="D269" s="163"/>
      <c r="E269" s="162"/>
      <c r="F269" s="163"/>
      <c r="G269" s="162"/>
      <c r="H269" s="162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4"/>
      <c r="U269" s="164"/>
      <c r="V269" s="164"/>
      <c r="W269" s="164"/>
      <c r="X269" s="164"/>
      <c r="Y269" s="164"/>
      <c r="Z269" s="164"/>
    </row>
    <row r="270" spans="1:26" ht="14.25" customHeight="1" x14ac:dyDescent="0.2">
      <c r="A270" s="162"/>
      <c r="B270" s="162"/>
      <c r="C270" s="162"/>
      <c r="D270" s="163"/>
      <c r="E270" s="162"/>
      <c r="F270" s="163"/>
      <c r="G270" s="162"/>
      <c r="H270" s="162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4"/>
      <c r="U270" s="164"/>
      <c r="V270" s="164"/>
      <c r="W270" s="164"/>
      <c r="X270" s="164"/>
      <c r="Y270" s="164"/>
      <c r="Z270" s="164"/>
    </row>
    <row r="271" spans="1:26" ht="14.25" customHeight="1" x14ac:dyDescent="0.2">
      <c r="A271" s="162"/>
      <c r="B271" s="162"/>
      <c r="C271" s="162"/>
      <c r="D271" s="163"/>
      <c r="E271" s="162"/>
      <c r="F271" s="163"/>
      <c r="G271" s="162"/>
      <c r="H271" s="162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</row>
    <row r="272" spans="1:26" ht="14.25" customHeight="1" x14ac:dyDescent="0.2">
      <c r="A272" s="162"/>
      <c r="B272" s="162"/>
      <c r="C272" s="162"/>
      <c r="D272" s="163"/>
      <c r="E272" s="162"/>
      <c r="F272" s="163"/>
      <c r="G272" s="162"/>
      <c r="H272" s="162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4"/>
      <c r="U272" s="164"/>
      <c r="V272" s="164"/>
      <c r="W272" s="164"/>
      <c r="X272" s="164"/>
      <c r="Y272" s="164"/>
      <c r="Z272" s="164"/>
    </row>
    <row r="273" spans="1:26" ht="14.25" customHeight="1" x14ac:dyDescent="0.2">
      <c r="A273" s="162"/>
      <c r="B273" s="162"/>
      <c r="C273" s="162"/>
      <c r="D273" s="163"/>
      <c r="E273" s="162"/>
      <c r="F273" s="163"/>
      <c r="G273" s="162"/>
      <c r="H273" s="162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4"/>
      <c r="U273" s="164"/>
      <c r="V273" s="164"/>
      <c r="W273" s="164"/>
      <c r="X273" s="164"/>
      <c r="Y273" s="164"/>
      <c r="Z273" s="164"/>
    </row>
    <row r="274" spans="1:26" ht="14.25" customHeight="1" x14ac:dyDescent="0.2">
      <c r="A274" s="162"/>
      <c r="B274" s="162"/>
      <c r="C274" s="162"/>
      <c r="D274" s="163"/>
      <c r="E274" s="162"/>
      <c r="F274" s="163"/>
      <c r="G274" s="162"/>
      <c r="H274" s="162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4"/>
      <c r="U274" s="164"/>
      <c r="V274" s="164"/>
      <c r="W274" s="164"/>
      <c r="X274" s="164"/>
      <c r="Y274" s="164"/>
      <c r="Z274" s="164"/>
    </row>
    <row r="275" spans="1:26" ht="14.25" customHeight="1" x14ac:dyDescent="0.2">
      <c r="A275" s="162"/>
      <c r="B275" s="162"/>
      <c r="C275" s="162"/>
      <c r="D275" s="163"/>
      <c r="E275" s="162"/>
      <c r="F275" s="163"/>
      <c r="G275" s="162"/>
      <c r="H275" s="162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4"/>
      <c r="U275" s="164"/>
      <c r="V275" s="164"/>
      <c r="W275" s="164"/>
      <c r="X275" s="164"/>
      <c r="Y275" s="164"/>
      <c r="Z275" s="164"/>
    </row>
    <row r="276" spans="1:26" ht="14.25" customHeight="1" x14ac:dyDescent="0.2">
      <c r="A276" s="162"/>
      <c r="B276" s="162"/>
      <c r="C276" s="162"/>
      <c r="D276" s="163"/>
      <c r="E276" s="162"/>
      <c r="F276" s="163"/>
      <c r="G276" s="162"/>
      <c r="H276" s="162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4"/>
      <c r="U276" s="164"/>
      <c r="V276" s="164"/>
      <c r="W276" s="164"/>
      <c r="X276" s="164"/>
      <c r="Y276" s="164"/>
      <c r="Z276" s="164"/>
    </row>
    <row r="277" spans="1:26" ht="14.25" customHeight="1" x14ac:dyDescent="0.2">
      <c r="A277" s="162"/>
      <c r="B277" s="162"/>
      <c r="C277" s="162"/>
      <c r="D277" s="163"/>
      <c r="E277" s="162"/>
      <c r="F277" s="163"/>
      <c r="G277" s="162"/>
      <c r="H277" s="162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4"/>
      <c r="U277" s="164"/>
      <c r="V277" s="164"/>
      <c r="W277" s="164"/>
      <c r="X277" s="164"/>
      <c r="Y277" s="164"/>
      <c r="Z277" s="164"/>
    </row>
    <row r="278" spans="1:26" ht="14.25" customHeight="1" x14ac:dyDescent="0.2">
      <c r="A278" s="162"/>
      <c r="B278" s="162"/>
      <c r="C278" s="162"/>
      <c r="D278" s="163"/>
      <c r="E278" s="162"/>
      <c r="F278" s="163"/>
      <c r="G278" s="162"/>
      <c r="H278" s="162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4"/>
      <c r="U278" s="164"/>
      <c r="V278" s="164"/>
      <c r="W278" s="164"/>
      <c r="X278" s="164"/>
      <c r="Y278" s="164"/>
      <c r="Z278" s="164"/>
    </row>
    <row r="279" spans="1:26" ht="14.25" customHeight="1" x14ac:dyDescent="0.2">
      <c r="A279" s="162"/>
      <c r="B279" s="162"/>
      <c r="C279" s="162"/>
      <c r="D279" s="163"/>
      <c r="E279" s="162"/>
      <c r="F279" s="163"/>
      <c r="G279" s="162"/>
      <c r="H279" s="162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4"/>
      <c r="U279" s="164"/>
      <c r="V279" s="164"/>
      <c r="W279" s="164"/>
      <c r="X279" s="164"/>
      <c r="Y279" s="164"/>
      <c r="Z279" s="164"/>
    </row>
    <row r="280" spans="1:26" ht="14.25" customHeight="1" x14ac:dyDescent="0.2">
      <c r="A280" s="162"/>
      <c r="B280" s="162"/>
      <c r="C280" s="162"/>
      <c r="D280" s="163"/>
      <c r="E280" s="162"/>
      <c r="F280" s="163"/>
      <c r="G280" s="162"/>
      <c r="H280" s="162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4"/>
      <c r="U280" s="164"/>
      <c r="V280" s="164"/>
      <c r="W280" s="164"/>
      <c r="X280" s="164"/>
      <c r="Y280" s="164"/>
      <c r="Z280" s="164"/>
    </row>
    <row r="281" spans="1:26" ht="14.25" customHeight="1" x14ac:dyDescent="0.2">
      <c r="A281" s="162"/>
      <c r="B281" s="162"/>
      <c r="C281" s="162"/>
      <c r="D281" s="163"/>
      <c r="E281" s="162"/>
      <c r="F281" s="163"/>
      <c r="G281" s="162"/>
      <c r="H281" s="162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4"/>
      <c r="U281" s="164"/>
      <c r="V281" s="164"/>
      <c r="W281" s="164"/>
      <c r="X281" s="164"/>
      <c r="Y281" s="164"/>
      <c r="Z281" s="164"/>
    </row>
    <row r="282" spans="1:26" ht="14.25" customHeight="1" x14ac:dyDescent="0.2">
      <c r="A282" s="162"/>
      <c r="B282" s="162"/>
      <c r="C282" s="162"/>
      <c r="D282" s="163"/>
      <c r="E282" s="162"/>
      <c r="F282" s="163"/>
      <c r="G282" s="162"/>
      <c r="H282" s="162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4"/>
      <c r="U282" s="164"/>
      <c r="V282" s="164"/>
      <c r="W282" s="164"/>
      <c r="X282" s="164"/>
      <c r="Y282" s="164"/>
      <c r="Z282" s="164"/>
    </row>
    <row r="283" spans="1:26" ht="14.25" customHeight="1" x14ac:dyDescent="0.2">
      <c r="A283" s="162"/>
      <c r="B283" s="162"/>
      <c r="C283" s="162"/>
      <c r="D283" s="163"/>
      <c r="E283" s="162"/>
      <c r="F283" s="163"/>
      <c r="G283" s="162"/>
      <c r="H283" s="162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4"/>
      <c r="U283" s="164"/>
      <c r="V283" s="164"/>
      <c r="W283" s="164"/>
      <c r="X283" s="164"/>
      <c r="Y283" s="164"/>
      <c r="Z283" s="164"/>
    </row>
    <row r="284" spans="1:26" ht="14.25" customHeight="1" x14ac:dyDescent="0.2">
      <c r="A284" s="162"/>
      <c r="B284" s="162"/>
      <c r="C284" s="162"/>
      <c r="D284" s="163"/>
      <c r="E284" s="162"/>
      <c r="F284" s="163"/>
      <c r="G284" s="162"/>
      <c r="H284" s="162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4"/>
      <c r="U284" s="164"/>
      <c r="V284" s="164"/>
      <c r="W284" s="164"/>
      <c r="X284" s="164"/>
      <c r="Y284" s="164"/>
      <c r="Z284" s="164"/>
    </row>
    <row r="285" spans="1:26" ht="14.25" customHeight="1" x14ac:dyDescent="0.2">
      <c r="A285" s="162"/>
      <c r="B285" s="162"/>
      <c r="C285" s="162"/>
      <c r="D285" s="163"/>
      <c r="E285" s="162"/>
      <c r="F285" s="163"/>
      <c r="G285" s="162"/>
      <c r="H285" s="162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4"/>
      <c r="U285" s="164"/>
      <c r="V285" s="164"/>
      <c r="W285" s="164"/>
      <c r="X285" s="164"/>
      <c r="Y285" s="164"/>
      <c r="Z285" s="164"/>
    </row>
    <row r="286" spans="1:26" ht="14.25" customHeight="1" x14ac:dyDescent="0.2">
      <c r="A286" s="162"/>
      <c r="B286" s="162"/>
      <c r="C286" s="162"/>
      <c r="D286" s="163"/>
      <c r="E286" s="162"/>
      <c r="F286" s="163"/>
      <c r="G286" s="162"/>
      <c r="H286" s="162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4"/>
      <c r="U286" s="164"/>
      <c r="V286" s="164"/>
      <c r="W286" s="164"/>
      <c r="X286" s="164"/>
      <c r="Y286" s="164"/>
      <c r="Z286" s="164"/>
    </row>
    <row r="287" spans="1:26" ht="14.25" customHeight="1" x14ac:dyDescent="0.2">
      <c r="A287" s="162"/>
      <c r="B287" s="162"/>
      <c r="C287" s="162"/>
      <c r="D287" s="163"/>
      <c r="E287" s="162"/>
      <c r="F287" s="163"/>
      <c r="G287" s="162"/>
      <c r="H287" s="162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4"/>
      <c r="U287" s="164"/>
      <c r="V287" s="164"/>
      <c r="W287" s="164"/>
      <c r="X287" s="164"/>
      <c r="Y287" s="164"/>
      <c r="Z287" s="164"/>
    </row>
    <row r="288" spans="1:26" ht="14.25" customHeight="1" x14ac:dyDescent="0.2">
      <c r="A288" s="162"/>
      <c r="B288" s="162"/>
      <c r="C288" s="162"/>
      <c r="D288" s="163"/>
      <c r="E288" s="162"/>
      <c r="F288" s="163"/>
      <c r="G288" s="162"/>
      <c r="H288" s="162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4"/>
      <c r="U288" s="164"/>
      <c r="V288" s="164"/>
      <c r="W288" s="164"/>
      <c r="X288" s="164"/>
      <c r="Y288" s="164"/>
      <c r="Z288" s="164"/>
    </row>
    <row r="289" spans="1:26" ht="14.25" customHeight="1" x14ac:dyDescent="0.2">
      <c r="A289" s="162"/>
      <c r="B289" s="162"/>
      <c r="C289" s="162"/>
      <c r="D289" s="163"/>
      <c r="E289" s="162"/>
      <c r="F289" s="163"/>
      <c r="G289" s="162"/>
      <c r="H289" s="162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</row>
    <row r="290" spans="1:26" ht="14.25" customHeight="1" x14ac:dyDescent="0.2">
      <c r="A290" s="162"/>
      <c r="B290" s="162"/>
      <c r="C290" s="162"/>
      <c r="D290" s="163"/>
      <c r="E290" s="162"/>
      <c r="F290" s="163"/>
      <c r="G290" s="162"/>
      <c r="H290" s="162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4"/>
      <c r="U290" s="164"/>
      <c r="V290" s="164"/>
      <c r="W290" s="164"/>
      <c r="X290" s="164"/>
      <c r="Y290" s="164"/>
      <c r="Z290" s="164"/>
    </row>
    <row r="291" spans="1:26" ht="14.25" customHeight="1" x14ac:dyDescent="0.2">
      <c r="A291" s="162"/>
      <c r="B291" s="162"/>
      <c r="C291" s="162"/>
      <c r="D291" s="163"/>
      <c r="E291" s="162"/>
      <c r="F291" s="163"/>
      <c r="G291" s="162"/>
      <c r="H291" s="162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4"/>
      <c r="U291" s="164"/>
      <c r="V291" s="164"/>
      <c r="W291" s="164"/>
      <c r="X291" s="164"/>
      <c r="Y291" s="164"/>
      <c r="Z291" s="164"/>
    </row>
    <row r="292" spans="1:26" ht="14.25" customHeight="1" x14ac:dyDescent="0.2">
      <c r="A292" s="162"/>
      <c r="B292" s="162"/>
      <c r="C292" s="162"/>
      <c r="D292" s="163"/>
      <c r="E292" s="162"/>
      <c r="F292" s="163"/>
      <c r="G292" s="162"/>
      <c r="H292" s="162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4"/>
      <c r="U292" s="164"/>
      <c r="V292" s="164"/>
      <c r="W292" s="164"/>
      <c r="X292" s="164"/>
      <c r="Y292" s="164"/>
      <c r="Z292" s="164"/>
    </row>
    <row r="293" spans="1:26" ht="14.25" customHeight="1" x14ac:dyDescent="0.2">
      <c r="A293" s="162"/>
      <c r="B293" s="162"/>
      <c r="C293" s="162"/>
      <c r="D293" s="163"/>
      <c r="E293" s="162"/>
      <c r="F293" s="163"/>
      <c r="G293" s="162"/>
      <c r="H293" s="162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4"/>
      <c r="U293" s="164"/>
      <c r="V293" s="164"/>
      <c r="W293" s="164"/>
      <c r="X293" s="164"/>
      <c r="Y293" s="164"/>
      <c r="Z293" s="164"/>
    </row>
    <row r="294" spans="1:26" ht="14.25" customHeight="1" x14ac:dyDescent="0.2">
      <c r="A294" s="162"/>
      <c r="B294" s="162"/>
      <c r="C294" s="162"/>
      <c r="D294" s="163"/>
      <c r="E294" s="162"/>
      <c r="F294" s="163"/>
      <c r="G294" s="162"/>
      <c r="H294" s="162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4"/>
      <c r="U294" s="164"/>
      <c r="V294" s="164"/>
      <c r="W294" s="164"/>
      <c r="X294" s="164"/>
      <c r="Y294" s="164"/>
      <c r="Z294" s="164"/>
    </row>
    <row r="295" spans="1:26" ht="14.25" customHeight="1" x14ac:dyDescent="0.2">
      <c r="A295" s="162"/>
      <c r="B295" s="162"/>
      <c r="C295" s="162"/>
      <c r="D295" s="163"/>
      <c r="E295" s="162"/>
      <c r="F295" s="163"/>
      <c r="G295" s="162"/>
      <c r="H295" s="162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4"/>
      <c r="U295" s="164"/>
      <c r="V295" s="164"/>
      <c r="W295" s="164"/>
      <c r="X295" s="164"/>
      <c r="Y295" s="164"/>
      <c r="Z295" s="164"/>
    </row>
    <row r="296" spans="1:26" ht="14.25" customHeight="1" x14ac:dyDescent="0.2">
      <c r="A296" s="162"/>
      <c r="B296" s="162"/>
      <c r="C296" s="162"/>
      <c r="D296" s="163"/>
      <c r="E296" s="162"/>
      <c r="F296" s="163"/>
      <c r="G296" s="162"/>
      <c r="H296" s="162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4"/>
      <c r="U296" s="164"/>
      <c r="V296" s="164"/>
      <c r="W296" s="164"/>
      <c r="X296" s="164"/>
      <c r="Y296" s="164"/>
      <c r="Z296" s="164"/>
    </row>
    <row r="297" spans="1:26" ht="14.25" customHeight="1" x14ac:dyDescent="0.2">
      <c r="A297" s="162"/>
      <c r="B297" s="162"/>
      <c r="C297" s="162"/>
      <c r="D297" s="163"/>
      <c r="E297" s="162"/>
      <c r="F297" s="163"/>
      <c r="G297" s="162"/>
      <c r="H297" s="162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4"/>
      <c r="U297" s="164"/>
      <c r="V297" s="164"/>
      <c r="W297" s="164"/>
      <c r="X297" s="164"/>
      <c r="Y297" s="164"/>
      <c r="Z297" s="164"/>
    </row>
    <row r="298" spans="1:26" ht="14.25" customHeight="1" x14ac:dyDescent="0.2">
      <c r="A298" s="162"/>
      <c r="B298" s="162"/>
      <c r="C298" s="162"/>
      <c r="D298" s="163"/>
      <c r="E298" s="162"/>
      <c r="F298" s="163"/>
      <c r="G298" s="162"/>
      <c r="H298" s="162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4"/>
      <c r="U298" s="164"/>
      <c r="V298" s="164"/>
      <c r="W298" s="164"/>
      <c r="X298" s="164"/>
      <c r="Y298" s="164"/>
      <c r="Z298" s="164"/>
    </row>
    <row r="299" spans="1:26" ht="14.25" customHeight="1" x14ac:dyDescent="0.2">
      <c r="A299" s="162"/>
      <c r="B299" s="162"/>
      <c r="C299" s="162"/>
      <c r="D299" s="163"/>
      <c r="E299" s="162"/>
      <c r="F299" s="163"/>
      <c r="G299" s="162"/>
      <c r="H299" s="162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4"/>
      <c r="U299" s="164"/>
      <c r="V299" s="164"/>
      <c r="W299" s="164"/>
      <c r="X299" s="164"/>
      <c r="Y299" s="164"/>
      <c r="Z299" s="164"/>
    </row>
    <row r="300" spans="1:26" ht="14.25" customHeight="1" x14ac:dyDescent="0.2">
      <c r="A300" s="162"/>
      <c r="B300" s="162"/>
      <c r="C300" s="162"/>
      <c r="D300" s="163"/>
      <c r="E300" s="162"/>
      <c r="F300" s="163"/>
      <c r="G300" s="162"/>
      <c r="H300" s="162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4"/>
      <c r="U300" s="164"/>
      <c r="V300" s="164"/>
      <c r="W300" s="164"/>
      <c r="X300" s="164"/>
      <c r="Y300" s="164"/>
      <c r="Z300" s="164"/>
    </row>
    <row r="301" spans="1:26" ht="14.25" customHeight="1" x14ac:dyDescent="0.2">
      <c r="A301" s="162"/>
      <c r="B301" s="162"/>
      <c r="C301" s="162"/>
      <c r="D301" s="163"/>
      <c r="E301" s="162"/>
      <c r="F301" s="163"/>
      <c r="G301" s="162"/>
      <c r="H301" s="162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4"/>
      <c r="U301" s="164"/>
      <c r="V301" s="164"/>
      <c r="W301" s="164"/>
      <c r="X301" s="164"/>
      <c r="Y301" s="164"/>
      <c r="Z301" s="164"/>
    </row>
    <row r="302" spans="1:26" ht="14.25" customHeight="1" x14ac:dyDescent="0.2">
      <c r="A302" s="162"/>
      <c r="B302" s="162"/>
      <c r="C302" s="162"/>
      <c r="D302" s="163"/>
      <c r="E302" s="162"/>
      <c r="F302" s="163"/>
      <c r="G302" s="162"/>
      <c r="H302" s="162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4"/>
      <c r="U302" s="164"/>
      <c r="V302" s="164"/>
      <c r="W302" s="164"/>
      <c r="X302" s="164"/>
      <c r="Y302" s="164"/>
      <c r="Z302" s="164"/>
    </row>
    <row r="303" spans="1:26" ht="14.25" customHeight="1" x14ac:dyDescent="0.2">
      <c r="A303" s="162"/>
      <c r="B303" s="162"/>
      <c r="C303" s="162"/>
      <c r="D303" s="163"/>
      <c r="E303" s="162"/>
      <c r="F303" s="163"/>
      <c r="G303" s="162"/>
      <c r="H303" s="162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4"/>
      <c r="U303" s="164"/>
      <c r="V303" s="164"/>
      <c r="W303" s="164"/>
      <c r="X303" s="164"/>
      <c r="Y303" s="164"/>
      <c r="Z303" s="164"/>
    </row>
    <row r="304" spans="1:26" ht="14.25" customHeight="1" x14ac:dyDescent="0.2">
      <c r="A304" s="162"/>
      <c r="B304" s="162"/>
      <c r="C304" s="162"/>
      <c r="D304" s="163"/>
      <c r="E304" s="162"/>
      <c r="F304" s="163"/>
      <c r="G304" s="162"/>
      <c r="H304" s="162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4"/>
      <c r="U304" s="164"/>
      <c r="V304" s="164"/>
      <c r="W304" s="164"/>
      <c r="X304" s="164"/>
      <c r="Y304" s="164"/>
      <c r="Z304" s="164"/>
    </row>
    <row r="305" spans="1:26" ht="14.25" customHeight="1" x14ac:dyDescent="0.2">
      <c r="A305" s="162"/>
      <c r="B305" s="162"/>
      <c r="C305" s="162"/>
      <c r="D305" s="163"/>
      <c r="E305" s="162"/>
      <c r="F305" s="163"/>
      <c r="G305" s="162"/>
      <c r="H305" s="162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4"/>
      <c r="U305" s="164"/>
      <c r="V305" s="164"/>
      <c r="W305" s="164"/>
      <c r="X305" s="164"/>
      <c r="Y305" s="164"/>
      <c r="Z305" s="164"/>
    </row>
    <row r="306" spans="1:26" ht="14.25" customHeight="1" x14ac:dyDescent="0.2">
      <c r="A306" s="162"/>
      <c r="B306" s="162"/>
      <c r="C306" s="162"/>
      <c r="D306" s="163"/>
      <c r="E306" s="162"/>
      <c r="F306" s="163"/>
      <c r="G306" s="162"/>
      <c r="H306" s="162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4"/>
      <c r="U306" s="164"/>
      <c r="V306" s="164"/>
      <c r="W306" s="164"/>
      <c r="X306" s="164"/>
      <c r="Y306" s="164"/>
      <c r="Z306" s="164"/>
    </row>
    <row r="307" spans="1:26" ht="14.25" customHeight="1" x14ac:dyDescent="0.2">
      <c r="A307" s="162"/>
      <c r="B307" s="162"/>
      <c r="C307" s="162"/>
      <c r="D307" s="163"/>
      <c r="E307" s="162"/>
      <c r="F307" s="163"/>
      <c r="G307" s="162"/>
      <c r="H307" s="162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</row>
    <row r="308" spans="1:26" ht="14.25" customHeight="1" x14ac:dyDescent="0.2">
      <c r="A308" s="162"/>
      <c r="B308" s="162"/>
      <c r="C308" s="162"/>
      <c r="D308" s="163"/>
      <c r="E308" s="162"/>
      <c r="F308" s="163"/>
      <c r="G308" s="162"/>
      <c r="H308" s="162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4"/>
      <c r="U308" s="164"/>
      <c r="V308" s="164"/>
      <c r="W308" s="164"/>
      <c r="X308" s="164"/>
      <c r="Y308" s="164"/>
      <c r="Z308" s="164"/>
    </row>
    <row r="309" spans="1:26" ht="14.25" customHeight="1" x14ac:dyDescent="0.2">
      <c r="A309" s="162"/>
      <c r="B309" s="162"/>
      <c r="C309" s="162"/>
      <c r="D309" s="163"/>
      <c r="E309" s="162"/>
      <c r="F309" s="163"/>
      <c r="G309" s="162"/>
      <c r="H309" s="162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4"/>
      <c r="U309" s="164"/>
      <c r="V309" s="164"/>
      <c r="W309" s="164"/>
      <c r="X309" s="164"/>
      <c r="Y309" s="164"/>
      <c r="Z309" s="164"/>
    </row>
    <row r="310" spans="1:26" ht="14.25" customHeight="1" x14ac:dyDescent="0.2">
      <c r="A310" s="162"/>
      <c r="B310" s="162"/>
      <c r="C310" s="162"/>
      <c r="D310" s="163"/>
      <c r="E310" s="162"/>
      <c r="F310" s="163"/>
      <c r="G310" s="162"/>
      <c r="H310" s="162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4"/>
      <c r="U310" s="164"/>
      <c r="V310" s="164"/>
      <c r="W310" s="164"/>
      <c r="X310" s="164"/>
      <c r="Y310" s="164"/>
      <c r="Z310" s="164"/>
    </row>
    <row r="311" spans="1:26" ht="14.25" customHeight="1" x14ac:dyDescent="0.2">
      <c r="A311" s="162"/>
      <c r="B311" s="162"/>
      <c r="C311" s="162"/>
      <c r="D311" s="163"/>
      <c r="E311" s="162"/>
      <c r="F311" s="163"/>
      <c r="G311" s="162"/>
      <c r="H311" s="162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4"/>
      <c r="U311" s="164"/>
      <c r="V311" s="164"/>
      <c r="W311" s="164"/>
      <c r="X311" s="164"/>
      <c r="Y311" s="164"/>
      <c r="Z311" s="164"/>
    </row>
    <row r="312" spans="1:26" ht="14.25" customHeight="1" x14ac:dyDescent="0.2">
      <c r="A312" s="162"/>
      <c r="B312" s="162"/>
      <c r="C312" s="162"/>
      <c r="D312" s="163"/>
      <c r="E312" s="162"/>
      <c r="F312" s="163"/>
      <c r="G312" s="162"/>
      <c r="H312" s="162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4"/>
      <c r="U312" s="164"/>
      <c r="V312" s="164"/>
      <c r="W312" s="164"/>
      <c r="X312" s="164"/>
      <c r="Y312" s="164"/>
      <c r="Z312" s="164"/>
    </row>
    <row r="313" spans="1:26" ht="14.25" customHeight="1" x14ac:dyDescent="0.2">
      <c r="A313" s="162"/>
      <c r="B313" s="162"/>
      <c r="C313" s="162"/>
      <c r="D313" s="163"/>
      <c r="E313" s="162"/>
      <c r="F313" s="163"/>
      <c r="G313" s="162"/>
      <c r="H313" s="162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4"/>
      <c r="U313" s="164"/>
      <c r="V313" s="164"/>
      <c r="W313" s="164"/>
      <c r="X313" s="164"/>
      <c r="Y313" s="164"/>
      <c r="Z313" s="164"/>
    </row>
    <row r="314" spans="1:26" ht="14.25" customHeight="1" x14ac:dyDescent="0.2">
      <c r="A314" s="162"/>
      <c r="B314" s="162"/>
      <c r="C314" s="162"/>
      <c r="D314" s="163"/>
      <c r="E314" s="162"/>
      <c r="F314" s="163"/>
      <c r="G314" s="162"/>
      <c r="H314" s="162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4"/>
      <c r="U314" s="164"/>
      <c r="V314" s="164"/>
      <c r="W314" s="164"/>
      <c r="X314" s="164"/>
      <c r="Y314" s="164"/>
      <c r="Z314" s="164"/>
    </row>
    <row r="315" spans="1:26" ht="14.25" customHeight="1" x14ac:dyDescent="0.2">
      <c r="A315" s="162"/>
      <c r="B315" s="162"/>
      <c r="C315" s="162"/>
      <c r="D315" s="163"/>
      <c r="E315" s="162"/>
      <c r="F315" s="163"/>
      <c r="G315" s="162"/>
      <c r="H315" s="162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4"/>
      <c r="U315" s="164"/>
      <c r="V315" s="164"/>
      <c r="W315" s="164"/>
      <c r="X315" s="164"/>
      <c r="Y315" s="164"/>
      <c r="Z315" s="164"/>
    </row>
    <row r="316" spans="1:26" ht="14.25" customHeight="1" x14ac:dyDescent="0.2">
      <c r="A316" s="162"/>
      <c r="B316" s="162"/>
      <c r="C316" s="162"/>
      <c r="D316" s="163"/>
      <c r="E316" s="162"/>
      <c r="F316" s="163"/>
      <c r="G316" s="162"/>
      <c r="H316" s="162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4"/>
      <c r="U316" s="164"/>
      <c r="V316" s="164"/>
      <c r="W316" s="164"/>
      <c r="X316" s="164"/>
      <c r="Y316" s="164"/>
      <c r="Z316" s="164"/>
    </row>
    <row r="317" spans="1:26" ht="14.25" customHeight="1" x14ac:dyDescent="0.2">
      <c r="A317" s="162"/>
      <c r="B317" s="162"/>
      <c r="C317" s="162"/>
      <c r="D317" s="163"/>
      <c r="E317" s="162"/>
      <c r="F317" s="163"/>
      <c r="G317" s="162"/>
      <c r="H317" s="162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4"/>
      <c r="U317" s="164"/>
      <c r="V317" s="164"/>
      <c r="W317" s="164"/>
      <c r="X317" s="164"/>
      <c r="Y317" s="164"/>
      <c r="Z317" s="164"/>
    </row>
    <row r="318" spans="1:26" ht="14.25" customHeight="1" x14ac:dyDescent="0.2">
      <c r="A318" s="162"/>
      <c r="B318" s="162"/>
      <c r="C318" s="162"/>
      <c r="D318" s="163"/>
      <c r="E318" s="162"/>
      <c r="F318" s="163"/>
      <c r="G318" s="162"/>
      <c r="H318" s="162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4"/>
      <c r="U318" s="164"/>
      <c r="V318" s="164"/>
      <c r="W318" s="164"/>
      <c r="X318" s="164"/>
      <c r="Y318" s="164"/>
      <c r="Z318" s="164"/>
    </row>
    <row r="319" spans="1:26" ht="14.25" customHeight="1" x14ac:dyDescent="0.2">
      <c r="A319" s="162"/>
      <c r="B319" s="162"/>
      <c r="C319" s="162"/>
      <c r="D319" s="163"/>
      <c r="E319" s="162"/>
      <c r="F319" s="163"/>
      <c r="G319" s="162"/>
      <c r="H319" s="162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4"/>
      <c r="U319" s="164"/>
      <c r="V319" s="164"/>
      <c r="W319" s="164"/>
      <c r="X319" s="164"/>
      <c r="Y319" s="164"/>
      <c r="Z319" s="164"/>
    </row>
    <row r="320" spans="1:26" ht="14.25" customHeight="1" x14ac:dyDescent="0.2">
      <c r="A320" s="162"/>
      <c r="B320" s="162"/>
      <c r="C320" s="162"/>
      <c r="D320" s="163"/>
      <c r="E320" s="162"/>
      <c r="F320" s="163"/>
      <c r="G320" s="162"/>
      <c r="H320" s="162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4"/>
      <c r="U320" s="164"/>
      <c r="V320" s="164"/>
      <c r="W320" s="164"/>
      <c r="X320" s="164"/>
      <c r="Y320" s="164"/>
      <c r="Z320" s="164"/>
    </row>
    <row r="321" spans="1:26" ht="14.25" customHeight="1" x14ac:dyDescent="0.2">
      <c r="A321" s="162"/>
      <c r="B321" s="162"/>
      <c r="C321" s="162"/>
      <c r="D321" s="163"/>
      <c r="E321" s="162"/>
      <c r="F321" s="163"/>
      <c r="G321" s="162"/>
      <c r="H321" s="162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4"/>
      <c r="U321" s="164"/>
      <c r="V321" s="164"/>
      <c r="W321" s="164"/>
      <c r="X321" s="164"/>
      <c r="Y321" s="164"/>
      <c r="Z321" s="164"/>
    </row>
    <row r="322" spans="1:26" ht="14.25" customHeight="1" x14ac:dyDescent="0.2">
      <c r="A322" s="162"/>
      <c r="B322" s="162"/>
      <c r="C322" s="162"/>
      <c r="D322" s="163"/>
      <c r="E322" s="162"/>
      <c r="F322" s="163"/>
      <c r="G322" s="162"/>
      <c r="H322" s="162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4"/>
      <c r="U322" s="164"/>
      <c r="V322" s="164"/>
      <c r="W322" s="164"/>
      <c r="X322" s="164"/>
      <c r="Y322" s="164"/>
      <c r="Z322" s="164"/>
    </row>
    <row r="323" spans="1:26" ht="14.25" customHeight="1" x14ac:dyDescent="0.2">
      <c r="A323" s="162"/>
      <c r="B323" s="162"/>
      <c r="C323" s="162"/>
      <c r="D323" s="163"/>
      <c r="E323" s="162"/>
      <c r="F323" s="163"/>
      <c r="G323" s="162"/>
      <c r="H323" s="162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4"/>
      <c r="U323" s="164"/>
      <c r="V323" s="164"/>
      <c r="W323" s="164"/>
      <c r="X323" s="164"/>
      <c r="Y323" s="164"/>
      <c r="Z323" s="164"/>
    </row>
    <row r="324" spans="1:26" ht="14.25" customHeight="1" x14ac:dyDescent="0.2">
      <c r="A324" s="162"/>
      <c r="B324" s="162"/>
      <c r="C324" s="162"/>
      <c r="D324" s="163"/>
      <c r="E324" s="162"/>
      <c r="F324" s="163"/>
      <c r="G324" s="162"/>
      <c r="H324" s="162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4"/>
      <c r="U324" s="164"/>
      <c r="V324" s="164"/>
      <c r="W324" s="164"/>
      <c r="X324" s="164"/>
      <c r="Y324" s="164"/>
      <c r="Z324" s="164"/>
    </row>
    <row r="325" spans="1:26" ht="14.25" customHeight="1" x14ac:dyDescent="0.2">
      <c r="A325" s="162"/>
      <c r="B325" s="162"/>
      <c r="C325" s="162"/>
      <c r="D325" s="163"/>
      <c r="E325" s="162"/>
      <c r="F325" s="163"/>
      <c r="G325" s="162"/>
      <c r="H325" s="162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</row>
    <row r="326" spans="1:26" ht="14.25" customHeight="1" x14ac:dyDescent="0.2">
      <c r="A326" s="162"/>
      <c r="B326" s="162"/>
      <c r="C326" s="162"/>
      <c r="D326" s="163"/>
      <c r="E326" s="162"/>
      <c r="F326" s="163"/>
      <c r="G326" s="162"/>
      <c r="H326" s="162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4"/>
      <c r="U326" s="164"/>
      <c r="V326" s="164"/>
      <c r="W326" s="164"/>
      <c r="X326" s="164"/>
      <c r="Y326" s="164"/>
      <c r="Z326" s="164"/>
    </row>
    <row r="327" spans="1:26" ht="14.25" customHeight="1" x14ac:dyDescent="0.2">
      <c r="A327" s="162"/>
      <c r="B327" s="162"/>
      <c r="C327" s="162"/>
      <c r="D327" s="163"/>
      <c r="E327" s="162"/>
      <c r="F327" s="163"/>
      <c r="G327" s="162"/>
      <c r="H327" s="162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4"/>
      <c r="U327" s="164"/>
      <c r="V327" s="164"/>
      <c r="W327" s="164"/>
      <c r="X327" s="164"/>
      <c r="Y327" s="164"/>
      <c r="Z327" s="164"/>
    </row>
    <row r="328" spans="1:26" ht="14.25" customHeight="1" x14ac:dyDescent="0.2">
      <c r="A328" s="162"/>
      <c r="B328" s="162"/>
      <c r="C328" s="162"/>
      <c r="D328" s="163"/>
      <c r="E328" s="162"/>
      <c r="F328" s="163"/>
      <c r="G328" s="162"/>
      <c r="H328" s="162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4"/>
      <c r="U328" s="164"/>
      <c r="V328" s="164"/>
      <c r="W328" s="164"/>
      <c r="X328" s="164"/>
      <c r="Y328" s="164"/>
      <c r="Z328" s="164"/>
    </row>
    <row r="329" spans="1:26" ht="14.25" customHeight="1" x14ac:dyDescent="0.2">
      <c r="A329" s="162"/>
      <c r="B329" s="162"/>
      <c r="C329" s="162"/>
      <c r="D329" s="163"/>
      <c r="E329" s="162"/>
      <c r="F329" s="163"/>
      <c r="G329" s="162"/>
      <c r="H329" s="162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4"/>
      <c r="U329" s="164"/>
      <c r="V329" s="164"/>
      <c r="W329" s="164"/>
      <c r="X329" s="164"/>
      <c r="Y329" s="164"/>
      <c r="Z329" s="164"/>
    </row>
    <row r="330" spans="1:26" ht="14.25" customHeight="1" x14ac:dyDescent="0.2">
      <c r="A330" s="162"/>
      <c r="B330" s="162"/>
      <c r="C330" s="162"/>
      <c r="D330" s="163"/>
      <c r="E330" s="162"/>
      <c r="F330" s="163"/>
      <c r="G330" s="162"/>
      <c r="H330" s="162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4"/>
      <c r="U330" s="164"/>
      <c r="V330" s="164"/>
      <c r="W330" s="164"/>
      <c r="X330" s="164"/>
      <c r="Y330" s="164"/>
      <c r="Z330" s="164"/>
    </row>
    <row r="331" spans="1:26" ht="14.25" customHeight="1" x14ac:dyDescent="0.2">
      <c r="A331" s="162"/>
      <c r="B331" s="162"/>
      <c r="C331" s="162"/>
      <c r="D331" s="163"/>
      <c r="E331" s="162"/>
      <c r="F331" s="163"/>
      <c r="G331" s="162"/>
      <c r="H331" s="162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4"/>
      <c r="U331" s="164"/>
      <c r="V331" s="164"/>
      <c r="W331" s="164"/>
      <c r="X331" s="164"/>
      <c r="Y331" s="164"/>
      <c r="Z331" s="164"/>
    </row>
    <row r="332" spans="1:26" ht="14.25" customHeight="1" x14ac:dyDescent="0.2">
      <c r="A332" s="162"/>
      <c r="B332" s="162"/>
      <c r="C332" s="162"/>
      <c r="D332" s="163"/>
      <c r="E332" s="162"/>
      <c r="F332" s="163"/>
      <c r="G332" s="162"/>
      <c r="H332" s="162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4"/>
      <c r="U332" s="164"/>
      <c r="V332" s="164"/>
      <c r="W332" s="164"/>
      <c r="X332" s="164"/>
      <c r="Y332" s="164"/>
      <c r="Z332" s="164"/>
    </row>
    <row r="333" spans="1:26" ht="14.25" customHeight="1" x14ac:dyDescent="0.2">
      <c r="A333" s="162"/>
      <c r="B333" s="162"/>
      <c r="C333" s="162"/>
      <c r="D333" s="163"/>
      <c r="E333" s="162"/>
      <c r="F333" s="163"/>
      <c r="G333" s="162"/>
      <c r="H333" s="162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4"/>
      <c r="U333" s="164"/>
      <c r="V333" s="164"/>
      <c r="W333" s="164"/>
      <c r="X333" s="164"/>
      <c r="Y333" s="164"/>
      <c r="Z333" s="164"/>
    </row>
    <row r="334" spans="1:26" ht="14.25" customHeight="1" x14ac:dyDescent="0.2">
      <c r="A334" s="162"/>
      <c r="B334" s="162"/>
      <c r="C334" s="162"/>
      <c r="D334" s="163"/>
      <c r="E334" s="162"/>
      <c r="F334" s="163"/>
      <c r="G334" s="162"/>
      <c r="H334" s="162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4"/>
      <c r="U334" s="164"/>
      <c r="V334" s="164"/>
      <c r="W334" s="164"/>
      <c r="X334" s="164"/>
      <c r="Y334" s="164"/>
      <c r="Z334" s="164"/>
    </row>
    <row r="335" spans="1:26" ht="15.75" customHeight="1" x14ac:dyDescent="0.2"/>
    <row r="336" spans="1:2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  <row r="1019" ht="15.75" customHeight="1" x14ac:dyDescent="0.2"/>
    <row r="1020" ht="15.75" customHeight="1" x14ac:dyDescent="0.2"/>
    <row r="1021" ht="15.75" customHeight="1" x14ac:dyDescent="0.2"/>
    <row r="1022" ht="15.75" customHeight="1" x14ac:dyDescent="0.2"/>
    <row r="1023" ht="15.75" customHeight="1" x14ac:dyDescent="0.2"/>
    <row r="1024" ht="15.75" customHeight="1" x14ac:dyDescent="0.2"/>
    <row r="1025" ht="15.75" customHeight="1" x14ac:dyDescent="0.2"/>
    <row r="1026" ht="15.75" customHeight="1" x14ac:dyDescent="0.2"/>
    <row r="1027" ht="15.75" customHeight="1" x14ac:dyDescent="0.2"/>
    <row r="1028" ht="15.75" customHeight="1" x14ac:dyDescent="0.2"/>
    <row r="1029" ht="15.75" customHeight="1" x14ac:dyDescent="0.2"/>
    <row r="1030" ht="15.75" customHeight="1" x14ac:dyDescent="0.2"/>
    <row r="1031" ht="15.75" customHeight="1" x14ac:dyDescent="0.2"/>
    <row r="1032" ht="15.75" customHeight="1" x14ac:dyDescent="0.2"/>
    <row r="1033" ht="15.75" customHeight="1" x14ac:dyDescent="0.2"/>
    <row r="1034" ht="15.75" customHeight="1" x14ac:dyDescent="0.2"/>
    <row r="1035" ht="15.75" customHeight="1" x14ac:dyDescent="0.2"/>
    <row r="1036" ht="15.75" customHeight="1" x14ac:dyDescent="0.2"/>
    <row r="1037" ht="15.75" customHeight="1" x14ac:dyDescent="0.2"/>
    <row r="1038" ht="15.75" customHeight="1" x14ac:dyDescent="0.2"/>
    <row r="1039" ht="15.75" customHeight="1" x14ac:dyDescent="0.2"/>
    <row r="1040" ht="15.75" customHeight="1" x14ac:dyDescent="0.2"/>
    <row r="1041" ht="15.75" customHeight="1" x14ac:dyDescent="0.2"/>
    <row r="1042" ht="15.75" customHeight="1" x14ac:dyDescent="0.2"/>
    <row r="1043" ht="15.75" customHeight="1" x14ac:dyDescent="0.2"/>
    <row r="1044" ht="15.75" customHeight="1" x14ac:dyDescent="0.2"/>
    <row r="1045" ht="15.75" customHeight="1" x14ac:dyDescent="0.2"/>
    <row r="1046" ht="15.75" customHeight="1" x14ac:dyDescent="0.2"/>
    <row r="1047" ht="15.75" customHeight="1" x14ac:dyDescent="0.2"/>
    <row r="1048" ht="15.75" customHeight="1" x14ac:dyDescent="0.2"/>
    <row r="1049" ht="15.75" customHeight="1" x14ac:dyDescent="0.2"/>
    <row r="1050" ht="15.75" customHeight="1" x14ac:dyDescent="0.2"/>
    <row r="1051" ht="15.75" customHeight="1" x14ac:dyDescent="0.2"/>
    <row r="1052" ht="15.75" customHeight="1" x14ac:dyDescent="0.2"/>
    <row r="1053" ht="15.75" customHeight="1" x14ac:dyDescent="0.2"/>
    <row r="1054" ht="15.75" customHeight="1" x14ac:dyDescent="0.2"/>
    <row r="1055" ht="15.75" customHeight="1" x14ac:dyDescent="0.2"/>
    <row r="1056" ht="15.75" customHeight="1" x14ac:dyDescent="0.2"/>
    <row r="1057" ht="15.75" customHeight="1" x14ac:dyDescent="0.2"/>
    <row r="1058" ht="15.75" customHeight="1" x14ac:dyDescent="0.2"/>
    <row r="1059" ht="15.75" customHeight="1" x14ac:dyDescent="0.2"/>
    <row r="1060" ht="15.75" customHeight="1" x14ac:dyDescent="0.2"/>
    <row r="1061" ht="15.75" customHeight="1" x14ac:dyDescent="0.2"/>
    <row r="1062" ht="15.75" customHeight="1" x14ac:dyDescent="0.2"/>
    <row r="1063" ht="15.75" customHeight="1" x14ac:dyDescent="0.2"/>
    <row r="1064" ht="15.75" customHeight="1" x14ac:dyDescent="0.2"/>
    <row r="1065" ht="15.75" customHeight="1" x14ac:dyDescent="0.2"/>
    <row r="1066" ht="15.75" customHeight="1" x14ac:dyDescent="0.2"/>
    <row r="1067" ht="15.75" customHeight="1" x14ac:dyDescent="0.2"/>
    <row r="1068" ht="15.75" customHeight="1" x14ac:dyDescent="0.2"/>
    <row r="1069" ht="15.75" customHeight="1" x14ac:dyDescent="0.2"/>
    <row r="1070" ht="15.75" customHeight="1" x14ac:dyDescent="0.2"/>
    <row r="1071" ht="15.75" customHeight="1" x14ac:dyDescent="0.2"/>
    <row r="1072" ht="15.75" customHeight="1" x14ac:dyDescent="0.2"/>
    <row r="1073" ht="15.75" customHeight="1" x14ac:dyDescent="0.2"/>
    <row r="1074" ht="15.75" customHeight="1" x14ac:dyDescent="0.2"/>
    <row r="1075" ht="15.75" customHeight="1" x14ac:dyDescent="0.2"/>
    <row r="1076" ht="15.75" customHeight="1" x14ac:dyDescent="0.2"/>
    <row r="1077" ht="15.75" customHeight="1" x14ac:dyDescent="0.2"/>
    <row r="1078" ht="15.75" customHeight="1" x14ac:dyDescent="0.2"/>
    <row r="1079" ht="15.75" customHeight="1" x14ac:dyDescent="0.2"/>
    <row r="1080" ht="15.75" customHeight="1" x14ac:dyDescent="0.2"/>
    <row r="1081" ht="15.75" customHeight="1" x14ac:dyDescent="0.2"/>
    <row r="1082" ht="15.75" customHeight="1" x14ac:dyDescent="0.2"/>
    <row r="1083" ht="15.75" customHeight="1" x14ac:dyDescent="0.2"/>
    <row r="1084" ht="15.75" customHeight="1" x14ac:dyDescent="0.2"/>
    <row r="1085" ht="15.75" customHeight="1" x14ac:dyDescent="0.2"/>
    <row r="1086" ht="15.75" customHeight="1" x14ac:dyDescent="0.2"/>
    <row r="1087" ht="15.75" customHeight="1" x14ac:dyDescent="0.2"/>
    <row r="1088" ht="15.75" customHeight="1" x14ac:dyDescent="0.2"/>
    <row r="1089" ht="15.75" customHeight="1" x14ac:dyDescent="0.2"/>
    <row r="1090" ht="15.75" customHeight="1" x14ac:dyDescent="0.2"/>
    <row r="1091" ht="15.75" customHeight="1" x14ac:dyDescent="0.2"/>
    <row r="1092" ht="15.75" customHeight="1" x14ac:dyDescent="0.2"/>
    <row r="1093" ht="15.75" customHeight="1" x14ac:dyDescent="0.2"/>
    <row r="1094" ht="15.75" customHeight="1" x14ac:dyDescent="0.2"/>
    <row r="1095" ht="15.75" customHeight="1" x14ac:dyDescent="0.2"/>
    <row r="1096" ht="15.75" customHeight="1" x14ac:dyDescent="0.2"/>
    <row r="1097" ht="15.75" customHeight="1" x14ac:dyDescent="0.2"/>
    <row r="1098" ht="15.75" customHeight="1" x14ac:dyDescent="0.2"/>
    <row r="1099" ht="15.75" customHeight="1" x14ac:dyDescent="0.2"/>
    <row r="1100" ht="15.75" customHeight="1" x14ac:dyDescent="0.2"/>
    <row r="1101" ht="15.75" customHeight="1" x14ac:dyDescent="0.2"/>
    <row r="1102" ht="15.75" customHeight="1" x14ac:dyDescent="0.2"/>
    <row r="1103" ht="15.75" customHeight="1" x14ac:dyDescent="0.2"/>
  </sheetData>
  <mergeCells count="15">
    <mergeCell ref="B132:C132"/>
    <mergeCell ref="B136:C136"/>
    <mergeCell ref="B137:C137"/>
    <mergeCell ref="H2:J2"/>
    <mergeCell ref="H3:J3"/>
    <mergeCell ref="B4:J4"/>
    <mergeCell ref="B5:J5"/>
    <mergeCell ref="B6:J6"/>
    <mergeCell ref="B68:C68"/>
    <mergeCell ref="B71:D71"/>
    <mergeCell ref="E71:J71"/>
    <mergeCell ref="B131:C131"/>
    <mergeCell ref="B7:J7"/>
    <mergeCell ref="E9:J9"/>
    <mergeCell ref="B9:D9"/>
  </mergeCells>
  <pageMargins left="0.31496062992125984" right="0.31496062992125984" top="0.47244094488188981" bottom="0.35433070866141736" header="0" footer="0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Звіт</vt:lpstr>
      <vt:lpstr>Реєстр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Савина О.М.</cp:lastModifiedBy>
  <cp:lastPrinted>2021-01-05T16:10:55Z</cp:lastPrinted>
  <dcterms:modified xsi:type="dcterms:W3CDTF">2021-01-05T16:30:15Z</dcterms:modified>
</cp:coreProperties>
</file>