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Барикада\УКФ\Славко\Пономарьова 29.12.2020\Звіт\"/>
    </mc:Choice>
  </mc:AlternateContent>
  <bookViews>
    <workbookView xWindow="0" yWindow="0" windowWidth="23040" windowHeight="8616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R66" i="1" l="1"/>
  <c r="P66" i="1"/>
  <c r="M66" i="1"/>
  <c r="J66" i="1"/>
  <c r="G66" i="1"/>
  <c r="P62" i="1"/>
  <c r="M62" i="1"/>
  <c r="J62" i="1"/>
  <c r="R62" i="1" s="1"/>
  <c r="G62" i="1"/>
  <c r="P61" i="1"/>
  <c r="R61" i="1" s="1"/>
  <c r="M61" i="1"/>
  <c r="J61" i="1"/>
  <c r="G61" i="1"/>
  <c r="P63" i="1"/>
  <c r="M63" i="1"/>
  <c r="J63" i="1"/>
  <c r="G63" i="1"/>
  <c r="G60" i="1"/>
  <c r="Q60" i="1" s="1"/>
  <c r="J60" i="1"/>
  <c r="M60" i="1"/>
  <c r="P60" i="1"/>
  <c r="R60" i="1" s="1"/>
  <c r="P59" i="1"/>
  <c r="R59" i="1" s="1"/>
  <c r="M59" i="1"/>
  <c r="J59" i="1"/>
  <c r="G59" i="1"/>
  <c r="P64" i="1"/>
  <c r="M64" i="1"/>
  <c r="J64" i="1"/>
  <c r="G64" i="1"/>
  <c r="P65" i="1"/>
  <c r="R65" i="1" s="1"/>
  <c r="M65" i="1"/>
  <c r="J65" i="1"/>
  <c r="G65" i="1"/>
  <c r="P58" i="1"/>
  <c r="M58" i="1"/>
  <c r="J58" i="1"/>
  <c r="G58" i="1"/>
  <c r="P67" i="1"/>
  <c r="R67" i="1" s="1"/>
  <c r="M67" i="1"/>
  <c r="J67" i="1"/>
  <c r="G67" i="1"/>
  <c r="P33" i="1"/>
  <c r="R33" i="1" s="1"/>
  <c r="M33" i="1"/>
  <c r="Q33" i="1" s="1"/>
  <c r="R63" i="1" l="1"/>
  <c r="Q67" i="1"/>
  <c r="S67" i="1" s="1"/>
  <c r="Q66" i="1"/>
  <c r="S66" i="1" s="1"/>
  <c r="Q65" i="1"/>
  <c r="S65" i="1" s="1"/>
  <c r="Q63" i="1"/>
  <c r="S63" i="1" s="1"/>
  <c r="Q62" i="1"/>
  <c r="S62" i="1" s="1"/>
  <c r="Q59" i="1"/>
  <c r="S59" i="1" s="1"/>
  <c r="Q61" i="1"/>
  <c r="S60" i="1"/>
  <c r="S61" i="1"/>
  <c r="R64" i="1"/>
  <c r="Q64" i="1"/>
  <c r="R58" i="1"/>
  <c r="Q58" i="1"/>
  <c r="S33" i="1"/>
  <c r="S64" i="1" l="1"/>
  <c r="S58" i="1"/>
  <c r="I29" i="2" l="1"/>
  <c r="F29" i="2"/>
  <c r="D29" i="2"/>
  <c r="I18" i="2"/>
  <c r="F18" i="2"/>
  <c r="D18" i="2"/>
  <c r="P91" i="1"/>
  <c r="J91" i="1"/>
  <c r="G91" i="1"/>
  <c r="P90" i="1"/>
  <c r="R90" i="1" s="1"/>
  <c r="R91" i="1" s="1"/>
  <c r="M90" i="1"/>
  <c r="M91" i="1" s="1"/>
  <c r="M88" i="1"/>
  <c r="J88" i="1"/>
  <c r="G88" i="1"/>
  <c r="P87" i="1"/>
  <c r="R87" i="1" s="1"/>
  <c r="M87" i="1"/>
  <c r="Q87" i="1" s="1"/>
  <c r="S87" i="1" s="1"/>
  <c r="Q86" i="1"/>
  <c r="P86" i="1"/>
  <c r="P88" i="1" s="1"/>
  <c r="M86" i="1"/>
  <c r="P84" i="1"/>
  <c r="J84" i="1"/>
  <c r="G84" i="1"/>
  <c r="P83" i="1"/>
  <c r="M83" i="1"/>
  <c r="M84" i="1" s="1"/>
  <c r="J83" i="1"/>
  <c r="R83" i="1" s="1"/>
  <c r="G83" i="1"/>
  <c r="Q83" i="1" s="1"/>
  <c r="S83" i="1" s="1"/>
  <c r="P82" i="1"/>
  <c r="M82" i="1"/>
  <c r="J82" i="1"/>
  <c r="R82" i="1" s="1"/>
  <c r="G82" i="1"/>
  <c r="Q82" i="1" s="1"/>
  <c r="S82" i="1" s="1"/>
  <c r="R81" i="1"/>
  <c r="R84" i="1" s="1"/>
  <c r="P81" i="1"/>
  <c r="M81" i="1"/>
  <c r="J81" i="1"/>
  <c r="G81" i="1"/>
  <c r="Q81" i="1" s="1"/>
  <c r="G79" i="1"/>
  <c r="Q78" i="1"/>
  <c r="P78" i="1"/>
  <c r="R78" i="1" s="1"/>
  <c r="M78" i="1"/>
  <c r="J78" i="1"/>
  <c r="G78" i="1"/>
  <c r="P77" i="1"/>
  <c r="R77" i="1" s="1"/>
  <c r="M77" i="1"/>
  <c r="Q77" i="1" s="1"/>
  <c r="J77" i="1"/>
  <c r="G77" i="1"/>
  <c r="P76" i="1"/>
  <c r="P79" i="1" s="1"/>
  <c r="M76" i="1"/>
  <c r="Q76" i="1" s="1"/>
  <c r="J76" i="1"/>
  <c r="J79" i="1" s="1"/>
  <c r="G76" i="1"/>
  <c r="P74" i="1"/>
  <c r="J74" i="1"/>
  <c r="G74" i="1"/>
  <c r="P73" i="1"/>
  <c r="M73" i="1"/>
  <c r="M74" i="1" s="1"/>
  <c r="J73" i="1"/>
  <c r="R73" i="1" s="1"/>
  <c r="G73" i="1"/>
  <c r="Q73" i="1" s="1"/>
  <c r="S73" i="1" s="1"/>
  <c r="P72" i="1"/>
  <c r="M72" i="1"/>
  <c r="J72" i="1"/>
  <c r="R72" i="1" s="1"/>
  <c r="G72" i="1"/>
  <c r="Q72" i="1" s="1"/>
  <c r="S72" i="1" s="1"/>
  <c r="R71" i="1"/>
  <c r="P71" i="1"/>
  <c r="M71" i="1"/>
  <c r="J71" i="1"/>
  <c r="G71" i="1"/>
  <c r="Q71" i="1" s="1"/>
  <c r="P68" i="1"/>
  <c r="M68" i="1"/>
  <c r="J68" i="1"/>
  <c r="G68" i="1"/>
  <c r="P57" i="1"/>
  <c r="M57" i="1"/>
  <c r="J57" i="1"/>
  <c r="G57" i="1"/>
  <c r="P56" i="1"/>
  <c r="M56" i="1"/>
  <c r="J56" i="1"/>
  <c r="G56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7" i="1"/>
  <c r="M47" i="1"/>
  <c r="J47" i="1"/>
  <c r="G47" i="1"/>
  <c r="P46" i="1"/>
  <c r="M46" i="1"/>
  <c r="J46" i="1"/>
  <c r="G46" i="1"/>
  <c r="P45" i="1"/>
  <c r="M45" i="1"/>
  <c r="J45" i="1"/>
  <c r="G45" i="1"/>
  <c r="P42" i="1"/>
  <c r="M42" i="1"/>
  <c r="J42" i="1"/>
  <c r="G42" i="1"/>
  <c r="P41" i="1"/>
  <c r="M41" i="1"/>
  <c r="J41" i="1"/>
  <c r="G41" i="1"/>
  <c r="P38" i="1"/>
  <c r="M38" i="1"/>
  <c r="Q38" i="1" s="1"/>
  <c r="P37" i="1"/>
  <c r="R37" i="1" s="1"/>
  <c r="M37" i="1"/>
  <c r="Q37" i="1" s="1"/>
  <c r="P36" i="1"/>
  <c r="R36" i="1" s="1"/>
  <c r="M36" i="1"/>
  <c r="Q36" i="1" s="1"/>
  <c r="P34" i="1"/>
  <c r="R34" i="1" s="1"/>
  <c r="M34" i="1"/>
  <c r="Q34" i="1" s="1"/>
  <c r="P32" i="1"/>
  <c r="R32" i="1" s="1"/>
  <c r="M32" i="1"/>
  <c r="Q32" i="1" s="1"/>
  <c r="P31" i="1"/>
  <c r="M31" i="1"/>
  <c r="P29" i="1"/>
  <c r="M29" i="1"/>
  <c r="J29" i="1"/>
  <c r="G29" i="1"/>
  <c r="P28" i="1"/>
  <c r="M28" i="1"/>
  <c r="J28" i="1"/>
  <c r="G28" i="1"/>
  <c r="P27" i="1"/>
  <c r="M27" i="1"/>
  <c r="J27" i="1"/>
  <c r="G27" i="1"/>
  <c r="P22" i="1"/>
  <c r="M22" i="1"/>
  <c r="J22" i="1"/>
  <c r="G22" i="1"/>
  <c r="R21" i="1"/>
  <c r="R22" i="1" s="1"/>
  <c r="Q21" i="1"/>
  <c r="Q22" i="1" s="1"/>
  <c r="M48" i="1" l="1"/>
  <c r="Q42" i="1"/>
  <c r="Q68" i="1"/>
  <c r="Q47" i="1"/>
  <c r="P48" i="1"/>
  <c r="R46" i="1"/>
  <c r="G69" i="1"/>
  <c r="R41" i="1"/>
  <c r="R51" i="1"/>
  <c r="R53" i="1"/>
  <c r="M43" i="1"/>
  <c r="Q29" i="1"/>
  <c r="Q41" i="1"/>
  <c r="Q50" i="1"/>
  <c r="R57" i="1"/>
  <c r="J54" i="1"/>
  <c r="J69" i="1"/>
  <c r="M69" i="1"/>
  <c r="R50" i="1"/>
  <c r="P54" i="1"/>
  <c r="R27" i="1"/>
  <c r="J48" i="1"/>
  <c r="Q51" i="1"/>
  <c r="Q53" i="1"/>
  <c r="R47" i="1"/>
  <c r="P35" i="1"/>
  <c r="M54" i="1"/>
  <c r="P69" i="1"/>
  <c r="R68" i="1"/>
  <c r="S68" i="1" s="1"/>
  <c r="Q27" i="1"/>
  <c r="P43" i="1"/>
  <c r="Q46" i="1"/>
  <c r="S46" i="1" s="1"/>
  <c r="G43" i="1"/>
  <c r="Q52" i="1"/>
  <c r="G54" i="1"/>
  <c r="G26" i="1"/>
  <c r="G39" i="1" s="1"/>
  <c r="G48" i="1"/>
  <c r="R52" i="1"/>
  <c r="Q57" i="1"/>
  <c r="S57" i="1" s="1"/>
  <c r="S21" i="1"/>
  <c r="S22" i="1" s="1"/>
  <c r="S32" i="1"/>
  <c r="R42" i="1"/>
  <c r="M35" i="1"/>
  <c r="M30" i="1"/>
  <c r="Q28" i="1"/>
  <c r="R28" i="1"/>
  <c r="P30" i="1"/>
  <c r="P26" i="1"/>
  <c r="R29" i="1"/>
  <c r="Q35" i="1"/>
  <c r="S36" i="1"/>
  <c r="R74" i="1"/>
  <c r="S37" i="1"/>
  <c r="S77" i="1"/>
  <c r="S81" i="1"/>
  <c r="S84" i="1" s="1"/>
  <c r="Q84" i="1"/>
  <c r="S78" i="1"/>
  <c r="Q79" i="1"/>
  <c r="S34" i="1"/>
  <c r="S71" i="1"/>
  <c r="S74" i="1" s="1"/>
  <c r="Q74" i="1"/>
  <c r="J26" i="1"/>
  <c r="J39" i="1" s="1"/>
  <c r="R38" i="1"/>
  <c r="S38" i="1" s="1"/>
  <c r="J43" i="1"/>
  <c r="R86" i="1"/>
  <c r="R88" i="1" s="1"/>
  <c r="Q90" i="1"/>
  <c r="M26" i="1"/>
  <c r="Q31" i="1"/>
  <c r="Q56" i="1"/>
  <c r="Q45" i="1"/>
  <c r="R76" i="1"/>
  <c r="R79" i="1" s="1"/>
  <c r="R31" i="1"/>
  <c r="R30" i="1" s="1"/>
  <c r="R56" i="1"/>
  <c r="R45" i="1"/>
  <c r="Q88" i="1"/>
  <c r="M79" i="1"/>
  <c r="R48" i="1" l="1"/>
  <c r="R43" i="1"/>
  <c r="S47" i="1"/>
  <c r="Q43" i="1"/>
  <c r="S51" i="1"/>
  <c r="S27" i="1"/>
  <c r="S50" i="1"/>
  <c r="S29" i="1"/>
  <c r="S53" i="1"/>
  <c r="Q26" i="1"/>
  <c r="S41" i="1"/>
  <c r="S52" i="1"/>
  <c r="Q54" i="1"/>
  <c r="S42" i="1"/>
  <c r="R54" i="1"/>
  <c r="R69" i="1"/>
  <c r="G92" i="1"/>
  <c r="G94" i="1" s="1"/>
  <c r="P39" i="1"/>
  <c r="P92" i="1" s="1"/>
  <c r="P94" i="1" s="1"/>
  <c r="M39" i="1"/>
  <c r="M92" i="1" s="1"/>
  <c r="M94" i="1" s="1"/>
  <c r="R26" i="1"/>
  <c r="S28" i="1"/>
  <c r="J92" i="1"/>
  <c r="J94" i="1" s="1"/>
  <c r="S45" i="1"/>
  <c r="S48" i="1" s="1"/>
  <c r="Q48" i="1"/>
  <c r="S35" i="1"/>
  <c r="S56" i="1"/>
  <c r="S69" i="1" s="1"/>
  <c r="Q69" i="1"/>
  <c r="Q30" i="1"/>
  <c r="Q39" i="1" s="1"/>
  <c r="S31" i="1"/>
  <c r="S30" i="1" s="1"/>
  <c r="S86" i="1"/>
  <c r="S88" i="1" s="1"/>
  <c r="S76" i="1"/>
  <c r="S79" i="1" s="1"/>
  <c r="R35" i="1"/>
  <c r="S90" i="1"/>
  <c r="S91" i="1" s="1"/>
  <c r="Q91" i="1"/>
  <c r="S54" i="1" l="1"/>
  <c r="S43" i="1"/>
  <c r="S26" i="1"/>
  <c r="R39" i="1"/>
  <c r="R92" i="1" s="1"/>
  <c r="R94" i="1" s="1"/>
  <c r="Q92" i="1"/>
  <c r="Q94" i="1" s="1"/>
  <c r="S39" i="1"/>
  <c r="S92" i="1" l="1"/>
  <c r="S94" i="1" s="1"/>
</calcChain>
</file>

<file path=xl/sharedStrings.xml><?xml version="1.0" encoding="utf-8"?>
<sst xmlns="http://schemas.openxmlformats.org/spreadsheetml/2006/main" count="319" uniqueCount="184">
  <si>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</si>
  <si>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</si>
  <si>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</si>
  <si>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</si>
  <si>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</si>
  <si>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</si>
  <si>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</si>
  <si>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</si>
  <si>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</si>
  <si>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</si>
  <si>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</si>
  <si>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</si>
  <si>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</si>
  <si>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</si>
  <si>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</si>
  <si>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</si>
  <si>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</si>
  <si>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</si>
  <si>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</si>
  <si>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</si>
  <si>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</si>
  <si>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</si>
  <si>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</si>
  <si>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</si>
  <si>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</si>
  <si>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</si>
  <si>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</si>
  <si>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</si>
  <si>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</si>
  <si>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</si>
  <si>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</si>
  <si>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</si>
  <si>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</si>
  <si>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</si>
  <si>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</si>
  <si>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</si>
  <si>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</si>
  <si>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</si>
  <si>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</si>
  <si>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</si>
  <si>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</si>
  <si>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</si>
  <si>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</si>
  <si>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</si>
  <si>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</si>
  <si>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</si>
  <si>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</si>
  <si>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</si>
  <si>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</si>
  <si>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</si>
  <si>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</si>
  <si>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</si>
  <si>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</si>
  <si>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</si>
  <si>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</si>
  <si>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</si>
  <si>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</si>
  <si>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</si>
  <si>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</si>
  <si>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</si>
  <si>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</si>
  <si>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</si>
  <si>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</si>
  <si>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</si>
  <si>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</si>
  <si>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</si>
  <si>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</si>
  <si>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</si>
  <si>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</si>
  <si>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</si>
  <si>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</si>
  <si>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</si>
  <si>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</si>
  <si>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</si>
  <si>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</si>
  <si>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</si>
  <si>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</si>
  <si>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</si>
  <si>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</si>
  <si>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</si>
  <si>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</si>
  <si>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</si>
  <si>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</si>
  <si>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</si>
  <si>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</si>
  <si>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</si>
  <si>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</si>
  <si>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</si>
  <si>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</si>
  <si>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</si>
  <si>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</si>
  <si>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</si>
  <si>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</si>
  <si>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</si>
  <si>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</si>
  <si>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</si>
  <si>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</si>
  <si>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</si>
  <si>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</si>
  <si>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</si>
  <si>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</si>
  <si>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</si>
  <si>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</si>
  <si>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</si>
  <si>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</si>
  <si>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</si>
  <si>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</si>
  <si>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</si>
  <si>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</si>
  <si>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</si>
  <si>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</si>
  <si>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</si>
  <si>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</si>
  <si>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</si>
  <si>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</si>
  <si>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</si>
  <si>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</si>
  <si>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</si>
  <si>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</si>
  <si>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</si>
  <si>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</si>
  <si>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</si>
  <si>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</si>
  <si>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</si>
  <si>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</si>
  <si>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</si>
  <si>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</si>
  <si>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</si>
  <si>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</si>
  <si>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</si>
  <si>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</si>
  <si>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</si>
  <si>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</si>
  <si>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</si>
  <si>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</si>
  <si>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</si>
  <si>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</si>
  <si>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</si>
  <si>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</si>
  <si>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</si>
  <si>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</si>
  <si>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</si>
  <si>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</si>
  <si>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</si>
  <si>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</si>
  <si>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</si>
  <si>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</si>
  <si>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</si>
  <si>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</si>
  <si>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1.2.4</t>
  </si>
  <si>
    <t>Березюк Юлія Мирославівна, фандрейзер</t>
  </si>
  <si>
    <t>Сторожук Олена Олександрівна, маркетолог</t>
  </si>
  <si>
    <t>Пилипенко Володимир  Олександрович, відеограф</t>
  </si>
  <si>
    <t>Загарійчук  Любов Іванівна, бухгалтер</t>
  </si>
  <si>
    <t>Пузанкін Костянтин Валерійович, послуги дизайну</t>
  </si>
  <si>
    <t>Нечипоренко Костянтин Валерійович, послуги продюсування</t>
  </si>
  <si>
    <t>Любчич Яків Володимирович, послуги  монтажу відео</t>
  </si>
  <si>
    <t>Повна назва організації Грантоотримувача: ФОП Пономарьова Наталія Леонідівна</t>
  </si>
  <si>
    <t>Навколокультурний простір, провулок Скорульського, 5, Житомир, 120 кв.м.</t>
  </si>
  <si>
    <t>зміна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</si>
  <si>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</si>
  <si>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</si>
  <si>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</si>
  <si>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</si>
  <si>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</si>
  <si>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</si>
  <si>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</si>
  <si>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</si>
  <si>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</si>
  <si>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</si>
  <si>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змін</t>
  </si>
  <si>
    <t>Світло LedGo Bi-Colour (+зарядний пристрій+стійки+блоки живлення) - 2шт</t>
  </si>
  <si>
    <t>Рекордер Zoom H6</t>
  </si>
  <si>
    <t>Радіосистема Sennheiser EW 100 G4 – 2шт</t>
  </si>
  <si>
    <t>Мікрофон-пушка Sennheiser (+кофр-цепелін),</t>
  </si>
  <si>
    <t>Комплект комутації</t>
  </si>
  <si>
    <t>Камера SONY Alfa 7 (III)</t>
  </si>
  <si>
    <t>Об'єктив 20-70</t>
  </si>
  <si>
    <t>Об'єктив 70-200</t>
  </si>
  <si>
    <t>ND-фільтр 82 мм</t>
  </si>
  <si>
    <t>Стабілізатор DJI Ronin-S</t>
  </si>
  <si>
    <t>Штатив Sechtler Acer L/M GS CF</t>
  </si>
  <si>
    <t>Хромакей</t>
  </si>
  <si>
    <t>Суфлер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</si>
</sst>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49" fontId="4" fillId="5" borderId="14" xfId="0" applyNumberFormat="1" applyFont="1" applyFill="1" applyBorder="1" applyAlignment="1">
      <alignment horizontal="center" vertical="center" wrapText="1"/>
    </xf>
    <xf numFmtId="166" fontId="4" fillId="5" borderId="56" xfId="0" applyNumberFormat="1" applyFont="1" applyFill="1" applyBorder="1" applyAlignment="1">
      <alignment vertical="center" wrapText="1"/>
    </xf>
    <xf numFmtId="166" fontId="4" fillId="5" borderId="57" xfId="0" applyNumberFormat="1" applyFont="1" applyFill="1" applyBorder="1" applyAlignment="1">
      <alignment horizontal="center" vertical="center" wrapText="1"/>
    </xf>
    <xf numFmtId="166" fontId="26" fillId="0" borderId="82" xfId="0" applyNumberFormat="1" applyFont="1" applyBorder="1" applyAlignment="1">
      <alignment vertical="top" wrapText="1"/>
    </xf>
    <xf numFmtId="166" fontId="26" fillId="0" borderId="83" xfId="0" applyNumberFormat="1" applyFont="1" applyBorder="1" applyAlignment="1">
      <alignment vertical="top" wrapText="1"/>
    </xf>
    <xf numFmtId="166" fontId="26" fillId="0" borderId="50" xfId="0" applyNumberFormat="1" applyFont="1" applyBorder="1" applyAlignment="1">
      <alignment vertical="top" wrapText="1"/>
    </xf>
    <xf numFmtId="166" fontId="26" fillId="0" borderId="84" xfId="0" applyNumberFormat="1" applyFont="1" applyBorder="1" applyAlignment="1">
      <alignment vertical="top" wrapText="1"/>
    </xf>
    <xf numFmtId="166" fontId="4" fillId="0" borderId="86" xfId="0" applyNumberFormat="1" applyFont="1" applyBorder="1" applyAlignment="1">
      <alignment vertical="top" wrapText="1"/>
    </xf>
    <xf numFmtId="49" fontId="4" fillId="0" borderId="87" xfId="0" applyNumberFormat="1" applyFont="1" applyBorder="1" applyAlignment="1">
      <alignment horizontal="center" vertical="top" wrapText="1"/>
    </xf>
    <xf numFmtId="166" fontId="26" fillId="0" borderId="87" xfId="0" applyNumberFormat="1" applyFont="1" applyBorder="1" applyAlignment="1">
      <alignment vertical="top" wrapText="1"/>
    </xf>
    <xf numFmtId="166" fontId="5" fillId="0" borderId="88" xfId="0" applyNumberFormat="1" applyFont="1" applyBorder="1" applyAlignment="1">
      <alignment horizontal="center" vertical="top" wrapText="1"/>
    </xf>
    <xf numFmtId="166" fontId="4" fillId="0" borderId="89" xfId="0" applyNumberFormat="1" applyFont="1" applyBorder="1" applyAlignment="1">
      <alignment vertical="top" wrapText="1"/>
    </xf>
    <xf numFmtId="49" fontId="25" fillId="0" borderId="90" xfId="0" applyNumberFormat="1" applyFont="1" applyBorder="1" applyAlignment="1">
      <alignment horizontal="center" vertical="top" wrapText="1"/>
    </xf>
    <xf numFmtId="166" fontId="26" fillId="0" borderId="90" xfId="0" applyNumberFormat="1" applyFont="1" applyBorder="1" applyAlignment="1">
      <alignment vertical="top" wrapText="1"/>
    </xf>
    <xf numFmtId="166" fontId="5" fillId="0" borderId="91" xfId="0" applyNumberFormat="1" applyFont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vertical="center" wrapText="1"/>
    </xf>
    <xf numFmtId="3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right" vertical="top" wrapText="1"/>
    </xf>
    <xf numFmtId="0" fontId="5" fillId="0" borderId="81" xfId="0" applyFont="1" applyBorder="1" applyAlignment="1">
      <alignment vertical="top" wrapText="1"/>
    </xf>
    <xf numFmtId="166" fontId="26" fillId="0" borderId="42" xfId="0" applyNumberFormat="1" applyFont="1" applyBorder="1" applyAlignment="1">
      <alignment horizontal="center" vertical="top" wrapText="1"/>
    </xf>
    <xf numFmtId="167" fontId="26" fillId="7" borderId="62" xfId="0" applyNumberFormat="1" applyFont="1" applyFill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49" fontId="25" fillId="0" borderId="48" xfId="0" applyNumberFormat="1" applyFont="1" applyBorder="1" applyAlignment="1">
      <alignment horizontal="center"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5" borderId="67" xfId="0" applyNumberFormat="1" applyFont="1" applyFill="1" applyBorder="1" applyAlignment="1">
      <alignment horizontal="center" vertical="center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vertical="center" wrapText="1"/>
    </xf>
    <xf numFmtId="166" fontId="5" fillId="6" borderId="14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58" xfId="0" applyFont="1" applyFill="1" applyBorder="1" applyAlignment="1">
      <alignment vertical="center" wrapText="1"/>
    </xf>
    <xf numFmtId="166" fontId="26" fillId="0" borderId="81" xfId="0" applyNumberFormat="1" applyFont="1" applyBorder="1" applyAlignment="1">
      <alignment horizontal="center" vertical="top" wrapText="1"/>
    </xf>
    <xf numFmtId="0" fontId="26" fillId="0" borderId="92" xfId="0" applyFont="1" applyBorder="1" applyAlignment="1">
      <alignment vertical="center" wrapText="1"/>
    </xf>
    <xf numFmtId="0" fontId="26" fillId="0" borderId="85" xfId="0" applyFont="1" applyBorder="1" applyAlignment="1">
      <alignment vertic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0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1"/>
  <sheetViews>
    <sheetView tabSelected="1" topLeftCell="F1" zoomScale="75" zoomScaleNormal="75" workbookViewId="0">
      <selection activeCell="P22" sqref="P22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50" t="s">
        <v>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50" t="s">
        <v>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51" t="s">
        <v>157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52" t="s">
        <v>5</v>
      </c>
      <c r="B17" s="254" t="s">
        <v>6</v>
      </c>
      <c r="C17" s="254" t="s">
        <v>7</v>
      </c>
      <c r="D17" s="256" t="s">
        <v>8</v>
      </c>
      <c r="E17" s="227" t="s">
        <v>9</v>
      </c>
      <c r="F17" s="228"/>
      <c r="G17" s="229"/>
      <c r="H17" s="227" t="s">
        <v>10</v>
      </c>
      <c r="I17" s="228"/>
      <c r="J17" s="229"/>
      <c r="K17" s="227" t="s">
        <v>11</v>
      </c>
      <c r="L17" s="228"/>
      <c r="M17" s="229"/>
      <c r="N17" s="227" t="s">
        <v>12</v>
      </c>
      <c r="O17" s="228"/>
      <c r="P17" s="229"/>
      <c r="Q17" s="247" t="s">
        <v>13</v>
      </c>
      <c r="R17" s="228"/>
      <c r="S17" s="229"/>
      <c r="T17" s="248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53"/>
      <c r="B18" s="255"/>
      <c r="C18" s="255"/>
      <c r="D18" s="257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24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402260</v>
      </c>
      <c r="N21" s="38"/>
      <c r="O21" s="39"/>
      <c r="P21" s="40">
        <v>402260</v>
      </c>
      <c r="Q21" s="40">
        <f>G21+M21</f>
        <v>402260</v>
      </c>
      <c r="R21" s="40">
        <f>J21+P21</f>
        <v>402260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402260</v>
      </c>
      <c r="N22" s="46"/>
      <c r="O22" s="47"/>
      <c r="P22" s="48">
        <f t="shared" ref="P22:S22" si="0">SUM(P21)</f>
        <v>402260</v>
      </c>
      <c r="Q22" s="48">
        <f t="shared" si="0"/>
        <v>402260</v>
      </c>
      <c r="R22" s="48">
        <f t="shared" si="0"/>
        <v>402260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30"/>
      <c r="B23" s="231"/>
      <c r="C23" s="23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39</v>
      </c>
      <c r="B27" s="79" t="s">
        <v>40</v>
      </c>
      <c r="C27" s="80" t="s">
        <v>41</v>
      </c>
      <c r="D27" s="81" t="s">
        <v>42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6" t="s">
        <v>39</v>
      </c>
      <c r="B28" s="87" t="s">
        <v>43</v>
      </c>
      <c r="C28" s="80" t="s">
        <v>41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88" t="s">
        <v>39</v>
      </c>
      <c r="B29" s="89" t="s">
        <v>44</v>
      </c>
      <c r="C29" s="90" t="s">
        <v>41</v>
      </c>
      <c r="D29" s="91" t="s">
        <v>42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3">
      <c r="A30" s="71" t="s">
        <v>36</v>
      </c>
      <c r="B30" s="72" t="s">
        <v>45</v>
      </c>
      <c r="C30" s="71" t="s">
        <v>46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SUM(M31:M34)</f>
        <v>108000</v>
      </c>
      <c r="N30" s="74"/>
      <c r="O30" s="75"/>
      <c r="P30" s="76">
        <f t="shared" ref="P30:S30" si="9">SUM(P31:P34)</f>
        <v>108000</v>
      </c>
      <c r="Q30" s="76">
        <f t="shared" si="9"/>
        <v>108000</v>
      </c>
      <c r="R30" s="76">
        <f t="shared" si="9"/>
        <v>108000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5">
      <c r="A31" s="78" t="s">
        <v>39</v>
      </c>
      <c r="B31" s="79" t="s">
        <v>47</v>
      </c>
      <c r="C31" s="182" t="s">
        <v>150</v>
      </c>
      <c r="D31" s="91" t="s">
        <v>42</v>
      </c>
      <c r="E31" s="232" t="s">
        <v>48</v>
      </c>
      <c r="F31" s="231"/>
      <c r="G31" s="233"/>
      <c r="H31" s="232" t="s">
        <v>48</v>
      </c>
      <c r="I31" s="231"/>
      <c r="J31" s="233"/>
      <c r="K31" s="82">
        <v>3</v>
      </c>
      <c r="L31" s="83">
        <v>12000</v>
      </c>
      <c r="M31" s="84">
        <f t="shared" ref="M31:M34" si="10">K31*L31</f>
        <v>36000</v>
      </c>
      <c r="N31" s="82">
        <v>3</v>
      </c>
      <c r="O31" s="83">
        <v>12000</v>
      </c>
      <c r="P31" s="84">
        <f t="shared" ref="P31:P34" si="11">N31*O31</f>
        <v>36000</v>
      </c>
      <c r="Q31" s="84">
        <f t="shared" ref="Q31:Q34" si="12">G31+M31</f>
        <v>36000</v>
      </c>
      <c r="R31" s="84">
        <f t="shared" ref="R31:R34" si="13">J31+P31</f>
        <v>36000</v>
      </c>
      <c r="S31" s="84">
        <f t="shared" ref="S31:S34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3">
      <c r="A32" s="88" t="s">
        <v>39</v>
      </c>
      <c r="B32" s="89" t="s">
        <v>49</v>
      </c>
      <c r="C32" s="185" t="s">
        <v>151</v>
      </c>
      <c r="D32" s="91" t="s">
        <v>42</v>
      </c>
      <c r="E32" s="234"/>
      <c r="F32" s="231"/>
      <c r="G32" s="233"/>
      <c r="H32" s="234"/>
      <c r="I32" s="231"/>
      <c r="J32" s="233"/>
      <c r="K32" s="92">
        <v>3</v>
      </c>
      <c r="L32" s="178">
        <v>10000</v>
      </c>
      <c r="M32" s="94">
        <f t="shared" si="10"/>
        <v>30000</v>
      </c>
      <c r="N32" s="92">
        <v>3</v>
      </c>
      <c r="O32" s="178">
        <v>10000</v>
      </c>
      <c r="P32" s="94">
        <f t="shared" si="11"/>
        <v>30000</v>
      </c>
      <c r="Q32" s="94">
        <f t="shared" si="12"/>
        <v>30000</v>
      </c>
      <c r="R32" s="94">
        <f t="shared" si="13"/>
        <v>30000</v>
      </c>
      <c r="S32" s="94">
        <f t="shared" si="14"/>
        <v>0</v>
      </c>
      <c r="T32" s="9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8.4" customHeight="1" x14ac:dyDescent="0.25">
      <c r="A33" s="186" t="s">
        <v>39</v>
      </c>
      <c r="B33" s="187" t="s">
        <v>50</v>
      </c>
      <c r="C33" s="188" t="s">
        <v>152</v>
      </c>
      <c r="D33" s="189" t="s">
        <v>42</v>
      </c>
      <c r="E33" s="235"/>
      <c r="F33" s="231"/>
      <c r="G33" s="233"/>
      <c r="H33" s="234"/>
      <c r="I33" s="231"/>
      <c r="J33" s="235"/>
      <c r="K33" s="198">
        <v>3</v>
      </c>
      <c r="L33" s="199">
        <v>10000</v>
      </c>
      <c r="M33" s="200">
        <f t="shared" ref="M33" si="15">K33*L33</f>
        <v>30000</v>
      </c>
      <c r="N33" s="198">
        <v>3</v>
      </c>
      <c r="O33" s="199">
        <v>10000</v>
      </c>
      <c r="P33" s="200">
        <f t="shared" ref="P33" si="16">N33*O33</f>
        <v>30000</v>
      </c>
      <c r="Q33" s="200">
        <f t="shared" ref="Q33" si="17">G33+M33</f>
        <v>30000</v>
      </c>
      <c r="R33" s="200">
        <f t="shared" ref="R33" si="18">J33+P33</f>
        <v>30000</v>
      </c>
      <c r="S33" s="200">
        <f t="shared" ref="S33" si="19">Q33-R33</f>
        <v>0</v>
      </c>
      <c r="T33" s="20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40.799999999999997" customHeight="1" thickBot="1" x14ac:dyDescent="0.3">
      <c r="A34" s="190" t="s">
        <v>39</v>
      </c>
      <c r="B34" s="191" t="s">
        <v>149</v>
      </c>
      <c r="C34" s="192" t="s">
        <v>153</v>
      </c>
      <c r="D34" s="193" t="s">
        <v>42</v>
      </c>
      <c r="E34" s="235"/>
      <c r="F34" s="231"/>
      <c r="G34" s="233"/>
      <c r="H34" s="234"/>
      <c r="I34" s="231"/>
      <c r="J34" s="235"/>
      <c r="K34" s="198">
        <v>3</v>
      </c>
      <c r="L34" s="199">
        <v>4000</v>
      </c>
      <c r="M34" s="200">
        <f t="shared" si="10"/>
        <v>12000</v>
      </c>
      <c r="N34" s="198">
        <v>3</v>
      </c>
      <c r="O34" s="199">
        <v>4000</v>
      </c>
      <c r="P34" s="200">
        <f t="shared" si="11"/>
        <v>12000</v>
      </c>
      <c r="Q34" s="200">
        <f t="shared" si="12"/>
        <v>12000</v>
      </c>
      <c r="R34" s="200">
        <f t="shared" si="13"/>
        <v>12000</v>
      </c>
      <c r="S34" s="200">
        <f t="shared" si="14"/>
        <v>0</v>
      </c>
      <c r="T34" s="20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3">
      <c r="A35" s="180" t="s">
        <v>36</v>
      </c>
      <c r="B35" s="179" t="s">
        <v>51</v>
      </c>
      <c r="C35" s="180" t="s">
        <v>52</v>
      </c>
      <c r="D35" s="181"/>
      <c r="E35" s="74"/>
      <c r="F35" s="75"/>
      <c r="G35" s="76"/>
      <c r="H35" s="74"/>
      <c r="I35" s="75"/>
      <c r="J35" s="76"/>
      <c r="K35" s="194"/>
      <c r="L35" s="195"/>
      <c r="M35" s="196">
        <f>SUM(M36:M38)</f>
        <v>76500</v>
      </c>
      <c r="N35" s="194"/>
      <c r="O35" s="195"/>
      <c r="P35" s="196">
        <f t="shared" ref="P35:S35" si="20">SUM(P36:P38)</f>
        <v>76500</v>
      </c>
      <c r="Q35" s="196">
        <f t="shared" si="20"/>
        <v>76500</v>
      </c>
      <c r="R35" s="196">
        <f t="shared" si="20"/>
        <v>76500</v>
      </c>
      <c r="S35" s="196">
        <f t="shared" si="20"/>
        <v>0</v>
      </c>
      <c r="T35" s="19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78" t="s">
        <v>39</v>
      </c>
      <c r="B36" s="79" t="s">
        <v>53</v>
      </c>
      <c r="C36" s="182" t="s">
        <v>154</v>
      </c>
      <c r="D36" s="202" t="s">
        <v>121</v>
      </c>
      <c r="E36" s="232" t="s">
        <v>48</v>
      </c>
      <c r="F36" s="231"/>
      <c r="G36" s="233"/>
      <c r="H36" s="232" t="s">
        <v>48</v>
      </c>
      <c r="I36" s="231"/>
      <c r="J36" s="233"/>
      <c r="K36" s="82">
        <v>3</v>
      </c>
      <c r="L36" s="83">
        <v>9500</v>
      </c>
      <c r="M36" s="84">
        <f t="shared" ref="M36:M38" si="21">K36*L36</f>
        <v>28500</v>
      </c>
      <c r="N36" s="82">
        <v>3</v>
      </c>
      <c r="O36" s="83">
        <v>9500</v>
      </c>
      <c r="P36" s="84">
        <f t="shared" ref="P36:P38" si="22">N36*O36</f>
        <v>28500</v>
      </c>
      <c r="Q36" s="84">
        <f t="shared" ref="Q36:Q38" si="23">G36+M36</f>
        <v>28500</v>
      </c>
      <c r="R36" s="84">
        <f t="shared" ref="R36:R38" si="24">J36+P36</f>
        <v>28500</v>
      </c>
      <c r="S36" s="84">
        <f t="shared" ref="S36:S38" si="25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86" t="s">
        <v>39</v>
      </c>
      <c r="B37" s="87" t="s">
        <v>54</v>
      </c>
      <c r="C37" s="183" t="s">
        <v>155</v>
      </c>
      <c r="D37" s="202" t="s">
        <v>121</v>
      </c>
      <c r="E37" s="234"/>
      <c r="F37" s="231"/>
      <c r="G37" s="233"/>
      <c r="H37" s="234"/>
      <c r="I37" s="231"/>
      <c r="J37" s="233"/>
      <c r="K37" s="82">
        <v>3</v>
      </c>
      <c r="L37" s="83">
        <v>8000</v>
      </c>
      <c r="M37" s="84">
        <f t="shared" si="21"/>
        <v>24000</v>
      </c>
      <c r="N37" s="82">
        <v>3</v>
      </c>
      <c r="O37" s="83">
        <v>8000</v>
      </c>
      <c r="P37" s="84">
        <f t="shared" si="22"/>
        <v>24000</v>
      </c>
      <c r="Q37" s="84">
        <f t="shared" si="23"/>
        <v>24000</v>
      </c>
      <c r="R37" s="84">
        <f t="shared" si="24"/>
        <v>24000</v>
      </c>
      <c r="S37" s="84">
        <f t="shared" si="25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3">
      <c r="A38" s="88" t="s">
        <v>39</v>
      </c>
      <c r="B38" s="89" t="s">
        <v>55</v>
      </c>
      <c r="C38" s="184" t="s">
        <v>156</v>
      </c>
      <c r="D38" s="202" t="s">
        <v>121</v>
      </c>
      <c r="E38" s="236"/>
      <c r="F38" s="237"/>
      <c r="G38" s="238"/>
      <c r="H38" s="236"/>
      <c r="I38" s="237"/>
      <c r="J38" s="238"/>
      <c r="K38" s="92">
        <v>3</v>
      </c>
      <c r="L38" s="93">
        <v>8000</v>
      </c>
      <c r="M38" s="94">
        <f t="shared" si="21"/>
        <v>24000</v>
      </c>
      <c r="N38" s="92">
        <v>3</v>
      </c>
      <c r="O38" s="93">
        <v>8000</v>
      </c>
      <c r="P38" s="94">
        <f t="shared" si="22"/>
        <v>24000</v>
      </c>
      <c r="Q38" s="84">
        <f t="shared" si="23"/>
        <v>24000</v>
      </c>
      <c r="R38" s="84">
        <f t="shared" si="24"/>
        <v>24000</v>
      </c>
      <c r="S38" s="84">
        <f t="shared" si="25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3">
      <c r="A39" s="96" t="s">
        <v>56</v>
      </c>
      <c r="B39" s="97"/>
      <c r="C39" s="98"/>
      <c r="D39" s="99"/>
      <c r="E39" s="100"/>
      <c r="F39" s="101"/>
      <c r="G39" s="102">
        <f>G26+G30+G35</f>
        <v>0</v>
      </c>
      <c r="H39" s="100"/>
      <c r="I39" s="101"/>
      <c r="J39" s="102">
        <f>J26+J30+J35</f>
        <v>0</v>
      </c>
      <c r="K39" s="100"/>
      <c r="L39" s="101"/>
      <c r="M39" s="102">
        <f>M26+M30+M35</f>
        <v>184500</v>
      </c>
      <c r="N39" s="100"/>
      <c r="O39" s="101"/>
      <c r="P39" s="102">
        <f t="shared" ref="P39:S39" si="26">P26+P30+P35</f>
        <v>184500</v>
      </c>
      <c r="Q39" s="102">
        <f t="shared" si="26"/>
        <v>184500</v>
      </c>
      <c r="R39" s="102">
        <f t="shared" si="26"/>
        <v>184500</v>
      </c>
      <c r="S39" s="102">
        <f t="shared" si="26"/>
        <v>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71" t="s">
        <v>28</v>
      </c>
      <c r="B40" s="72" t="s">
        <v>57</v>
      </c>
      <c r="C40" s="71" t="s">
        <v>58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5">
      <c r="A41" s="78" t="s">
        <v>39</v>
      </c>
      <c r="B41" s="105" t="s">
        <v>59</v>
      </c>
      <c r="C41" s="80" t="s">
        <v>60</v>
      </c>
      <c r="D41" s="81"/>
      <c r="E41" s="82"/>
      <c r="F41" s="106">
        <v>0.22</v>
      </c>
      <c r="G41" s="84">
        <f t="shared" ref="G41:G42" si="27">E41*F41</f>
        <v>0</v>
      </c>
      <c r="H41" s="82"/>
      <c r="I41" s="106">
        <v>0.22</v>
      </c>
      <c r="J41" s="84">
        <f t="shared" ref="J41:J42" si="28">H41*I41</f>
        <v>0</v>
      </c>
      <c r="K41" s="82"/>
      <c r="L41" s="106">
        <v>0.22</v>
      </c>
      <c r="M41" s="84">
        <f t="shared" ref="M41:M42" si="29">K41*L41</f>
        <v>0</v>
      </c>
      <c r="N41" s="82"/>
      <c r="O41" s="106">
        <v>0.22</v>
      </c>
      <c r="P41" s="84">
        <f t="shared" ref="P41:P42" si="30">N41*O41</f>
        <v>0</v>
      </c>
      <c r="Q41" s="84">
        <f t="shared" ref="Q41:Q42" si="31">G41+M41</f>
        <v>0</v>
      </c>
      <c r="R41" s="84">
        <f t="shared" ref="R41:R42" si="32">J41+P41</f>
        <v>0</v>
      </c>
      <c r="S41" s="84">
        <f t="shared" ref="S41:S42" si="33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5">
      <c r="A42" s="86" t="s">
        <v>39</v>
      </c>
      <c r="B42" s="87" t="s">
        <v>61</v>
      </c>
      <c r="C42" s="80" t="s">
        <v>46</v>
      </c>
      <c r="D42" s="81"/>
      <c r="E42" s="82"/>
      <c r="F42" s="106">
        <v>0.22</v>
      </c>
      <c r="G42" s="84">
        <f t="shared" si="27"/>
        <v>0</v>
      </c>
      <c r="H42" s="82"/>
      <c r="I42" s="106">
        <v>0.22</v>
      </c>
      <c r="J42" s="84">
        <f t="shared" si="28"/>
        <v>0</v>
      </c>
      <c r="K42" s="82">
        <v>108000</v>
      </c>
      <c r="L42" s="106">
        <v>0.22</v>
      </c>
      <c r="M42" s="84">
        <f t="shared" si="29"/>
        <v>23760</v>
      </c>
      <c r="N42" s="82">
        <v>108000</v>
      </c>
      <c r="O42" s="106">
        <v>0.22</v>
      </c>
      <c r="P42" s="84">
        <f t="shared" si="30"/>
        <v>23760</v>
      </c>
      <c r="Q42" s="84">
        <f t="shared" si="31"/>
        <v>23760</v>
      </c>
      <c r="R42" s="84">
        <f t="shared" si="32"/>
        <v>23760</v>
      </c>
      <c r="S42" s="84">
        <f t="shared" si="33"/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96" t="s">
        <v>62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23760</v>
      </c>
      <c r="N43" s="100"/>
      <c r="O43" s="101"/>
      <c r="P43" s="102">
        <f t="shared" ref="P43:S43" si="34">SUM(P41:P42)</f>
        <v>23760</v>
      </c>
      <c r="Q43" s="102">
        <f t="shared" si="34"/>
        <v>23760</v>
      </c>
      <c r="R43" s="102">
        <f t="shared" si="34"/>
        <v>23760</v>
      </c>
      <c r="S43" s="102">
        <f t="shared" si="34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5">
      <c r="A44" s="71" t="s">
        <v>28</v>
      </c>
      <c r="B44" s="72" t="s">
        <v>63</v>
      </c>
      <c r="C44" s="71" t="s">
        <v>64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49.2" customHeight="1" x14ac:dyDescent="0.25">
      <c r="A45" s="78" t="s">
        <v>39</v>
      </c>
      <c r="B45" s="105" t="s">
        <v>65</v>
      </c>
      <c r="C45" s="203" t="s">
        <v>158</v>
      </c>
      <c r="D45" s="202" t="s">
        <v>159</v>
      </c>
      <c r="E45" s="82"/>
      <c r="F45" s="83"/>
      <c r="G45" s="84">
        <f t="shared" ref="G45:G47" si="35">E45*F45</f>
        <v>0</v>
      </c>
      <c r="H45" s="82"/>
      <c r="I45" s="83"/>
      <c r="J45" s="84">
        <f t="shared" ref="J45:J47" si="36">H45*I45</f>
        <v>0</v>
      </c>
      <c r="K45" s="82">
        <v>20</v>
      </c>
      <c r="L45" s="83">
        <v>4000</v>
      </c>
      <c r="M45" s="84">
        <f t="shared" ref="M45:M47" si="37">K45*L45</f>
        <v>80000</v>
      </c>
      <c r="N45" s="82">
        <v>20</v>
      </c>
      <c r="O45" s="83">
        <v>4000</v>
      </c>
      <c r="P45" s="84">
        <f t="shared" ref="P45:P47" si="38">N45*O45</f>
        <v>80000</v>
      </c>
      <c r="Q45" s="84">
        <f t="shared" ref="Q45:Q47" si="39">G45+M45</f>
        <v>80000</v>
      </c>
      <c r="R45" s="84">
        <f t="shared" ref="R45:R47" si="40">J45+P45</f>
        <v>80000</v>
      </c>
      <c r="S45" s="84">
        <f t="shared" ref="S45:S47" si="41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86" t="s">
        <v>39</v>
      </c>
      <c r="B46" s="87" t="s">
        <v>67</v>
      </c>
      <c r="C46" s="107" t="s">
        <v>66</v>
      </c>
      <c r="D46" s="81" t="s">
        <v>42</v>
      </c>
      <c r="E46" s="82"/>
      <c r="F46" s="83"/>
      <c r="G46" s="84">
        <f t="shared" si="35"/>
        <v>0</v>
      </c>
      <c r="H46" s="82"/>
      <c r="I46" s="83"/>
      <c r="J46" s="84">
        <f t="shared" si="36"/>
        <v>0</v>
      </c>
      <c r="K46" s="82"/>
      <c r="L46" s="83"/>
      <c r="M46" s="84">
        <f t="shared" si="37"/>
        <v>0</v>
      </c>
      <c r="N46" s="82"/>
      <c r="O46" s="83"/>
      <c r="P46" s="84">
        <f t="shared" si="38"/>
        <v>0</v>
      </c>
      <c r="Q46" s="84">
        <f t="shared" si="39"/>
        <v>0</v>
      </c>
      <c r="R46" s="84">
        <f t="shared" si="40"/>
        <v>0</v>
      </c>
      <c r="S46" s="84">
        <f t="shared" si="41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88" t="s">
        <v>39</v>
      </c>
      <c r="B47" s="89" t="s">
        <v>68</v>
      </c>
      <c r="C47" s="107" t="s">
        <v>66</v>
      </c>
      <c r="D47" s="91" t="s">
        <v>42</v>
      </c>
      <c r="E47" s="92"/>
      <c r="F47" s="93"/>
      <c r="G47" s="94">
        <f t="shared" si="35"/>
        <v>0</v>
      </c>
      <c r="H47" s="92"/>
      <c r="I47" s="93"/>
      <c r="J47" s="94">
        <f t="shared" si="36"/>
        <v>0</v>
      </c>
      <c r="K47" s="92"/>
      <c r="L47" s="93"/>
      <c r="M47" s="94">
        <f t="shared" si="37"/>
        <v>0</v>
      </c>
      <c r="N47" s="92"/>
      <c r="O47" s="93"/>
      <c r="P47" s="94">
        <f t="shared" si="38"/>
        <v>0</v>
      </c>
      <c r="Q47" s="84">
        <f t="shared" si="39"/>
        <v>0</v>
      </c>
      <c r="R47" s="84">
        <f t="shared" si="40"/>
        <v>0</v>
      </c>
      <c r="S47" s="84">
        <f t="shared" si="41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96" t="s">
        <v>69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80000</v>
      </c>
      <c r="N48" s="100"/>
      <c r="O48" s="101"/>
      <c r="P48" s="102">
        <f t="shared" ref="P48:S48" si="42">SUM(P45:P47)</f>
        <v>80000</v>
      </c>
      <c r="Q48" s="102">
        <f t="shared" si="42"/>
        <v>80000</v>
      </c>
      <c r="R48" s="102">
        <f t="shared" si="42"/>
        <v>80000</v>
      </c>
      <c r="S48" s="102">
        <f t="shared" si="42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5">
      <c r="A49" s="71" t="s">
        <v>28</v>
      </c>
      <c r="B49" s="72" t="s">
        <v>70</v>
      </c>
      <c r="C49" s="108" t="s">
        <v>71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5">
      <c r="A50" s="78" t="s">
        <v>39</v>
      </c>
      <c r="B50" s="105" t="s">
        <v>72</v>
      </c>
      <c r="C50" s="107" t="s">
        <v>73</v>
      </c>
      <c r="D50" s="81" t="s">
        <v>42</v>
      </c>
      <c r="E50" s="82"/>
      <c r="F50" s="83"/>
      <c r="G50" s="84">
        <f t="shared" ref="G50:G53" si="43">E50*F50</f>
        <v>0</v>
      </c>
      <c r="H50" s="82"/>
      <c r="I50" s="83"/>
      <c r="J50" s="84">
        <f t="shared" ref="J50:J53" si="44">H50*I50</f>
        <v>0</v>
      </c>
      <c r="K50" s="82"/>
      <c r="L50" s="83"/>
      <c r="M50" s="84">
        <f t="shared" ref="M50:M53" si="45">K50*L50</f>
        <v>0</v>
      </c>
      <c r="N50" s="82"/>
      <c r="O50" s="83"/>
      <c r="P50" s="84">
        <f t="shared" ref="P50:P53" si="46">N50*O50</f>
        <v>0</v>
      </c>
      <c r="Q50" s="84">
        <f t="shared" ref="Q50:Q53" si="47">G50+M50</f>
        <v>0</v>
      </c>
      <c r="R50" s="84">
        <f t="shared" ref="R50:R53" si="48">J50+P50</f>
        <v>0</v>
      </c>
      <c r="S50" s="84">
        <f t="shared" ref="S50:S53" si="49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86" t="s">
        <v>39</v>
      </c>
      <c r="B51" s="89" t="s">
        <v>74</v>
      </c>
      <c r="C51" s="107" t="s">
        <v>75</v>
      </c>
      <c r="D51" s="81" t="s">
        <v>42</v>
      </c>
      <c r="E51" s="82"/>
      <c r="F51" s="83"/>
      <c r="G51" s="84">
        <f t="shared" si="43"/>
        <v>0</v>
      </c>
      <c r="H51" s="82"/>
      <c r="I51" s="83"/>
      <c r="J51" s="84">
        <f t="shared" si="44"/>
        <v>0</v>
      </c>
      <c r="K51" s="82"/>
      <c r="L51" s="83"/>
      <c r="M51" s="84">
        <f t="shared" si="45"/>
        <v>0</v>
      </c>
      <c r="N51" s="82"/>
      <c r="O51" s="83"/>
      <c r="P51" s="84">
        <f t="shared" si="46"/>
        <v>0</v>
      </c>
      <c r="Q51" s="84">
        <f t="shared" si="47"/>
        <v>0</v>
      </c>
      <c r="R51" s="84">
        <f t="shared" si="48"/>
        <v>0</v>
      </c>
      <c r="S51" s="84">
        <f t="shared" si="49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86" t="s">
        <v>39</v>
      </c>
      <c r="B52" s="87" t="s">
        <v>76</v>
      </c>
      <c r="C52" s="109" t="s">
        <v>77</v>
      </c>
      <c r="D52" s="81" t="s">
        <v>42</v>
      </c>
      <c r="E52" s="82"/>
      <c r="F52" s="83"/>
      <c r="G52" s="84">
        <f t="shared" si="43"/>
        <v>0</v>
      </c>
      <c r="H52" s="82"/>
      <c r="I52" s="83"/>
      <c r="J52" s="84">
        <f t="shared" si="44"/>
        <v>0</v>
      </c>
      <c r="K52" s="82"/>
      <c r="L52" s="83"/>
      <c r="M52" s="84">
        <f t="shared" si="45"/>
        <v>0</v>
      </c>
      <c r="N52" s="82"/>
      <c r="O52" s="83"/>
      <c r="P52" s="84">
        <f t="shared" si="46"/>
        <v>0</v>
      </c>
      <c r="Q52" s="84">
        <f t="shared" si="47"/>
        <v>0</v>
      </c>
      <c r="R52" s="84">
        <f t="shared" si="48"/>
        <v>0</v>
      </c>
      <c r="S52" s="84">
        <f t="shared" si="49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 x14ac:dyDescent="0.25">
      <c r="A53" s="88" t="s">
        <v>39</v>
      </c>
      <c r="B53" s="87" t="s">
        <v>78</v>
      </c>
      <c r="C53" s="110" t="s">
        <v>79</v>
      </c>
      <c r="D53" s="91" t="s">
        <v>42</v>
      </c>
      <c r="E53" s="92"/>
      <c r="F53" s="93"/>
      <c r="G53" s="94">
        <f t="shared" si="43"/>
        <v>0</v>
      </c>
      <c r="H53" s="92"/>
      <c r="I53" s="93"/>
      <c r="J53" s="94">
        <f t="shared" si="44"/>
        <v>0</v>
      </c>
      <c r="K53" s="92"/>
      <c r="L53" s="93"/>
      <c r="M53" s="94">
        <f t="shared" si="45"/>
        <v>0</v>
      </c>
      <c r="N53" s="92"/>
      <c r="O53" s="93"/>
      <c r="P53" s="94">
        <f t="shared" si="46"/>
        <v>0</v>
      </c>
      <c r="Q53" s="84">
        <f t="shared" si="47"/>
        <v>0</v>
      </c>
      <c r="R53" s="84">
        <f t="shared" si="48"/>
        <v>0</v>
      </c>
      <c r="S53" s="84">
        <f t="shared" si="49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thickBot="1" x14ac:dyDescent="0.3">
      <c r="A54" s="111" t="s">
        <v>80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50">SUM(P50:P53)</f>
        <v>0</v>
      </c>
      <c r="Q54" s="102">
        <f t="shared" si="50"/>
        <v>0</v>
      </c>
      <c r="R54" s="102">
        <f t="shared" si="50"/>
        <v>0</v>
      </c>
      <c r="S54" s="102">
        <f t="shared" si="50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thickBot="1" x14ac:dyDescent="0.3">
      <c r="A55" s="71" t="s">
        <v>28</v>
      </c>
      <c r="B55" s="72" t="s">
        <v>81</v>
      </c>
      <c r="C55" s="208" t="s">
        <v>82</v>
      </c>
      <c r="D55" s="209"/>
      <c r="E55" s="210"/>
      <c r="F55" s="211"/>
      <c r="G55" s="212"/>
      <c r="H55" s="210"/>
      <c r="I55" s="211"/>
      <c r="J55" s="212"/>
      <c r="K55" s="210"/>
      <c r="L55" s="211"/>
      <c r="M55" s="212"/>
      <c r="N55" s="210"/>
      <c r="O55" s="211"/>
      <c r="P55" s="212"/>
      <c r="Q55" s="212"/>
      <c r="R55" s="212"/>
      <c r="S55" s="212"/>
      <c r="T55" s="213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51" customHeight="1" thickBot="1" x14ac:dyDescent="0.3">
      <c r="A56" s="78" t="s">
        <v>39</v>
      </c>
      <c r="B56" s="204" t="s">
        <v>83</v>
      </c>
      <c r="C56" s="221" t="s">
        <v>171</v>
      </c>
      <c r="D56" s="219" t="s">
        <v>170</v>
      </c>
      <c r="E56" s="198"/>
      <c r="F56" s="199"/>
      <c r="G56" s="200">
        <f t="shared" ref="G56:G68" si="51">E56*F56</f>
        <v>0</v>
      </c>
      <c r="H56" s="198"/>
      <c r="I56" s="199"/>
      <c r="J56" s="200">
        <f t="shared" ref="J56:J68" si="52">H56*I56</f>
        <v>0</v>
      </c>
      <c r="K56" s="198">
        <v>20</v>
      </c>
      <c r="L56" s="199">
        <v>400</v>
      </c>
      <c r="M56" s="200">
        <f t="shared" ref="M56:M68" si="53">K56*L56</f>
        <v>8000</v>
      </c>
      <c r="N56" s="198">
        <v>20</v>
      </c>
      <c r="O56" s="199">
        <v>400</v>
      </c>
      <c r="P56" s="200">
        <f t="shared" ref="P56:P68" si="54">N56*O56</f>
        <v>8000</v>
      </c>
      <c r="Q56" s="200">
        <f t="shared" ref="Q56:Q68" si="55">G56+M56</f>
        <v>8000</v>
      </c>
      <c r="R56" s="200">
        <f t="shared" ref="R56:R68" si="56">J56+P56</f>
        <v>8000</v>
      </c>
      <c r="S56" s="200">
        <f t="shared" ref="S56:S68" si="57">Q56-R56</f>
        <v>0</v>
      </c>
      <c r="T56" s="201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3">
      <c r="A57" s="86" t="s">
        <v>39</v>
      </c>
      <c r="B57" s="205" t="s">
        <v>84</v>
      </c>
      <c r="C57" s="220" t="s">
        <v>172</v>
      </c>
      <c r="D57" s="219" t="s">
        <v>170</v>
      </c>
      <c r="E57" s="198"/>
      <c r="F57" s="199"/>
      <c r="G57" s="200">
        <f t="shared" si="51"/>
        <v>0</v>
      </c>
      <c r="H57" s="198"/>
      <c r="I57" s="199"/>
      <c r="J57" s="200">
        <f t="shared" si="52"/>
        <v>0</v>
      </c>
      <c r="K57" s="198">
        <v>20</v>
      </c>
      <c r="L57" s="199">
        <v>250</v>
      </c>
      <c r="M57" s="200">
        <f t="shared" si="53"/>
        <v>5000</v>
      </c>
      <c r="N57" s="198">
        <v>20</v>
      </c>
      <c r="O57" s="199">
        <v>250</v>
      </c>
      <c r="P57" s="200">
        <f t="shared" si="54"/>
        <v>5000</v>
      </c>
      <c r="Q57" s="200">
        <f t="shared" si="55"/>
        <v>5000</v>
      </c>
      <c r="R57" s="200">
        <f t="shared" si="56"/>
        <v>5000</v>
      </c>
      <c r="S57" s="200">
        <f t="shared" si="57"/>
        <v>0</v>
      </c>
      <c r="T57" s="201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3">
      <c r="A58" s="88" t="s">
        <v>39</v>
      </c>
      <c r="B58" s="206" t="s">
        <v>85</v>
      </c>
      <c r="C58" s="220" t="s">
        <v>173</v>
      </c>
      <c r="D58" s="219" t="s">
        <v>170</v>
      </c>
      <c r="E58" s="198"/>
      <c r="F58" s="199"/>
      <c r="G58" s="200">
        <f t="shared" si="51"/>
        <v>0</v>
      </c>
      <c r="H58" s="198"/>
      <c r="I58" s="199"/>
      <c r="J58" s="200">
        <f t="shared" si="52"/>
        <v>0</v>
      </c>
      <c r="K58" s="198">
        <v>20</v>
      </c>
      <c r="L58" s="199">
        <v>400</v>
      </c>
      <c r="M58" s="200">
        <f t="shared" si="53"/>
        <v>8000</v>
      </c>
      <c r="N58" s="198">
        <v>20</v>
      </c>
      <c r="O58" s="199">
        <v>400</v>
      </c>
      <c r="P58" s="200">
        <f t="shared" si="54"/>
        <v>8000</v>
      </c>
      <c r="Q58" s="200">
        <f t="shared" si="55"/>
        <v>8000</v>
      </c>
      <c r="R58" s="200">
        <f t="shared" si="56"/>
        <v>8000</v>
      </c>
      <c r="S58" s="200">
        <f t="shared" si="57"/>
        <v>0</v>
      </c>
      <c r="T58" s="201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thickBot="1" x14ac:dyDescent="0.3">
      <c r="A59" s="88" t="s">
        <v>39</v>
      </c>
      <c r="B59" s="207" t="s">
        <v>160</v>
      </c>
      <c r="C59" s="220" t="s">
        <v>174</v>
      </c>
      <c r="D59" s="219" t="s">
        <v>170</v>
      </c>
      <c r="E59" s="198"/>
      <c r="F59" s="199"/>
      <c r="G59" s="200">
        <f t="shared" ref="G59" si="58">E59*F59</f>
        <v>0</v>
      </c>
      <c r="H59" s="198"/>
      <c r="I59" s="199"/>
      <c r="J59" s="200">
        <f t="shared" ref="J59" si="59">H59*I59</f>
        <v>0</v>
      </c>
      <c r="K59" s="198">
        <v>20</v>
      </c>
      <c r="L59" s="199">
        <v>400</v>
      </c>
      <c r="M59" s="200">
        <f t="shared" ref="M59" si="60">K59*L59</f>
        <v>8000</v>
      </c>
      <c r="N59" s="198">
        <v>20</v>
      </c>
      <c r="O59" s="199">
        <v>400</v>
      </c>
      <c r="P59" s="200">
        <f t="shared" ref="P59" si="61">N59*O59</f>
        <v>8000</v>
      </c>
      <c r="Q59" s="200">
        <f t="shared" ref="Q59" si="62">G59+M59</f>
        <v>8000</v>
      </c>
      <c r="R59" s="200">
        <f t="shared" ref="R59" si="63">J59+P59</f>
        <v>8000</v>
      </c>
      <c r="S59" s="200">
        <f t="shared" ref="S59" si="64">Q59-R59</f>
        <v>0</v>
      </c>
      <c r="T59" s="201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 x14ac:dyDescent="0.3">
      <c r="A60" s="88" t="s">
        <v>39</v>
      </c>
      <c r="B60" s="207" t="s">
        <v>161</v>
      </c>
      <c r="C60" s="220" t="s">
        <v>175</v>
      </c>
      <c r="D60" s="219" t="s">
        <v>170</v>
      </c>
      <c r="E60" s="198"/>
      <c r="F60" s="199"/>
      <c r="G60" s="200">
        <f t="shared" ref="G60:G61" si="65">E60*F60</f>
        <v>0</v>
      </c>
      <c r="H60" s="198"/>
      <c r="I60" s="199"/>
      <c r="J60" s="200">
        <f t="shared" ref="J60:J61" si="66">H60*I60</f>
        <v>0</v>
      </c>
      <c r="K60" s="198">
        <v>20</v>
      </c>
      <c r="L60" s="199">
        <v>100</v>
      </c>
      <c r="M60" s="200">
        <f t="shared" ref="M60:M61" si="67">K60*L60</f>
        <v>2000</v>
      </c>
      <c r="N60" s="198">
        <v>20</v>
      </c>
      <c r="O60" s="199">
        <v>100</v>
      </c>
      <c r="P60" s="200">
        <f t="shared" ref="P60:P61" si="68">N60*O60</f>
        <v>2000</v>
      </c>
      <c r="Q60" s="200">
        <f t="shared" ref="Q60:Q61" si="69">G60+M60</f>
        <v>2000</v>
      </c>
      <c r="R60" s="200">
        <f t="shared" ref="R60:R61" si="70">J60+P60</f>
        <v>2000</v>
      </c>
      <c r="S60" s="200">
        <f t="shared" ref="S60:S61" si="71">Q60-R60</f>
        <v>0</v>
      </c>
      <c r="T60" s="20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3">
      <c r="A61" s="88" t="s">
        <v>39</v>
      </c>
      <c r="B61" s="207" t="s">
        <v>162</v>
      </c>
      <c r="C61" s="220" t="s">
        <v>176</v>
      </c>
      <c r="D61" s="219" t="s">
        <v>170</v>
      </c>
      <c r="E61" s="198"/>
      <c r="F61" s="199"/>
      <c r="G61" s="200">
        <f t="shared" si="65"/>
        <v>0</v>
      </c>
      <c r="H61" s="198"/>
      <c r="I61" s="199"/>
      <c r="J61" s="200">
        <f t="shared" si="66"/>
        <v>0</v>
      </c>
      <c r="K61" s="198">
        <v>20</v>
      </c>
      <c r="L61" s="199">
        <v>750</v>
      </c>
      <c r="M61" s="200">
        <f t="shared" si="67"/>
        <v>15000</v>
      </c>
      <c r="N61" s="198">
        <v>20</v>
      </c>
      <c r="O61" s="199">
        <v>750</v>
      </c>
      <c r="P61" s="200">
        <f t="shared" si="68"/>
        <v>15000</v>
      </c>
      <c r="Q61" s="200">
        <f t="shared" si="69"/>
        <v>15000</v>
      </c>
      <c r="R61" s="200">
        <f t="shared" si="70"/>
        <v>15000</v>
      </c>
      <c r="S61" s="200">
        <f t="shared" si="71"/>
        <v>0</v>
      </c>
      <c r="T61" s="20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3">
      <c r="A62" s="88" t="s">
        <v>39</v>
      </c>
      <c r="B62" s="207" t="s">
        <v>163</v>
      </c>
      <c r="C62" s="220" t="s">
        <v>177</v>
      </c>
      <c r="D62" s="219" t="s">
        <v>170</v>
      </c>
      <c r="E62" s="198"/>
      <c r="F62" s="199"/>
      <c r="G62" s="200">
        <f t="shared" ref="G62" si="72">E62*F62</f>
        <v>0</v>
      </c>
      <c r="H62" s="198"/>
      <c r="I62" s="199"/>
      <c r="J62" s="200">
        <f t="shared" ref="J62" si="73">H62*I62</f>
        <v>0</v>
      </c>
      <c r="K62" s="198">
        <v>20</v>
      </c>
      <c r="L62" s="199">
        <v>400</v>
      </c>
      <c r="M62" s="200">
        <f t="shared" ref="M62" si="74">K62*L62</f>
        <v>8000</v>
      </c>
      <c r="N62" s="198">
        <v>20</v>
      </c>
      <c r="O62" s="199">
        <v>400</v>
      </c>
      <c r="P62" s="200">
        <f t="shared" ref="P62" si="75">N62*O62</f>
        <v>8000</v>
      </c>
      <c r="Q62" s="200">
        <f t="shared" ref="Q62" si="76">G62+M62</f>
        <v>8000</v>
      </c>
      <c r="R62" s="200">
        <f t="shared" ref="R62" si="77">J62+P62</f>
        <v>8000</v>
      </c>
      <c r="S62" s="200">
        <f t="shared" ref="S62" si="78">Q62-R62</f>
        <v>0</v>
      </c>
      <c r="T62" s="201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3">
      <c r="A63" s="88" t="s">
        <v>39</v>
      </c>
      <c r="B63" s="207" t="s">
        <v>164</v>
      </c>
      <c r="C63" s="220" t="s">
        <v>178</v>
      </c>
      <c r="D63" s="219" t="s">
        <v>170</v>
      </c>
      <c r="E63" s="198"/>
      <c r="F63" s="199"/>
      <c r="G63" s="200">
        <f t="shared" ref="G63" si="79">E63*F63</f>
        <v>0</v>
      </c>
      <c r="H63" s="198"/>
      <c r="I63" s="199"/>
      <c r="J63" s="200">
        <f t="shared" ref="J63" si="80">H63*I63</f>
        <v>0</v>
      </c>
      <c r="K63" s="198">
        <v>20</v>
      </c>
      <c r="L63" s="199">
        <v>400</v>
      </c>
      <c r="M63" s="200">
        <f t="shared" ref="M63" si="81">K63*L63</f>
        <v>8000</v>
      </c>
      <c r="N63" s="198">
        <v>20</v>
      </c>
      <c r="O63" s="199">
        <v>400</v>
      </c>
      <c r="P63" s="200">
        <f t="shared" ref="P63" si="82">N63*O63</f>
        <v>8000</v>
      </c>
      <c r="Q63" s="200">
        <f t="shared" ref="Q63" si="83">G63+M63</f>
        <v>8000</v>
      </c>
      <c r="R63" s="200">
        <f t="shared" ref="R63" si="84">J63+P63</f>
        <v>8000</v>
      </c>
      <c r="S63" s="200">
        <f t="shared" ref="S63" si="85">Q63-R63</f>
        <v>0</v>
      </c>
      <c r="T63" s="201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 x14ac:dyDescent="0.3">
      <c r="A64" s="88" t="s">
        <v>39</v>
      </c>
      <c r="B64" s="207" t="s">
        <v>165</v>
      </c>
      <c r="C64" s="220" t="s">
        <v>179</v>
      </c>
      <c r="D64" s="219" t="s">
        <v>170</v>
      </c>
      <c r="E64" s="198"/>
      <c r="F64" s="199"/>
      <c r="G64" s="200">
        <f t="shared" si="51"/>
        <v>0</v>
      </c>
      <c r="H64" s="198"/>
      <c r="I64" s="199"/>
      <c r="J64" s="200">
        <f t="shared" si="52"/>
        <v>0</v>
      </c>
      <c r="K64" s="198">
        <v>20</v>
      </c>
      <c r="L64" s="199">
        <v>100</v>
      </c>
      <c r="M64" s="200">
        <f t="shared" si="53"/>
        <v>2000</v>
      </c>
      <c r="N64" s="198">
        <v>20</v>
      </c>
      <c r="O64" s="199">
        <v>100</v>
      </c>
      <c r="P64" s="200">
        <f t="shared" si="54"/>
        <v>2000</v>
      </c>
      <c r="Q64" s="200">
        <f t="shared" si="55"/>
        <v>2000</v>
      </c>
      <c r="R64" s="200">
        <f t="shared" si="56"/>
        <v>2000</v>
      </c>
      <c r="S64" s="200">
        <f t="shared" si="57"/>
        <v>0</v>
      </c>
      <c r="T64" s="201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 x14ac:dyDescent="0.3">
      <c r="A65" s="88" t="s">
        <v>39</v>
      </c>
      <c r="B65" s="207" t="s">
        <v>166</v>
      </c>
      <c r="C65" s="220" t="s">
        <v>180</v>
      </c>
      <c r="D65" s="219" t="s">
        <v>170</v>
      </c>
      <c r="E65" s="198"/>
      <c r="F65" s="199"/>
      <c r="G65" s="200">
        <f t="shared" ref="G65" si="86">E65*F65</f>
        <v>0</v>
      </c>
      <c r="H65" s="198"/>
      <c r="I65" s="199"/>
      <c r="J65" s="200">
        <f t="shared" ref="J65" si="87">H65*I65</f>
        <v>0</v>
      </c>
      <c r="K65" s="198">
        <v>20</v>
      </c>
      <c r="L65" s="199">
        <v>400</v>
      </c>
      <c r="M65" s="200">
        <f t="shared" ref="M65" si="88">K65*L65</f>
        <v>8000</v>
      </c>
      <c r="N65" s="198">
        <v>20</v>
      </c>
      <c r="O65" s="199">
        <v>400</v>
      </c>
      <c r="P65" s="200">
        <f t="shared" ref="P65" si="89">N65*O65</f>
        <v>8000</v>
      </c>
      <c r="Q65" s="200">
        <f t="shared" ref="Q65" si="90">G65+M65</f>
        <v>8000</v>
      </c>
      <c r="R65" s="200">
        <f t="shared" ref="R65" si="91">J65+P65</f>
        <v>8000</v>
      </c>
      <c r="S65" s="200">
        <f t="shared" ref="S65" si="92">Q65-R65</f>
        <v>0</v>
      </c>
      <c r="T65" s="2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3">
      <c r="A66" s="88" t="s">
        <v>39</v>
      </c>
      <c r="B66" s="207" t="s">
        <v>167</v>
      </c>
      <c r="C66" s="220" t="s">
        <v>181</v>
      </c>
      <c r="D66" s="219" t="s">
        <v>170</v>
      </c>
      <c r="E66" s="198"/>
      <c r="F66" s="199"/>
      <c r="G66" s="200">
        <f t="shared" ref="G66" si="93">E66*F66</f>
        <v>0</v>
      </c>
      <c r="H66" s="198"/>
      <c r="I66" s="199"/>
      <c r="J66" s="200">
        <f t="shared" ref="J66" si="94">H66*I66</f>
        <v>0</v>
      </c>
      <c r="K66" s="198">
        <v>20</v>
      </c>
      <c r="L66" s="199">
        <v>400</v>
      </c>
      <c r="M66" s="200">
        <f t="shared" ref="M66" si="95">K66*L66</f>
        <v>8000</v>
      </c>
      <c r="N66" s="198">
        <v>20</v>
      </c>
      <c r="O66" s="199">
        <v>400</v>
      </c>
      <c r="P66" s="200">
        <f t="shared" ref="P66" si="96">N66*O66</f>
        <v>8000</v>
      </c>
      <c r="Q66" s="200">
        <f t="shared" ref="Q66" si="97">G66+M66</f>
        <v>8000</v>
      </c>
      <c r="R66" s="200">
        <f t="shared" ref="R66" si="98">J66+P66</f>
        <v>8000</v>
      </c>
      <c r="S66" s="200">
        <f t="shared" ref="S66" si="99">Q66-R66</f>
        <v>0</v>
      </c>
      <c r="T66" s="2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3">
      <c r="A67" s="88" t="s">
        <v>39</v>
      </c>
      <c r="B67" s="207" t="s">
        <v>168</v>
      </c>
      <c r="C67" s="220" t="s">
        <v>182</v>
      </c>
      <c r="D67" s="219" t="s">
        <v>170</v>
      </c>
      <c r="E67" s="198"/>
      <c r="F67" s="199"/>
      <c r="G67" s="200">
        <f t="shared" ref="G67" si="100">E67*F67</f>
        <v>0</v>
      </c>
      <c r="H67" s="198"/>
      <c r="I67" s="199"/>
      <c r="J67" s="200">
        <f t="shared" ref="J67" si="101">H67*I67</f>
        <v>0</v>
      </c>
      <c r="K67" s="198">
        <v>20</v>
      </c>
      <c r="L67" s="199">
        <v>300</v>
      </c>
      <c r="M67" s="200">
        <f t="shared" ref="M67" si="102">K67*L67</f>
        <v>6000</v>
      </c>
      <c r="N67" s="198">
        <v>20</v>
      </c>
      <c r="O67" s="199">
        <v>300</v>
      </c>
      <c r="P67" s="200">
        <f t="shared" ref="P67" si="103">N67*O67</f>
        <v>6000</v>
      </c>
      <c r="Q67" s="200">
        <f t="shared" ref="Q67" si="104">G67+M67</f>
        <v>6000</v>
      </c>
      <c r="R67" s="200">
        <f t="shared" ref="R67" si="105">J67+P67</f>
        <v>6000</v>
      </c>
      <c r="S67" s="200">
        <f t="shared" ref="S67" si="106">Q67-R67</f>
        <v>0</v>
      </c>
      <c r="T67" s="20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3">
      <c r="A68" s="88" t="s">
        <v>39</v>
      </c>
      <c r="B68" s="207" t="s">
        <v>169</v>
      </c>
      <c r="C68" s="220" t="s">
        <v>183</v>
      </c>
      <c r="D68" s="219" t="s">
        <v>170</v>
      </c>
      <c r="E68" s="198"/>
      <c r="F68" s="199"/>
      <c r="G68" s="200">
        <f t="shared" si="51"/>
        <v>0</v>
      </c>
      <c r="H68" s="198"/>
      <c r="I68" s="199"/>
      <c r="J68" s="200">
        <f t="shared" si="52"/>
        <v>0</v>
      </c>
      <c r="K68" s="198">
        <v>20</v>
      </c>
      <c r="L68" s="199">
        <v>400</v>
      </c>
      <c r="M68" s="200">
        <f t="shared" si="53"/>
        <v>8000</v>
      </c>
      <c r="N68" s="198">
        <v>20</v>
      </c>
      <c r="O68" s="199">
        <v>400</v>
      </c>
      <c r="P68" s="200">
        <f t="shared" si="54"/>
        <v>8000</v>
      </c>
      <c r="Q68" s="200">
        <f t="shared" si="55"/>
        <v>8000</v>
      </c>
      <c r="R68" s="200">
        <f t="shared" si="56"/>
        <v>8000</v>
      </c>
      <c r="S68" s="200">
        <f t="shared" si="57"/>
        <v>0</v>
      </c>
      <c r="T68" s="20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 x14ac:dyDescent="0.3">
      <c r="A69" s="96" t="s">
        <v>86</v>
      </c>
      <c r="B69" s="97"/>
      <c r="C69" s="123"/>
      <c r="D69" s="214"/>
      <c r="E69" s="215"/>
      <c r="F69" s="216"/>
      <c r="G69" s="217">
        <f>SUM(G56:G68)</f>
        <v>0</v>
      </c>
      <c r="H69" s="215"/>
      <c r="I69" s="216"/>
      <c r="J69" s="217">
        <f>SUM(J56:J68)</f>
        <v>0</v>
      </c>
      <c r="K69" s="215"/>
      <c r="L69" s="216"/>
      <c r="M69" s="217">
        <f>SUM(M56:M68)</f>
        <v>94000</v>
      </c>
      <c r="N69" s="215"/>
      <c r="O69" s="216"/>
      <c r="P69" s="217">
        <f t="shared" ref="P69:S69" si="107">SUM(P56:P68)</f>
        <v>94000</v>
      </c>
      <c r="Q69" s="217">
        <f t="shared" si="107"/>
        <v>94000</v>
      </c>
      <c r="R69" s="217">
        <f t="shared" si="107"/>
        <v>94000</v>
      </c>
      <c r="S69" s="217">
        <f t="shared" si="107"/>
        <v>0</v>
      </c>
      <c r="T69" s="218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thickBot="1" x14ac:dyDescent="0.3">
      <c r="A70" s="71" t="s">
        <v>28</v>
      </c>
      <c r="B70" s="72" t="s">
        <v>87</v>
      </c>
      <c r="C70" s="71" t="s">
        <v>88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25">
      <c r="A71" s="78" t="s">
        <v>39</v>
      </c>
      <c r="B71" s="105" t="s">
        <v>89</v>
      </c>
      <c r="C71" s="112" t="s">
        <v>90</v>
      </c>
      <c r="D71" s="81" t="s">
        <v>91</v>
      </c>
      <c r="E71" s="82"/>
      <c r="F71" s="83"/>
      <c r="G71" s="84">
        <f t="shared" ref="G71:G73" si="108">E71*F71</f>
        <v>0</v>
      </c>
      <c r="H71" s="82"/>
      <c r="I71" s="83"/>
      <c r="J71" s="84">
        <f t="shared" ref="J71:J73" si="109">H71*I71</f>
        <v>0</v>
      </c>
      <c r="K71" s="82"/>
      <c r="L71" s="83"/>
      <c r="M71" s="84">
        <f t="shared" ref="M71:M73" si="110">K71*L71</f>
        <v>0</v>
      </c>
      <c r="N71" s="82"/>
      <c r="O71" s="83"/>
      <c r="P71" s="84">
        <f t="shared" ref="P71:P73" si="111">N71*O71</f>
        <v>0</v>
      </c>
      <c r="Q71" s="84">
        <f t="shared" ref="Q71:Q73" si="112">G71+M71</f>
        <v>0</v>
      </c>
      <c r="R71" s="84">
        <f t="shared" ref="R71:R73" si="113">J71+P71</f>
        <v>0</v>
      </c>
      <c r="S71" s="84">
        <f t="shared" ref="S71:S73" si="114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86" t="s">
        <v>39</v>
      </c>
      <c r="B72" s="87" t="s">
        <v>92</v>
      </c>
      <c r="C72" s="112" t="s">
        <v>90</v>
      </c>
      <c r="D72" s="81" t="s">
        <v>91</v>
      </c>
      <c r="E72" s="82"/>
      <c r="F72" s="83"/>
      <c r="G72" s="84">
        <f t="shared" si="108"/>
        <v>0</v>
      </c>
      <c r="H72" s="82"/>
      <c r="I72" s="83"/>
      <c r="J72" s="84">
        <f t="shared" si="109"/>
        <v>0</v>
      </c>
      <c r="K72" s="82"/>
      <c r="L72" s="83"/>
      <c r="M72" s="84">
        <f t="shared" si="110"/>
        <v>0</v>
      </c>
      <c r="N72" s="82"/>
      <c r="O72" s="83"/>
      <c r="P72" s="84">
        <f t="shared" si="111"/>
        <v>0</v>
      </c>
      <c r="Q72" s="84">
        <f t="shared" si="112"/>
        <v>0</v>
      </c>
      <c r="R72" s="84">
        <f t="shared" si="113"/>
        <v>0</v>
      </c>
      <c r="S72" s="84">
        <f t="shared" si="114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88" t="s">
        <v>39</v>
      </c>
      <c r="B73" s="89" t="s">
        <v>93</v>
      </c>
      <c r="C73" s="113" t="s">
        <v>90</v>
      </c>
      <c r="D73" s="91" t="s">
        <v>91</v>
      </c>
      <c r="E73" s="92"/>
      <c r="F73" s="93"/>
      <c r="G73" s="94">
        <f t="shared" si="108"/>
        <v>0</v>
      </c>
      <c r="H73" s="92"/>
      <c r="I73" s="93"/>
      <c r="J73" s="94">
        <f t="shared" si="109"/>
        <v>0</v>
      </c>
      <c r="K73" s="92"/>
      <c r="L73" s="93"/>
      <c r="M73" s="94">
        <f t="shared" si="110"/>
        <v>0</v>
      </c>
      <c r="N73" s="92"/>
      <c r="O73" s="93"/>
      <c r="P73" s="94">
        <f t="shared" si="111"/>
        <v>0</v>
      </c>
      <c r="Q73" s="84">
        <f t="shared" si="112"/>
        <v>0</v>
      </c>
      <c r="R73" s="84">
        <f t="shared" si="113"/>
        <v>0</v>
      </c>
      <c r="S73" s="84">
        <f t="shared" si="114"/>
        <v>0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96" t="s">
        <v>94</v>
      </c>
      <c r="B74" s="97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0</v>
      </c>
      <c r="N74" s="100"/>
      <c r="O74" s="101"/>
      <c r="P74" s="102">
        <f t="shared" ref="P74:S74" si="115">SUM(P71:P73)</f>
        <v>0</v>
      </c>
      <c r="Q74" s="102">
        <f t="shared" si="115"/>
        <v>0</v>
      </c>
      <c r="R74" s="102">
        <f t="shared" si="115"/>
        <v>0</v>
      </c>
      <c r="S74" s="102">
        <f t="shared" si="115"/>
        <v>0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42" customHeight="1" x14ac:dyDescent="0.25">
      <c r="A75" s="71" t="s">
        <v>28</v>
      </c>
      <c r="B75" s="72" t="s">
        <v>95</v>
      </c>
      <c r="C75" s="108" t="s">
        <v>96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5">
      <c r="A76" s="78" t="s">
        <v>39</v>
      </c>
      <c r="B76" s="105" t="s">
        <v>97</v>
      </c>
      <c r="C76" s="112" t="s">
        <v>98</v>
      </c>
      <c r="D76" s="81" t="s">
        <v>42</v>
      </c>
      <c r="E76" s="82"/>
      <c r="F76" s="83"/>
      <c r="G76" s="84">
        <f t="shared" ref="G76:G78" si="116">E76*F76</f>
        <v>0</v>
      </c>
      <c r="H76" s="82"/>
      <c r="I76" s="83"/>
      <c r="J76" s="84">
        <f t="shared" ref="J76:J78" si="117">H76*I76</f>
        <v>0</v>
      </c>
      <c r="K76" s="82"/>
      <c r="L76" s="83"/>
      <c r="M76" s="84">
        <f t="shared" ref="M76:M78" si="118">K76*L76</f>
        <v>0</v>
      </c>
      <c r="N76" s="82"/>
      <c r="O76" s="83"/>
      <c r="P76" s="84">
        <f t="shared" ref="P76:P78" si="119">N76*O76</f>
        <v>0</v>
      </c>
      <c r="Q76" s="84">
        <f t="shared" ref="Q76:Q78" si="120">G76+M76</f>
        <v>0</v>
      </c>
      <c r="R76" s="84">
        <f t="shared" ref="R76:R78" si="121">J76+P76</f>
        <v>0</v>
      </c>
      <c r="S76" s="84">
        <f t="shared" ref="S76:S78" si="122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6" t="s">
        <v>39</v>
      </c>
      <c r="B77" s="87" t="s">
        <v>99</v>
      </c>
      <c r="C77" s="112" t="s">
        <v>100</v>
      </c>
      <c r="D77" s="81" t="s">
        <v>42</v>
      </c>
      <c r="E77" s="82"/>
      <c r="F77" s="83"/>
      <c r="G77" s="84">
        <f t="shared" si="116"/>
        <v>0</v>
      </c>
      <c r="H77" s="82"/>
      <c r="I77" s="83"/>
      <c r="J77" s="84">
        <f t="shared" si="117"/>
        <v>0</v>
      </c>
      <c r="K77" s="82"/>
      <c r="L77" s="83"/>
      <c r="M77" s="84">
        <f t="shared" si="118"/>
        <v>0</v>
      </c>
      <c r="N77" s="82"/>
      <c r="O77" s="83"/>
      <c r="P77" s="84">
        <f t="shared" si="119"/>
        <v>0</v>
      </c>
      <c r="Q77" s="84">
        <f t="shared" si="120"/>
        <v>0</v>
      </c>
      <c r="R77" s="84">
        <f t="shared" si="121"/>
        <v>0</v>
      </c>
      <c r="S77" s="84">
        <f t="shared" si="122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88" t="s">
        <v>39</v>
      </c>
      <c r="B78" s="89" t="s">
        <v>101</v>
      </c>
      <c r="C78" s="113" t="s">
        <v>102</v>
      </c>
      <c r="D78" s="91" t="s">
        <v>42</v>
      </c>
      <c r="E78" s="92"/>
      <c r="F78" s="93"/>
      <c r="G78" s="94">
        <f t="shared" si="116"/>
        <v>0</v>
      </c>
      <c r="H78" s="92"/>
      <c r="I78" s="93"/>
      <c r="J78" s="94">
        <f t="shared" si="117"/>
        <v>0</v>
      </c>
      <c r="K78" s="92"/>
      <c r="L78" s="93"/>
      <c r="M78" s="94">
        <f t="shared" si="118"/>
        <v>0</v>
      </c>
      <c r="N78" s="92"/>
      <c r="O78" s="93"/>
      <c r="P78" s="94">
        <f t="shared" si="119"/>
        <v>0</v>
      </c>
      <c r="Q78" s="84">
        <f t="shared" si="120"/>
        <v>0</v>
      </c>
      <c r="R78" s="84">
        <f t="shared" si="121"/>
        <v>0</v>
      </c>
      <c r="S78" s="84">
        <f t="shared" si="122"/>
        <v>0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96" t="s">
        <v>103</v>
      </c>
      <c r="B79" s="97"/>
      <c r="C79" s="98"/>
      <c r="D79" s="99"/>
      <c r="E79" s="100"/>
      <c r="F79" s="101"/>
      <c r="G79" s="102">
        <f>SUM(G76:G78)</f>
        <v>0</v>
      </c>
      <c r="H79" s="100"/>
      <c r="I79" s="101"/>
      <c r="J79" s="102">
        <f>SUM(J76:J78)</f>
        <v>0</v>
      </c>
      <c r="K79" s="100"/>
      <c r="L79" s="101"/>
      <c r="M79" s="102">
        <f>SUM(M76:M78)</f>
        <v>0</v>
      </c>
      <c r="N79" s="100"/>
      <c r="O79" s="101"/>
      <c r="P79" s="102">
        <f t="shared" ref="P79:S79" si="123">SUM(P76:P78)</f>
        <v>0</v>
      </c>
      <c r="Q79" s="102">
        <f t="shared" si="123"/>
        <v>0</v>
      </c>
      <c r="R79" s="102">
        <f t="shared" si="123"/>
        <v>0</v>
      </c>
      <c r="S79" s="102">
        <f t="shared" si="123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28</v>
      </c>
      <c r="B80" s="72" t="s">
        <v>104</v>
      </c>
      <c r="C80" s="108" t="s">
        <v>105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5">
      <c r="A81" s="78" t="s">
        <v>39</v>
      </c>
      <c r="B81" s="105" t="s">
        <v>106</v>
      </c>
      <c r="C81" s="107" t="s">
        <v>107</v>
      </c>
      <c r="D81" s="81"/>
      <c r="E81" s="82"/>
      <c r="F81" s="83"/>
      <c r="G81" s="84">
        <f t="shared" ref="G81:G83" si="124">E81*F81</f>
        <v>0</v>
      </c>
      <c r="H81" s="82"/>
      <c r="I81" s="83"/>
      <c r="J81" s="84">
        <f t="shared" ref="J81:J83" si="125">H81*I81</f>
        <v>0</v>
      </c>
      <c r="K81" s="82"/>
      <c r="L81" s="83"/>
      <c r="M81" s="84">
        <f t="shared" ref="M81:M83" si="126">K81*L81</f>
        <v>0</v>
      </c>
      <c r="N81" s="82"/>
      <c r="O81" s="83"/>
      <c r="P81" s="84">
        <f t="shared" ref="P81:P83" si="127">N81*O81</f>
        <v>0</v>
      </c>
      <c r="Q81" s="84">
        <f t="shared" ref="Q81:Q83" si="128">G81+M81</f>
        <v>0</v>
      </c>
      <c r="R81" s="84">
        <f t="shared" ref="R81:R83" si="129">J81+P81</f>
        <v>0</v>
      </c>
      <c r="S81" s="84">
        <f t="shared" ref="S81:S83" si="130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5">
      <c r="A82" s="78" t="s">
        <v>39</v>
      </c>
      <c r="B82" s="79" t="s">
        <v>108</v>
      </c>
      <c r="C82" s="107" t="s">
        <v>109</v>
      </c>
      <c r="D82" s="81"/>
      <c r="E82" s="82"/>
      <c r="F82" s="83"/>
      <c r="G82" s="84">
        <f t="shared" si="124"/>
        <v>0</v>
      </c>
      <c r="H82" s="82"/>
      <c r="I82" s="83"/>
      <c r="J82" s="84">
        <f t="shared" si="125"/>
        <v>0</v>
      </c>
      <c r="K82" s="82"/>
      <c r="L82" s="83"/>
      <c r="M82" s="84">
        <f t="shared" si="126"/>
        <v>0</v>
      </c>
      <c r="N82" s="82"/>
      <c r="O82" s="83"/>
      <c r="P82" s="84">
        <f t="shared" si="127"/>
        <v>0</v>
      </c>
      <c r="Q82" s="84">
        <f t="shared" si="128"/>
        <v>0</v>
      </c>
      <c r="R82" s="84">
        <f t="shared" si="129"/>
        <v>0</v>
      </c>
      <c r="S82" s="84">
        <f t="shared" si="130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5">
      <c r="A83" s="86" t="s">
        <v>39</v>
      </c>
      <c r="B83" s="87" t="s">
        <v>110</v>
      </c>
      <c r="C83" s="107" t="s">
        <v>111</v>
      </c>
      <c r="D83" s="81"/>
      <c r="E83" s="82"/>
      <c r="F83" s="83"/>
      <c r="G83" s="84">
        <f t="shared" si="124"/>
        <v>0</v>
      </c>
      <c r="H83" s="82"/>
      <c r="I83" s="83"/>
      <c r="J83" s="84">
        <f t="shared" si="125"/>
        <v>0</v>
      </c>
      <c r="K83" s="82"/>
      <c r="L83" s="83"/>
      <c r="M83" s="84">
        <f t="shared" si="126"/>
        <v>0</v>
      </c>
      <c r="N83" s="82"/>
      <c r="O83" s="83"/>
      <c r="P83" s="84">
        <f t="shared" si="127"/>
        <v>0</v>
      </c>
      <c r="Q83" s="84">
        <f t="shared" si="128"/>
        <v>0</v>
      </c>
      <c r="R83" s="84">
        <f t="shared" si="129"/>
        <v>0</v>
      </c>
      <c r="S83" s="84">
        <f t="shared" si="130"/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111" t="s">
        <v>112</v>
      </c>
      <c r="B84" s="114"/>
      <c r="C84" s="98"/>
      <c r="D84" s="99"/>
      <c r="E84" s="100"/>
      <c r="F84" s="101"/>
      <c r="G84" s="102">
        <f>SUM(G81:G83)</f>
        <v>0</v>
      </c>
      <c r="H84" s="100"/>
      <c r="I84" s="101"/>
      <c r="J84" s="102">
        <f>SUM(J81:J83)</f>
        <v>0</v>
      </c>
      <c r="K84" s="100"/>
      <c r="L84" s="101"/>
      <c r="M84" s="102">
        <f>SUM(M81:M83)</f>
        <v>0</v>
      </c>
      <c r="N84" s="100"/>
      <c r="O84" s="101"/>
      <c r="P84" s="102">
        <f t="shared" ref="P84:S84" si="131">SUM(P81:P83)</f>
        <v>0</v>
      </c>
      <c r="Q84" s="102">
        <f t="shared" si="131"/>
        <v>0</v>
      </c>
      <c r="R84" s="102">
        <f t="shared" si="131"/>
        <v>0</v>
      </c>
      <c r="S84" s="102">
        <f t="shared" si="131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25">
      <c r="A85" s="71" t="s">
        <v>28</v>
      </c>
      <c r="B85" s="115" t="s">
        <v>113</v>
      </c>
      <c r="C85" s="116" t="s">
        <v>114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 x14ac:dyDescent="0.25">
      <c r="A86" s="78" t="s">
        <v>39</v>
      </c>
      <c r="B86" s="117" t="s">
        <v>115</v>
      </c>
      <c r="C86" s="118" t="s">
        <v>114</v>
      </c>
      <c r="D86" s="119"/>
      <c r="E86" s="239" t="s">
        <v>48</v>
      </c>
      <c r="F86" s="240"/>
      <c r="G86" s="241"/>
      <c r="H86" s="239" t="s">
        <v>48</v>
      </c>
      <c r="I86" s="240"/>
      <c r="J86" s="241"/>
      <c r="K86" s="82"/>
      <c r="L86" s="83"/>
      <c r="M86" s="84">
        <f t="shared" ref="M86:M87" si="132">K86*L86</f>
        <v>0</v>
      </c>
      <c r="N86" s="82"/>
      <c r="O86" s="83"/>
      <c r="P86" s="84">
        <f t="shared" ref="P86:P87" si="133">N86*O86</f>
        <v>0</v>
      </c>
      <c r="Q86" s="84">
        <f t="shared" ref="Q86:Q87" si="134">G86+M86</f>
        <v>0</v>
      </c>
      <c r="R86" s="84">
        <f t="shared" ref="R86:R87" si="135">J86+P86</f>
        <v>0</v>
      </c>
      <c r="S86" s="84">
        <f t="shared" ref="S86:S87" si="136">Q86-R86</f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5">
      <c r="A87" s="86" t="s">
        <v>39</v>
      </c>
      <c r="B87" s="120" t="s">
        <v>116</v>
      </c>
      <c r="C87" s="121" t="s">
        <v>114</v>
      </c>
      <c r="D87" s="119"/>
      <c r="E87" s="242"/>
      <c r="F87" s="243"/>
      <c r="G87" s="244"/>
      <c r="H87" s="242"/>
      <c r="I87" s="243"/>
      <c r="J87" s="244"/>
      <c r="K87" s="82"/>
      <c r="L87" s="83"/>
      <c r="M87" s="84">
        <f t="shared" si="132"/>
        <v>0</v>
      </c>
      <c r="N87" s="82"/>
      <c r="O87" s="83"/>
      <c r="P87" s="84">
        <f t="shared" si="133"/>
        <v>0</v>
      </c>
      <c r="Q87" s="84">
        <f t="shared" si="134"/>
        <v>0</v>
      </c>
      <c r="R87" s="84">
        <f t="shared" si="135"/>
        <v>0</v>
      </c>
      <c r="S87" s="84">
        <f t="shared" si="136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5">
      <c r="A88" s="111" t="s">
        <v>117</v>
      </c>
      <c r="B88" s="122"/>
      <c r="C88" s="123"/>
      <c r="D88" s="99"/>
      <c r="E88" s="100"/>
      <c r="F88" s="101"/>
      <c r="G88" s="102">
        <f>SUM(G86:G87)</f>
        <v>0</v>
      </c>
      <c r="H88" s="100"/>
      <c r="I88" s="101"/>
      <c r="J88" s="102">
        <f>SUM(J86:J87)</f>
        <v>0</v>
      </c>
      <c r="K88" s="100"/>
      <c r="L88" s="101"/>
      <c r="M88" s="102">
        <f>SUM(M86:M87)</f>
        <v>0</v>
      </c>
      <c r="N88" s="100"/>
      <c r="O88" s="101"/>
      <c r="P88" s="102">
        <f t="shared" ref="P88:S88" si="137">SUM(P86:P87)</f>
        <v>0</v>
      </c>
      <c r="Q88" s="102">
        <f t="shared" si="137"/>
        <v>0</v>
      </c>
      <c r="R88" s="102">
        <f t="shared" si="137"/>
        <v>0</v>
      </c>
      <c r="S88" s="102">
        <f t="shared" si="137"/>
        <v>0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x14ac:dyDescent="0.25">
      <c r="A89" s="71" t="s">
        <v>28</v>
      </c>
      <c r="B89" s="124" t="s">
        <v>118</v>
      </c>
      <c r="C89" s="116" t="s">
        <v>119</v>
      </c>
      <c r="D89" s="73"/>
      <c r="E89" s="74"/>
      <c r="F89" s="75"/>
      <c r="G89" s="104"/>
      <c r="H89" s="74"/>
      <c r="I89" s="75"/>
      <c r="J89" s="104"/>
      <c r="K89" s="74"/>
      <c r="L89" s="75"/>
      <c r="M89" s="104"/>
      <c r="N89" s="74"/>
      <c r="O89" s="75"/>
      <c r="P89" s="104"/>
      <c r="Q89" s="104"/>
      <c r="R89" s="104"/>
      <c r="S89" s="104"/>
      <c r="T89" s="77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ht="41.25" customHeight="1" x14ac:dyDescent="0.25">
      <c r="A90" s="86" t="s">
        <v>39</v>
      </c>
      <c r="B90" s="125" t="s">
        <v>120</v>
      </c>
      <c r="C90" s="126" t="s">
        <v>119</v>
      </c>
      <c r="D90" s="119" t="s">
        <v>121</v>
      </c>
      <c r="E90" s="245" t="s">
        <v>48</v>
      </c>
      <c r="F90" s="243"/>
      <c r="G90" s="244"/>
      <c r="H90" s="245" t="s">
        <v>48</v>
      </c>
      <c r="I90" s="243"/>
      <c r="J90" s="244"/>
      <c r="K90" s="82">
        <v>1</v>
      </c>
      <c r="L90" s="83">
        <v>20000</v>
      </c>
      <c r="M90" s="84">
        <f>K90*L90</f>
        <v>20000</v>
      </c>
      <c r="N90" s="82">
        <v>1</v>
      </c>
      <c r="O90" s="83">
        <v>20000</v>
      </c>
      <c r="P90" s="84">
        <f>N90*O90</f>
        <v>20000</v>
      </c>
      <c r="Q90" s="84">
        <f>G90+M90</f>
        <v>20000</v>
      </c>
      <c r="R90" s="84">
        <f>J90+P90</f>
        <v>20000</v>
      </c>
      <c r="S90" s="84">
        <f>Q90-R90</f>
        <v>0</v>
      </c>
      <c r="T90" s="85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30" customHeight="1" x14ac:dyDescent="0.25">
      <c r="A91" s="111" t="s">
        <v>122</v>
      </c>
      <c r="B91" s="127"/>
      <c r="C91" s="123"/>
      <c r="D91" s="99"/>
      <c r="E91" s="100"/>
      <c r="F91" s="101"/>
      <c r="G91" s="102">
        <f>SUM(G90)</f>
        <v>0</v>
      </c>
      <c r="H91" s="100"/>
      <c r="I91" s="101"/>
      <c r="J91" s="102">
        <f>SUM(J90)</f>
        <v>0</v>
      </c>
      <c r="K91" s="100"/>
      <c r="L91" s="101"/>
      <c r="M91" s="102">
        <f>SUM(M90)</f>
        <v>20000</v>
      </c>
      <c r="N91" s="100"/>
      <c r="O91" s="101"/>
      <c r="P91" s="102">
        <f t="shared" ref="P91:S91" si="138">SUM(P90)</f>
        <v>20000</v>
      </c>
      <c r="Q91" s="102">
        <f t="shared" si="138"/>
        <v>20000</v>
      </c>
      <c r="R91" s="102">
        <f t="shared" si="138"/>
        <v>20000</v>
      </c>
      <c r="S91" s="102">
        <f t="shared" si="138"/>
        <v>0</v>
      </c>
      <c r="T91" s="103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9.5" customHeight="1" x14ac:dyDescent="0.25">
      <c r="A92" s="128" t="s">
        <v>123</v>
      </c>
      <c r="B92" s="129"/>
      <c r="C92" s="130"/>
      <c r="D92" s="131"/>
      <c r="E92" s="132"/>
      <c r="F92" s="133"/>
      <c r="G92" s="134">
        <f>G39+G43+G48+G54+G69+G74+G79+G84+G88+G91</f>
        <v>0</v>
      </c>
      <c r="H92" s="132"/>
      <c r="I92" s="133"/>
      <c r="J92" s="134">
        <f>J39+J43+J48+J54+J69+J74+J79+J84+J88+J91</f>
        <v>0</v>
      </c>
      <c r="K92" s="132"/>
      <c r="L92" s="133"/>
      <c r="M92" s="134">
        <f>M39+M43+M48+M54+M69+M74+M79+M84+M88+M91</f>
        <v>402260</v>
      </c>
      <c r="N92" s="132"/>
      <c r="O92" s="133"/>
      <c r="P92" s="134">
        <f t="shared" ref="P92:S92" si="139">P39+P43+P48+P54+P69+P74+P79+P84+P88+P91</f>
        <v>402260</v>
      </c>
      <c r="Q92" s="134">
        <f t="shared" si="139"/>
        <v>402260</v>
      </c>
      <c r="R92" s="134">
        <f t="shared" si="139"/>
        <v>402260</v>
      </c>
      <c r="S92" s="134">
        <f t="shared" si="139"/>
        <v>0</v>
      </c>
      <c r="T92" s="135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</row>
    <row r="93" spans="1:38" ht="15.75" customHeight="1" x14ac:dyDescent="0.3">
      <c r="A93" s="246"/>
      <c r="B93" s="223"/>
      <c r="C93" s="223"/>
      <c r="D93" s="137"/>
      <c r="E93" s="138"/>
      <c r="F93" s="139"/>
      <c r="G93" s="140"/>
      <c r="H93" s="138"/>
      <c r="I93" s="139"/>
      <c r="J93" s="140"/>
      <c r="K93" s="138"/>
      <c r="L93" s="139"/>
      <c r="M93" s="140"/>
      <c r="N93" s="138"/>
      <c r="O93" s="139"/>
      <c r="P93" s="140"/>
      <c r="Q93" s="140"/>
      <c r="R93" s="140"/>
      <c r="S93" s="140"/>
      <c r="T93" s="14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9.5" customHeight="1" x14ac:dyDescent="0.3">
      <c r="A94" s="222" t="s">
        <v>124</v>
      </c>
      <c r="B94" s="223"/>
      <c r="C94" s="224"/>
      <c r="D94" s="142"/>
      <c r="E94" s="143"/>
      <c r="F94" s="144"/>
      <c r="G94" s="145">
        <f>G22-G92</f>
        <v>0</v>
      </c>
      <c r="H94" s="143"/>
      <c r="I94" s="144"/>
      <c r="J94" s="145">
        <f>J22-J92</f>
        <v>0</v>
      </c>
      <c r="K94" s="146"/>
      <c r="L94" s="144"/>
      <c r="M94" s="147">
        <f>M22-M92</f>
        <v>0</v>
      </c>
      <c r="N94" s="146"/>
      <c r="O94" s="144"/>
      <c r="P94" s="147">
        <f t="shared" ref="P94:S94" si="140">P22-P92</f>
        <v>0</v>
      </c>
      <c r="Q94" s="148">
        <f t="shared" si="140"/>
        <v>0</v>
      </c>
      <c r="R94" s="148">
        <f t="shared" si="140"/>
        <v>0</v>
      </c>
      <c r="S94" s="148">
        <f t="shared" si="140"/>
        <v>0</v>
      </c>
      <c r="T94" s="14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50"/>
      <c r="B96" s="151"/>
      <c r="C96" s="150"/>
      <c r="D96" s="150"/>
      <c r="E96" s="51"/>
      <c r="F96" s="150"/>
      <c r="G96" s="150"/>
      <c r="H96" s="51"/>
      <c r="I96" s="150"/>
      <c r="J96" s="150"/>
      <c r="K96" s="51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50" t="s">
        <v>125</v>
      </c>
      <c r="B97" s="151"/>
      <c r="C97" s="152"/>
      <c r="D97" s="150"/>
      <c r="E97" s="153"/>
      <c r="F97" s="152"/>
      <c r="G97" s="150"/>
      <c r="H97" s="153"/>
      <c r="I97" s="152"/>
      <c r="J97" s="152"/>
      <c r="K97" s="153"/>
      <c r="L97" s="150"/>
      <c r="M97" s="150"/>
      <c r="N97" s="51"/>
      <c r="O97" s="150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"/>
      <c r="B98" s="1"/>
      <c r="C98" s="154" t="s">
        <v>126</v>
      </c>
      <c r="D98" s="150"/>
      <c r="E98" s="225" t="s">
        <v>127</v>
      </c>
      <c r="F98" s="226"/>
      <c r="G98" s="150"/>
      <c r="H98" s="51"/>
      <c r="I98" s="155" t="s">
        <v>128</v>
      </c>
      <c r="J98" s="150"/>
      <c r="K98" s="51"/>
      <c r="L98" s="155"/>
      <c r="M98" s="150"/>
      <c r="N98" s="51"/>
      <c r="O98" s="155"/>
      <c r="P98" s="150"/>
      <c r="Q98" s="150"/>
      <c r="R98" s="150"/>
      <c r="S98" s="15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5">
      <c r="A99" s="1"/>
      <c r="B99" s="1"/>
      <c r="C99" s="156"/>
      <c r="D99" s="157"/>
      <c r="E99" s="158"/>
      <c r="F99" s="159"/>
      <c r="G99" s="160"/>
      <c r="H99" s="158"/>
      <c r="I99" s="159"/>
      <c r="J99" s="160"/>
      <c r="K99" s="161"/>
      <c r="L99" s="159"/>
      <c r="M99" s="160"/>
      <c r="N99" s="161"/>
      <c r="O99" s="159"/>
      <c r="P99" s="160"/>
      <c r="Q99" s="160"/>
      <c r="R99" s="160"/>
      <c r="S99" s="160"/>
      <c r="T99" s="1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50"/>
      <c r="B102" s="151"/>
      <c r="C102" s="150"/>
      <c r="D102" s="150"/>
      <c r="E102" s="51"/>
      <c r="F102" s="150"/>
      <c r="G102" s="150"/>
      <c r="H102" s="51"/>
      <c r="I102" s="150"/>
      <c r="J102" s="150"/>
      <c r="K102" s="51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50"/>
      <c r="B103" s="151"/>
      <c r="C103" s="150"/>
      <c r="D103" s="150"/>
      <c r="E103" s="51"/>
      <c r="F103" s="150"/>
      <c r="G103" s="150"/>
      <c r="H103" s="51"/>
      <c r="I103" s="150"/>
      <c r="J103" s="150"/>
      <c r="K103" s="51"/>
      <c r="L103" s="150"/>
      <c r="M103" s="150"/>
      <c r="N103" s="51"/>
      <c r="O103" s="150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50"/>
      <c r="B104" s="151"/>
      <c r="C104" s="150"/>
      <c r="D104" s="150"/>
      <c r="E104" s="51"/>
      <c r="F104" s="150"/>
      <c r="G104" s="150"/>
      <c r="H104" s="51"/>
      <c r="I104" s="150"/>
      <c r="J104" s="150"/>
      <c r="K104" s="51"/>
      <c r="L104" s="150"/>
      <c r="M104" s="150"/>
      <c r="N104" s="51"/>
      <c r="O104" s="150"/>
      <c r="P104" s="150"/>
      <c r="Q104" s="150"/>
      <c r="R104" s="150"/>
      <c r="S104" s="150"/>
      <c r="T104" s="15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4:C94"/>
    <mergeCell ref="E98:F98"/>
    <mergeCell ref="E17:G17"/>
    <mergeCell ref="H17:J17"/>
    <mergeCell ref="A23:C23"/>
    <mergeCell ref="E31:G34"/>
    <mergeCell ref="H31:J34"/>
    <mergeCell ref="E36:G38"/>
    <mergeCell ref="H36:J38"/>
    <mergeCell ref="E86:G87"/>
    <mergeCell ref="H86:J87"/>
    <mergeCell ref="E90:G90"/>
    <mergeCell ref="H90:J90"/>
    <mergeCell ref="A93:C93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129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3">
      <c r="A2" s="162"/>
      <c r="B2" s="162"/>
      <c r="C2" s="162"/>
      <c r="D2" s="163"/>
      <c r="E2" s="162"/>
      <c r="F2" s="163"/>
      <c r="G2" s="162"/>
      <c r="H2" s="262" t="s">
        <v>130</v>
      </c>
      <c r="I2" s="231"/>
      <c r="J2" s="23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3">
      <c r="A3" s="162"/>
      <c r="B3" s="162"/>
      <c r="C3" s="162"/>
      <c r="D3" s="163"/>
      <c r="E3" s="162"/>
      <c r="F3" s="163"/>
      <c r="G3" s="162"/>
      <c r="H3" s="262" t="s">
        <v>131</v>
      </c>
      <c r="I3" s="231"/>
      <c r="J3" s="23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5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5">
      <c r="A5" s="162"/>
      <c r="B5" s="258" t="s">
        <v>132</v>
      </c>
      <c r="C5" s="231"/>
      <c r="D5" s="231"/>
      <c r="E5" s="231"/>
      <c r="F5" s="231"/>
      <c r="G5" s="231"/>
      <c r="H5" s="231"/>
      <c r="I5" s="231"/>
      <c r="J5" s="23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5">
      <c r="A6" s="162"/>
      <c r="B6" s="258" t="s">
        <v>133</v>
      </c>
      <c r="C6" s="231"/>
      <c r="D6" s="231"/>
      <c r="E6" s="231"/>
      <c r="F6" s="231"/>
      <c r="G6" s="231"/>
      <c r="H6" s="231"/>
      <c r="I6" s="231"/>
      <c r="J6" s="23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5">
      <c r="A7" s="162"/>
      <c r="B7" s="263" t="s">
        <v>134</v>
      </c>
      <c r="C7" s="231"/>
      <c r="D7" s="231"/>
      <c r="E7" s="231"/>
      <c r="F7" s="231"/>
      <c r="G7" s="231"/>
      <c r="H7" s="231"/>
      <c r="I7" s="231"/>
      <c r="J7" s="23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5">
      <c r="A8" s="162"/>
      <c r="B8" s="258" t="s">
        <v>135</v>
      </c>
      <c r="C8" s="231"/>
      <c r="D8" s="231"/>
      <c r="E8" s="231"/>
      <c r="F8" s="231"/>
      <c r="G8" s="231"/>
      <c r="H8" s="231"/>
      <c r="I8" s="231"/>
      <c r="J8" s="231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5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5">
      <c r="A10" s="166"/>
      <c r="B10" s="264" t="s">
        <v>136</v>
      </c>
      <c r="C10" s="260"/>
      <c r="D10" s="261"/>
      <c r="E10" s="259" t="s">
        <v>137</v>
      </c>
      <c r="F10" s="260"/>
      <c r="G10" s="260"/>
      <c r="H10" s="260"/>
      <c r="I10" s="260"/>
      <c r="J10" s="261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5">
      <c r="A11" s="167" t="s">
        <v>138</v>
      </c>
      <c r="B11" s="167" t="s">
        <v>139</v>
      </c>
      <c r="C11" s="167" t="s">
        <v>7</v>
      </c>
      <c r="D11" s="168" t="s">
        <v>140</v>
      </c>
      <c r="E11" s="167" t="s">
        <v>141</v>
      </c>
      <c r="F11" s="168" t="s">
        <v>140</v>
      </c>
      <c r="G11" s="167" t="s">
        <v>142</v>
      </c>
      <c r="H11" s="167" t="s">
        <v>143</v>
      </c>
      <c r="I11" s="167" t="s">
        <v>144</v>
      </c>
      <c r="J11" s="167" t="s">
        <v>145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5">
      <c r="A12" s="169"/>
      <c r="B12" s="169" t="s">
        <v>37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5">
      <c r="A13" s="169"/>
      <c r="B13" s="169" t="s">
        <v>59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5">
      <c r="A14" s="169"/>
      <c r="B14" s="169" t="s">
        <v>61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5">
      <c r="A15" s="169"/>
      <c r="B15" s="169" t="s">
        <v>65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5">
      <c r="A16" s="169"/>
      <c r="B16" s="169" t="s">
        <v>72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5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3">
      <c r="A18" s="172"/>
      <c r="B18" s="265" t="s">
        <v>146</v>
      </c>
      <c r="C18" s="260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5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5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5">
      <c r="A21" s="166"/>
      <c r="B21" s="264" t="s">
        <v>147</v>
      </c>
      <c r="C21" s="260"/>
      <c r="D21" s="261"/>
      <c r="E21" s="259" t="s">
        <v>137</v>
      </c>
      <c r="F21" s="260"/>
      <c r="G21" s="260"/>
      <c r="H21" s="260"/>
      <c r="I21" s="260"/>
      <c r="J21" s="261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5">
      <c r="A22" s="167" t="s">
        <v>138</v>
      </c>
      <c r="B22" s="167" t="s">
        <v>139</v>
      </c>
      <c r="C22" s="167" t="s">
        <v>7</v>
      </c>
      <c r="D22" s="168" t="s">
        <v>140</v>
      </c>
      <c r="E22" s="167" t="s">
        <v>141</v>
      </c>
      <c r="F22" s="168" t="s">
        <v>140</v>
      </c>
      <c r="G22" s="167" t="s">
        <v>142</v>
      </c>
      <c r="H22" s="167" t="s">
        <v>143</v>
      </c>
      <c r="I22" s="167" t="s">
        <v>144</v>
      </c>
      <c r="J22" s="167" t="s">
        <v>145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5">
      <c r="A23" s="169"/>
      <c r="B23" s="169" t="s">
        <v>37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5">
      <c r="A24" s="169"/>
      <c r="B24" s="169" t="s">
        <v>59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5">
      <c r="A25" s="169"/>
      <c r="B25" s="169" t="s">
        <v>61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5">
      <c r="A26" s="169"/>
      <c r="B26" s="169" t="s">
        <v>65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5">
      <c r="A27" s="169"/>
      <c r="B27" s="169" t="s">
        <v>72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5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3">
      <c r="A29" s="172"/>
      <c r="B29" s="265" t="s">
        <v>146</v>
      </c>
      <c r="C29" s="260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5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3">
      <c r="A31" s="176"/>
      <c r="B31" s="176" t="s">
        <v>148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5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5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5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5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5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5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5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5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5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5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5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5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5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5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5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5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5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5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5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5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5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5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5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5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5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5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5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5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5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5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5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5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5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5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5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5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5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5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5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5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5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5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5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5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5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5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5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5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5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5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5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5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5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5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5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5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5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5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5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5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5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5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5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5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5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5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5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5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5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5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5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5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5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5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5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5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5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5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5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5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5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5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5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5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5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5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5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5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5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5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5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5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5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5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5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5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5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5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5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5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5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5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5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5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5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5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5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5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5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5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5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5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5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5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5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5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5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5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5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5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5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5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5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5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5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5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5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5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5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5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5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5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5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5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5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5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5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5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5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5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5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5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5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5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5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5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5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5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5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5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5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5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5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5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5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5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5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5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5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5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5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5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5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5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5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5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5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5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5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5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5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5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5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5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5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5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5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5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5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5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5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5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5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5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5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5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5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5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5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5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5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5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5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5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5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5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5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5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5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5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2021-01-03T15:46:40Z</dcterms:modified>
</cp:coreProperties>
</file>