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Грант УКФ\Аудитор\Фінансовий звіт\"/>
    </mc:Choice>
  </mc:AlternateContent>
  <bookViews>
    <workbookView xWindow="0" yWindow="0" windowWidth="6960" windowHeight="5556"/>
  </bookViews>
  <sheets>
    <sheet name="Звіт" sheetId="1" r:id="rId1"/>
    <sheet name="Реєстр" sheetId="2" r:id="rId2"/>
  </sheets>
  <definedNames>
    <definedName name="_xlnm._FilterDatabase" localSheetId="0" hidden="1">Звіт!$A$19:$T$19</definedName>
  </definedNames>
  <calcPr calcId="162913"/>
  <extLst>
    <ext uri="GoogleSheetsCustomDataVersion1">
      <go:sheetsCustomData xmlns:go="http://customooxmlschemas.google.com/" r:id="" roundtripDataSignature="AMtx7mgKfSRIHVibnl1bMFSfxWTLZh05ng=="/>
    </ext>
  </extLst>
</workbook>
</file>

<file path=xl/calcChain.xml><?xml version="1.0" encoding="utf-8"?>
<calcChain xmlns="http://schemas.openxmlformats.org/spreadsheetml/2006/main">
  <c r="J73" i="1" l="1"/>
  <c r="G73" i="1"/>
  <c r="J62" i="1"/>
  <c r="G62" i="1"/>
  <c r="J65" i="1"/>
  <c r="G65" i="1"/>
  <c r="J68" i="1"/>
  <c r="G68" i="1"/>
  <c r="J71" i="1"/>
  <c r="G71" i="1"/>
  <c r="J74" i="1"/>
  <c r="G74" i="1"/>
  <c r="J77" i="1"/>
  <c r="G77" i="1"/>
  <c r="J80" i="1"/>
  <c r="G80" i="1"/>
  <c r="J83" i="1"/>
  <c r="G83" i="1"/>
  <c r="J86" i="1"/>
  <c r="G86" i="1"/>
  <c r="J89" i="1"/>
  <c r="G89" i="1"/>
  <c r="J107" i="1"/>
  <c r="G107" i="1"/>
  <c r="J116" i="1"/>
  <c r="G116" i="1"/>
  <c r="J113" i="1"/>
  <c r="G113" i="1"/>
  <c r="J110" i="1"/>
  <c r="G110" i="1"/>
  <c r="J104" i="1"/>
  <c r="G104" i="1"/>
  <c r="J92" i="1"/>
  <c r="G92" i="1"/>
  <c r="J95" i="1"/>
  <c r="G95" i="1"/>
  <c r="J98" i="1"/>
  <c r="G98" i="1"/>
  <c r="J101" i="1"/>
  <c r="G101" i="1"/>
  <c r="J158" i="1"/>
  <c r="G158" i="1"/>
  <c r="J155" i="1"/>
  <c r="G155" i="1"/>
  <c r="J152" i="1"/>
  <c r="G152" i="1"/>
  <c r="J149" i="1"/>
  <c r="G149" i="1"/>
  <c r="J146" i="1"/>
  <c r="G146" i="1"/>
  <c r="J143" i="1"/>
  <c r="G143" i="1"/>
  <c r="J140" i="1"/>
  <c r="G140" i="1"/>
  <c r="J137" i="1"/>
  <c r="G137" i="1"/>
  <c r="J134" i="1"/>
  <c r="G134" i="1"/>
  <c r="J131" i="1"/>
  <c r="G131" i="1"/>
  <c r="J128" i="1"/>
  <c r="G128" i="1"/>
  <c r="J119" i="1"/>
  <c r="G119" i="1"/>
  <c r="J122" i="1"/>
  <c r="G122" i="1"/>
  <c r="J125" i="1"/>
  <c r="G125" i="1"/>
  <c r="P163"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M178" i="1"/>
  <c r="M179" i="1"/>
  <c r="M180" i="1"/>
  <c r="M181" i="1"/>
  <c r="M182" i="1"/>
  <c r="M183" i="1"/>
  <c r="M184" i="1"/>
  <c r="M185" i="1"/>
  <c r="M186" i="1"/>
  <c r="M187"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P61" i="1"/>
  <c r="P60" i="1"/>
  <c r="P164" i="1" s="1"/>
  <c r="M189" i="1" l="1"/>
  <c r="M188" i="1"/>
  <c r="Q186" i="1"/>
  <c r="Q182" i="1"/>
  <c r="Q179" i="1"/>
  <c r="M177" i="1"/>
  <c r="Q177" i="1" s="1"/>
  <c r="M176" i="1"/>
  <c r="P189" i="1"/>
  <c r="R189" i="1" s="1"/>
  <c r="Q189" i="1"/>
  <c r="Q188" i="1"/>
  <c r="P188" i="1"/>
  <c r="R188" i="1" s="1"/>
  <c r="Q187" i="1"/>
  <c r="P187" i="1"/>
  <c r="R187" i="1" s="1"/>
  <c r="P186" i="1"/>
  <c r="R186" i="1" s="1"/>
  <c r="P185" i="1"/>
  <c r="R185" i="1" s="1"/>
  <c r="Q185" i="1"/>
  <c r="S185" i="1" s="1"/>
  <c r="Q184" i="1"/>
  <c r="P184" i="1"/>
  <c r="R184" i="1" s="1"/>
  <c r="Q183" i="1"/>
  <c r="P183" i="1"/>
  <c r="R183" i="1" s="1"/>
  <c r="P182" i="1"/>
  <c r="R182" i="1" s="1"/>
  <c r="P181" i="1"/>
  <c r="R181" i="1" s="1"/>
  <c r="Q181" i="1"/>
  <c r="Q180" i="1"/>
  <c r="P180" i="1"/>
  <c r="R180" i="1" s="1"/>
  <c r="P179" i="1"/>
  <c r="R179" i="1" s="1"/>
  <c r="P178" i="1"/>
  <c r="R178" i="1" s="1"/>
  <c r="Q178" i="1"/>
  <c r="P177" i="1"/>
  <c r="R177" i="1" s="1"/>
  <c r="M60" i="1"/>
  <c r="M162" i="1"/>
  <c r="M163" i="1"/>
  <c r="M164" i="1" s="1"/>
  <c r="J163" i="1"/>
  <c r="R163" i="1" s="1"/>
  <c r="G163" i="1"/>
  <c r="J162" i="1"/>
  <c r="G162" i="1"/>
  <c r="Q162" i="1" s="1"/>
  <c r="J161" i="1"/>
  <c r="G161" i="1"/>
  <c r="J160" i="1"/>
  <c r="G160" i="1"/>
  <c r="Q160" i="1" s="1"/>
  <c r="J159" i="1"/>
  <c r="R159" i="1" s="1"/>
  <c r="G159" i="1"/>
  <c r="Q159" i="1" s="1"/>
  <c r="Q158" i="1"/>
  <c r="J157" i="1"/>
  <c r="G157" i="1"/>
  <c r="Q157" i="1" s="1"/>
  <c r="J156" i="1"/>
  <c r="G156" i="1"/>
  <c r="Q156" i="1" s="1"/>
  <c r="Q155" i="1"/>
  <c r="J154" i="1"/>
  <c r="G154" i="1"/>
  <c r="Q154" i="1" s="1"/>
  <c r="J153" i="1"/>
  <c r="G153" i="1"/>
  <c r="Q153" i="1" s="1"/>
  <c r="Q152" i="1"/>
  <c r="J151" i="1"/>
  <c r="R151" i="1" s="1"/>
  <c r="G151" i="1"/>
  <c r="J150" i="1"/>
  <c r="G150" i="1"/>
  <c r="Q150" i="1" s="1"/>
  <c r="J148" i="1"/>
  <c r="G148" i="1"/>
  <c r="J147" i="1"/>
  <c r="R147" i="1" s="1"/>
  <c r="G147" i="1"/>
  <c r="Q146" i="1"/>
  <c r="J145" i="1"/>
  <c r="G145" i="1"/>
  <c r="J144" i="1"/>
  <c r="G144" i="1"/>
  <c r="R143" i="1"/>
  <c r="J142" i="1"/>
  <c r="G142" i="1"/>
  <c r="Q142" i="1" s="1"/>
  <c r="J141" i="1"/>
  <c r="G141" i="1"/>
  <c r="Q141" i="1" s="1"/>
  <c r="J139" i="1"/>
  <c r="G139" i="1"/>
  <c r="J138" i="1"/>
  <c r="G138" i="1"/>
  <c r="Q138" i="1" s="1"/>
  <c r="Q137" i="1"/>
  <c r="J136" i="1"/>
  <c r="G136" i="1"/>
  <c r="J135" i="1"/>
  <c r="G135" i="1"/>
  <c r="Q134" i="1"/>
  <c r="J133" i="1"/>
  <c r="R133" i="1" s="1"/>
  <c r="G133" i="1"/>
  <c r="Q133" i="1" s="1"/>
  <c r="J132" i="1"/>
  <c r="G132" i="1"/>
  <c r="J130" i="1"/>
  <c r="G130" i="1"/>
  <c r="Q130" i="1" s="1"/>
  <c r="J129" i="1"/>
  <c r="R129" i="1" s="1"/>
  <c r="G129" i="1"/>
  <c r="Q129" i="1" s="1"/>
  <c r="J127" i="1"/>
  <c r="G127" i="1"/>
  <c r="J126" i="1"/>
  <c r="G126" i="1"/>
  <c r="Q126" i="1" s="1"/>
  <c r="R125" i="1"/>
  <c r="Q125" i="1"/>
  <c r="J124" i="1"/>
  <c r="G124" i="1"/>
  <c r="J123" i="1"/>
  <c r="G123" i="1"/>
  <c r="Q122" i="1"/>
  <c r="J121" i="1"/>
  <c r="R121" i="1" s="1"/>
  <c r="G121" i="1"/>
  <c r="Q121" i="1" s="1"/>
  <c r="J120" i="1"/>
  <c r="G120" i="1"/>
  <c r="J118" i="1"/>
  <c r="G118" i="1"/>
  <c r="Q118" i="1" s="1"/>
  <c r="J117" i="1"/>
  <c r="R117" i="1" s="1"/>
  <c r="G117" i="1"/>
  <c r="Q117" i="1" s="1"/>
  <c r="J115" i="1"/>
  <c r="G115" i="1"/>
  <c r="J114" i="1"/>
  <c r="G114" i="1"/>
  <c r="Q114" i="1" s="1"/>
  <c r="R113" i="1"/>
  <c r="Q113" i="1"/>
  <c r="J112" i="1"/>
  <c r="G112" i="1"/>
  <c r="Q112" i="1" s="1"/>
  <c r="J111" i="1"/>
  <c r="G111" i="1"/>
  <c r="Q110" i="1"/>
  <c r="J109" i="1"/>
  <c r="R109" i="1" s="1"/>
  <c r="G109" i="1"/>
  <c r="Q109" i="1" s="1"/>
  <c r="J108" i="1"/>
  <c r="G108" i="1"/>
  <c r="Q108" i="1" s="1"/>
  <c r="J106" i="1"/>
  <c r="G106" i="1"/>
  <c r="Q106" i="1" s="1"/>
  <c r="J105" i="1"/>
  <c r="R105" i="1" s="1"/>
  <c r="G105" i="1"/>
  <c r="Q105" i="1" s="1"/>
  <c r="Q104" i="1"/>
  <c r="J103" i="1"/>
  <c r="G103" i="1"/>
  <c r="J102" i="1"/>
  <c r="G102" i="1"/>
  <c r="Q102" i="1" s="1"/>
  <c r="R101" i="1"/>
  <c r="Q101" i="1"/>
  <c r="J100" i="1"/>
  <c r="G100" i="1"/>
  <c r="Q100" i="1" s="1"/>
  <c r="J99" i="1"/>
  <c r="G99" i="1"/>
  <c r="Q98" i="1"/>
  <c r="J97" i="1"/>
  <c r="R97" i="1" s="1"/>
  <c r="G97" i="1"/>
  <c r="Q97" i="1" s="1"/>
  <c r="J96" i="1"/>
  <c r="G96" i="1"/>
  <c r="Q96" i="1" s="1"/>
  <c r="J94" i="1"/>
  <c r="G94" i="1"/>
  <c r="Q94" i="1" s="1"/>
  <c r="J93" i="1"/>
  <c r="R93" i="1" s="1"/>
  <c r="G93" i="1"/>
  <c r="Q93" i="1" s="1"/>
  <c r="Q92" i="1"/>
  <c r="J91" i="1"/>
  <c r="G91" i="1"/>
  <c r="J90" i="1"/>
  <c r="G90" i="1"/>
  <c r="Q90" i="1" s="1"/>
  <c r="R89" i="1"/>
  <c r="Q89" i="1"/>
  <c r="J88" i="1"/>
  <c r="G88" i="1"/>
  <c r="Q88" i="1" s="1"/>
  <c r="J87" i="1"/>
  <c r="G87" i="1"/>
  <c r="Q86" i="1"/>
  <c r="J85" i="1"/>
  <c r="R85" i="1" s="1"/>
  <c r="G85" i="1"/>
  <c r="Q85" i="1" s="1"/>
  <c r="J84" i="1"/>
  <c r="G84" i="1"/>
  <c r="Q84" i="1" s="1"/>
  <c r="J82" i="1"/>
  <c r="G82" i="1"/>
  <c r="Q82" i="1" s="1"/>
  <c r="J81" i="1"/>
  <c r="R81" i="1" s="1"/>
  <c r="G81" i="1"/>
  <c r="Q80" i="1"/>
  <c r="J79" i="1"/>
  <c r="G79" i="1"/>
  <c r="J78" i="1"/>
  <c r="G78" i="1"/>
  <c r="Q78" i="1" s="1"/>
  <c r="R77" i="1"/>
  <c r="J76" i="1"/>
  <c r="G76" i="1"/>
  <c r="Q76" i="1" s="1"/>
  <c r="J75" i="1"/>
  <c r="G75" i="1"/>
  <c r="Q74" i="1"/>
  <c r="R73" i="1"/>
  <c r="J72" i="1"/>
  <c r="G72" i="1"/>
  <c r="Q72" i="1" s="1"/>
  <c r="J70" i="1"/>
  <c r="G70" i="1"/>
  <c r="Q70" i="1" s="1"/>
  <c r="J69" i="1"/>
  <c r="R69" i="1" s="1"/>
  <c r="G69" i="1"/>
  <c r="Q68" i="1"/>
  <c r="J67" i="1"/>
  <c r="G67" i="1"/>
  <c r="J66" i="1"/>
  <c r="G66" i="1"/>
  <c r="Q66" i="1" s="1"/>
  <c r="R65" i="1"/>
  <c r="J64" i="1"/>
  <c r="G64" i="1"/>
  <c r="Q64" i="1" s="1"/>
  <c r="J63" i="1"/>
  <c r="G63" i="1"/>
  <c r="M27" i="1"/>
  <c r="S177" i="1" l="1"/>
  <c r="S189" i="1"/>
  <c r="S183" i="1"/>
  <c r="S178" i="1"/>
  <c r="S187" i="1"/>
  <c r="S182" i="1"/>
  <c r="S179" i="1"/>
  <c r="S181" i="1"/>
  <c r="S186" i="1"/>
  <c r="M190" i="1"/>
  <c r="S180" i="1"/>
  <c r="S184" i="1"/>
  <c r="S188" i="1"/>
  <c r="R115" i="1"/>
  <c r="R119" i="1"/>
  <c r="R123" i="1"/>
  <c r="R127" i="1"/>
  <c r="R131" i="1"/>
  <c r="R135" i="1"/>
  <c r="R139" i="1"/>
  <c r="R155" i="1"/>
  <c r="S155" i="1" s="1"/>
  <c r="R92" i="1"/>
  <c r="S92" i="1" s="1"/>
  <c r="R160" i="1"/>
  <c r="S160" i="1" s="1"/>
  <c r="Q163" i="1"/>
  <c r="S163" i="1" s="1"/>
  <c r="R66" i="1"/>
  <c r="R70" i="1"/>
  <c r="R74" i="1"/>
  <c r="S74" i="1" s="1"/>
  <c r="R78" i="1"/>
  <c r="S78" i="1" s="1"/>
  <c r="R82" i="1"/>
  <c r="S85" i="1"/>
  <c r="R86" i="1"/>
  <c r="S86" i="1" s="1"/>
  <c r="S89" i="1"/>
  <c r="R90" i="1"/>
  <c r="S93" i="1"/>
  <c r="R94" i="1"/>
  <c r="S94" i="1" s="1"/>
  <c r="S97" i="1"/>
  <c r="R98" i="1"/>
  <c r="S98" i="1" s="1"/>
  <c r="R102" i="1"/>
  <c r="S102" i="1" s="1"/>
  <c r="S105" i="1"/>
  <c r="R106" i="1"/>
  <c r="S106" i="1" s="1"/>
  <c r="S109" i="1"/>
  <c r="R110" i="1"/>
  <c r="S113" i="1"/>
  <c r="R114" i="1"/>
  <c r="S114" i="1" s="1"/>
  <c r="S117" i="1"/>
  <c r="R118" i="1"/>
  <c r="S118" i="1" s="1"/>
  <c r="S121" i="1"/>
  <c r="R122" i="1"/>
  <c r="S122" i="1" s="1"/>
  <c r="S125" i="1"/>
  <c r="R126" i="1"/>
  <c r="S126" i="1" s="1"/>
  <c r="S129" i="1"/>
  <c r="R130" i="1"/>
  <c r="S130" i="1" s="1"/>
  <c r="R134" i="1"/>
  <c r="S134" i="1" s="1"/>
  <c r="R138" i="1"/>
  <c r="S138" i="1" s="1"/>
  <c r="R142" i="1"/>
  <c r="S142" i="1" s="1"/>
  <c r="R146" i="1"/>
  <c r="S146" i="1" s="1"/>
  <c r="R150" i="1"/>
  <c r="S150" i="1" s="1"/>
  <c r="R154" i="1"/>
  <c r="S154" i="1" s="1"/>
  <c r="R158" i="1"/>
  <c r="S158" i="1" s="1"/>
  <c r="R64" i="1"/>
  <c r="S64" i="1" s="1"/>
  <c r="R68" i="1"/>
  <c r="S68" i="1" s="1"/>
  <c r="R72" i="1"/>
  <c r="S72" i="1" s="1"/>
  <c r="R76" i="1"/>
  <c r="S76" i="1" s="1"/>
  <c r="R80" i="1"/>
  <c r="S80" i="1" s="1"/>
  <c r="R84" i="1"/>
  <c r="S84" i="1" s="1"/>
  <c r="R88" i="1"/>
  <c r="S88" i="1" s="1"/>
  <c r="R96" i="1"/>
  <c r="S96" i="1" s="1"/>
  <c r="R100" i="1"/>
  <c r="S100" i="1" s="1"/>
  <c r="R104" i="1"/>
  <c r="S104" i="1" s="1"/>
  <c r="R108" i="1"/>
  <c r="S108" i="1" s="1"/>
  <c r="R112" i="1"/>
  <c r="S112" i="1" s="1"/>
  <c r="R137" i="1"/>
  <c r="S137" i="1" s="1"/>
  <c r="R141" i="1"/>
  <c r="S141" i="1" s="1"/>
  <c r="R145" i="1"/>
  <c r="R149" i="1"/>
  <c r="R153" i="1"/>
  <c r="S153" i="1" s="1"/>
  <c r="R157" i="1"/>
  <c r="S157" i="1" s="1"/>
  <c r="R162" i="1"/>
  <c r="S162" i="1" s="1"/>
  <c r="R63" i="1"/>
  <c r="S66" i="1"/>
  <c r="R67" i="1"/>
  <c r="S70" i="1"/>
  <c r="R71" i="1"/>
  <c r="R75" i="1"/>
  <c r="R79" i="1"/>
  <c r="S82" i="1"/>
  <c r="R83" i="1"/>
  <c r="R87" i="1"/>
  <c r="S90" i="1"/>
  <c r="R91" i="1"/>
  <c r="R95" i="1"/>
  <c r="R99" i="1"/>
  <c r="R103" i="1"/>
  <c r="R107" i="1"/>
  <c r="S110" i="1"/>
  <c r="R111" i="1"/>
  <c r="R116" i="1"/>
  <c r="R120" i="1"/>
  <c r="R124" i="1"/>
  <c r="R128" i="1"/>
  <c r="R132" i="1"/>
  <c r="R136" i="1"/>
  <c r="R140" i="1"/>
  <c r="R144" i="1"/>
  <c r="R148" i="1"/>
  <c r="R152" i="1"/>
  <c r="S152" i="1" s="1"/>
  <c r="R156" i="1"/>
  <c r="S156" i="1" s="1"/>
  <c r="S159" i="1"/>
  <c r="R161" i="1"/>
  <c r="Q151" i="1"/>
  <c r="S151" i="1" s="1"/>
  <c r="Q145" i="1"/>
  <c r="Q149" i="1"/>
  <c r="Q107" i="1"/>
  <c r="Q111" i="1"/>
  <c r="Q115" i="1"/>
  <c r="S115" i="1" s="1"/>
  <c r="Q119" i="1"/>
  <c r="Q123" i="1"/>
  <c r="Q127" i="1"/>
  <c r="Q131" i="1"/>
  <c r="Q135" i="1"/>
  <c r="Q139" i="1"/>
  <c r="Q143" i="1"/>
  <c r="S143" i="1" s="1"/>
  <c r="Q147" i="1"/>
  <c r="S147" i="1" s="1"/>
  <c r="Q161" i="1"/>
  <c r="Q65" i="1"/>
  <c r="S65" i="1" s="1"/>
  <c r="Q69" i="1"/>
  <c r="S69" i="1" s="1"/>
  <c r="Q73" i="1"/>
  <c r="S73" i="1" s="1"/>
  <c r="Q77" i="1"/>
  <c r="S77" i="1" s="1"/>
  <c r="Q81" i="1"/>
  <c r="S81" i="1" s="1"/>
  <c r="Q63" i="1"/>
  <c r="Q67" i="1"/>
  <c r="Q71" i="1"/>
  <c r="Q75" i="1"/>
  <c r="Q79" i="1"/>
  <c r="Q83" i="1"/>
  <c r="Q87" i="1"/>
  <c r="Q91" i="1"/>
  <c r="Q95" i="1"/>
  <c r="Q99" i="1"/>
  <c r="Q103" i="1"/>
  <c r="Q116" i="1"/>
  <c r="Q120" i="1"/>
  <c r="Q124" i="1"/>
  <c r="Q128" i="1"/>
  <c r="S128" i="1" s="1"/>
  <c r="Q132" i="1"/>
  <c r="Q136" i="1"/>
  <c r="Q140" i="1"/>
  <c r="Q144" i="1"/>
  <c r="S144" i="1" s="1"/>
  <c r="Q148" i="1"/>
  <c r="S133" i="1"/>
  <c r="S101" i="1"/>
  <c r="S131" i="1" l="1"/>
  <c r="S103" i="1"/>
  <c r="S135" i="1"/>
  <c r="S119" i="1"/>
  <c r="S139" i="1"/>
  <c r="S123" i="1"/>
  <c r="S107" i="1"/>
  <c r="S87" i="1"/>
  <c r="S136" i="1"/>
  <c r="S120" i="1"/>
  <c r="S127" i="1"/>
  <c r="S91" i="1"/>
  <c r="S75" i="1"/>
  <c r="S71" i="1"/>
  <c r="S161" i="1"/>
  <c r="S149" i="1"/>
  <c r="S132" i="1"/>
  <c r="S140" i="1"/>
  <c r="S124" i="1"/>
  <c r="S99" i="1"/>
  <c r="S83" i="1"/>
  <c r="S67" i="1"/>
  <c r="S145" i="1"/>
  <c r="S95" i="1"/>
  <c r="S63" i="1"/>
  <c r="S111" i="1"/>
  <c r="S79" i="1"/>
  <c r="S148" i="1"/>
  <c r="S116" i="1"/>
  <c r="I29" i="2" l="1"/>
  <c r="F29" i="2"/>
  <c r="D29" i="2"/>
  <c r="I18" i="2"/>
  <c r="F18" i="2"/>
  <c r="D18" i="2"/>
  <c r="J193" i="1"/>
  <c r="G193" i="1"/>
  <c r="P192" i="1"/>
  <c r="R192" i="1" s="1"/>
  <c r="R193" i="1" s="1"/>
  <c r="M193" i="1"/>
  <c r="J190" i="1"/>
  <c r="G190" i="1"/>
  <c r="P176" i="1"/>
  <c r="P173" i="1"/>
  <c r="M173" i="1"/>
  <c r="J173" i="1"/>
  <c r="G173" i="1"/>
  <c r="P172" i="1"/>
  <c r="M172" i="1"/>
  <c r="J172" i="1"/>
  <c r="G172" i="1"/>
  <c r="P171" i="1"/>
  <c r="P174" i="1" s="1"/>
  <c r="M171" i="1"/>
  <c r="J171" i="1"/>
  <c r="G171" i="1"/>
  <c r="P168" i="1"/>
  <c r="M168" i="1"/>
  <c r="J168" i="1"/>
  <c r="G168" i="1"/>
  <c r="P167" i="1"/>
  <c r="M167" i="1"/>
  <c r="J167" i="1"/>
  <c r="G167" i="1"/>
  <c r="P166" i="1"/>
  <c r="M166" i="1"/>
  <c r="M169" i="1" s="1"/>
  <c r="J166" i="1"/>
  <c r="J169" i="1" s="1"/>
  <c r="G166" i="1"/>
  <c r="R62" i="1"/>
  <c r="J61" i="1"/>
  <c r="R61" i="1" s="1"/>
  <c r="G61" i="1"/>
  <c r="J60" i="1"/>
  <c r="G60" i="1"/>
  <c r="P57" i="1"/>
  <c r="M57" i="1"/>
  <c r="J57" i="1"/>
  <c r="G57" i="1"/>
  <c r="P56" i="1"/>
  <c r="M56" i="1"/>
  <c r="J56" i="1"/>
  <c r="G56" i="1"/>
  <c r="P55" i="1"/>
  <c r="P58" i="1" s="1"/>
  <c r="M55" i="1"/>
  <c r="J55" i="1"/>
  <c r="J58" i="1" s="1"/>
  <c r="G55" i="1"/>
  <c r="P52" i="1"/>
  <c r="M52" i="1"/>
  <c r="J52" i="1"/>
  <c r="G52" i="1"/>
  <c r="P51" i="1"/>
  <c r="M51" i="1"/>
  <c r="J51" i="1"/>
  <c r="G51" i="1"/>
  <c r="P50" i="1"/>
  <c r="M50" i="1"/>
  <c r="J50" i="1"/>
  <c r="G50" i="1"/>
  <c r="P49" i="1"/>
  <c r="P53" i="1" s="1"/>
  <c r="M49" i="1"/>
  <c r="M53" i="1" s="1"/>
  <c r="J49" i="1"/>
  <c r="J53" i="1" s="1"/>
  <c r="G49" i="1"/>
  <c r="G53" i="1" s="1"/>
  <c r="P46" i="1"/>
  <c r="M46" i="1"/>
  <c r="J46" i="1"/>
  <c r="G46" i="1"/>
  <c r="P45" i="1"/>
  <c r="M45" i="1"/>
  <c r="J45" i="1"/>
  <c r="G45" i="1"/>
  <c r="P44" i="1"/>
  <c r="M44" i="1"/>
  <c r="M47" i="1" s="1"/>
  <c r="J44" i="1"/>
  <c r="J47" i="1" s="1"/>
  <c r="G44" i="1"/>
  <c r="P41" i="1"/>
  <c r="M41" i="1"/>
  <c r="J41" i="1"/>
  <c r="G41" i="1"/>
  <c r="P40" i="1"/>
  <c r="P42" i="1" s="1"/>
  <c r="J40" i="1"/>
  <c r="G40" i="1"/>
  <c r="P37" i="1"/>
  <c r="R37" i="1" s="1"/>
  <c r="M37" i="1"/>
  <c r="Q37" i="1" s="1"/>
  <c r="P36" i="1"/>
  <c r="R36" i="1" s="1"/>
  <c r="M36" i="1"/>
  <c r="Q36" i="1" s="1"/>
  <c r="P35" i="1"/>
  <c r="M35" i="1"/>
  <c r="Q35" i="1" s="1"/>
  <c r="P33" i="1"/>
  <c r="R33" i="1" s="1"/>
  <c r="M33" i="1"/>
  <c r="Q33" i="1" s="1"/>
  <c r="P32" i="1"/>
  <c r="R32" i="1" s="1"/>
  <c r="M32" i="1"/>
  <c r="Q32" i="1" s="1"/>
  <c r="P31" i="1"/>
  <c r="R31" i="1" s="1"/>
  <c r="M31" i="1"/>
  <c r="Q31" i="1" s="1"/>
  <c r="P29" i="1"/>
  <c r="M29" i="1"/>
  <c r="J29" i="1"/>
  <c r="G29" i="1"/>
  <c r="P28" i="1"/>
  <c r="M28" i="1"/>
  <c r="M26" i="1" s="1"/>
  <c r="J28" i="1"/>
  <c r="G28" i="1"/>
  <c r="P27" i="1"/>
  <c r="P26" i="1" s="1"/>
  <c r="J27" i="1"/>
  <c r="G27" i="1"/>
  <c r="Q27" i="1" s="1"/>
  <c r="P22" i="1"/>
  <c r="M22" i="1"/>
  <c r="J22" i="1"/>
  <c r="G22" i="1"/>
  <c r="R21" i="1"/>
  <c r="R22" i="1" s="1"/>
  <c r="Q21" i="1"/>
  <c r="Q22" i="1" s="1"/>
  <c r="P47" i="1" l="1"/>
  <c r="P169" i="1"/>
  <c r="R60" i="1"/>
  <c r="R164" i="1" s="1"/>
  <c r="R167" i="1"/>
  <c r="M58" i="1"/>
  <c r="R168" i="1"/>
  <c r="R171" i="1"/>
  <c r="Q166" i="1"/>
  <c r="Q167" i="1"/>
  <c r="Q168" i="1"/>
  <c r="S168" i="1" s="1"/>
  <c r="Q171" i="1"/>
  <c r="S171" i="1" s="1"/>
  <c r="Q172" i="1"/>
  <c r="Q173" i="1"/>
  <c r="M174" i="1"/>
  <c r="G174" i="1"/>
  <c r="R172" i="1"/>
  <c r="R173" i="1"/>
  <c r="S173" i="1" s="1"/>
  <c r="Q60" i="1"/>
  <c r="S60" i="1" s="1"/>
  <c r="Q61" i="1"/>
  <c r="Q62" i="1"/>
  <c r="S62" i="1" s="1"/>
  <c r="G164" i="1"/>
  <c r="P190" i="1"/>
  <c r="G169" i="1"/>
  <c r="P193" i="1"/>
  <c r="G26" i="1"/>
  <c r="G38" i="1" s="1"/>
  <c r="Q28" i="1"/>
  <c r="Q29" i="1"/>
  <c r="S33" i="1"/>
  <c r="P34" i="1"/>
  <c r="Q44" i="1"/>
  <c r="Q45" i="1"/>
  <c r="Q46" i="1"/>
  <c r="R41" i="1"/>
  <c r="R45" i="1"/>
  <c r="R46" i="1"/>
  <c r="Q50" i="1"/>
  <c r="Q51" i="1"/>
  <c r="Q52" i="1"/>
  <c r="Q55" i="1"/>
  <c r="Q56" i="1"/>
  <c r="Q57" i="1"/>
  <c r="R40" i="1"/>
  <c r="M30" i="1"/>
  <c r="R35" i="1"/>
  <c r="S35" i="1" s="1"/>
  <c r="G58" i="1"/>
  <c r="R28" i="1"/>
  <c r="S28" i="1" s="1"/>
  <c r="R29" i="1"/>
  <c r="M34" i="1"/>
  <c r="R50" i="1"/>
  <c r="R51" i="1"/>
  <c r="R52" i="1"/>
  <c r="R56" i="1"/>
  <c r="R57" i="1"/>
  <c r="R27" i="1"/>
  <c r="K40" i="1"/>
  <c r="M40" i="1" s="1"/>
  <c r="M42" i="1" s="1"/>
  <c r="P30" i="1"/>
  <c r="Q41" i="1"/>
  <c r="S41" i="1" s="1"/>
  <c r="S21" i="1"/>
  <c r="S22" i="1" s="1"/>
  <c r="Q30" i="1"/>
  <c r="S31" i="1"/>
  <c r="S32" i="1"/>
  <c r="R30" i="1"/>
  <c r="S36" i="1"/>
  <c r="Q34" i="1"/>
  <c r="S37" i="1"/>
  <c r="Q49" i="1"/>
  <c r="R55" i="1"/>
  <c r="R166" i="1"/>
  <c r="J26" i="1"/>
  <c r="J38" i="1" s="1"/>
  <c r="G42" i="1"/>
  <c r="R44" i="1"/>
  <c r="G47" i="1"/>
  <c r="R49" i="1"/>
  <c r="J164" i="1"/>
  <c r="J174" i="1"/>
  <c r="Q176" i="1"/>
  <c r="J42" i="1"/>
  <c r="R176" i="1"/>
  <c r="R190" i="1" s="1"/>
  <c r="Q192" i="1"/>
  <c r="S172" i="1" l="1"/>
  <c r="S167" i="1"/>
  <c r="S61" i="1"/>
  <c r="S164" i="1" s="1"/>
  <c r="Q164" i="1"/>
  <c r="R169" i="1"/>
  <c r="Q174" i="1"/>
  <c r="Q169" i="1"/>
  <c r="S57" i="1"/>
  <c r="P38" i="1"/>
  <c r="P194" i="1" s="1"/>
  <c r="P196" i="1" s="1"/>
  <c r="S52" i="1"/>
  <c r="Q26" i="1"/>
  <c r="Q38" i="1" s="1"/>
  <c r="R174" i="1"/>
  <c r="S51" i="1"/>
  <c r="R42" i="1"/>
  <c r="S174" i="1"/>
  <c r="M38" i="1"/>
  <c r="M194" i="1" s="1"/>
  <c r="M196" i="1" s="1"/>
  <c r="S50" i="1"/>
  <c r="S56" i="1"/>
  <c r="R34" i="1"/>
  <c r="S29" i="1"/>
  <c r="Q47" i="1"/>
  <c r="S46" i="1"/>
  <c r="R26" i="1"/>
  <c r="R38" i="1" s="1"/>
  <c r="S45" i="1"/>
  <c r="Q58" i="1"/>
  <c r="Q40" i="1"/>
  <c r="Q42" i="1" s="1"/>
  <c r="R47" i="1"/>
  <c r="S30" i="1"/>
  <c r="R53" i="1"/>
  <c r="J194" i="1"/>
  <c r="J196" i="1" s="1"/>
  <c r="R58" i="1"/>
  <c r="S27" i="1"/>
  <c r="G194" i="1"/>
  <c r="G196" i="1" s="1"/>
  <c r="Q193" i="1"/>
  <c r="S192" i="1"/>
  <c r="S193" i="1" s="1"/>
  <c r="S55" i="1"/>
  <c r="S44" i="1"/>
  <c r="S176" i="1"/>
  <c r="S190" i="1" s="1"/>
  <c r="Q190" i="1"/>
  <c r="S49" i="1"/>
  <c r="Q53" i="1"/>
  <c r="S34" i="1"/>
  <c r="S166" i="1"/>
  <c r="S169" i="1" s="1"/>
  <c r="S53" i="1" l="1"/>
  <c r="S58" i="1"/>
  <c r="S40" i="1"/>
  <c r="S42" i="1" s="1"/>
  <c r="S26" i="1"/>
  <c r="S38" i="1" s="1"/>
  <c r="Q194" i="1"/>
  <c r="Q196" i="1" s="1"/>
  <c r="S47" i="1"/>
  <c r="R194" i="1"/>
  <c r="R196" i="1" s="1"/>
  <c r="S194" i="1" l="1"/>
  <c r="S196" i="1" s="1"/>
</calcChain>
</file>

<file path=xl/sharedStrings.xml><?xml version="1.0" encoding="utf-8"?>
<sst xmlns="http://schemas.openxmlformats.org/spreadsheetml/2006/main" count="806" uniqueCount="447">
  <si>
    <t>до Договору про надання гранту інституційної підтримки</t>
  </si>
  <si>
    <t>ЗВІТ</t>
  </si>
  <si>
    <t>про надходження та використання коштів для реалізації проєкту інституційної підтримки</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</si>
  <si>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</si>
  <si>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</si>
  <si>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</si>
  <si>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</si>
  <si>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</si>
  <si>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</si>
  <si>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</si>
  <si>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</si>
  <si>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</si>
  <si>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</si>
  <si>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</si>
  <si>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</si>
  <si>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</si>
  <si>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</si>
  <si>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</si>
  <si>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</si>
  <si>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</si>
  <si>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</si>
  <si>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</si>
  <si>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</si>
  <si>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</si>
  <si>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</si>
  <si>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</si>
  <si>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</si>
  <si>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</si>
  <si>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</si>
  <si>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</si>
  <si>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</si>
  <si>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</si>
  <si>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</si>
  <si>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 xml:space="preserve">Оплата праці </t>
  </si>
  <si>
    <t>Підстаття:</t>
  </si>
  <si>
    <t>1.1</t>
  </si>
  <si>
    <t>Штатних працівників</t>
  </si>
  <si>
    <t>Пункт</t>
  </si>
  <si>
    <t>1.1.1</t>
  </si>
  <si>
    <t>Повне ПІБ, посада</t>
  </si>
  <si>
    <t>місяців</t>
  </si>
  <si>
    <t>1.1.2</t>
  </si>
  <si>
    <t>1.1.3</t>
  </si>
  <si>
    <t>1.2</t>
  </si>
  <si>
    <t>За договорами ЦПХ</t>
  </si>
  <si>
    <t>1.2.1</t>
  </si>
  <si>
    <t>НЕ ЗАПОВНЮЄТЬСЯ!</t>
  </si>
  <si>
    <t>1.2.2</t>
  </si>
  <si>
    <t>1.2.3</t>
  </si>
  <si>
    <t>1.3</t>
  </si>
  <si>
    <t>За договорами з ФОП</t>
  </si>
  <si>
    <t>1.3.1</t>
  </si>
  <si>
    <t>1.3.2</t>
  </si>
  <si>
    <t>1.3.3</t>
  </si>
  <si>
    <t>Всього по статті 1 "Оплата праці "</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</si>
  <si>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</si>
  <si>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</si>
  <si>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</si>
  <si>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</si>
  <si>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</si>
  <si>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</si>
  <si>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</si>
  <si>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</si>
  <si>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</si>
  <si>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</si>
  <si>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</si>
  <si>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</si>
  <si>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</si>
  <si>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</si>
  <si>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</si>
  <si>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</si>
  <si>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</si>
  <si>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</si>
  <si>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</si>
  <si>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</si>
  <si>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</si>
  <si>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</si>
  <si>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</si>
  <si>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</si>
  <si>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</si>
  <si>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</si>
  <si>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</si>
  <si>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</si>
  <si>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</si>
  <si>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</si>
  <si>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</si>
  <si>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</si>
  <si>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</si>
  <si>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</si>
  <si>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</si>
  <si>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</si>
  <si>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</si>
  <si>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</si>
  <si>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</si>
  <si>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</si>
  <si>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</si>
  <si>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</si>
  <si>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</si>
  <si>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</si>
  <si>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</si>
  <si>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</si>
  <si>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</si>
  <si>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</si>
  <si>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</si>
  <si>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</si>
  <si>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</si>
  <si>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</si>
  <si>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</si>
  <si>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</si>
  <si>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</si>
  <si>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</si>
  <si>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</si>
  <si>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</si>
  <si>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</si>
  <si>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</si>
  <si>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</si>
  <si>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9.2</t>
  </si>
  <si>
    <t>Всього по статті 9 "Інші витрати пов'язані з основною діяльністю організації"</t>
  </si>
  <si>
    <t>10</t>
  </si>
  <si>
    <t>Аудиторські послуги</t>
  </si>
  <si>
    <t>10.1</t>
  </si>
  <si>
    <t>послуга</t>
  </si>
  <si>
    <t>Всього по статті 9 "Аудиторські послуги"</t>
  </si>
  <si>
    <t xml:space="preserve">Всього по розділу ІІ "Витрати": </t>
  </si>
  <si>
    <t>РЕЗУЛЬТАТ ІНСТИТУЦІЙНОЇ ПІДТРИМКИ</t>
  </si>
  <si>
    <t>Склав:</t>
  </si>
  <si>
    <t>(посада)</t>
  </si>
  <si>
    <t>(підпис та печатка)</t>
  </si>
  <si>
    <t>(ПІБ)</t>
  </si>
  <si>
    <t>Додаток №1</t>
  </si>
  <si>
    <t>до Звіту незалежного аудитора</t>
  </si>
  <si>
    <t>"____" _____________________ 2020 року</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</si>
  <si>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</si>
  <si>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</si>
  <si>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</si>
  <si>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_________________________ року по ___________________________ року</t>
  </si>
  <si>
    <t>Витрати за даними звіту про використання гранту  інституційної підтримки УКФ (кредиторська заборгованість) з 12.03.2020 року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</si>
  <si>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</si>
  <si>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</si>
  <si>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</si>
  <si>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</si>
  <si>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</si>
  <si>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</si>
  <si>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</si>
  <si>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</si>
  <si>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</si>
  <si>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</si>
  <si>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про використання гранту  інституційної підтримки УКФ (заплановані витрати) до 31.12.2020 року включно</t>
  </si>
  <si>
    <t>Примітка: Заповнюється незалежним аудитором.</t>
  </si>
  <si>
    <t>Повна назва організації Грантоотримувача: Волинський краєзнавчий музей</t>
  </si>
  <si>
    <t>Додаток № 4</t>
  </si>
  <si>
    <t>№3INST81-05460 від "29" жовтня 2020 року</t>
  </si>
  <si>
    <t>ФОНД</t>
  </si>
  <si>
    <t>ГРАНТООТРИМУВАЧ</t>
  </si>
  <si>
    <t xml:space="preserve">Марач Лідія Миколаївна, провідний бухгалтер </t>
  </si>
  <si>
    <t>6.4</t>
  </si>
  <si>
    <t>м</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</si>
  <si>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</si>
  <si>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</si>
  <si>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</si>
  <si>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</si>
  <si>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</si>
  <si>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</si>
  <si>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</si>
  <si>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</si>
  <si>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</si>
  <si>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</si>
  <si>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</si>
  <si>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</si>
  <si>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</si>
  <si>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</si>
  <si>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</si>
  <si>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</si>
  <si>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</si>
  <si>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</si>
  <si>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</si>
  <si>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</si>
  <si>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</si>
  <si>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</si>
  <si>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</si>
  <si>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</si>
  <si>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</si>
  <si>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</si>
  <si>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</si>
  <si>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</si>
  <si>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</si>
  <si>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</si>
  <si>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</si>
  <si>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</si>
  <si>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</si>
  <si>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</si>
  <si>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</si>
  <si>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</si>
  <si>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</si>
  <si>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</si>
  <si>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</si>
  <si>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</si>
  <si>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</si>
  <si>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</si>
  <si>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</si>
  <si>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</si>
  <si>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</si>
  <si>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</si>
  <si>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</si>
  <si>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</si>
  <si>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</si>
  <si>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</si>
  <si>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</si>
  <si>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</si>
  <si>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</si>
  <si>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</si>
  <si>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</si>
  <si>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</si>
  <si>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</si>
  <si>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</si>
  <si>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</si>
  <si>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</si>
  <si>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</si>
  <si>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</si>
  <si>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</si>
  <si>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</si>
  <si>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</si>
  <si>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</si>
  <si>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</si>
  <si>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</si>
  <si>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</si>
  <si>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</si>
  <si>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</si>
  <si>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</si>
  <si>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</si>
  <si>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</si>
  <si>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</si>
  <si>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</si>
  <si>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</si>
  <si>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</si>
  <si>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</si>
  <si>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</si>
  <si>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</si>
  <si>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</si>
  <si>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</si>
  <si>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</si>
  <si>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</si>
  <si>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</si>
  <si>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 xml:space="preserve">Укорінювач </t>
  </si>
  <si>
    <t>Насіння газону ( 1 мішок - 10кг.)</t>
  </si>
  <si>
    <t>Цвяхи шиферні</t>
  </si>
  <si>
    <t>Послуга</t>
  </si>
  <si>
    <t>9.3</t>
  </si>
  <si>
    <t>9.4</t>
  </si>
  <si>
    <t>9.5</t>
  </si>
  <si>
    <t>9.6</t>
  </si>
  <si>
    <t>9.7</t>
  </si>
  <si>
    <t>9.8</t>
  </si>
  <si>
    <t>9.9</t>
  </si>
  <si>
    <t>9.10</t>
  </si>
  <si>
    <t>9.11</t>
  </si>
  <si>
    <t>Обробка гербіцидом 2р.</t>
  </si>
  <si>
    <t>9.12</t>
  </si>
  <si>
    <t>Посів газону + скошуваня 1р.</t>
  </si>
  <si>
    <t>9.13</t>
  </si>
  <si>
    <t>9.14</t>
  </si>
  <si>
    <t xml:space="preserve">У зв’язку з тим, що температура повітря у період планування посіву була менше +15, було мало сонячних днів, а грунт був або мерзлий або занадто мокрий, через опади, нам довелося відмовитись від посіву газону, через що виникла економія коштів, які були в межах 10% спрямовані на п.6.29 в сумі 10000,00 грн., п. 6.30 в сумі 6400,00 грн., п.6.32 в сумі 4900,00 грн., п.6.79 в сумі 4380,00 грн., п. 9.7 в сумі 2896,60 грн. та п. 6.71 в сумі 703,40 грн.
</t>
  </si>
  <si>
    <t>Провівши моніторинг цін мольбертів з відповідними характеристиками за рахунок економії коштів за п.9.12 було збільшено вдвічі кількість мольбертів з метою збільшення експонування художніх виставок у музеї та музейному дворику</t>
  </si>
  <si>
    <t xml:space="preserve">У один комплект мікрофонів петличних входить два мікрофони з ідентичними характеристиками, у зв’язку з чим вартість одиниці (комплекту) в два рази більша. При цьому загальна кількість куплених мікрофонів петличних відповідає запланованій кількості. </t>
  </si>
  <si>
    <t>У зв’язку з придбанням потрібного нам товару за меншою вартістю відбулась економія коштів, які в межах 10% були спрямовані на п.6.40 в сумі 400,00 грн., п.6.70 в сумі 384,00 грн., п.6.75 в сумі 2916,00 грн.</t>
  </si>
  <si>
    <t>Провівши моніторинг ринкової ціни крісел-мішків з бажаними характеристиками,  було збільшено ціну за одиницю за рахунок економії коштів за п.9.12 в сумі 4900,00 грн. (див.Звіт про результати проведення процедури закупівлі) Ссилка на проведену закупівлю по лоту: https://prozorro.gov.ua/tender/UA-2020-12-02-012369-b?lot_id=8da917c50b050884c297b4d87e999207#lots</t>
  </si>
  <si>
    <t>У зв’язку з економією коштів за п.6.28 було збільшено кількість стійок для поліграфії до 2 шт. з метою додаткового розміщення рекламної продукції музею та майбутніх партнерів музею.</t>
  </si>
  <si>
    <t>У зв’язку з придбанням товару за меншою вартістю, ніж була запланована у кошторисі, з відповідними характеристиками утворилась економія коштів, які в межах 10% були спрямовані на п.6.71.</t>
  </si>
  <si>
    <t>У зв’язку з придбанням товару за меншою вартістю, ніж була запланована у кошторисі, з потрібними характеристиками утворилась економія коштів, які в межах 10% були спрямовані на п.6.71.</t>
  </si>
  <si>
    <t>У зв’язку з придбанням товару за меншою вартістю, ніж була запланована у кошторисі, відбулась економія коштів, які в межах 10% були спрямовані на п.6.58 в сумі 459,12 грн., на п. 6.71 в сумі 142,96 грн.</t>
  </si>
  <si>
    <t>У зв’язку з придбанням товару за меншою вартістю, ніж була запланована у кошторисі, з бажаними характеристиками утворилась економія коштів, які в межах 10% були спрямовані на п.6.90.</t>
  </si>
  <si>
    <t>У зв’язку з придбанням товару за меншою вартістю, ніж була запланована у кошторисі, з бажаними характеристиками утворилась економія коштів, які в межах 10% були спрямовані на п.6.85.</t>
  </si>
  <si>
    <t>У зв’язку з придбанням товару за меншою вартістю, ніж була запланована у кошторисі, відбулась економія коштів, які в межах 10% були спрямовані на п 6.71.</t>
  </si>
  <si>
    <t>У зв’язку з придбанням товару за меншою вартістю, ніж була запланована у кошторисі, належної якості, відбулась економія коштів, які в межах 10% були спрямовані на п.6.31 в сумі 565,00 грн., на п. 6.71 в сумі 120,00 грн.</t>
  </si>
  <si>
    <t>У зв’язку з придбанням товару за меншою вартістю, ніж була запланована у кошторисі,належної якості, відбулась економія коштів, які в межах 10% були спрямовані на п.6.71 в сумі 42,46 грн., п.6.80 в сумі 89,70 грн.</t>
  </si>
  <si>
    <t>Провівши моніторинг ринкової ціни даного товару належної якості було придбано шланг для поливу за більшою вартістю за одиницю за рахунок економії коштів за п.6.53.</t>
  </si>
  <si>
    <t>У зв’язку з придбанням товару за меншою вартістю, ніж була запланована у кошторисі,належної якості, відбулась економія коштів, які в межах 10% були спрямовані на п.6.80.</t>
  </si>
  <si>
    <t>У зв’язку з придбанням товару за меншою вартістю, ніж була запланована у кошторисі, з бажаними характеристиками утворилась економія коштів, які в межах 10% були спрямовані на п.6.70.</t>
  </si>
  <si>
    <t>Провівши спрощену процедуру закупівлі, було обрано пропозицію учасника з бажаними характеристиками та найвигіднішою ціновою пропозицією (див.Звіт про результати проведення процедури закупівлі), через що відбулась економія коштів, які в межах 10% були спрямовані на п.6.85.                             Ссилка на проведену закупівлю по лоту: https://prozorro.gov.ua/tender/UA-2020-12-02-012369-b?lot_id=6f4c7fa6eca9cca9be2ad8df2c2aea35#lots</t>
  </si>
  <si>
    <t xml:space="preserve">У зв’язку з тим, що при складанні кошторису було допущено технічну помилку - вказано кількість антисептика 5л замість 1л, було вирішено придбати оптимальну кількість антисептику у межах запланованої суми, враховуючи ринкову ціну даного антисептика. Через що відбулась економія коштів, які в межах 10% були спрямовані на п.6.80. </t>
  </si>
  <si>
    <t>У зв’язку з економією коштів за п.6.60 було закуплено секції подіуму більшої вартості, ніж заплановано кошторисом, вибравши найвигіднішу комерційну пропозицію (див.протокол рішення тендерного комітету №94) загальною площею подіуму 20 кв.м.</t>
  </si>
  <si>
    <t>У зв’язку з вибором найвигіднішої комерційної пропозиції (див.протокол рішення тендерного комітету №95) утворилась економія коштів, ці кошти в межах 10% були спрямовані на п.6.41 в сумі 2380,00грн. та на п.6.70 в сумі 1640,00 грн.</t>
  </si>
  <si>
    <t xml:space="preserve">Провівши моніторинг ринкової ціни даного товару з потрібними характеристиками було придбано світлодіодні стрічки для освітлення експонатів у виставкових вітринах більшої вартості за рахунок економії коштів за п.6.37. </t>
  </si>
  <si>
    <t xml:space="preserve">Провівши моніторинг ринкової ціни даного товару було придбано ліхтарі більшої вартості за рахунок економії коштів за п.6.37. </t>
  </si>
  <si>
    <t xml:space="preserve">У зв’язку з економією коштів за п.6.53 в сумі 142,96 грн., п.6.55 в сумі 120,00 грн., п.6.49 в сумі 114,14 грн., п.6.50 в сумі 25,24 грн., п.6.51 в сумі 140,00 грн., п.6.52 в сумі 350,72 грн., п.6.54 в сумі 261,08 грн., п.6.57 в сумі 42,46 грн., п.9.12 в сумі 703,40 грн. було закуплено газонокосарку більшої вартості, ніж заплановано кошторисом, з бажаними характеристиками, вибравши  найвигіднішу комерційну пропозицію (див.протокол рішення тендерного комітету №90) </t>
  </si>
  <si>
    <t>У зв’язку з економією коштів за п.9.12 було закуплено горщики для квітів на 4 шт. більше - для розміщення квітів на всій території дворику за дизайнерським концептом, та більшої вартості, ніж заплановано кошторисом, з бажаними характеристиками, вибравши найвигіднішу комерційну пропозицію (див.протокол рішення тендерного комітету №90).</t>
  </si>
  <si>
    <t>У зв’язку зі зменшенням кількості саджанців декоративних дерев відповідно до планування посадкових робіт на території дворику та вибравши найвигіднішу комерційну пропозицію (див.протокол рішення тендерного комітету №90) утворилась економія коштів, ці кошти в межах 10% були спрямовані на п.6.80.</t>
  </si>
  <si>
    <t>Кількість саджанців декоративних дерев збільшено відповідно до планування посадкових робіт на території дворику, вартість одиниці визначена найвигіднішою комерційною пропозицією (див.протокол рішення тендерного комітету №90).</t>
  </si>
  <si>
    <t>У зв’язку зі зменшенням кількості саджанців декоративних дерев відповідно до планування посадкових робіт на території дворику, вибравши найвигіднішу комерційну пропозицію (див.протокол рішення тендерного комітету №90) утворилась економія коштів, які в межах 10% були спрямовані на п.6.67 в сумі 0,20 грн., п.6.84 в сумі 79,80 грн.</t>
  </si>
  <si>
    <t>У зв’язку зі зменшенням кількості саджанців декоративних дерев відповідно до планування посадкових робіт на території дворику, вибравши найвигіднішу комерційну пропозицію (див.протокол рішення тендерного комітету №90) утворилась економія коштів, які в межах 10% були спрямовані на п.6.84.</t>
  </si>
  <si>
    <t>У зв’язку зі збільшенням кількості саджанців декоративних дерев відповідно до планування посадкових робіт на території дворику та вибравши найвигіднішу комерційну пропозицію (див.протокол рішення тендерного комітету №90) утворилась економія коштів, ці кошти в межах 10% були спрямовані на п.6.84 в сумі 1612,20 грн., п.6.85 в сумі 237,80 грн.</t>
  </si>
  <si>
    <t>Маршрутизатор Mikrotik RB4011iGS+ RM (Процесор: 4 core AL21400 1.4 GHz, Чіпсет: RTL8367SB, Об’єм пам’яті RAM: 1 GB, Об’єм пам’яті ROM: 512 Mb, Порти Ethernet : 10 x 10/100/1000Mbps, Порт SFP+: 1 x 1000/10000Mbps. Операційна система: MikroTik RouterOS Level5)</t>
  </si>
  <si>
    <t>Комутатор (16п) TP-LINK T2600G-18TS (Порти Ethernet:16 портів Gigabit, Інші порти: 2 SFP; 1консольний порт, Здатність комутації: 36 Гбіт/с, Таблиця MAC-адресів: 8000, Макс. швидкість перенаправлення пакетів:26.78 Mpps)</t>
  </si>
  <si>
    <t>Комутатор (5п) TP-LINK TL-SG105PE (Порти Ethernet: 5 портів Gigabit, Здатність комутації: 10 Гбіт/с, Таблиця MAC-адресів: 2000, Макс. швидкість перенаправлення пакетів:
7.44 Mpps)</t>
  </si>
  <si>
    <t>Точка доступу TP-LINK AC1350 EAP225 (Інтерфейс: 1 Gigabit порт Ethernet, Стандарти мережі: IEEE 802.11ac/n/g/b/a, Діапазон частот: 2400-2483,5 МГц і 5150-5350 МГц, Тип антен: 2,4 ГГц - 3 вбудовані 4 дБі, 5 ГГц - 2 вбудовані 5 дБі, Швидкість передачі: 2,4 ГГц - до 300 Мбіт/с, 5 ГГц - до 867 Мбіт/с, Потужність передавача: &lt; 20 дБм)</t>
  </si>
  <si>
    <t>Конектори RJ-45 Cat.5е (набір 50 шт.) (Призначення: для витої пари, Роз’єм: RJ-45, Тип: 8P8C, Вид: UTP)</t>
  </si>
  <si>
    <t xml:space="preserve">Кабель вита пара UTP с.5Е, туба (305м) (Матеріал: мідь (Cu), Довжина: 305 м, Вид: UTP, Кількість провідників: 8, Січення: 0.51 мм)
</t>
  </si>
  <si>
    <t xml:space="preserve">Модуль оптичний SFP SC (Роз’єм: SC, Кількість волокон: 1, Довжина хвилі: 1310/1550 нм, Швидкість передачі даних: 1.25 Гбіт/с, Відстань передачі даних: 20 км)
</t>
  </si>
  <si>
    <t xml:space="preserve">Цифрові рамки Digital Photo Frame (Тип екрану: LED, Діагональ: 10" (16:9), Розширення: 1200 х 800, Карт-рідер: SD/SDHC/MMC/MS/USB, Формати зображень: JPG, Формати аудіо: MP3/WMA, Формати відео: AVI/MPEG1/MPEG2/MPEG4)
</t>
  </si>
  <si>
    <t xml:space="preserve">Кабель оптоволоконний FTTH (Тип шнура: одиночний (Simplex), Тип волокна: одномодове, Категорія волокна: G.652 D, Максимальне навантаження 1 кН , Діаметр: 5 мм)
</t>
  </si>
  <si>
    <t xml:space="preserve">подовжувач мережевий на катушці з виносною розеткою Svittex (Довжина: 40 м, Кількість жил: 2, Січення жил: 1,5 кв.мм, Напруга: 220 В, Номінальний ток: 16 А, Максимальне навантаження:  4 кВт)
</t>
  </si>
  <si>
    <t>Акустична колонка Maximum Acoustics ACTIVE/CLUB.15 (new version) (Діаметр динаміка: 15", Номінальна потужність: 400 Вт, Кількість смуг: 2, Опір: 8 Ом, Магніт: 65 унцій , Частотний діапазон: 46 Гц - 21 кГц, Кросовер: 2,8 кГц, SPL: 95 дБ)</t>
  </si>
  <si>
    <t>Підсилювач звуку Maximum Acoustics AMP.1000 (Максимальна вихідна потужність: 1000 Вт, Частотний діапазон: 20 Гц - 20 кГц (+/- 0,5 дБ), THD+N: ≤0,05%, Коефіцієнт демпфування: 300, Швидкість зростання вихідного сигналу: 20 В/н*с, Вхідний імпеданс: 10 кОм небалансний, 20 кОм балансний)</t>
  </si>
  <si>
    <t>Мікрофон DV audio PGX-224 Dual (комплект 2 шт.) (Тип: радіосистема (приймач / 2 мікрофони), Радіус прийому: до 30 метрів, Частотний діапазон: 60-18000 Гц, Співвідношення сигнал / шум: 98 дБ-А, Вихідна потужність передавача (min/max): 3/15 мВт, Синхронізація передавача: Ручна)</t>
  </si>
  <si>
    <t>Мікрофон петличний DV audio BGX-224 Dual (комплект 2 шт.) (Тип: радіосистема (приймач / 2 мікрофони), Радіус прийому: до 30 метрів, Частотний діапазон: 60-18000 Гц, Співвідношення сигнал / шум: понад 90 дБ, Вихідна потужність передавача (min/max): 3/15 мВт, THD на 1 кГц: 0,5%)</t>
  </si>
  <si>
    <t>Стійка для мікрофонів Maximum Acoustics CRANE.30M (Конструкція стійки: журавель, Висота: регульована (106-172 см), Довжина «стріли»: 81 см, Матеріал: метал)</t>
  </si>
  <si>
    <t>Безконтактний термометр настінний IR Thermometer М3 Pro (Тип: інфрачервоний, Додаткові датчики: дальності та відстані, Точність вимірювання: 0.2 °C, Кріплення: на стіну/на штатив, Сигнал нетипової температури: звуковий/світловий, Інтерфейс: Bluetooth, Тип живлення: USB/акумулятор Li-Ion)</t>
  </si>
  <si>
    <t>Мікшерний пульт Maximum Acoustics Mixaplay.6 (Тип: Аналоговий, Вид: Пасивний, Кількість каналів: 6, Процесор ефектів: Є , MP3-плеєр: Є)</t>
  </si>
  <si>
    <t xml:space="preserve">Беззеркальний фотоапарат Olympus OM-D EM-10 Mark III (корпус) (Тип фотоапарату: Бездзеркальний, Кількість мегапікселів: 16.0 (Мп), Тип матриці: CMOS, Фізичний розмір матриці: 4/3", Світлочутливість: 25600.0 (ISO), Режим запису відео: 3840×2160/25, Швидкість серійної зйомки: 60.0 (кадр/сек))
</t>
  </si>
  <si>
    <t xml:space="preserve">Об'єктив Olympus ZUIKO DIGITAL ED 14-42mm 1:3,5-5,6 EZ Тип: універсальний об'єктив, Вид кріплення: Micro 4/3, Фокусна відстань в 35мм еквіваленті: 28-84, Максимальне значення діафрагми: f/3,5-5,6, Кількість пелюсток діафрагми: 7)
</t>
  </si>
  <si>
    <t>Штатив Velbon VS-443D (Тип: підлоговий штатив, Конструкція: трипод, Максимальна висота, см: 161, Мінімальна висота, см: 29, Максимальне навантаження, кг: 5, Тип голови: кульова)</t>
  </si>
  <si>
    <t>Набір фотостудійного світла на 5  ламп Louis Daguerre CA9029 (Лампи: флуоресцентні 220V/50hz 45W 5500K E27 (15 шт.), Софтбокси: 50x70 з двома розсіювачами (3 шт.), Тримачі для ламп: з функцією незалежного відключення кожної (3 шт.), Шнури живлення: 5 м (3 шт.) , Штативи: на болтових з'єднаннях з напівсферичними ніжками (3 шт.), Система журавля: телескопічна 140 см з колесом кріплення та мішком для противаги (1 шт.))</t>
  </si>
  <si>
    <t>ПроекторTouYinger M19 K (Технологія матриці: 1LCD, Джерело світла: світлодіоди (LED), Роздільна здатність: Full HD (1920x1080), Яскравість (ANSI Lm): 420, Контрастність: 1000:1 - 2000:1, Проекційне співвідношення: 1.35:1)</t>
  </si>
  <si>
    <t>Екран проекційний Lumi ESAA150 (Діагональ (дюймів): 150, Співвідношення сторін: 16:9, Вид проекції: пряма, Властивості проекційної поверхні: матова, біла, Тип прибирання: моторизований)</t>
  </si>
  <si>
    <t>Підставка для панорамного експонування HAKUTATZ, Тип: електрична обертова підставка, Кут обертання: 360°, Матеріал корпусу: пластик, Діаметр робочої поверхні: 25 см, Максимальне навантаження: 10 кг, Живлення: 220 В)</t>
  </si>
  <si>
    <t>Акумулятор Olympus BLS-50 (Тип: акумуляторна батарея, Призначення: для фотоапаратів Olympus, Технологія: літієво-іонна (Li-Ion), Напруга: 7.2 В)</t>
  </si>
  <si>
    <t>Карта пам'яті SanDisk 128 GB SDXC UHS-I U3 Extreme SDSDXV5-128G-GNCIN.( Обсяг пам'яті 128 ГБ. Стандарт пам'яті SD. Клас швидкості U3. Особливості Без адаптера)</t>
  </si>
  <si>
    <t>Ноутбук НР (Ноутбук HP ElitBook. Процесор Intel Core i5. Оперативна пам'ять типу DDR4 обсягом 8Gb. Диск постійного запам’ятовуючого пристрою типу SSD обсягом 128(120) Gb. Розмір діагоналі екрана 14 дюймів. Корпус металевий алюмінієвий.)</t>
  </si>
  <si>
    <t>Жорсткий диск HDD External (Purple).(Місткість накопичувача 4 ТБ. Сумісність: Для MAC OS, Windows, Linux. Тип жорсткого диска Зовнішній. Інтерфейс підключення USB 2.0; USB 3.0. Форм-фактор 2.5". Швидкість обертання шпинделя 5400 об/хв. Обсяг буфера 8 МБ. Технологія HDD. Швидкість передавання даних 5 Гбіт/сек для USB 3.0.)</t>
  </si>
  <si>
    <t>Струменевий принтер EPSON Epson L310. (Максимальна роздільна здатність друку 5760х1440 dpi. Технологія друку Струменевий друк. Тип пристрою БФП. Роздільна здатність принтера/БФП: Роздільна здатність сканування: 600x1200 dpi. Роздільна здатність копіювання: 600x1200 dpi. Кількість кольорів 4. Особливості: Вбудований СНПЧ. Підтримка СБПЧ. Мінімальний розмір краплі (pl) 3. Формат і щільність паперу A4. Щільність: 64 ~ 256 г/м². Формат фотографій: 9x13, 10x15, 10x18, 13x18, 13x20, 20x25. Підтримка ОС Windows. Швидкість чорно-білого друку, стор/хв. 33. Інтерфейси USB 2.0. Швидкість кольорового друку, стор/хв. 15. Зона друку 210 x 297 мм.)</t>
  </si>
  <si>
    <t>Cистемний блок Gamemax (Процесор Intel Core i3. Оперативна пам'ять типу DDR4 обсягом 8Gb. Диск постійного запам’ятовуючого пристрою типу SSD обсягом 480 Gb. Блок живлення типу ATX потужністю 400 Вт.)</t>
  </si>
  <si>
    <t>Монітор21.5" LG 22MK600M-B. (Діагональ дисплея 21.5". Частота оновлення 75 Гц. Максимальна роздільна здатність дисплея 1920 x 1080. Час реакції матриці 5 мс (GtG). Яскравість дисплея 250 кд/м². Тип матриці IPS. Інтерфейси: 2 x HDMI, VGA. Контрастність дисплея 1000:1. Особливості Безрамковий (Сinema screen). Кут огляду горизонтальний 178°. Відношення сторін 16:9. Ігрові технології AMD FreeSync. Кут огляду вертикальний 178°. Розмір пікселя 0.24795 мм. Покриття Матове VESA 75х75 мм. Максимальна кількість кольорів 16.7 млн. Частота горизонтальної розгортки 30 ~ 83 кГц. Частота вертикальної розгортки 50 ~ 75 Гц.)</t>
  </si>
  <si>
    <t>Клавіатура Genius Smart KB-101. (Тип клавіатури Мембранні. Інтерфейс USB. Вид клавіатури Стандартна. Сумісність з ОС: Mac OS, Microsoft Windows.)</t>
  </si>
  <si>
    <t>Миша A4Tech N-708X USB Grey. (Під'єднання Дротове. Інтерфейс USB. Кількість кнопок 5. Тип датчика Оптичний. Дизайн Монохромний.)</t>
  </si>
  <si>
    <t>М'які пуфи (комплект 10 шт.) (Розмір: куб з гранню 38 см., одинарний чохол. Вага 2 кг витримує вагу людини до 80 кг. Водо- і брудовідштовхуюча тканина Оксфорд підвищеної міцності 600 ден, Наповнювач -гранули пінополістиролу вищого сорту, екологічно чисті.)</t>
  </si>
  <si>
    <t>Вуличні лавки (Висота лавки  800 мм до краю спинки, висота до сидіння 450 мм, ширина сидіння 450 мм, довжина лавки 2000 мм. Каркас металевий. Сидіння і спинка - дерев’яний брус 50*35 мм. Фарбування металу порошкове, фарбування деревини акриловою водовідштовхуючою фарбою з аква антисептиком.)</t>
  </si>
  <si>
    <t>Мольберт ТАРТ ФЛОРЕНЦІЯ (Комплектація передбачає інструкцію з монтажу мольберта, власну викрутку та захисний картонний тубус для компактного зберігання. 
Тип мольберта: розбірний, А-подібний
Висота мольберта: 178см, Максимальна висота роботи: 129см, Ширина полиці: 58см, Глибина полиці: 3.5см, Нагрузка: до 15кг, Габарити складеного: 178х13х10см, Вага: 2,8 кг, Регулювання висоти робочої поверхні: гвинтові затиски, Верхній затиск, Дерево: сосна)</t>
  </si>
  <si>
    <t>Фліпчарт магнітний сухостираємий, JOBMAX (Наявність штативу-триноги, Розмір: 70х100 см, Тип: стаціонарний, Орієнтація: вертикальна, тип рамки: алюмінієва)</t>
  </si>
  <si>
    <t>Шатер від дощу (Три рівні регулювання по висоті: 200 см, 210 см. і 220 см. Фіксація - за допомогою засувок.  Довжина: 6 м. Ширина: 3 м. Висота бічної сторони: 2,2 м. Висота в найвищій точці: 2,7 м. Вага шатра: 28 кг. Каркас сталевий чорно-коричневого кольору. Колір тканини - зелений. Тканина «Оксфорд», щільністю 180 гр / м², з ПВХ просоченням)</t>
  </si>
  <si>
    <t>Тримачі для банерів (Профільна сталева труба 40х40х2мм. Фарба акрилова темно сіра. Ширина 100см.  Висота 210см. Комплект кріплень в землю)</t>
  </si>
  <si>
    <t>Історичний костюм (Реконструкції чоловічого, жіночого історичного костюму княжої доби, Реконструкції шляхетського чоловічого та  жіночого історичного костюму козацької доби, Репліка жіночого костюму кінця ХІХ – початку ХХ ст. Матеріал тканини - штучний льон)</t>
  </si>
  <si>
    <t>Ліхтарі на сонячних батареях NEPTUN (Потужність 0.06W, Аналог лампи розжарювання 0.4800W, Світловий потік 1.5Lm, Колірна температура 6400K, Ступінь захисту IP44, Тип світлодіодів LED, Матеріал корпусу Пластик, Колір Чорний, Розміри 47мм*365мм)</t>
  </si>
  <si>
    <t>Стійка під поліграфію (Колір: оранжевий, Розміри 1900мм на 520 мм, Вага 21,21 кг, Рекламне поле 280х500 мм, Глибина карману 50 мм, АКП 3мм, Матеріал основи: Лист перфорований, Каркас: труба профільна 40х20х1,8 мм, Куток  алюмінієвий 25х25х1,5 мм)</t>
  </si>
  <si>
    <t xml:space="preserve">Виставкова вітрина (розбірна кнструкція, призначена дя ггоризонтального експнування, Матеріал основи: ДСП світло-бежевого кольору, Висота основи 75 см, Подіум вітрини: ДСП обтягнуте тканиною, Розмір скляного ковпака: 1*0,6*0,4 м, скло безпечне, товщина 0,8 мм, видимі краї відполіровані, торці броблені під кутом 45 градусів)
</t>
  </si>
  <si>
    <t>Крісло-мішок Оксфорд TIA-SPORT (форма груша, подвійний чохол. Розмір максимальна висота з ручкою 110 см і максимальна ширина 90 см Вага 5 кг витримує людину з  вагою 100 кг., Водо і брудовідштовхуюча тканина Оксфорд підвищеної міцності 600 ден, Присутня широка ручка для зручного переміщення крісла, Чохол внутрішній міцний з флізеліну. Наповнювач -гранули пінополістиролу вищого сорту, екологічно чисті.)</t>
  </si>
  <si>
    <t>Гірлянда вулична DELUX STRING 10m (Складається з двох рівни частин 100 LED нитка - (2x5m), Джерело світла Світлодіоди, Потужність 5 Вт, Напруга живлення 230В, Довжина13600 м, К-сть джерел світла 100 шт., Частота 50 Гц)</t>
  </si>
  <si>
    <t>Прожектор MAXUS FL-01 30W, 5000K sensor (в комплекті з СІП 2х16 - (чорний) 5 м) (Спосіб кріплення Кронштейн. Номінальна потужність 30 w. Світловий потік 2850 Lm. Клас енергоспоживання A. Температурний режим роботи от -25 до +40 С. Колір корпусу чорний. Матеріал корпусу Метал, скло. Датчик освітленності. Температура світла 5000 K)</t>
  </si>
  <si>
    <t xml:space="preserve">Бізікуб (Розміри 40*40 см, основа виготовлена з фанери вищого гатунку, зашліфована. Куб іменний з нанесенням абревіатури Волинського краєзнавчого музею. Складається з 5 ігрових сторін, По сторонах:1 сторона - 4 дверей з 4 різними замками (шпінгалет, замок на засувку, форточний замок, гачок) за кожною дверкою наклейки (смайлики та тварини), 2 сторона - два лабіринти з бігунцями, рибацька катушка, крабик з рухомии очима та клешнями, бджілка з паєтками замість животика, 3 сторона - Спінер, Пісочний годинник, вимикач, розетка,  дзвіночок рибацький,  дверний ланцюжок, 4 сторона (верх)  - ручка скоба з кільцями, цифри від 0 до 10, два коліщата різного типу,  кнопки дверних дзвінків, велосипедний дзвінок, 5 сторона - будильник, Шестерні, гудок велосипедний, крокодил зі змійкою, гудзики)
</t>
  </si>
  <si>
    <t xml:space="preserve">Урна «ДЕЛЬТА мала» (переносна, розміри H=600мм, D=230 мм. Виготовлена з перфорованого металу. Закріплена на осі, обертається і зафіксована щодо основи з допомогою пружинного замка. Пофарбована поліефірної порошковою фарбою. 
</t>
  </si>
  <si>
    <t>Велопарковка (5 паркувальних місць зі сталевих (сталь марки Ст3) профільних та круглих труб. Каркас - профільні труби 40х40, товщина стінки 3 мм та профільні труби 40х20, товщина стінки 3 мм. Розділювачі паркувальних місць - з круглої труби ДУ 20 з товщиною стінки 2,5 мм. Конструкція вкрита алкідно-уретановою емаллю темно сірого кольору виробництва компанії Rolax.)</t>
  </si>
  <si>
    <t>Кулер для води HotFrost V118E (Тип температур води: гаряча – холодна. Тип охолодження: електронний. Колір білий. Продуктивність нагрівання: 4.0 л/год (90-95 °C). Продуктивність охолодження: 0.6 л/год (10-15 °C). Потужність нагріву: 420 Вт. Потужність охолодження: 80 Вт. Матеріал бака гарячої води – нержавіюча сталь, матеріал бака холодної води – пластик. Обсяг бака гарячої води: 1.02 л. Обсяг бака холодної води: 0.80 л. Наявне сховище для одноразових стаканчиків. Тип краника – механічний. Кількість краників: 2. Енергоспоживання кулера – 1.20 кВт год/добу.)</t>
  </si>
  <si>
    <t>Кавомашина Saeco Royal Cappucino (Колір – сірий. Матеріал – метал, пластик. Матеріал бойлера – нержавіюча сталь. Ємність бункера для зерен – 300 г. Ємність бака для води – 2,4 л. Вага – 15 кг. Розміри – 390x395x455. Потужність – 1600 Вт.)</t>
  </si>
  <si>
    <t xml:space="preserve">Лопата штикова Economic New (Наконечник із борної сталі додатково посилений індукційним загартуванням, обладнаний цілісною міцною металевою підставкою для стопи, яка забезпечує опору. Довжина 1125 мм.Ширина ковша: 18 см.  Бренд: Cellfast. Вага: 1,8 кг.)  
</t>
  </si>
  <si>
    <t xml:space="preserve">Сокира з ручкою (Вага металевої частини – 1 кг. Матеріал ручки – дерево.) 
</t>
  </si>
  <si>
    <t xml:space="preserve">Ножівка по дереву «PIRANHA» (Полотно довжиною 450 мм виготовлено з японської сталі SK-5, 11-12 TPI, зуб – 3D гартований. Поверхня полотна оброблена антикорозійним полімерним покриттям. Зуби мають тригранну заточку. Рукоятка виготовлена з ударостійкого пластика.)
</t>
  </si>
  <si>
    <t xml:space="preserve">Кущоріз з прямим лезом (Розрахований на роботу з гілками діаметром до 8 мм. Матеріал ручки – пластик. Матеріал лез – сталь.)
</t>
  </si>
  <si>
    <t>Набір інструментів Набір інструментів універсальний TOLSEN 85350 (Кількість у наборі: 49 шт. Комплектація: комбіновані плоскогубці 160 мм (1 шт.); довгогубці 160 мм (1 шт.); кліщі переставні 250 мм (1 шт.); молоток 225 г (1 шт.); розвідний ключ 200 мм (1 шт.); ніж канцелярський (1 шт.); залізні цвяхи 1,5"(10 шт.); сталеві цвяхи 1,5" (10 шт.); саморізи 4х30 мм (10 шт.); дюбель пластиковий 5х25 мм (10 шт.); дюбель пластиковий 6х30 мм (10 шт.); саморізи ST2.9x25 мм (10 шт.); саморізи ST4.0x30 мм (10 шт.); рулетка 3 мx16 мм (1 шт.); набір шестигранних торцевих подовжених ключів (1,5/2/2,5/3/4/5/6/8/10 мм); стрічка ПВХ ізоляційна 0,13х19 мм 9,15 м червона (1 шт.); міні-ножівка з лезом 150 мм (1 шт.); викрутка Slotted SL5,5x100 мм (1 шт.); викрутка Phillips PH1x100 мм (1 шт.); викрутка гайковерт 1/4" x100 мм (1 шт.); тестер напруги 3x140 мм (1 шт.); біти Cr-V 1/4"x25 мм (Т10, Т15, Т20, Т25, Т27, Т30, H3, H4, H5, H6, PH1, PH2, PH3, PZ1, PZ2, PZ3, SL4, SL5, SL6); перехідник для біт 1/4"(1 шт.); головки торцеві під 1/4'' (5/6/7/8/9/10) мм)</t>
  </si>
  <si>
    <t xml:space="preserve">Граблі віялові Gardena (Довжина – 130см, ширина – 50 см + ручка. Матеріал – сталь. Матеріал ручки – дерево.)
</t>
  </si>
  <si>
    <t>Сапка SolidСапка з держаком. Матеріал ручки: дерево Довжина:155 см Матеріал робочої частини: сталь.)</t>
  </si>
  <si>
    <t>Відро (Об’єм – 15 л. Відро одношовне, з цілісного листа оцинкованої сталі, має 3 ребра жорсткості, штамповані вушка під ручку посаджені на заклепки, ручка з оцинкованого дроту.)</t>
  </si>
  <si>
    <t xml:space="preserve">Рукавиці робочі HARDY XL (з нітриловим покриттям на текстильній основі з резинкою для фіксації на руці. Для захисту шкіри рук при роботі з інструментом, хімічними засобами м’якого впливу і при контакті з предметами температурою до 50°С.)
</t>
  </si>
  <si>
    <t xml:space="preserve">Чоботи чоловічі утеплені EBA (Сезон – осінь. Розмір 41-45. Темно-зеленого кольору. Матеріал – резина.)
</t>
  </si>
  <si>
    <t xml:space="preserve">Шланг для поливу PrimoFlex (5/8 - 50 мм,
Матеріал: ПВХ, Кількість шарів: 3, Вага: 7,3 кг. Атмосферостійкий, захисний зовнішній шар, без вмісту кадмію, барію і свинцю, високий опір температурам від -20 до +65°C, робочий тиск до 20 бар )
</t>
  </si>
  <si>
    <t>Лійка садова (Об’єм 7,5 л, зеленого кольору. Обладнана насадкою-розсікачем. Матеріал – пластик.)</t>
  </si>
  <si>
    <t>Інфрачервоний обігрівач UFO Star 2400 + ніжка (для локального обігріву відкритих, напіввідкритих майданчиків, закритих майданчиків різної площі. • Тип нагрівального елемента Вольфрамовий. Тип живлення Електромережа. Монтаж Настінний, підлоговий. Потужність, Вт 2400. Площа обігріву, кв.м 24. Реком. площа відкритого майданчика (кв.м) 9. Особливості  захисна решітка, захист від перегріву. Габарити 19 х 86 х 9 см. Колір Сріблястий)</t>
  </si>
  <si>
    <t>Відеокамера Hikvision DS-2CD2T43G0-I8 (IP-відеокамера вуличного виконання зі ступенем захисту IP67 і грозозахистом TVS 2000. Матриця 1/3" Progressive Scan CMOS 4 Мп (2560 x1440). BLC/3D DNR/ROI/WDR 120 Дб. Відеопотоки H.265, H.264 і Motion JPEG. Дальність ІЧ-підсвічування до 80 м. Запис даних на карту пам'яті micro SD/SDHC/SDXC ємністю до 128 ГБ)</t>
  </si>
  <si>
    <t>Відеореєстратор HIKVISION DS-7216HQHI-K1 (підтримка HDTVI/HDCVI/AHD/CVBS камер. Роздільна здатність запису: 3Мп/1080P/720P/VGA/WD1/4CIF/CIF. Швидкість запису відеореєстратора: 3Мп – 15 к/с, 1080р/720р – 25 к/с. Підтримка 1 х SATA ємністю до 6 ТБ. Відеовиходи HDMI, VGA для виведення зображення на монітор. Є один мережевий порт RJ45 10/100/1000Mбіт/с. Інтерфейси 2 х USB і RS-485.)</t>
  </si>
  <si>
    <t xml:space="preserve">Жорсткий диск для відеореєстратора Western Digital Purple 2TB 64MB WD20PURX (диск типорозміру 3,5". Інтерфейс жорсткого диска SATA III. Ємність диска – 2TB. Обсяг буфера пам’яті: 64 Мб. Швидкість обертання шпинделя IntelliPower (5400–7200 об/хв). Максимальна споживана потужність: 4.4 Вт. Час напрацювання на відмову: 1000000 годин.) </t>
  </si>
  <si>
    <t>Засіб дизенфекційний ARMAXIL D1 (рідкий) 1л. (для швидкої дезінфекції рук, шкіри, поверхонь, в тому числі, Професійний діспенсер - розпилювач Склад:70% спірт етиловий, 0,1 алкілдиметилбензиламоній хлорид.)</t>
  </si>
  <si>
    <t xml:space="preserve">Медична маска захисна (Тришарова одноразова нестерильна паяна, блакитного кольору, відповідність підтверджена Сертифікатом якостіВисновко державної санітарно-епідеміологічної експертизи)
</t>
  </si>
  <si>
    <t>Секція подіуму (Розмір 1мх2 м. загальна площа усіх секцій 20 кв.м.,висота номінальна 50 см, висота регульована +-35 см, фарбування - фарба анти-корозійна молоткова, конструція - профільний каркас, на якому закріплені листки вологостійкої бакелітової фанери. товщина листів фанери не м.18мм, колір фанери темно-коричневий, карас має додткову поздовжню балку посередині для міцності. Кріплення по кутах з затискачами для фіксації ніжок. Ніжки оснащені домкратом. Якість підтверджена сертифікатом відповіднсті.)</t>
  </si>
  <si>
    <t xml:space="preserve">Портативна акустика Bluetooth Speaker (Тип: портативна колонка, Динаміки: 2*5Вт, Живлення: від акумулятора, Інтерфейси: Bluetooth/AUX/microSD/USB, Частотний діапазон: 90 Гц - 20 КГц)
</t>
  </si>
  <si>
    <t>Підвісне крісло-гамак «Леді» (Матеріал Ротанг. Ширина 83 см, Висота 131 см. Глибина 72 см, Висота стійки 202 см. Макс. нагрузка на стійку 120 кг. М’яка частина Подушка. Тканина Габардин. Наповнювач Синтепух)</t>
  </si>
  <si>
    <t xml:space="preserve">Газонокосарка  AL-KO Comfort 40 E (Тип живлення  - з приводом. Об'єм траво збірника -  43 л. Функція 3в1 - Збір, Косіння, Мульчування.  Потужніcть, кВт - 1 400. Корпус газонокосарки - пластик PP. Ширина захвату, см - 40. Висота зрізу, мм - 28-68 мм. Регулювання висоти зрізу - централізоване, 6-ступеневе. Вага, кг – 19.)
</t>
  </si>
  <si>
    <t xml:space="preserve">Пазл-лх EBA (Покриття для підлоги дитячих кімнат. Розмір 300х300 мм. Набір складається з 6 шт. Вага: 1000 г Матеріал: спінений етиленвінілацетат (EVA))
</t>
  </si>
  <si>
    <t>Блок живлення MEAN WELL (Тип Імпульсний.Тип стабілізації По напрузі. К-сть фаз – 1. Мінімальна вхідна напруга 85.0 (В). Макс. вхідна напруга 264.0 (В). Вихідний струм, не більше 10.0 (А). Вихідна напруга 3.3 (В). Матеріал корпусу метал. Тип індикації Світлодіодна. Тип охолодження Пасивний. Захист від короткого замикання, захист від перевантаження. Габаритні розміри Довжина 99 м. Висота 30мм. Шиина 82 мм. Вага 0,23 кг.)</t>
  </si>
  <si>
    <t xml:space="preserve">Світлодіодна стрічка BIOM Professional BPS-G3-12-5050-60-CW-20 (Колір світла холодний білий, негерметична, Тип світлодіодів SMD5630, Кількість світлодіодів: 60 шт/м, Робоча напруга DC 12 V, Світловий потік: 3000 Lm, Температура світла: 6000 K, Світлова віддача: 50 Lm/W, Кут освітлення, °120, Споживана потужність:24 Вт/м, К-ть метрів в катушці:5 м, Клас захисту:IP20)
 </t>
  </si>
  <si>
    <t xml:space="preserve">Стенд для фотозони (Труба металева нержавійка  хромована в діаметрі 25мм, товщина металу 1мм.+ з'єднаня ( теж хромовані). Каркас укріплений додатковою трубкою по середині для більшої стійкості. Рамка стоїть на 3-х ножках+ додаткове ребро жорсткості. Основа банерне ламіноване полотнище закріплене люверсами та хомутами. На полотнищі зображення логотипів ВКМ та УКФ.) </t>
  </si>
  <si>
    <t>Горщик для квітів (матеріал - бетон. Об’єм чаші - 35 л. Форма кругла, діаметр - 36 см, висота - 42 см)</t>
  </si>
  <si>
    <t>Горщик для квітів Alliance (Матеріал - наповнювач з мінералів та натурального каміння. Форма кругла, діаметр 5 см, висота  42 см)</t>
  </si>
  <si>
    <t>Туя західна Smaragd (Саджанець хвойного дерева)</t>
  </si>
  <si>
    <t>Туя східна Aureanana (Саджанець хвойного дерева)</t>
  </si>
  <si>
    <t>Туя західна Danica (Саджанець хвойного дерева)</t>
  </si>
  <si>
    <t>Самшит звичайний (сажанець декоративного куща)</t>
  </si>
  <si>
    <t>Барбарис Тунберга Diabolicum (сажанець декоративного куща)</t>
  </si>
  <si>
    <t>Барбарис Тунберга Florence (сажанець декоративного куща)</t>
  </si>
  <si>
    <t>Ялівець горизонтальний Blue Chip (саджанець декоративного хвойного куща)</t>
  </si>
  <si>
    <t>Ялина канадська Conica  (Саджанець хвойного дерева)</t>
  </si>
  <si>
    <t>Спірея японська Crispa (Саджанець декоративного квітучого куща)</t>
  </si>
  <si>
    <t>Ялівець горизонтальний Limeglow (Саджанець декоративного хвойного куща)</t>
  </si>
  <si>
    <t>Тис ягідний Elegantissima (Саджанець декоративного куща)</t>
  </si>
  <si>
    <t>Ялівець лускатий Blue Star  (Саджанець декоративного хвойного куща)</t>
  </si>
  <si>
    <t>Туя західна Fastigiata Aurea (Саджанець декоративнго хвойного дерева)</t>
  </si>
  <si>
    <t>Спірея японська Magic Сarpet (Саджанець декоративного квітучого куща)</t>
  </si>
  <si>
    <t>Ялівець скельний Skyrocket  (Саджанець декоративнго хвойного дерева)</t>
  </si>
  <si>
    <t>Тис середній Hillii  (Саджанець декоративного хвойного куща)</t>
  </si>
  <si>
    <t>Субстрат 50 л (Універсальний торф'яний субстрат з  органічнини добавамии, професійними комплексимиі мінеральними добривами, агроперлітом, вапнякові матеріалами, для висаджування декоративних рослин, Кислотність 5,5-6,5 pH)</t>
  </si>
  <si>
    <t>Свічки світлодіодні (Розміри - діаметр 3,5 см, висота 4 см. Виготовлені з білого пластику у вигляді парафінової свічки з вогником. Живлення - три батарейки АА)</t>
  </si>
  <si>
    <t xml:space="preserve">Виготовлення рекламної продукції (виготовлення банера литого - 1*1,7 м, люверси по периметру, рекламного флаєра DL - 100*210мм, Папір 130г*кв.м  крейдований, рекламних візиток - 70*100мм, папір 350г/кв.м крейдований, ручки,олівці, акрилові магніти,круглі значки з логотипами) </t>
  </si>
  <si>
    <t>Монтаж виставкових вітрин (в кількості 12 шт.,кріплення основи вітрини (з ДСП плити, вистою 75 см) до подіуму вітрини (з ДСП плити, обтягнутої тканиною) та з’єднання зі скляним ковпаком. Кріплення світлодіодної стрічки для освітлення експонатів (12 шт.) та з’єднання з блоком живлення (12 шт.). Встановлення на місце експонування.)</t>
  </si>
  <si>
    <t xml:space="preserve">Монтаж кабелю  типу UTP Cat 5E 4PR CCA (проведення  кабелю вита пара UTP с.5Е, nуба (305м) в кількості 3 шт. для підключеня швидкіснго оптоволоконного інтернету)
</t>
  </si>
  <si>
    <t>Доставка рослин (за допомогою вантажівки ЗІЛ доставка саджанців рослинв кількості 550 шт. до місця посадки)</t>
  </si>
  <si>
    <t>Послуги вантажівки ЗіЛ (доставка саджанців дерев - 20 годин роботи)</t>
  </si>
  <si>
    <t>Знімання дерену вручну (ландшафтні послуги  на площу 520 кв.м.)</t>
  </si>
  <si>
    <t>Планування території (планування лндшафтних робіт, розташування насаджень, устелення корою клумб)</t>
  </si>
  <si>
    <t>Чистове рівняння (ландшафтні послуги  на загальну площу 1220 кв.м.)</t>
  </si>
  <si>
    <t>Послуги міні-ескалатора BobCat (для здійснення ландшафтних робіт - 20 годин роботи)</t>
  </si>
  <si>
    <t>Каткування грунту (ландшафтні послуги  за допомогою міні-ескалатора BobCat на загальну площу 1220 кв.м.)</t>
  </si>
  <si>
    <t>Посадкові роботи рослин (ландшафтні послуги з посадки саджанців рослин у грунт)</t>
  </si>
  <si>
    <t>Аудиторські послуги (послуги з перевірки показників фінальної звітності, надання обгрунтованої впевненості щодо достовірності показників звіту про надходження і використання коштів для реалізації проєкту, даним бухгалтерського обліку, підтверджених первинними документами)</t>
  </si>
  <si>
    <t>У зв’язку з  економією коштів за п. 6.60 в сумі 1887,00 грн, п.6.79 в сумі 95,00 грн., п.6.82 в сумі 1612,20 грн., п. 6.86 в сумі 180,00 грн., п.6.87 в сумі 79,80 грн. було  придбано більшу кількість агротканини для посадки декоративних рослин, відповідно до планування посадкових робіт на території дворику. Вартість була обрана згідно найвигіднішої комерційної пропозиції (див.протокол рішення тендерного комітету №90).</t>
  </si>
  <si>
    <t xml:space="preserve">Кора соснова (1шт. - 50л.) (Розмір 30-50 мм, для декорування та удобрення , довговічна деревина не перешкоджає випаровуванню вологи з грунту) </t>
  </si>
  <si>
    <t>У зв’язку з  економією коштів за п.6.39 в сумі 2100,12 грн., п. 6.44 в сумі 85,44 грн., п. 6.46 в сумі 150,00 грн., п.6.48 в сумі  216,08 грн., п.6.56 в сумі 1,36 грн., п.6.65 в сумі 800,00 грн., п.6.73 в сумі 9,20 грн., п.6.82 в сумі 237,80 грн., п.6.87 в сумі 7600,00 грн. було придбано більшу кількість кори соснової для декорування, удобрення рослин, відповідно до планування посадкових робіт на території дворику. Вартість була обрана згідно найвигіднішої комерційної пропозиції (див.протокол рішення тендерного комітету №90).</t>
  </si>
  <si>
    <t xml:space="preserve">У зв’язку з тим, що температура повітря у період планування посіву була менше +15, було мало сонячних днів, а грунт був або мерзлий або занадто мокрий, через опади, нам довелося відмовитись від посіву газону, через що виникла економія коштів, які були в межах 10% спрямовані на п.6.85.
</t>
  </si>
  <si>
    <t xml:space="preserve">У зв’язку з тим, що використання укорінювача могло бути вкрай неефективним через часті дощі, снігопади та подальші відлиги, які провокують вимивання речовини з грунту нам довелося відмовитись від нього, через що виникла економія коштів, які були в межах 10% спрямовані на п.6.84.
</t>
  </si>
  <si>
    <t>У зв’язку з  економією коштів за п.6.60 було придбано більшу кількість субстрату для посадкових робіт, відповідно до планування посадкових робіт на території дворику. Вартість була обрана згідно найвигіднішої комерційної пропозиції (див.протокол рішення тендерного комітету №90).</t>
  </si>
  <si>
    <t>Стілець на рамі  lso plast black K-02 (Колір каркасу:чорний. Матеріал оббивки:пластик. Колір оббивки: чорний. Витримує навантаження до 120 кг.)</t>
  </si>
  <si>
    <t>У зв’язку зі зниженням вартості послуги утворилась економія, яка була в межах 10% використана на п.9.6.</t>
  </si>
  <si>
    <t>У зв’язку з економією коштів за п.9.2 в сумі 7,00 грн., п.9.4 в сумі 25,92 грн., п.9.8 в сумі 0,80 грн., п.9.9 в сумі 4,60 грн., п.9.10 в сумі 1,20 грн. було збільшено вартість послуги перевезення рослин вантажівкою ЗІЛ.</t>
  </si>
  <si>
    <t>У зв’язку зі зниженням вартості послуги утворилась економія, яка була в межах 10%  використана на п.9.1 в сумі 14,08 грн. та п.9.6 в сумі 25,92 грн.</t>
  </si>
  <si>
    <t>У зв’язку зі зниженням вартості послуги утворилась економія, яка була в межах 10%  використана на п.9.1.</t>
  </si>
  <si>
    <t>У зв’язку з тим, що температура повітря у період планування обробки гербіцидом була менше +15, а грунт був або мерзлий або занадто мокрий, через опади, нам довелося відмовитись від  обробки, через що виникла економія коштів, які були в межах 10% спрямовані на п.9.7.</t>
  </si>
  <si>
    <t>У зв’язку з тим, що було закуплено саджанці рослин меншої вартості, ніж було початково заплановано, вартість послуг на їх посадку (35% від вартості рослин) зменшилась, через що виникла економія коштів, які були в межах 10% спрямовані на п.9.1 в сумі 1344,60 грн., п.9.7 в сумі 322,40 грн.</t>
  </si>
  <si>
    <t>У зв’язку з вибором найвигіднішої комерційної пропозиції (див.протокол рішення тендерного комітету №90) утворилась економія, яка була в межах 10%  використана на п.9.6.</t>
  </si>
  <si>
    <t>Після моніторингу ринкових цін було вибрано акустичні колонки іншої марки з кращими характеристиками за тією ж ціною.</t>
  </si>
  <si>
    <t>Після додаткових консультацій та моніторингу ринкових цін було вибрано фотоапарат іншої марки з кращими характеристиками за тією ж ціною.</t>
  </si>
  <si>
    <t>Після моніторингу ринкових цін було вибрано підсилювач звуку іншої марки з кращими характеристиками за тією ж ціною.</t>
  </si>
  <si>
    <t>Після моніторингу ринкових цін було вибрано мікшерний пульт іншої марки з кращими характеристиками за тією ж ціною.</t>
  </si>
  <si>
    <t>Після моніторингу ринкових цін було вибрано проектор іншої марки з кращими характеристиками за тією ж ціною.</t>
  </si>
  <si>
    <t>Провівши спрощену процедуру закупівлі, було обрано пропозицію учасника з бажаними характеристиками та нижчою вартістю за одиницю (див.Звіт про результати проведення процедури закупівлі), через що відбулась економія коштів, які в межах 10% були спрямовані на п.6.80 в сумі 2999,88 грн. та п.6.85 в сумі 2100,12 грн.  Ссилка на проведену закупівлю по лоту: https://prozorro.gov.ua/tender/UA-2020-12-02-012369-b?lot_id=a66dec76689d3261f23df4c30249dc45#lots</t>
  </si>
  <si>
    <t>Аудіокабель 10м Speakon-Speakon (Роз’єми: NEUTRIK, Довжина: 10 м, Січення кабеля: 2,5 кв.мм x2, Діаметр: 7 мм)</t>
  </si>
  <si>
    <t>У зв’язку з вибором оптимального варіанту моделі обігрівача з меншою потужністю, від початково запланованої, вартість якої вдвічі нижча, та зменшенням їх кількості через те, що електрична мережа музею не пристосована до високих навантажень, (таких як одночасне ввімкнення шести обігрівачів на одній території), утворилась економія коштів, які в межах 10% були спрямовані на п. 6.68 в сумі 1990,00 грн., п.6.84 в сумі 1887,00 грн., п.6.88 в сумі 1048,00 грн., п.6.70 в сумі 22075,00 грн., п.6.90 в сумі 15,00 грн.</t>
  </si>
  <si>
    <t>У зв’язку з придбанням товару за меншою вартістю, ніж була запланована у кошторисі, з бажаними характеристиками було вирішено придбати ще один жорсткий диск  потрібний для резервного збереження інформації.</t>
  </si>
  <si>
    <t>У зв’язку з придбанням товару за меншою вартістю з відповідними характеристиками було прийнято рішення придбати на 1 пазл-килимок більше, що дозволить розмістити на них 30 дітей (в кожен набір входить 6 елементів), що відповідає максимальній кількості учасників екскурсійної групи, при проведенні заходу на відкритому повітрі. Економію коштів, що при цьому залишилась, в межах 10% були спрямовані на п.6.85.</t>
  </si>
  <si>
    <t>Оплата праці провідного бухгалтера за період реалізації проєкту здійснювалась у формі премії за листопад (у сумі 5087,00 грн.) та грудень 2020 р. (у сумі 10174,00 грн.) згідно Наказів директора музею та Положення про преміювання музею (див. підтвердні докумени до п.1.1.1).</t>
  </si>
  <si>
    <t>У зв’язку з тим, що відбулася зміна марки  фотоапарата, від початково запланованої, було придбано об’єктив тієї ж марки, що фотоапарат, для відповідності функцій та результату роботи.</t>
  </si>
  <si>
    <t>У зв’язку з тим, що відбулася зміна марки  фотоапарата, від початково запланованої, було придбано акумулятор тієї ж марки, що фотоапарат, для сумісності.</t>
  </si>
  <si>
    <t>У зв’язку з запланованими заходами та концертними виступами виникла потреба в збільшенні кількості мікрофонів до 4 шт., після моніторингу ринкових цін було вибрано мікрофони іншої марки, порівняно з початковою, з кращими характеристиками, що дозволило за заплановані кошти придбати 2 комплекти по 2 мікрофони. (вартість згідно комерційної пропозиції, див.протокол тендерного комітету №102)</t>
  </si>
  <si>
    <t>Марка системного блоку змінилась, від початково запланованої, у зв’язку з вибором цінової пропозиції учасника при проведенні спрощеної процедури закупівлі, товару з відповідними характеристиками (див.Звіт про результати проведення процедури закупівлі). Ссилка на проведену закупівлю: https://prozorro.gov.ua/tender/UA-2020-11-24-001936-a</t>
  </si>
  <si>
    <t>Промоніторивши ціни на стільці з бажаними характеристиками,  було збільшено ціну за одиницю за рахунок економії коштів за п.9.12 в сумі 10000,00 грн. (див.Звіт про результати проведення процедури закупівлі) Ссилка на проведену закупівлю по лоту: https://prozorro.gov.ua/tender/UA-2020-12-02-012369-b?lot_id=8232cdb47fb681061c1d05a74fc811cc#lots</t>
  </si>
  <si>
    <t xml:space="preserve">Через неможливість встановлення великої кількості шатрів від дощу після проведення ланшафтного дизайну, згідно планування території дворика, та встановлення освітлення на території, було прийнято рішення зменшити кількість шатрів до двох, У зв’язку з економією коштів за п.6.55 та провівши моніторинг ринкових цін на шатри, потрібних нам розмірів та якості, було куплено товар більшої вартості за одиницю товару. </t>
  </si>
  <si>
    <t>У зв’язку з придбанням товару за меншою вартістю з потрібними характеристиками відбулась економія коштів, які в межах 10% були спрямовані на п.6.80.</t>
  </si>
  <si>
    <t>У зв’язку з придбанням товару за меншою вартістю, ніж була запланована у кошторисі, з відповідними характеристиками було прийнято рішення придбати на 2 смітники більше, що дозволило оптимально розмістити їх по усіх локаціях території внутрішнього дворику музею. Економію коштів, що при цьому залишилась, в межах 10% були спрямовані на п.6.85.</t>
  </si>
  <si>
    <t>У зв’язку з придбанням товару за меншою вартістю з відповідними характеристиками було прийнято рішення придбати на 2 лопати більше, що дозволить збільшити темпи та продуктивність благоустрою дворика, догляду за ним, в тому числі при проведенні санітарних днів дозволить залучити більшу кількість працівників. Економію коштів, що при цьому залишилась, в межах 10% були спрямовані на п.6.85.</t>
  </si>
  <si>
    <t>У зв’язку з придбанням товару за меншою вартістю з потрібними характеристиками було прийнято рішення придбати на три пари рукавиць більше, через їх швидкозношуваність та для забезпечення більшої кількості працівників при проведенні  благоустрою та дгляду за двориком. Економію коштів, що при цьому залишилась, в межах 10% були спрямовані на п.6.85.</t>
  </si>
  <si>
    <t>У зв’язку зі зменшенням ринкової ціни масок у три рази, у порівнянні з запланованою, та з врахуванням необхідності у засобах захисту працівників та відвідувачів музею, музейного дворика в умовах продовження карантинних обмежень у зв'язку з пандемією COVID-19 було вирішено закупити додатково 2077 шт. масок, за рахунок економії коштів за п.6.87.</t>
  </si>
  <si>
    <t>У зв’язку з економією коштів за п.6.39 в сумі 2999,88 грн., п.6.42 в сумі 400,00 грн., п.6,57 в сумі 89,70 грн., п.6.59 в сумі 8,92 грн.,п.6.66 в сумі 55,50 грн., п.6.84 в сумі 2750,00 грн., п. 6.89 в сумі 4416,00 грн. було закуплено горщики для квітів для розміщення квітів на всій території дворику за дизайнерським концептом, більшої вартості, ніж заплановано кошторисом, з бажаними характеристиками, вибравши найвигіднішу комерційну пропозицію (див.протокол рішення тендерного комітету №90).</t>
  </si>
  <si>
    <t xml:space="preserve">У зв’язку з тим, що закупівля цвяхів шиферних для ландшафтного дизайну була скасована через зміни в плануванні та дизайнерському концепті, утворилась економія коштів, які були в межах 10% спрямовані на п.6.80.
</t>
  </si>
  <si>
    <t>Командою проєкту було вирішено закупити комплект свічок для вечірніх екскурсій з каганцями, у яких може брати участь обмежена кількість відвідувачів та додатковий резервний комплект, а це зменшило потребу у свічках з 96 до 72шт. та дозволило придбати свічки кращої якості за більшу вартість, порівняно із запланованою, за рахунок економії за п.6.60 в сумі 15,00 грн., п.6.47 в сумі 1,00 грн.</t>
  </si>
  <si>
    <t>У зв’язку з економією коштів за п.9.4 в сумі 14,08 грн., п.9.5 в сумі 800,00 грн., п.9.14 в сумі 1344,60 грн.було виготовлено більшу кількість рекламної продукції, що дозволить дізнатись про відкриття нової локації, культурнго простору, такої як наш музений дворик та заходи, що будуть відбуватись більшій кількості потенційних відвідувачів (див.Змістовий звіт п.11 розділу ІІ)</t>
  </si>
  <si>
    <t>У зв’язку з економією коштів за п.9.11 в сумі 6101,00 грн., п.9.12 в сумі 2896,60 грн., п.9.14 в сумі 322,40 грн. було збільшено вартість послуг знімання дерену вручну на території дворика площею 520 кв.м., відповідно до планування посадкових робіт на території дворику  (порівняно з 300 кв.м запланованими початково у кошторисі). Вартість послуги обрана поміж 3 комерційних пропозицій (див.протокол рішення тендерного комітету №90)</t>
  </si>
  <si>
    <t>Провідний бухгалтер</t>
  </si>
  <si>
    <t>Марач Л.М.</t>
  </si>
  <si>
    <t>Агротканина (матеріал - поліпропиленові філаментаровані волокна. колір - чорний, наявність розмітки - квадрати 15 х15 см зеленою ниткою. щільність - 100 г/м.кв. довжина рулону - 100 м., ширина 4,2 м, термін служби - від 6 років, має рівномірну щільність)</t>
  </si>
  <si>
    <t xml:space="preserve">За рахунок економії коштів за п.6.28 в сумі 1640,00 грн., за п.6.37 в сумі 384,00 грн., п.6.60 в сумі 22075,00 грн., п.6.62 в сумі 1,00 грн. та у зв’язку зі змінами в плануванні ландшафту дворика, було проведено зрізання дерев, що зробило неможливим закріплення звичайних тканинних гамаків, тому була обрана альтернатива - підвісні крісла-гамаки, які мають власне кріплення, є міцнішими, витримують до 120 кг ваги, є естетично привабливішими та підійдуть для відпочинку відвідувачів дворика. </t>
  </si>
  <si>
    <t>У процесі закупівлі аудіотехніки було прийнято рішення придбати 2 аудіокабелі по 10 м для підключення аудіо-колонок з відповідними характеристиками, що є оптимальним варіантом для забезпечення проведення заходів, при цьому загальна вартість даної статті витрат не змінилась. Вартість була обрана серед 3 комерційних пропозицій постачальників (див.протокол рішення тендерного комітету №102).</t>
  </si>
  <si>
    <t>Облаштування агротканиною і корою (ландшафтні послуги та декорування клумб)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</si>
</sst>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
    <numFmt numFmtId="165" formatCode="#,##0.00_ ;[Red]\-#,##0.00\ "/>
    <numFmt numFmtId="166" formatCode="_-* #,##0.00\ _₴_-;\-* #,##0.00\ _₴_-;_-* &quot;-&quot;??\ _₴_-;_-@"/>
    <numFmt numFmtId="167" formatCode="_-* #,##0.00_-;\-* #,##0.00_-;_-* &quot;-&quot;??_-;_-@"/>
    <numFmt numFmtId="168" formatCode="#,##0_ ;\-#,##0\ "/>
    <numFmt numFmtId="169" formatCode="#,##0.00_ ;\-#,##0.00\ "/>
  </numFmts>
  <fonts count="35" x14ac:knownFonts="1">
    <font>
      <sz val="11"/>
      <color theme="1"/>
      <name val="Arial"/>
    </font>
    <font>
      <sz val="11"/>
      <color theme="1"/>
      <name val="Calibri"/>
    </font>
    <font>
      <b/>
      <sz val="11"/>
      <color theme="1"/>
      <name val="Calibri"/>
    </font>
    <font>
      <b/>
      <sz val="12"/>
      <color rgb="FF000000"/>
      <name val="Arial"/>
    </font>
    <font>
      <b/>
      <sz val="10"/>
      <color theme="1"/>
      <name val="Arial"/>
    </font>
    <font>
      <sz val="10"/>
      <color theme="1"/>
      <name val="Arial"/>
    </font>
    <font>
      <b/>
      <sz val="10"/>
      <color rgb="FF000000"/>
      <name val="Arial"/>
    </font>
    <font>
      <sz val="11"/>
      <name val="Arial"/>
    </font>
    <font>
      <b/>
      <sz val="12"/>
      <color theme="1"/>
      <name val="Arial"/>
    </font>
    <font>
      <sz val="12"/>
      <color theme="1"/>
      <name val="Arial"/>
    </font>
    <font>
      <sz val="12"/>
      <color theme="1"/>
      <name val="Calibri"/>
    </font>
    <font>
      <b/>
      <i/>
      <sz val="12"/>
      <color theme="1"/>
      <name val="Arial"/>
    </font>
    <font>
      <sz val="10"/>
      <color rgb="FFFF0000"/>
      <name val="Arial"/>
    </font>
    <font>
      <b/>
      <sz val="11"/>
      <color theme="1"/>
      <name val="Arial"/>
    </font>
    <font>
      <b/>
      <sz val="11"/>
      <color rgb="FF000000"/>
      <name val="Arial"/>
    </font>
    <font>
      <vertAlign val="subscript"/>
      <sz val="11"/>
      <color theme="1"/>
      <name val="Calibri"/>
    </font>
    <font>
      <vertAlign val="subscript"/>
      <sz val="11"/>
      <color theme="1"/>
      <name val="Calibri"/>
    </font>
    <font>
      <vertAlign val="subscript"/>
      <sz val="11"/>
      <color theme="1"/>
      <name val="Calibri"/>
    </font>
    <font>
      <vertAlign val="subscript"/>
      <sz val="10"/>
      <color theme="1"/>
      <name val="Arial"/>
    </font>
    <font>
      <vertAlign val="subscript"/>
      <sz val="11"/>
      <color theme="1"/>
      <name val="Calibri"/>
    </font>
    <font>
      <vertAlign val="subscript"/>
      <sz val="11"/>
      <color theme="1"/>
      <name val="Calibri"/>
    </font>
    <font>
      <i/>
      <sz val="11"/>
      <color theme="1"/>
      <name val="Calibri"/>
    </font>
    <font>
      <b/>
      <sz val="14"/>
      <color theme="1"/>
      <name val="Calibri"/>
    </font>
    <font>
      <vertAlign val="superscript"/>
      <sz val="14"/>
      <color theme="1"/>
      <name val="Calibri"/>
    </font>
    <font>
      <i/>
      <sz val="10"/>
      <color theme="1"/>
      <name val="Calibri"/>
    </font>
    <font>
      <sz val="10"/>
      <color theme="1"/>
      <name val="Arial"/>
      <family val="2"/>
      <charset val="204"/>
    </font>
    <font>
      <b/>
      <sz val="12"/>
      <color theme="1"/>
      <name val="Arial"/>
      <family val="2"/>
      <charset val="204"/>
    </font>
    <font>
      <sz val="10"/>
      <color indexed="8"/>
      <name val="Arial"/>
      <family val="2"/>
      <charset val="204"/>
    </font>
    <font>
      <sz val="10"/>
      <color rgb="FFFF0000"/>
      <name val="Arial"/>
      <family val="2"/>
      <charset val="204"/>
    </font>
    <font>
      <b/>
      <sz val="10"/>
      <color theme="1"/>
      <name val="Arial"/>
      <family val="2"/>
      <charset val="204"/>
    </font>
    <font>
      <sz val="10"/>
      <name val="Arial"/>
      <family val="2"/>
      <charset val="204"/>
    </font>
    <font>
      <b/>
      <sz val="10"/>
      <name val="Arial"/>
      <family val="2"/>
      <charset val="204"/>
    </font>
    <font>
      <sz val="10"/>
      <color rgb="FF000000"/>
      <name val="Arial"/>
      <family val="2"/>
      <charset val="204"/>
    </font>
    <font>
      <b/>
      <sz val="10"/>
      <color rgb="FF000000"/>
      <name val="Arial"/>
      <family val="2"/>
      <charset val="204"/>
    </font>
    <font>
      <sz val="12"/>
      <color theme="1"/>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theme="0"/>
        <bgColor indexed="64"/>
      </patternFill>
    </fill>
  </fills>
  <borders count="114">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double">
        <color indexed="64"/>
      </right>
      <top/>
      <bottom style="thin">
        <color rgb="FF000000"/>
      </bottom>
      <diagonal/>
    </border>
    <border>
      <left style="thin">
        <color rgb="FF000000"/>
      </left>
      <right style="double">
        <color indexed="64"/>
      </right>
      <top style="medium">
        <color rgb="FF000000"/>
      </top>
      <bottom style="medium">
        <color rgb="FF000000"/>
      </bottom>
      <diagonal/>
    </border>
    <border>
      <left style="medium">
        <color rgb="FF000000"/>
      </left>
      <right style="medium">
        <color rgb="FF000000"/>
      </right>
      <top style="medium">
        <color rgb="FF000000"/>
      </top>
      <bottom style="thick">
        <color indexed="64"/>
      </bottom>
      <diagonal/>
    </border>
    <border>
      <left style="medium">
        <color rgb="FF000000"/>
      </left>
      <right/>
      <top style="medium">
        <color rgb="FF000000"/>
      </top>
      <bottom style="thick">
        <color indexed="64"/>
      </bottom>
      <diagonal/>
    </border>
    <border>
      <left/>
      <right/>
      <top style="medium">
        <color rgb="FF000000"/>
      </top>
      <bottom style="thick">
        <color indexed="64"/>
      </bottom>
      <diagonal/>
    </border>
    <border>
      <left/>
      <right style="medium">
        <color rgb="FF000000"/>
      </right>
      <top style="medium">
        <color rgb="FF000000"/>
      </top>
      <bottom style="thick">
        <color indexed="64"/>
      </bottom>
      <diagonal/>
    </border>
    <border>
      <left style="medium">
        <color rgb="FF000000"/>
      </left>
      <right style="thin">
        <color rgb="FF000000"/>
      </right>
      <top style="medium">
        <color rgb="FF000000"/>
      </top>
      <bottom style="thick">
        <color indexed="64"/>
      </bottom>
      <diagonal/>
    </border>
    <border>
      <left style="thin">
        <color indexed="64"/>
      </left>
      <right style="medium">
        <color rgb="FF000000"/>
      </right>
      <top style="thin">
        <color indexed="64"/>
      </top>
      <bottom style="thin">
        <color indexed="64"/>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thin">
        <color indexed="64"/>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ck">
        <color indexed="64"/>
      </left>
      <right style="thin">
        <color indexed="64"/>
      </right>
      <top style="thick">
        <color indexed="64"/>
      </top>
      <bottom style="thin">
        <color indexed="64"/>
      </bottom>
      <diagonal/>
    </border>
    <border>
      <left style="double">
        <color indexed="64"/>
      </left>
      <right style="medium">
        <color rgb="FF000000"/>
      </right>
      <top style="thin">
        <color rgb="FF000000"/>
      </top>
      <bottom style="thin">
        <color indexed="64"/>
      </bottom>
      <diagonal/>
    </border>
    <border>
      <left style="medium">
        <color rgb="FF000000"/>
      </left>
      <right style="double">
        <color indexed="64"/>
      </right>
      <top style="thin">
        <color rgb="FF000000"/>
      </top>
      <bottom style="thin">
        <color indexed="64"/>
      </bottom>
      <diagonal/>
    </border>
    <border>
      <left style="thin">
        <color indexed="64"/>
      </left>
      <right style="medium">
        <color indexed="64"/>
      </right>
      <top style="thick">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thin">
        <color rgb="FF000000"/>
      </top>
      <bottom style="medium">
        <color indexed="64"/>
      </bottom>
      <diagonal/>
    </border>
    <border>
      <left/>
      <right/>
      <top/>
      <bottom style="medium">
        <color indexed="64"/>
      </bottom>
      <diagonal/>
    </border>
    <border>
      <left style="thin">
        <color indexed="64"/>
      </left>
      <right style="medium">
        <color rgb="FF000000"/>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right style="thin">
        <color rgb="FF000000"/>
      </right>
      <top style="medium">
        <color rgb="FF000000"/>
      </top>
      <bottom style="medium">
        <color indexed="64"/>
      </bottom>
      <diagonal/>
    </border>
  </borders>
  <cellStyleXfs count="1">
    <xf numFmtId="0" fontId="0" fillId="0" borderId="0"/>
  </cellStyleXfs>
  <cellXfs count="340">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3" fillId="0" borderId="0" xfId="0" applyFont="1" applyAlignment="1">
      <alignment horizontal="center" vertical="center" wrapText="1"/>
    </xf>
    <xf numFmtId="0" fontId="1" fillId="0" borderId="0" xfId="0" applyFont="1" applyAlignment="1">
      <alignment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1" fillId="0" borderId="0" xfId="0" applyFont="1" applyAlignment="1">
      <alignment horizontal="center" wrapText="1"/>
    </xf>
    <xf numFmtId="3" fontId="4" fillId="2" borderId="11"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0" fontId="4" fillId="3" borderId="15" xfId="0" applyFont="1" applyFill="1" applyBorder="1" applyAlignment="1">
      <alignment vertical="center" wrapText="1"/>
    </xf>
    <xf numFmtId="0" fontId="4" fillId="3" borderId="16" xfId="0"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8" fillId="4" borderId="19" xfId="0" applyFont="1" applyFill="1" applyBorder="1" applyAlignment="1">
      <alignment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vertical="top" wrapText="1"/>
    </xf>
    <xf numFmtId="165" fontId="9" fillId="4" borderId="22" xfId="0" applyNumberFormat="1" applyFont="1" applyFill="1" applyBorder="1" applyAlignment="1">
      <alignment vertical="top" wrapText="1"/>
    </xf>
    <xf numFmtId="3" fontId="9" fillId="4" borderId="19" xfId="0" applyNumberFormat="1" applyFont="1" applyFill="1" applyBorder="1" applyAlignment="1">
      <alignment vertical="top" wrapText="1"/>
    </xf>
    <xf numFmtId="4" fontId="9" fillId="4" borderId="20" xfId="0" applyNumberFormat="1" applyFont="1" applyFill="1" applyBorder="1" applyAlignment="1">
      <alignment vertical="top" wrapText="1"/>
    </xf>
    <xf numFmtId="4" fontId="9" fillId="4" borderId="21" xfId="0" applyNumberFormat="1" applyFont="1" applyFill="1" applyBorder="1" applyAlignment="1">
      <alignment horizontal="right" vertical="top" wrapText="1"/>
    </xf>
    <xf numFmtId="0" fontId="9" fillId="4" borderId="23" xfId="0" applyFont="1" applyFill="1" applyBorder="1" applyAlignment="1">
      <alignment vertical="top" wrapText="1"/>
    </xf>
    <xf numFmtId="0" fontId="10" fillId="0" borderId="0" xfId="0" applyFont="1" applyAlignment="1">
      <alignment vertical="top" wrapText="1"/>
    </xf>
    <xf numFmtId="166" fontId="4" fillId="0" borderId="24" xfId="0" applyNumberFormat="1" applyFont="1" applyBorder="1" applyAlignment="1">
      <alignment vertical="center" wrapText="1"/>
    </xf>
    <xf numFmtId="49" fontId="4" fillId="0" borderId="25" xfId="0" applyNumberFormat="1" applyFont="1" applyBorder="1" applyAlignment="1">
      <alignment horizontal="center" vertical="center" wrapText="1"/>
    </xf>
    <xf numFmtId="166" fontId="5" fillId="0" borderId="26" xfId="0" applyNumberFormat="1" applyFont="1" applyBorder="1" applyAlignment="1">
      <alignment vertical="center" wrapText="1"/>
    </xf>
    <xf numFmtId="166" fontId="5" fillId="0" borderId="27"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3" xfId="0" applyNumberFormat="1" applyFont="1" applyBorder="1" applyAlignment="1">
      <alignment horizontal="right" vertical="center" wrapText="1"/>
    </xf>
    <xf numFmtId="0" fontId="5" fillId="0" borderId="28" xfId="0" applyFont="1" applyBorder="1" applyAlignment="1">
      <alignment vertical="center" wrapText="1"/>
    </xf>
    <xf numFmtId="167" fontId="11" fillId="4" borderId="29" xfId="0" applyNumberFormat="1" applyFont="1" applyFill="1" applyBorder="1" applyAlignment="1">
      <alignment vertical="top"/>
    </xf>
    <xf numFmtId="167" fontId="8" fillId="4" borderId="30" xfId="0" applyNumberFormat="1" applyFont="1" applyFill="1" applyBorder="1" applyAlignment="1">
      <alignment horizontal="center" vertical="top"/>
    </xf>
    <xf numFmtId="167" fontId="8" fillId="4" borderId="30" xfId="0" applyNumberFormat="1" applyFont="1" applyFill="1" applyBorder="1" applyAlignment="1">
      <alignment vertical="top"/>
    </xf>
    <xf numFmtId="167" fontId="8" fillId="4" borderId="31" xfId="0" applyNumberFormat="1" applyFont="1" applyFill="1" applyBorder="1" applyAlignment="1">
      <alignment vertical="top"/>
    </xf>
    <xf numFmtId="3" fontId="8" fillId="4" borderId="32" xfId="0" applyNumberFormat="1" applyFont="1" applyFill="1" applyBorder="1" applyAlignment="1">
      <alignment vertical="top"/>
    </xf>
    <xf numFmtId="4" fontId="8" fillId="4" borderId="33" xfId="0" applyNumberFormat="1" applyFont="1" applyFill="1" applyBorder="1" applyAlignment="1">
      <alignment vertical="top"/>
    </xf>
    <xf numFmtId="4" fontId="8" fillId="4" borderId="34" xfId="0" applyNumberFormat="1" applyFont="1" applyFill="1" applyBorder="1" applyAlignment="1">
      <alignment horizontal="right" vertical="top"/>
    </xf>
    <xf numFmtId="0" fontId="5" fillId="4" borderId="35"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5" xfId="0" applyFont="1" applyFill="1" applyBorder="1" applyAlignment="1">
      <alignment vertical="top" wrapText="1"/>
    </xf>
    <xf numFmtId="0" fontId="8" fillId="4" borderId="16" xfId="0" applyFont="1" applyFill="1" applyBorder="1" applyAlignment="1">
      <alignment horizontal="center" vertical="top" wrapText="1"/>
    </xf>
    <xf numFmtId="0" fontId="8" fillId="4" borderId="17" xfId="0" applyFont="1" applyFill="1" applyBorder="1" applyAlignment="1">
      <alignment vertical="top" wrapText="1"/>
    </xf>
    <xf numFmtId="165" fontId="9" fillId="4" borderId="36" xfId="0" applyNumberFormat="1" applyFont="1" applyFill="1" applyBorder="1" applyAlignment="1">
      <alignment vertical="top" wrapText="1"/>
    </xf>
    <xf numFmtId="3" fontId="9" fillId="4" borderId="15" xfId="0" applyNumberFormat="1" applyFont="1" applyFill="1" applyBorder="1" applyAlignment="1">
      <alignment vertical="top" wrapText="1"/>
    </xf>
    <xf numFmtId="4" fontId="9" fillId="4" borderId="16" xfId="0" applyNumberFormat="1" applyFont="1" applyFill="1" applyBorder="1" applyAlignment="1">
      <alignment vertical="top" wrapText="1"/>
    </xf>
    <xf numFmtId="4" fontId="9" fillId="4" borderId="17" xfId="0" applyNumberFormat="1" applyFont="1" applyFill="1" applyBorder="1" applyAlignment="1">
      <alignment horizontal="right" vertical="top" wrapText="1"/>
    </xf>
    <xf numFmtId="0" fontId="9" fillId="4" borderId="18" xfId="0" applyFont="1" applyFill="1" applyBorder="1" applyAlignment="1">
      <alignment vertical="top" wrapText="1"/>
    </xf>
    <xf numFmtId="166" fontId="4" fillId="5" borderId="37" xfId="0" applyNumberFormat="1" applyFont="1" applyFill="1" applyBorder="1" applyAlignment="1">
      <alignment vertical="center" wrapText="1"/>
    </xf>
    <xf numFmtId="49" fontId="4" fillId="5" borderId="36" xfId="0" applyNumberFormat="1" applyFont="1" applyFill="1" applyBorder="1" applyAlignment="1">
      <alignment horizontal="center" vertical="center" wrapText="1"/>
    </xf>
    <xf numFmtId="166" fontId="4" fillId="5" borderId="38" xfId="0" applyNumberFormat="1" applyFont="1" applyFill="1" applyBorder="1" applyAlignment="1">
      <alignment horizontal="center" vertical="center" wrapText="1"/>
    </xf>
    <xf numFmtId="3" fontId="4" fillId="5" borderId="38" xfId="0" applyNumberFormat="1" applyFont="1" applyFill="1" applyBorder="1" applyAlignment="1">
      <alignment horizontal="center" vertical="center" wrapText="1"/>
    </xf>
    <xf numFmtId="4" fontId="4" fillId="5" borderId="38" xfId="0" applyNumberFormat="1" applyFont="1" applyFill="1" applyBorder="1" applyAlignment="1">
      <alignment horizontal="center" vertical="center" wrapText="1"/>
    </xf>
    <xf numFmtId="4" fontId="4" fillId="5" borderId="38" xfId="0" applyNumberFormat="1" applyFont="1" applyFill="1" applyBorder="1" applyAlignment="1">
      <alignment horizontal="right" vertical="center" wrapText="1"/>
    </xf>
    <xf numFmtId="0" fontId="4" fillId="5" borderId="18" xfId="0" applyFont="1" applyFill="1" applyBorder="1" applyAlignment="1">
      <alignment vertical="center" wrapText="1"/>
    </xf>
    <xf numFmtId="0" fontId="2" fillId="0" borderId="0" xfId="0" applyFont="1" applyAlignment="1">
      <alignment vertical="center" wrapText="1"/>
    </xf>
    <xf numFmtId="166" fontId="4" fillId="5" borderId="29" xfId="0" applyNumberFormat="1" applyFont="1" applyFill="1" applyBorder="1" applyAlignment="1">
      <alignment vertical="center" wrapText="1"/>
    </xf>
    <xf numFmtId="49" fontId="4" fillId="5" borderId="31" xfId="0" applyNumberFormat="1" applyFont="1" applyFill="1" applyBorder="1" applyAlignment="1">
      <alignment horizontal="center" vertical="center" wrapText="1"/>
    </xf>
    <xf numFmtId="166" fontId="4" fillId="5" borderId="30" xfId="0" applyNumberFormat="1" applyFont="1" applyFill="1" applyBorder="1" applyAlignment="1">
      <alignment horizontal="center" vertical="center" wrapText="1"/>
    </xf>
    <xf numFmtId="3" fontId="4" fillId="5" borderId="30" xfId="0" applyNumberFormat="1" applyFont="1" applyFill="1" applyBorder="1" applyAlignment="1">
      <alignment horizontal="center" vertical="center" wrapText="1"/>
    </xf>
    <xf numFmtId="4" fontId="4" fillId="5" borderId="30" xfId="0" applyNumberFormat="1" applyFont="1" applyFill="1" applyBorder="1" applyAlignment="1">
      <alignment horizontal="center" vertical="center" wrapText="1"/>
    </xf>
    <xf numFmtId="4" fontId="4" fillId="5" borderId="39" xfId="0" applyNumberFormat="1" applyFont="1" applyFill="1" applyBorder="1" applyAlignment="1">
      <alignment horizontal="right" vertical="center" wrapText="1"/>
    </xf>
    <xf numFmtId="0" fontId="4" fillId="5" borderId="40" xfId="0" applyFont="1" applyFill="1" applyBorder="1" applyAlignment="1">
      <alignment vertical="center" wrapText="1"/>
    </xf>
    <xf numFmtId="166" fontId="4" fillId="0" borderId="41" xfId="0" applyNumberFormat="1" applyFont="1" applyBorder="1" applyAlignment="1">
      <alignment vertical="top" wrapText="1"/>
    </xf>
    <xf numFmtId="49" fontId="4" fillId="0" borderId="42" xfId="0" applyNumberFormat="1" applyFont="1" applyBorder="1" applyAlignment="1">
      <alignment horizontal="center" vertical="top" wrapText="1"/>
    </xf>
    <xf numFmtId="166" fontId="5" fillId="0" borderId="43" xfId="0" applyNumberFormat="1" applyFont="1" applyBorder="1" applyAlignment="1">
      <alignment vertical="top" wrapText="1"/>
    </xf>
    <xf numFmtId="166" fontId="5" fillId="0" borderId="42" xfId="0" applyNumberFormat="1" applyFont="1" applyBorder="1" applyAlignment="1">
      <alignment horizontal="center" vertical="top" wrapText="1"/>
    </xf>
    <xf numFmtId="3" fontId="5" fillId="0" borderId="44" xfId="0" applyNumberFormat="1" applyFont="1" applyBorder="1" applyAlignment="1">
      <alignment horizontal="center" vertical="top" wrapText="1"/>
    </xf>
    <xf numFmtId="4" fontId="5" fillId="0" borderId="45" xfId="0" applyNumberFormat="1" applyFont="1" applyBorder="1" applyAlignment="1">
      <alignment horizontal="center" vertical="top" wrapText="1"/>
    </xf>
    <xf numFmtId="4" fontId="5" fillId="0" borderId="46" xfId="0" applyNumberFormat="1" applyFont="1" applyBorder="1" applyAlignment="1">
      <alignment horizontal="right" vertical="top" wrapText="1"/>
    </xf>
    <xf numFmtId="0" fontId="5" fillId="0" borderId="43" xfId="0" applyFont="1" applyBorder="1" applyAlignment="1">
      <alignment vertical="top" wrapText="1"/>
    </xf>
    <xf numFmtId="166" fontId="4" fillId="0" borderId="27" xfId="0" applyNumberFormat="1" applyFont="1" applyBorder="1" applyAlignment="1">
      <alignment vertical="top" wrapText="1"/>
    </xf>
    <xf numFmtId="49" fontId="4" fillId="0" borderId="47" xfId="0" applyNumberFormat="1" applyFont="1" applyBorder="1" applyAlignment="1">
      <alignment horizontal="center" vertical="top" wrapText="1"/>
    </xf>
    <xf numFmtId="166" fontId="4" fillId="0" borderId="48" xfId="0" applyNumberFormat="1" applyFont="1" applyBorder="1" applyAlignment="1">
      <alignment vertical="top" wrapText="1"/>
    </xf>
    <xf numFmtId="49" fontId="4" fillId="0" borderId="49" xfId="0" applyNumberFormat="1" applyFont="1" applyBorder="1" applyAlignment="1">
      <alignment horizontal="center" vertical="top" wrapText="1"/>
    </xf>
    <xf numFmtId="166" fontId="5" fillId="0" borderId="50" xfId="0" applyNumberFormat="1" applyFont="1" applyBorder="1" applyAlignment="1">
      <alignment vertical="top" wrapText="1"/>
    </xf>
    <xf numFmtId="166" fontId="5" fillId="0" borderId="51" xfId="0" applyNumberFormat="1" applyFont="1" applyBorder="1" applyAlignment="1">
      <alignment horizontal="center" vertical="top" wrapText="1"/>
    </xf>
    <xf numFmtId="3" fontId="5" fillId="0" borderId="52" xfId="0" applyNumberFormat="1" applyFont="1" applyBorder="1" applyAlignment="1">
      <alignment horizontal="center" vertical="top" wrapText="1"/>
    </xf>
    <xf numFmtId="4" fontId="5" fillId="0" borderId="53" xfId="0" applyNumberFormat="1" applyFont="1" applyBorder="1" applyAlignment="1">
      <alignment horizontal="center" vertical="top" wrapText="1"/>
    </xf>
    <xf numFmtId="4" fontId="5" fillId="0" borderId="54" xfId="0" applyNumberFormat="1" applyFont="1" applyBorder="1" applyAlignment="1">
      <alignment horizontal="right" vertical="top" wrapText="1"/>
    </xf>
    <xf numFmtId="0" fontId="5" fillId="0" borderId="50" xfId="0" applyFont="1" applyBorder="1" applyAlignment="1">
      <alignment vertical="top" wrapText="1"/>
    </xf>
    <xf numFmtId="166" fontId="4" fillId="6" borderId="59" xfId="0" applyNumberFormat="1" applyFont="1" applyFill="1" applyBorder="1" applyAlignment="1">
      <alignment vertical="center"/>
    </xf>
    <xf numFmtId="49" fontId="4" fillId="6" borderId="39" xfId="0" applyNumberFormat="1" applyFont="1" applyFill="1" applyBorder="1" applyAlignment="1">
      <alignment horizontal="center" vertical="center"/>
    </xf>
    <xf numFmtId="166" fontId="5" fillId="6" borderId="60" xfId="0" applyNumberFormat="1" applyFont="1" applyFill="1" applyBorder="1" applyAlignment="1">
      <alignment vertical="center"/>
    </xf>
    <xf numFmtId="166" fontId="5" fillId="6" borderId="31" xfId="0" applyNumberFormat="1" applyFont="1" applyFill="1" applyBorder="1" applyAlignment="1">
      <alignment horizontal="center" vertical="center" wrapText="1"/>
    </xf>
    <xf numFmtId="3" fontId="5" fillId="6" borderId="59" xfId="0" applyNumberFormat="1" applyFont="1" applyFill="1" applyBorder="1" applyAlignment="1">
      <alignment horizontal="center" vertical="center" wrapText="1"/>
    </xf>
    <xf numFmtId="4" fontId="5" fillId="6" borderId="39" xfId="0" applyNumberFormat="1" applyFont="1" applyFill="1" applyBorder="1" applyAlignment="1">
      <alignment horizontal="center" vertical="center" wrapText="1"/>
    </xf>
    <xf numFmtId="4" fontId="5" fillId="6" borderId="60" xfId="0" applyNumberFormat="1" applyFont="1" applyFill="1" applyBorder="1" applyAlignment="1">
      <alignment horizontal="right" vertical="center" wrapText="1"/>
    </xf>
    <xf numFmtId="0" fontId="5" fillId="6" borderId="40" xfId="0" applyFont="1" applyFill="1" applyBorder="1" applyAlignment="1">
      <alignment vertical="center" wrapText="1"/>
    </xf>
    <xf numFmtId="4" fontId="4" fillId="5" borderId="30" xfId="0" applyNumberFormat="1" applyFont="1" applyFill="1" applyBorder="1" applyAlignment="1">
      <alignment horizontal="right" vertical="center" wrapText="1"/>
    </xf>
    <xf numFmtId="49" fontId="4" fillId="0" borderId="61" xfId="0" applyNumberFormat="1" applyFont="1" applyBorder="1" applyAlignment="1">
      <alignment horizontal="center" vertical="top" wrapText="1"/>
    </xf>
    <xf numFmtId="4" fontId="12" fillId="0" borderId="45" xfId="0" applyNumberFormat="1" applyFont="1" applyBorder="1" applyAlignment="1">
      <alignment horizontal="center" vertical="top" wrapText="1"/>
    </xf>
    <xf numFmtId="167" fontId="5" fillId="0" borderId="62" xfId="0" applyNumberFormat="1" applyFont="1" applyBorder="1" applyAlignment="1">
      <alignment vertical="top" wrapText="1"/>
    </xf>
    <xf numFmtId="166" fontId="6" fillId="5" borderId="29" xfId="0" applyNumberFormat="1" applyFont="1" applyFill="1" applyBorder="1" applyAlignment="1">
      <alignment vertical="center" wrapText="1"/>
    </xf>
    <xf numFmtId="167" fontId="5" fillId="0" borderId="25" xfId="0" applyNumberFormat="1" applyFont="1" applyBorder="1" applyAlignment="1">
      <alignment vertical="top" wrapText="1"/>
    </xf>
    <xf numFmtId="167" fontId="5" fillId="0" borderId="63" xfId="0" applyNumberFormat="1" applyFont="1" applyBorder="1" applyAlignment="1">
      <alignment vertical="top" wrapText="1"/>
    </xf>
    <xf numFmtId="166" fontId="6" fillId="6" borderId="59" xfId="0" applyNumberFormat="1" applyFont="1" applyFill="1" applyBorder="1" applyAlignment="1">
      <alignment vertical="center"/>
    </xf>
    <xf numFmtId="167" fontId="5" fillId="0" borderId="62" xfId="0" applyNumberFormat="1" applyFont="1" applyBorder="1" applyAlignment="1">
      <alignment horizontal="left" vertical="top" wrapText="1"/>
    </xf>
    <xf numFmtId="167" fontId="5" fillId="0" borderId="64" xfId="0" applyNumberFormat="1" applyFont="1" applyBorder="1" applyAlignment="1">
      <alignment horizontal="left" vertical="top" wrapText="1"/>
    </xf>
    <xf numFmtId="49" fontId="4" fillId="6" borderId="16" xfId="0" applyNumberFormat="1" applyFont="1" applyFill="1" applyBorder="1" applyAlignment="1">
      <alignment horizontal="center" vertical="center"/>
    </xf>
    <xf numFmtId="49" fontId="13" fillId="5" borderId="31" xfId="0" applyNumberFormat="1" applyFont="1" applyFill="1" applyBorder="1" applyAlignment="1">
      <alignment horizontal="center" wrapText="1"/>
    </xf>
    <xf numFmtId="166" fontId="14" fillId="5" borderId="65" xfId="0" applyNumberFormat="1" applyFont="1" applyFill="1" applyBorder="1" applyAlignment="1">
      <alignment wrapText="1"/>
    </xf>
    <xf numFmtId="166" fontId="5" fillId="0" borderId="43" xfId="0" applyNumberFormat="1" applyFont="1" applyBorder="1" applyAlignment="1">
      <alignment horizontal="center" vertical="top" wrapText="1"/>
    </xf>
    <xf numFmtId="49" fontId="4" fillId="6" borderId="70" xfId="0" applyNumberFormat="1" applyFont="1" applyFill="1" applyBorder="1" applyAlignment="1">
      <alignment horizontal="center" vertical="center"/>
    </xf>
    <xf numFmtId="166" fontId="5" fillId="6" borderId="34" xfId="0" applyNumberFormat="1" applyFont="1" applyFill="1" applyBorder="1" applyAlignment="1">
      <alignment vertical="center"/>
    </xf>
    <xf numFmtId="49" fontId="14" fillId="5" borderId="36" xfId="0" applyNumberFormat="1" applyFont="1" applyFill="1" applyBorder="1" applyAlignment="1">
      <alignment horizontal="center" wrapText="1"/>
    </xf>
    <xf numFmtId="49" fontId="4" fillId="6" borderId="33" xfId="0" applyNumberFormat="1" applyFont="1" applyFill="1" applyBorder="1" applyAlignment="1">
      <alignment horizontal="center" vertical="center"/>
    </xf>
    <xf numFmtId="166" fontId="11" fillId="4" borderId="59" xfId="0" applyNumberFormat="1" applyFont="1" applyFill="1" applyBorder="1" applyAlignment="1">
      <alignment vertical="top"/>
    </xf>
    <xf numFmtId="166" fontId="8" fillId="4" borderId="39" xfId="0" applyNumberFormat="1" applyFont="1" applyFill="1" applyBorder="1" applyAlignment="1">
      <alignment horizontal="center" vertical="top"/>
    </xf>
    <xf numFmtId="166" fontId="8" fillId="4" borderId="60" xfId="0" applyNumberFormat="1" applyFont="1" applyFill="1" applyBorder="1" applyAlignment="1">
      <alignment vertical="top"/>
    </xf>
    <xf numFmtId="166" fontId="8" fillId="4" borderId="31" xfId="0" applyNumberFormat="1" applyFont="1" applyFill="1" applyBorder="1" applyAlignment="1">
      <alignment vertical="top"/>
    </xf>
    <xf numFmtId="3" fontId="8" fillId="4" borderId="59" xfId="0" applyNumberFormat="1" applyFont="1" applyFill="1" applyBorder="1" applyAlignment="1">
      <alignment vertical="top"/>
    </xf>
    <xf numFmtId="4" fontId="8" fillId="4" borderId="39" xfId="0" applyNumberFormat="1" applyFont="1" applyFill="1" applyBorder="1" applyAlignment="1">
      <alignment vertical="top"/>
    </xf>
    <xf numFmtId="4" fontId="8" fillId="4" borderId="60" xfId="0" applyNumberFormat="1" applyFont="1" applyFill="1" applyBorder="1" applyAlignment="1">
      <alignment horizontal="right" vertical="top"/>
    </xf>
    <xf numFmtId="0" fontId="8" fillId="4" borderId="40" xfId="0" applyFont="1" applyFill="1" applyBorder="1" applyAlignment="1">
      <alignment vertical="top" wrapText="1"/>
    </xf>
    <xf numFmtId="0" fontId="10" fillId="0" borderId="0" xfId="0" applyFont="1" applyAlignment="1">
      <alignment vertical="top"/>
    </xf>
    <xf numFmtId="166" fontId="5" fillId="0" borderId="73" xfId="0" applyNumberFormat="1" applyFont="1" applyBorder="1" applyAlignment="1">
      <alignment wrapText="1"/>
    </xf>
    <xf numFmtId="3" fontId="5" fillId="0" borderId="73" xfId="0" applyNumberFormat="1" applyFont="1" applyBorder="1" applyAlignment="1">
      <alignment wrapText="1"/>
    </xf>
    <xf numFmtId="4" fontId="5" fillId="0" borderId="73" xfId="0" applyNumberFormat="1" applyFont="1" applyBorder="1" applyAlignment="1">
      <alignment wrapText="1"/>
    </xf>
    <xf numFmtId="4" fontId="5" fillId="0" borderId="73" xfId="0" applyNumberFormat="1" applyFont="1" applyBorder="1" applyAlignment="1">
      <alignment horizontal="right" vertical="top" wrapText="1"/>
    </xf>
    <xf numFmtId="0" fontId="5" fillId="0" borderId="71" xfId="0" applyFont="1" applyBorder="1" applyAlignment="1">
      <alignment wrapText="1"/>
    </xf>
    <xf numFmtId="166" fontId="4" fillId="4" borderId="31" xfId="0" applyNumberFormat="1" applyFont="1" applyFill="1" applyBorder="1" applyAlignment="1">
      <alignment wrapText="1"/>
    </xf>
    <xf numFmtId="3" fontId="4" fillId="4" borderId="75" xfId="0" applyNumberFormat="1" applyFont="1" applyFill="1" applyBorder="1" applyAlignment="1">
      <alignment wrapText="1"/>
    </xf>
    <xf numFmtId="4" fontId="4" fillId="4" borderId="39" xfId="0" applyNumberFormat="1" applyFont="1" applyFill="1" applyBorder="1" applyAlignment="1">
      <alignment wrapText="1"/>
    </xf>
    <xf numFmtId="4" fontId="4" fillId="4" borderId="39" xfId="0" applyNumberFormat="1" applyFont="1" applyFill="1" applyBorder="1" applyAlignment="1">
      <alignment horizontal="right" vertical="top" wrapText="1"/>
    </xf>
    <xf numFmtId="3" fontId="4" fillId="4" borderId="39" xfId="0" applyNumberFormat="1" applyFont="1" applyFill="1" applyBorder="1" applyAlignment="1">
      <alignment wrapText="1"/>
    </xf>
    <xf numFmtId="4" fontId="4" fillId="4" borderId="76" xfId="0" applyNumberFormat="1" applyFont="1" applyFill="1" applyBorder="1" applyAlignment="1">
      <alignment horizontal="right" vertical="top" wrapText="1"/>
    </xf>
    <xf numFmtId="4" fontId="4" fillId="4" borderId="31" xfId="0" applyNumberFormat="1" applyFont="1" applyFill="1" applyBorder="1" applyAlignment="1">
      <alignment horizontal="right" vertical="top" wrapText="1"/>
    </xf>
    <xf numFmtId="0" fontId="4" fillId="4" borderId="40"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9" xfId="0" applyFont="1" applyBorder="1" applyAlignment="1">
      <alignment wrapText="1"/>
    </xf>
    <xf numFmtId="3" fontId="5" fillId="0" borderId="69"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5" fillId="0" borderId="0" xfId="0" applyFont="1" applyAlignment="1">
      <alignment horizontal="center"/>
    </xf>
    <xf numFmtId="0" fontId="16" fillId="0" borderId="0" xfId="0" applyFont="1"/>
    <xf numFmtId="3" fontId="17" fillId="0" borderId="0" xfId="0" applyNumberFormat="1" applyFont="1" applyAlignment="1">
      <alignment horizontal="center"/>
    </xf>
    <xf numFmtId="0" fontId="18" fillId="0" borderId="0" xfId="0" applyFont="1" applyAlignment="1">
      <alignment wrapText="1"/>
    </xf>
    <xf numFmtId="0" fontId="19" fillId="0" borderId="0" xfId="0" applyFont="1" applyAlignment="1">
      <alignment horizontal="right"/>
    </xf>
    <xf numFmtId="3" fontId="20"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0" fillId="0" borderId="0" xfId="0" applyFont="1"/>
    <xf numFmtId="0" fontId="21" fillId="0" borderId="0" xfId="0" applyFont="1" applyAlignment="1">
      <alignment horizontal="right"/>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4" fontId="2" fillId="0" borderId="25" xfId="0" applyNumberFormat="1" applyFont="1" applyBorder="1" applyAlignment="1">
      <alignment horizontal="center" vertical="center" wrapText="1"/>
    </xf>
    <xf numFmtId="49" fontId="0" fillId="0" borderId="25" xfId="0" applyNumberFormat="1" applyFont="1" applyBorder="1" applyAlignment="1">
      <alignment horizontal="right" wrapText="1"/>
    </xf>
    <xf numFmtId="0" fontId="0" fillId="0" borderId="25" xfId="0" applyFont="1" applyBorder="1" applyAlignment="1">
      <alignment wrapText="1"/>
    </xf>
    <xf numFmtId="4" fontId="0" fillId="0" borderId="25" xfId="0" applyNumberFormat="1" applyFont="1" applyBorder="1"/>
    <xf numFmtId="0" fontId="2" fillId="0" borderId="0" xfId="0" applyFont="1" applyAlignment="1">
      <alignment wrapText="1"/>
    </xf>
    <xf numFmtId="4" fontId="2" fillId="0" borderId="25" xfId="0" applyNumberFormat="1" applyFont="1" applyBorder="1" applyAlignment="1">
      <alignment wrapText="1"/>
    </xf>
    <xf numFmtId="0" fontId="2" fillId="0" borderId="25" xfId="0" applyFont="1" applyBorder="1" applyAlignment="1">
      <alignment wrapText="1"/>
    </xf>
    <xf numFmtId="0" fontId="2" fillId="0" borderId="0" xfId="0" applyFont="1"/>
    <xf numFmtId="0" fontId="24" fillId="0" borderId="0" xfId="0" applyFont="1"/>
    <xf numFmtId="4" fontId="24" fillId="0" borderId="0" xfId="0" applyNumberFormat="1" applyFont="1"/>
    <xf numFmtId="0" fontId="5" fillId="0" borderId="80" xfId="0" applyFont="1" applyBorder="1" applyAlignment="1">
      <alignment wrapText="1"/>
    </xf>
    <xf numFmtId="0" fontId="26" fillId="0" borderId="0" xfId="0" applyFont="1" applyAlignment="1">
      <alignment wrapText="1"/>
    </xf>
    <xf numFmtId="4" fontId="25" fillId="0" borderId="46" xfId="0" applyNumberFormat="1" applyFont="1" applyBorder="1" applyAlignment="1">
      <alignment horizontal="right" vertical="top" wrapText="1"/>
    </xf>
    <xf numFmtId="4" fontId="28" fillId="0" borderId="45" xfId="0" applyNumberFormat="1" applyFont="1" applyBorder="1" applyAlignment="1">
      <alignment horizontal="center" vertical="top" wrapText="1"/>
    </xf>
    <xf numFmtId="3" fontId="5" fillId="6" borderId="75" xfId="0" applyNumberFormat="1" applyFont="1" applyFill="1" applyBorder="1" applyAlignment="1">
      <alignment horizontal="center" vertical="center" wrapText="1"/>
    </xf>
    <xf numFmtId="4" fontId="5" fillId="0" borderId="85" xfId="0" applyNumberFormat="1" applyFont="1" applyBorder="1" applyAlignment="1">
      <alignment horizontal="right" vertical="top" wrapText="1"/>
    </xf>
    <xf numFmtId="4" fontId="5" fillId="6" borderId="86" xfId="0" applyNumberFormat="1" applyFont="1" applyFill="1" applyBorder="1" applyAlignment="1">
      <alignment horizontal="right" vertical="center" wrapText="1"/>
    </xf>
    <xf numFmtId="4" fontId="5" fillId="0" borderId="43" xfId="0" applyNumberFormat="1" applyFont="1" applyBorder="1" applyAlignment="1">
      <alignment horizontal="right" vertical="top" wrapText="1"/>
    </xf>
    <xf numFmtId="4" fontId="5" fillId="6" borderId="71" xfId="0" applyNumberFormat="1" applyFont="1" applyFill="1" applyBorder="1" applyAlignment="1">
      <alignment horizontal="right" vertical="center" wrapText="1"/>
    </xf>
    <xf numFmtId="0" fontId="5" fillId="6" borderId="71" xfId="0" applyFont="1" applyFill="1" applyBorder="1" applyAlignment="1">
      <alignment vertical="center" wrapText="1"/>
    </xf>
    <xf numFmtId="166" fontId="4" fillId="5" borderId="88" xfId="0" applyNumberFormat="1" applyFont="1" applyFill="1" applyBorder="1" applyAlignment="1">
      <alignment vertical="center" wrapText="1"/>
    </xf>
    <xf numFmtId="49" fontId="4" fillId="5" borderId="87" xfId="0" applyNumberFormat="1" applyFont="1" applyFill="1" applyBorder="1" applyAlignment="1">
      <alignment horizontal="center" vertical="center" wrapText="1"/>
    </xf>
    <xf numFmtId="166" fontId="4" fillId="5" borderId="89" xfId="0" applyNumberFormat="1" applyFont="1" applyFill="1" applyBorder="1" applyAlignment="1">
      <alignment horizontal="center" vertical="center" wrapText="1"/>
    </xf>
    <xf numFmtId="3" fontId="4" fillId="5" borderId="89" xfId="0" applyNumberFormat="1" applyFont="1" applyFill="1" applyBorder="1" applyAlignment="1">
      <alignment horizontal="center" vertical="center" wrapText="1"/>
    </xf>
    <xf numFmtId="4" fontId="4" fillId="5" borderId="89" xfId="0" applyNumberFormat="1" applyFont="1" applyFill="1" applyBorder="1" applyAlignment="1">
      <alignment horizontal="center" vertical="center" wrapText="1"/>
    </xf>
    <xf numFmtId="4" fontId="4" fillId="5" borderId="89" xfId="0" applyNumberFormat="1" applyFont="1" applyFill="1" applyBorder="1" applyAlignment="1">
      <alignment horizontal="right" vertical="center" wrapText="1"/>
    </xf>
    <xf numFmtId="0" fontId="4" fillId="5" borderId="90" xfId="0" applyFont="1" applyFill="1" applyBorder="1" applyAlignment="1">
      <alignment vertical="center" wrapText="1"/>
    </xf>
    <xf numFmtId="49" fontId="29" fillId="0" borderId="31" xfId="0" applyNumberFormat="1" applyFont="1" applyBorder="1" applyAlignment="1">
      <alignment horizontal="center" vertical="top" wrapText="1"/>
    </xf>
    <xf numFmtId="166" fontId="25" fillId="0" borderId="31" xfId="0" applyNumberFormat="1" applyFont="1" applyBorder="1" applyAlignment="1">
      <alignment horizontal="center" vertical="top" wrapText="1"/>
    </xf>
    <xf numFmtId="167" fontId="25" fillId="7" borderId="31" xfId="0" applyNumberFormat="1" applyFont="1" applyFill="1" applyBorder="1" applyAlignment="1">
      <alignment horizontal="left" vertical="top" wrapText="1"/>
    </xf>
    <xf numFmtId="166" fontId="27" fillId="7" borderId="31" xfId="0" applyNumberFormat="1" applyFont="1" applyFill="1" applyBorder="1" applyAlignment="1">
      <alignment vertical="top" wrapText="1"/>
    </xf>
    <xf numFmtId="49" fontId="31" fillId="0" borderId="31" xfId="0" applyNumberFormat="1" applyFont="1" applyBorder="1" applyAlignment="1">
      <alignment horizontal="center" vertical="top" wrapText="1"/>
    </xf>
    <xf numFmtId="166" fontId="30" fillId="0" borderId="31" xfId="0" applyNumberFormat="1" applyFont="1" applyBorder="1" applyAlignment="1">
      <alignment horizontal="center" vertical="top" wrapText="1"/>
    </xf>
    <xf numFmtId="0" fontId="32" fillId="7" borderId="25" xfId="0" applyFont="1" applyFill="1" applyBorder="1" applyAlignment="1">
      <alignment horizontal="left" vertical="top" wrapText="1"/>
    </xf>
    <xf numFmtId="0" fontId="32" fillId="7" borderId="0" xfId="0" applyFont="1" applyFill="1" applyAlignment="1">
      <alignment horizontal="left" vertical="top" wrapText="1"/>
    </xf>
    <xf numFmtId="0" fontId="25" fillId="7" borderId="31" xfId="0" applyFont="1" applyFill="1" applyBorder="1" applyAlignment="1">
      <alignment vertical="top"/>
    </xf>
    <xf numFmtId="4" fontId="25" fillId="0" borderId="25" xfId="0" applyNumberFormat="1" applyFont="1" applyBorder="1" applyAlignment="1">
      <alignment horizontal="right" vertical="top" wrapText="1"/>
    </xf>
    <xf numFmtId="4" fontId="27" fillId="0" borderId="25" xfId="0" applyNumberFormat="1" applyFont="1" applyBorder="1" applyAlignment="1">
      <alignment horizontal="right" vertical="top"/>
    </xf>
    <xf numFmtId="4" fontId="30" fillId="7" borderId="25" xfId="0" applyNumberFormat="1" applyFont="1" applyFill="1" applyBorder="1" applyAlignment="1">
      <alignment horizontal="right" vertical="top"/>
    </xf>
    <xf numFmtId="3" fontId="25" fillId="0" borderId="24" xfId="0" applyNumberFormat="1" applyFont="1" applyBorder="1" applyAlignment="1">
      <alignment horizontal="right" vertical="top" wrapText="1"/>
    </xf>
    <xf numFmtId="168" fontId="27" fillId="0" borderId="24" xfId="0" applyNumberFormat="1" applyFont="1" applyBorder="1" applyAlignment="1">
      <alignment horizontal="right" vertical="top"/>
    </xf>
    <xf numFmtId="4" fontId="5" fillId="0" borderId="63" xfId="0" applyNumberFormat="1" applyFont="1" applyBorder="1" applyAlignment="1">
      <alignment horizontal="right" vertical="top" wrapText="1"/>
    </xf>
    <xf numFmtId="4" fontId="25" fillId="0" borderId="43" xfId="0" applyNumberFormat="1" applyFont="1" applyBorder="1" applyAlignment="1">
      <alignment horizontal="right" vertical="top" wrapText="1"/>
    </xf>
    <xf numFmtId="4" fontId="25" fillId="0" borderId="44" xfId="0" applyNumberFormat="1" applyFont="1" applyBorder="1" applyAlignment="1">
      <alignment horizontal="right" vertical="top" wrapText="1"/>
    </xf>
    <xf numFmtId="49" fontId="29" fillId="0" borderId="47" xfId="0" applyNumberFormat="1" applyFont="1" applyBorder="1" applyAlignment="1">
      <alignment horizontal="center" vertical="top" wrapText="1"/>
    </xf>
    <xf numFmtId="166" fontId="25" fillId="0" borderId="42" xfId="0" applyNumberFormat="1" applyFont="1" applyBorder="1" applyAlignment="1">
      <alignment horizontal="center" vertical="top" wrapText="1"/>
    </xf>
    <xf numFmtId="49" fontId="29" fillId="7" borderId="47" xfId="0" applyNumberFormat="1" applyFont="1" applyFill="1" applyBorder="1" applyAlignment="1">
      <alignment horizontal="center" vertical="top" wrapText="1"/>
    </xf>
    <xf numFmtId="166" fontId="14" fillId="5" borderId="91" xfId="0" applyNumberFormat="1" applyFont="1" applyFill="1" applyBorder="1" applyAlignment="1">
      <alignment wrapText="1"/>
    </xf>
    <xf numFmtId="4" fontId="25" fillId="0" borderId="81" xfId="0" applyNumberFormat="1" applyFont="1" applyBorder="1" applyAlignment="1">
      <alignment horizontal="right" vertical="top"/>
    </xf>
    <xf numFmtId="166" fontId="25" fillId="0" borderId="43" xfId="0" applyNumberFormat="1" applyFont="1" applyBorder="1" applyAlignment="1">
      <alignment horizontal="center" vertical="top" wrapText="1"/>
    </xf>
    <xf numFmtId="49" fontId="29" fillId="0" borderId="49" xfId="0" applyNumberFormat="1" applyFont="1" applyBorder="1" applyAlignment="1">
      <alignment horizontal="center" vertical="top" wrapText="1"/>
    </xf>
    <xf numFmtId="0" fontId="25" fillId="7" borderId="50" xfId="0" applyFont="1" applyFill="1" applyBorder="1" applyAlignment="1">
      <alignment vertical="center" wrapText="1"/>
    </xf>
    <xf numFmtId="49" fontId="29" fillId="0" borderId="42" xfId="0" applyNumberFormat="1" applyFont="1" applyBorder="1" applyAlignment="1">
      <alignment horizontal="center" vertical="top" wrapText="1"/>
    </xf>
    <xf numFmtId="49" fontId="29" fillId="0" borderId="92" xfId="0" applyNumberFormat="1" applyFont="1" applyBorder="1" applyAlignment="1">
      <alignment horizontal="center" vertical="top" wrapText="1"/>
    </xf>
    <xf numFmtId="0" fontId="25" fillId="7" borderId="82" xfId="0" applyFont="1" applyFill="1" applyBorder="1" applyAlignment="1">
      <alignment vertical="top" wrapText="1"/>
    </xf>
    <xf numFmtId="0" fontId="25" fillId="7" borderId="0" xfId="0" applyFont="1" applyFill="1" applyBorder="1" applyAlignment="1">
      <alignment vertical="top" wrapText="1"/>
    </xf>
    <xf numFmtId="0" fontId="25" fillId="7" borderId="81" xfId="0" applyFont="1" applyFill="1" applyBorder="1" applyAlignment="1">
      <alignment vertical="top" wrapText="1"/>
    </xf>
    <xf numFmtId="0" fontId="30" fillId="7" borderId="31" xfId="0" applyFont="1" applyFill="1" applyBorder="1" applyAlignment="1">
      <alignment horizontal="left" vertical="top" wrapText="1"/>
    </xf>
    <xf numFmtId="0" fontId="25" fillId="7" borderId="31" xfId="0" applyFont="1" applyFill="1" applyBorder="1" applyAlignment="1">
      <alignment horizontal="left" vertical="top" wrapText="1"/>
    </xf>
    <xf numFmtId="0" fontId="25" fillId="7" borderId="31" xfId="0" applyFont="1" applyFill="1" applyBorder="1" applyAlignment="1">
      <alignment vertical="top" wrapText="1"/>
    </xf>
    <xf numFmtId="0" fontId="25" fillId="0" borderId="19" xfId="0" applyFont="1" applyBorder="1" applyAlignment="1">
      <alignment horizontal="right" vertical="top" wrapText="1"/>
    </xf>
    <xf numFmtId="0" fontId="25" fillId="0" borderId="24" xfId="0" applyFont="1" applyBorder="1" applyAlignment="1">
      <alignment horizontal="right" vertical="top" wrapText="1"/>
    </xf>
    <xf numFmtId="4" fontId="25" fillId="7" borderId="25" xfId="0" applyNumberFormat="1" applyFont="1" applyFill="1" applyBorder="1" applyAlignment="1">
      <alignment horizontal="right" vertical="top"/>
    </xf>
    <xf numFmtId="0" fontId="25" fillId="7" borderId="24" xfId="0" applyFont="1" applyFill="1" applyBorder="1" applyAlignment="1">
      <alignment horizontal="right" vertical="top" wrapText="1"/>
    </xf>
    <xf numFmtId="0" fontId="25" fillId="7" borderId="24" xfId="0" applyFont="1" applyFill="1" applyBorder="1" applyAlignment="1">
      <alignment horizontal="right" vertical="top"/>
    </xf>
    <xf numFmtId="4" fontId="25" fillId="7" borderId="25" xfId="0" applyNumberFormat="1" applyFont="1" applyFill="1" applyBorder="1" applyAlignment="1">
      <alignment horizontal="right" vertical="top" wrapText="1"/>
    </xf>
    <xf numFmtId="4" fontId="25" fillId="0" borderId="81" xfId="0" applyNumberFormat="1" applyFont="1" applyBorder="1" applyAlignment="1">
      <alignment horizontal="right" vertical="top" wrapText="1"/>
    </xf>
    <xf numFmtId="4" fontId="25" fillId="7" borderId="46" xfId="0" applyNumberFormat="1" applyFont="1" applyFill="1" applyBorder="1" applyAlignment="1">
      <alignment horizontal="right" vertical="top" wrapText="1"/>
    </xf>
    <xf numFmtId="4" fontId="25" fillId="7" borderId="81" xfId="0" applyNumberFormat="1" applyFont="1" applyFill="1" applyBorder="1" applyAlignment="1">
      <alignment horizontal="right" vertical="top" wrapText="1"/>
    </xf>
    <xf numFmtId="4" fontId="25" fillId="0" borderId="93" xfId="0" applyNumberFormat="1" applyFont="1" applyBorder="1" applyAlignment="1">
      <alignment horizontal="right" vertical="top" wrapText="1"/>
    </xf>
    <xf numFmtId="0" fontId="25" fillId="0" borderId="94" xfId="0" applyFont="1" applyBorder="1" applyAlignment="1">
      <alignment horizontal="right" vertical="top" wrapText="1"/>
    </xf>
    <xf numFmtId="4" fontId="25" fillId="0" borderId="83" xfId="0" applyNumberFormat="1" applyFont="1" applyBorder="1" applyAlignment="1">
      <alignment horizontal="right" vertical="top" wrapText="1"/>
    </xf>
    <xf numFmtId="4" fontId="25" fillId="0" borderId="62" xfId="0" applyNumberFormat="1" applyFont="1" applyBorder="1" applyAlignment="1">
      <alignment horizontal="right" vertical="top" wrapText="1"/>
    </xf>
    <xf numFmtId="4" fontId="25" fillId="0" borderId="58" xfId="0" applyNumberFormat="1" applyFont="1" applyBorder="1" applyAlignment="1">
      <alignment horizontal="right" vertical="top" wrapText="1"/>
    </xf>
    <xf numFmtId="4" fontId="25" fillId="0" borderId="82" xfId="0" applyNumberFormat="1" applyFont="1" applyBorder="1" applyAlignment="1">
      <alignment horizontal="right" vertical="top" wrapText="1"/>
    </xf>
    <xf numFmtId="4" fontId="25" fillId="0" borderId="81" xfId="0" applyNumberFormat="1" applyFont="1" applyFill="1" applyBorder="1" applyAlignment="1">
      <alignment horizontal="right" vertical="top" wrapText="1"/>
    </xf>
    <xf numFmtId="4" fontId="25" fillId="0" borderId="84" xfId="0" applyNumberFormat="1" applyFont="1" applyBorder="1" applyAlignment="1">
      <alignment horizontal="right" vertical="top" wrapText="1"/>
    </xf>
    <xf numFmtId="4" fontId="25" fillId="0" borderId="92" xfId="0" applyNumberFormat="1" applyFont="1" applyBorder="1" applyAlignment="1">
      <alignment horizontal="right" vertical="top" wrapText="1"/>
    </xf>
    <xf numFmtId="4" fontId="25" fillId="0" borderId="97" xfId="0" applyNumberFormat="1" applyFont="1" applyBorder="1" applyAlignment="1">
      <alignment horizontal="right" vertical="top" wrapText="1"/>
    </xf>
    <xf numFmtId="4" fontId="25" fillId="0" borderId="96" xfId="0" applyNumberFormat="1" applyFont="1" applyFill="1" applyBorder="1" applyAlignment="1">
      <alignment horizontal="right" vertical="top" wrapText="1"/>
    </xf>
    <xf numFmtId="4" fontId="25" fillId="0" borderId="99" xfId="0" applyNumberFormat="1" applyFont="1" applyBorder="1" applyAlignment="1">
      <alignment horizontal="right" vertical="top"/>
    </xf>
    <xf numFmtId="0" fontId="25" fillId="0" borderId="100" xfId="0" applyFont="1" applyFill="1" applyBorder="1" applyAlignment="1">
      <alignment vertical="top" wrapText="1"/>
    </xf>
    <xf numFmtId="0" fontId="25" fillId="0" borderId="95" xfId="0" applyFont="1" applyBorder="1" applyAlignment="1">
      <alignment vertical="top"/>
    </xf>
    <xf numFmtId="0" fontId="25" fillId="0" borderId="98" xfId="0" applyFont="1" applyFill="1" applyBorder="1" applyAlignment="1">
      <alignment vertical="top" wrapText="1"/>
    </xf>
    <xf numFmtId="4" fontId="25" fillId="7" borderId="83" xfId="0" applyNumberFormat="1" applyFont="1" applyFill="1" applyBorder="1" applyAlignment="1">
      <alignment horizontal="right" vertical="top" wrapText="1"/>
    </xf>
    <xf numFmtId="0" fontId="25" fillId="0" borderId="43" xfId="0" applyFont="1" applyBorder="1" applyAlignment="1">
      <alignment vertical="top" wrapText="1"/>
    </xf>
    <xf numFmtId="49" fontId="4" fillId="0" borderId="41" xfId="0" applyNumberFormat="1" applyFont="1" applyBorder="1" applyAlignment="1">
      <alignment horizontal="center" vertical="top" wrapText="1"/>
    </xf>
    <xf numFmtId="4" fontId="5" fillId="0" borderId="44" xfId="0" applyNumberFormat="1" applyFont="1" applyBorder="1" applyAlignment="1">
      <alignment horizontal="right" vertical="top" wrapText="1"/>
    </xf>
    <xf numFmtId="0" fontId="25" fillId="0" borderId="50" xfId="0" applyFont="1" applyBorder="1" applyAlignment="1">
      <alignment vertical="top" wrapText="1"/>
    </xf>
    <xf numFmtId="0" fontId="5" fillId="0" borderId="101" xfId="0" applyFont="1" applyBorder="1" applyAlignment="1">
      <alignment vertical="top" wrapText="1"/>
    </xf>
    <xf numFmtId="0" fontId="25" fillId="0" borderId="101" xfId="0" applyFont="1" applyBorder="1" applyAlignment="1">
      <alignment vertical="top" wrapText="1"/>
    </xf>
    <xf numFmtId="4" fontId="25" fillId="0" borderId="103" xfId="0" applyNumberFormat="1" applyFont="1" applyBorder="1" applyAlignment="1">
      <alignment horizontal="right" vertical="top" wrapText="1"/>
    </xf>
    <xf numFmtId="3" fontId="5" fillId="7" borderId="44" xfId="0" applyNumberFormat="1" applyFont="1" applyFill="1" applyBorder="1" applyAlignment="1">
      <alignment horizontal="right" vertical="top" wrapText="1"/>
    </xf>
    <xf numFmtId="4" fontId="5" fillId="7" borderId="45" xfId="0" applyNumberFormat="1" applyFont="1" applyFill="1" applyBorder="1" applyAlignment="1">
      <alignment horizontal="right" vertical="top" wrapText="1"/>
    </xf>
    <xf numFmtId="49" fontId="25" fillId="7" borderId="31" xfId="0" applyNumberFormat="1" applyFont="1" applyFill="1" applyBorder="1" applyAlignment="1">
      <alignment horizontal="left" vertical="top" wrapText="1"/>
    </xf>
    <xf numFmtId="49" fontId="27" fillId="7" borderId="31" xfId="0" applyNumberFormat="1" applyFont="1" applyFill="1" applyBorder="1" applyAlignment="1">
      <alignment vertical="top" wrapText="1"/>
    </xf>
    <xf numFmtId="0" fontId="30" fillId="7" borderId="31" xfId="0" applyFont="1" applyFill="1" applyBorder="1" applyAlignment="1">
      <alignment vertical="top" wrapText="1"/>
    </xf>
    <xf numFmtId="49" fontId="30" fillId="7" borderId="31" xfId="0" applyNumberFormat="1" applyFont="1" applyFill="1" applyBorder="1" applyAlignment="1">
      <alignment vertical="top" wrapText="1"/>
    </xf>
    <xf numFmtId="0" fontId="30" fillId="7" borderId="36" xfId="0" applyFont="1" applyFill="1" applyBorder="1" applyAlignment="1">
      <alignment vertical="top" wrapText="1"/>
    </xf>
    <xf numFmtId="166" fontId="5" fillId="6" borderId="14" xfId="0" applyNumberFormat="1" applyFont="1" applyFill="1" applyBorder="1" applyAlignment="1">
      <alignment horizontal="center" vertical="center" wrapText="1"/>
    </xf>
    <xf numFmtId="49" fontId="29" fillId="0" borderId="105" xfId="0" applyNumberFormat="1" applyFont="1" applyBorder="1" applyAlignment="1">
      <alignment horizontal="center" vertical="top" wrapText="1"/>
    </xf>
    <xf numFmtId="0" fontId="25" fillId="7" borderId="106" xfId="0" applyFont="1" applyFill="1" applyBorder="1" applyAlignment="1">
      <alignment vertical="top" wrapText="1"/>
    </xf>
    <xf numFmtId="166" fontId="25" fillId="0" borderId="104" xfId="0" applyNumberFormat="1" applyFont="1" applyBorder="1" applyAlignment="1">
      <alignment horizontal="center" vertical="top" wrapText="1"/>
    </xf>
    <xf numFmtId="49" fontId="33" fillId="0" borderId="31" xfId="0" applyNumberFormat="1" applyFont="1" applyBorder="1" applyAlignment="1">
      <alignment horizontal="center" vertical="top" wrapText="1"/>
    </xf>
    <xf numFmtId="49" fontId="25" fillId="0" borderId="71" xfId="0" applyNumberFormat="1" applyFont="1" applyBorder="1" applyAlignment="1">
      <alignment vertical="top" wrapText="1"/>
    </xf>
    <xf numFmtId="0" fontId="25" fillId="7" borderId="43" xfId="0" applyFont="1" applyFill="1" applyBorder="1" applyAlignment="1">
      <alignment vertical="top" wrapText="1"/>
    </xf>
    <xf numFmtId="168" fontId="27" fillId="7" borderId="24" xfId="0" applyNumberFormat="1" applyFont="1" applyFill="1" applyBorder="1" applyAlignment="1">
      <alignment horizontal="right" vertical="top"/>
    </xf>
    <xf numFmtId="4" fontId="27" fillId="7" borderId="25" xfId="0" applyNumberFormat="1" applyFont="1" applyFill="1" applyBorder="1" applyAlignment="1">
      <alignment horizontal="right" vertical="top"/>
    </xf>
    <xf numFmtId="4" fontId="5" fillId="7" borderId="43" xfId="0" applyNumberFormat="1" applyFont="1" applyFill="1" applyBorder="1" applyAlignment="1">
      <alignment horizontal="right" vertical="top" wrapText="1"/>
    </xf>
    <xf numFmtId="4" fontId="5" fillId="7" borderId="46" xfId="0" applyNumberFormat="1" applyFont="1" applyFill="1" applyBorder="1" applyAlignment="1">
      <alignment horizontal="right" vertical="top" wrapText="1"/>
    </xf>
    <xf numFmtId="4" fontId="5" fillId="7" borderId="85" xfId="0" applyNumberFormat="1" applyFont="1" applyFill="1" applyBorder="1" applyAlignment="1">
      <alignment horizontal="right" vertical="top" wrapText="1"/>
    </xf>
    <xf numFmtId="49" fontId="27" fillId="7" borderId="24" xfId="0" applyNumberFormat="1" applyFont="1" applyFill="1" applyBorder="1" applyAlignment="1">
      <alignment horizontal="right" vertical="top"/>
    </xf>
    <xf numFmtId="3" fontId="25" fillId="7" borderId="24" xfId="0" applyNumberFormat="1" applyFont="1" applyFill="1" applyBorder="1" applyAlignment="1">
      <alignment horizontal="right" vertical="top" wrapText="1"/>
    </xf>
    <xf numFmtId="0" fontId="30" fillId="7" borderId="24" xfId="0" applyFont="1" applyFill="1" applyBorder="1" applyAlignment="1">
      <alignment horizontal="right" vertical="top"/>
    </xf>
    <xf numFmtId="4" fontId="5" fillId="7" borderId="102" xfId="0" applyNumberFormat="1" applyFont="1" applyFill="1" applyBorder="1" applyAlignment="1">
      <alignment horizontal="right" vertical="top" wrapText="1"/>
    </xf>
    <xf numFmtId="4" fontId="25" fillId="7" borderId="62" xfId="0" applyNumberFormat="1" applyFont="1" applyFill="1" applyBorder="1" applyAlignment="1">
      <alignment horizontal="right" vertical="top"/>
    </xf>
    <xf numFmtId="0" fontId="25" fillId="7" borderId="79" xfId="0" applyFont="1" applyFill="1" applyBorder="1" applyAlignment="1">
      <alignment horizontal="right" vertical="top"/>
    </xf>
    <xf numFmtId="0" fontId="25" fillId="7" borderId="11" xfId="0" applyFont="1" applyFill="1" applyBorder="1" applyAlignment="1">
      <alignment horizontal="right" vertical="top"/>
    </xf>
    <xf numFmtId="4" fontId="25" fillId="7" borderId="12" xfId="0" applyNumberFormat="1" applyFont="1" applyFill="1" applyBorder="1" applyAlignment="1">
      <alignment horizontal="right" vertical="top"/>
    </xf>
    <xf numFmtId="4" fontId="25" fillId="7" borderId="34" xfId="0" applyNumberFormat="1" applyFont="1" applyFill="1" applyBorder="1" applyAlignment="1">
      <alignment horizontal="right" vertical="top" wrapText="1"/>
    </xf>
    <xf numFmtId="0" fontId="34" fillId="0" borderId="69" xfId="0" applyFont="1" applyBorder="1" applyAlignment="1">
      <alignment horizontal="center" wrapText="1"/>
    </xf>
    <xf numFmtId="166" fontId="27" fillId="0" borderId="83" xfId="0" applyNumberFormat="1" applyFont="1" applyBorder="1" applyAlignment="1">
      <alignment vertical="top" wrapText="1"/>
    </xf>
    <xf numFmtId="166" fontId="27" fillId="0" borderId="107" xfId="0" applyNumberFormat="1" applyFont="1" applyBorder="1" applyAlignment="1">
      <alignment horizontal="center" vertical="top"/>
    </xf>
    <xf numFmtId="168" fontId="27" fillId="0" borderId="108" xfId="0" applyNumberFormat="1" applyFont="1" applyBorder="1" applyAlignment="1">
      <alignment horizontal="right" vertical="top"/>
    </xf>
    <xf numFmtId="169" fontId="27" fillId="0" borderId="109" xfId="0" applyNumberFormat="1" applyFont="1" applyBorder="1" applyAlignment="1">
      <alignment horizontal="right" vertical="top"/>
    </xf>
    <xf numFmtId="166" fontId="4" fillId="5" borderId="110" xfId="0" applyNumberFormat="1" applyFont="1" applyFill="1" applyBorder="1" applyAlignment="1">
      <alignment vertical="center" wrapText="1"/>
    </xf>
    <xf numFmtId="166" fontId="4" fillId="5" borderId="111" xfId="0" applyNumberFormat="1" applyFont="1" applyFill="1" applyBorder="1" applyAlignment="1">
      <alignment horizontal="center" vertical="center" wrapText="1"/>
    </xf>
    <xf numFmtId="3" fontId="4" fillId="5" borderId="111" xfId="0" applyNumberFormat="1" applyFont="1" applyFill="1" applyBorder="1" applyAlignment="1">
      <alignment horizontal="center" vertical="center" wrapText="1"/>
    </xf>
    <xf numFmtId="4" fontId="4" fillId="5" borderId="111" xfId="0" applyNumberFormat="1" applyFont="1" applyFill="1" applyBorder="1" applyAlignment="1">
      <alignment horizontal="center" vertical="center" wrapText="1"/>
    </xf>
    <xf numFmtId="4" fontId="4" fillId="5" borderId="112" xfId="0" applyNumberFormat="1" applyFont="1" applyFill="1" applyBorder="1" applyAlignment="1">
      <alignment horizontal="right" vertical="center" wrapText="1"/>
    </xf>
    <xf numFmtId="4" fontId="4" fillId="5" borderId="11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5" xfId="0" applyFont="1" applyBorder="1"/>
    <xf numFmtId="0" fontId="7" fillId="0" borderId="6" xfId="0" applyFont="1" applyBorder="1"/>
    <xf numFmtId="0" fontId="4" fillId="2" borderId="4"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0" fontId="7" fillId="0" borderId="14" xfId="0" applyFont="1" applyBorder="1"/>
    <xf numFmtId="0" fontId="3" fillId="0" borderId="0" xfId="0" applyFont="1" applyAlignment="1">
      <alignment horizontal="center" vertical="center" wrapText="1"/>
    </xf>
    <xf numFmtId="0" fontId="0" fillId="0" borderId="0" xfId="0" applyFont="1" applyAlignment="1"/>
    <xf numFmtId="0" fontId="4" fillId="0" borderId="0" xfId="0" applyFont="1" applyAlignment="1">
      <alignment horizontal="left" vertical="center"/>
    </xf>
    <xf numFmtId="0" fontId="4" fillId="2" borderId="1" xfId="0" applyFont="1" applyFill="1" applyBorder="1" applyAlignment="1">
      <alignment horizontal="center" vertical="center" wrapText="1"/>
    </xf>
    <xf numFmtId="0" fontId="7" fillId="0" borderId="8" xfId="0" applyFont="1" applyBorder="1"/>
    <xf numFmtId="0" fontId="4" fillId="2" borderId="2" xfId="0" applyFont="1" applyFill="1" applyBorder="1" applyAlignment="1">
      <alignment horizontal="center" vertical="center" wrapText="1"/>
    </xf>
    <xf numFmtId="0" fontId="7" fillId="0" borderId="9" xfId="0" applyFont="1" applyBorder="1"/>
    <xf numFmtId="3" fontId="4" fillId="2" borderId="3" xfId="0" applyNumberFormat="1" applyFont="1" applyFill="1" applyBorder="1" applyAlignment="1">
      <alignment horizontal="center" vertical="center" wrapText="1"/>
    </xf>
    <xf numFmtId="0" fontId="7" fillId="0" borderId="10" xfId="0" applyFont="1" applyBorder="1"/>
    <xf numFmtId="0" fontId="34" fillId="0" borderId="69" xfId="0" applyFont="1" applyBorder="1" applyAlignment="1">
      <alignment wrapText="1"/>
    </xf>
    <xf numFmtId="0" fontId="26" fillId="0" borderId="0" xfId="0" applyFont="1" applyAlignment="1">
      <alignment wrapText="1"/>
    </xf>
    <xf numFmtId="166" fontId="8" fillId="4" borderId="72" xfId="0" applyNumberFormat="1" applyFont="1" applyFill="1" applyBorder="1" applyAlignment="1">
      <alignment horizontal="left" wrapText="1"/>
    </xf>
    <xf numFmtId="0" fontId="7" fillId="0" borderId="73" xfId="0" applyFont="1" applyBorder="1"/>
    <xf numFmtId="0" fontId="7" fillId="0" borderId="74" xfId="0" applyFont="1" applyBorder="1"/>
    <xf numFmtId="3" fontId="5" fillId="0" borderId="77" xfId="0" applyNumberFormat="1" applyFont="1" applyBorder="1" applyAlignment="1">
      <alignment horizontal="center" wrapText="1"/>
    </xf>
    <xf numFmtId="0" fontId="7" fillId="0" borderId="77" xfId="0" applyFont="1" applyBorder="1"/>
    <xf numFmtId="167" fontId="5" fillId="0" borderId="0" xfId="0" applyNumberFormat="1" applyFont="1" applyAlignment="1">
      <alignment horizontal="center" wrapText="1"/>
    </xf>
    <xf numFmtId="3" fontId="5" fillId="0" borderId="55" xfId="0" applyNumberFormat="1" applyFont="1" applyBorder="1" applyAlignment="1">
      <alignment horizontal="center" vertical="center" wrapText="1"/>
    </xf>
    <xf numFmtId="0" fontId="7" fillId="0" borderId="50" xfId="0" applyFont="1" applyBorder="1"/>
    <xf numFmtId="0" fontId="7" fillId="0" borderId="55" xfId="0" applyFont="1" applyBorder="1"/>
    <xf numFmtId="0" fontId="7" fillId="0" borderId="56" xfId="0" applyFont="1" applyBorder="1"/>
    <xf numFmtId="0" fontId="7" fillId="0" borderId="57" xfId="0" applyFont="1" applyBorder="1"/>
    <xf numFmtId="0" fontId="7" fillId="0" borderId="58" xfId="0" applyFont="1" applyBorder="1"/>
    <xf numFmtId="3" fontId="5" fillId="0" borderId="66" xfId="0" applyNumberFormat="1" applyFont="1" applyBorder="1" applyAlignment="1">
      <alignment horizontal="center" vertical="center" wrapText="1"/>
    </xf>
    <xf numFmtId="0" fontId="7" fillId="0" borderId="67" xfId="0" applyFont="1" applyBorder="1"/>
    <xf numFmtId="0" fontId="7" fillId="0" borderId="68" xfId="0" applyFont="1" applyBorder="1"/>
    <xf numFmtId="0" fontId="7" fillId="0" borderId="0" xfId="0" applyFont="1" applyBorder="1"/>
    <xf numFmtId="0" fontId="7" fillId="0" borderId="41" xfId="0" applyFont="1" applyBorder="1"/>
    <xf numFmtId="0" fontId="7" fillId="0" borderId="69" xfId="0" applyFont="1" applyBorder="1"/>
    <xf numFmtId="0" fontId="7" fillId="0" borderId="43" xfId="0" applyFont="1" applyBorder="1"/>
    <xf numFmtId="4" fontId="5" fillId="0" borderId="63" xfId="0" applyNumberFormat="1" applyFont="1" applyBorder="1" applyAlignment="1">
      <alignment horizontal="center" vertical="center" wrapText="1"/>
    </xf>
    <xf numFmtId="166" fontId="5" fillId="0" borderId="72" xfId="0" applyNumberFormat="1" applyFont="1" applyBorder="1" applyAlignment="1">
      <alignment horizontal="center" wrapText="1"/>
    </xf>
    <xf numFmtId="0" fontId="2" fillId="0" borderId="62" xfId="0" applyFont="1" applyBorder="1" applyAlignment="1">
      <alignment horizontal="right" wrapText="1"/>
    </xf>
    <xf numFmtId="0" fontId="7" fillId="0" borderId="78" xfId="0" applyFont="1" applyBorder="1"/>
    <xf numFmtId="0" fontId="2" fillId="5" borderId="62" xfId="0" applyFont="1" applyFill="1" applyBorder="1" applyAlignment="1">
      <alignment horizontal="center" vertical="center" wrapText="1"/>
    </xf>
    <xf numFmtId="0" fontId="7" fillId="0" borderId="79" xfId="0" applyFont="1" applyBorder="1"/>
    <xf numFmtId="4" fontId="2" fillId="5" borderId="62" xfId="0" applyNumberFormat="1" applyFont="1" applyFill="1" applyBorder="1" applyAlignment="1">
      <alignment horizontal="center" vertical="center" wrapText="1"/>
    </xf>
    <xf numFmtId="0" fontId="22" fillId="0" borderId="0" xfId="0" applyFont="1" applyAlignment="1">
      <alignment horizontal="center" wrapText="1"/>
    </xf>
    <xf numFmtId="0" fontId="21" fillId="0" borderId="0" xfId="0" applyFont="1" applyAlignment="1">
      <alignment horizontal="right" wrapText="1"/>
    </xf>
    <xf numFmtId="0" fontId="23" fillId="0" borderId="0" xfId="0" applyFont="1" applyAlignment="1">
      <alignment horizontal="center" wrapText="1"/>
    </xf>
    <xf numFmtId="0" fontId="0" fillId="0" borderId="0" xfId="0" applyFont="1" applyAlignment="1">
      <alignmen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142875</xdr:rowOff>
    </xdr:from>
    <xdr:ext cx="1990725" cy="1638300"/>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207"/>
  <sheetViews>
    <sheetView tabSelected="1" topLeftCell="A111" zoomScale="78" zoomScaleNormal="78" workbookViewId="0">
      <selection activeCell="N200" sqref="N200"/>
    </sheetView>
  </sheetViews>
  <sheetFormatPr defaultColWidth="12.59765625" defaultRowHeight="15" customHeight="1" x14ac:dyDescent="0.25"/>
  <cols>
    <col min="1" max="1" width="9.59765625" customWidth="1"/>
    <col min="2" max="2" width="6.5" customWidth="1"/>
    <col min="3" max="3" width="36.3984375" customWidth="1"/>
    <col min="4" max="4" width="9.3984375" customWidth="1"/>
    <col min="5" max="5" width="9.09765625" customWidth="1"/>
    <col min="6" max="7" width="9.19921875" customWidth="1"/>
    <col min="8" max="8" width="8.59765625" customWidth="1"/>
    <col min="9" max="9" width="9.19921875" customWidth="1"/>
    <col min="10" max="11" width="9.69921875" customWidth="1"/>
    <col min="12" max="12" width="9.19921875" customWidth="1"/>
    <col min="13" max="13" width="12.5" customWidth="1"/>
    <col min="14" max="14" width="8.69921875" customWidth="1"/>
    <col min="15" max="15" width="9.3984375" customWidth="1"/>
    <col min="16" max="16" width="12.19921875" customWidth="1"/>
    <col min="17" max="17" width="12.5" customWidth="1"/>
    <col min="18" max="18" width="13.09765625" customWidth="1"/>
    <col min="19" max="19" width="12" customWidth="1"/>
    <col min="20" max="20" width="35.69921875" customWidth="1"/>
    <col min="21" max="38" width="5" customWidth="1"/>
  </cols>
  <sheetData>
    <row r="1" spans="1:38" ht="14.4" x14ac:dyDescent="0.3">
      <c r="A1" s="1"/>
      <c r="B1" s="2"/>
      <c r="C1" s="1"/>
      <c r="D1" s="1"/>
      <c r="E1" s="3"/>
      <c r="F1" s="1"/>
      <c r="G1" s="1"/>
      <c r="H1" s="3"/>
      <c r="I1" s="1"/>
      <c r="J1" s="1"/>
      <c r="K1" s="3"/>
      <c r="L1" s="1"/>
      <c r="M1" s="1"/>
      <c r="N1" s="3"/>
      <c r="O1" s="1"/>
      <c r="P1" s="1"/>
      <c r="Q1" s="1"/>
      <c r="R1" s="1"/>
      <c r="S1" s="1"/>
      <c r="T1" s="1"/>
      <c r="U1" s="1"/>
      <c r="V1" s="1"/>
      <c r="W1" s="1"/>
      <c r="X1" s="1"/>
      <c r="Y1" s="1"/>
      <c r="Z1" s="1"/>
      <c r="AA1" s="1"/>
      <c r="AB1" s="1"/>
      <c r="AC1" s="1"/>
      <c r="AD1" s="1"/>
      <c r="AE1" s="1"/>
      <c r="AF1" s="1"/>
      <c r="AG1" s="1"/>
      <c r="AH1" s="1"/>
      <c r="AI1" s="1"/>
      <c r="AJ1" s="1"/>
    </row>
    <row r="2" spans="1:38" ht="14.4" x14ac:dyDescent="0.3">
      <c r="A2" s="1"/>
      <c r="B2" s="2"/>
      <c r="C2" s="4"/>
      <c r="D2" s="1"/>
      <c r="E2" s="3"/>
      <c r="F2" s="1"/>
      <c r="G2" s="1"/>
      <c r="H2" s="3"/>
      <c r="I2" s="1"/>
      <c r="J2" s="1"/>
      <c r="K2" s="3"/>
      <c r="L2" s="1"/>
      <c r="M2" s="4"/>
      <c r="N2" s="3"/>
      <c r="O2" s="1"/>
      <c r="P2" s="5" t="s">
        <v>150</v>
      </c>
      <c r="Q2" s="1"/>
      <c r="R2" s="1"/>
      <c r="S2" s="1"/>
      <c r="T2" s="1"/>
      <c r="U2" s="1"/>
      <c r="V2" s="1"/>
      <c r="W2" s="1"/>
      <c r="X2" s="1"/>
      <c r="Y2" s="1"/>
      <c r="Z2" s="1"/>
      <c r="AA2" s="1"/>
      <c r="AB2" s="1"/>
      <c r="AC2" s="1"/>
      <c r="AD2" s="1"/>
      <c r="AE2" s="1"/>
      <c r="AF2" s="1"/>
      <c r="AG2" s="1"/>
      <c r="AH2" s="1"/>
      <c r="AI2" s="1"/>
      <c r="AJ2" s="1"/>
    </row>
    <row r="3" spans="1:38" ht="14.4" x14ac:dyDescent="0.3">
      <c r="A3" s="1"/>
      <c r="B3" s="2"/>
      <c r="C3" s="5"/>
      <c r="D3" s="1"/>
      <c r="E3" s="3"/>
      <c r="F3" s="1"/>
      <c r="G3" s="1"/>
      <c r="H3" s="3"/>
      <c r="I3" s="1"/>
      <c r="J3" s="1"/>
      <c r="K3" s="3"/>
      <c r="L3" s="1"/>
      <c r="M3" s="5"/>
      <c r="N3" s="3"/>
      <c r="O3" s="1"/>
      <c r="P3" s="5" t="s">
        <v>0</v>
      </c>
      <c r="Q3" s="1"/>
      <c r="R3" s="1"/>
      <c r="S3" s="1"/>
      <c r="T3" s="1"/>
      <c r="U3" s="1"/>
      <c r="V3" s="1"/>
      <c r="W3" s="1"/>
      <c r="X3" s="1"/>
      <c r="Y3" s="1"/>
      <c r="Z3" s="1"/>
      <c r="AA3" s="1"/>
      <c r="AB3" s="1"/>
      <c r="AC3" s="1"/>
      <c r="AD3" s="1"/>
      <c r="AE3" s="1"/>
      <c r="AF3" s="1"/>
      <c r="AG3" s="1"/>
      <c r="AH3" s="1"/>
      <c r="AI3" s="1"/>
      <c r="AJ3" s="1"/>
    </row>
    <row r="4" spans="1:38" ht="14.4" x14ac:dyDescent="0.3">
      <c r="A4" s="1"/>
      <c r="B4" s="2"/>
      <c r="C4" s="5"/>
      <c r="D4" s="1"/>
      <c r="E4" s="3"/>
      <c r="F4" s="1"/>
      <c r="G4" s="1"/>
      <c r="H4" s="3"/>
      <c r="I4" s="1"/>
      <c r="J4" s="1"/>
      <c r="K4" s="3"/>
      <c r="L4" s="1"/>
      <c r="M4" s="5"/>
      <c r="N4" s="3"/>
      <c r="O4" s="1"/>
      <c r="P4" s="5" t="s">
        <v>151</v>
      </c>
      <c r="Q4" s="1"/>
      <c r="R4" s="1"/>
      <c r="S4" s="1"/>
      <c r="T4" s="1"/>
      <c r="U4" s="1"/>
      <c r="V4" s="1"/>
      <c r="W4" s="1"/>
      <c r="X4" s="1"/>
      <c r="Y4" s="1"/>
      <c r="Z4" s="1"/>
      <c r="AA4" s="1"/>
      <c r="AB4" s="1"/>
      <c r="AC4" s="1"/>
      <c r="AD4" s="1"/>
      <c r="AE4" s="1"/>
      <c r="AF4" s="1"/>
      <c r="AG4" s="1"/>
      <c r="AH4" s="1"/>
      <c r="AI4" s="1"/>
      <c r="AJ4" s="1"/>
    </row>
    <row r="5" spans="1:38" ht="14.4" x14ac:dyDescent="0.3">
      <c r="A5" s="1"/>
      <c r="B5" s="2"/>
      <c r="C5" s="1"/>
      <c r="D5" s="1"/>
      <c r="E5" s="3"/>
      <c r="F5" s="1"/>
      <c r="G5" s="1"/>
      <c r="H5" s="3"/>
      <c r="I5" s="1"/>
      <c r="J5" s="1"/>
      <c r="K5" s="3"/>
      <c r="L5" s="1"/>
      <c r="M5" s="1"/>
      <c r="N5" s="3"/>
      <c r="O5" s="1"/>
      <c r="P5" s="1"/>
      <c r="Q5" s="1"/>
      <c r="R5" s="1"/>
      <c r="S5" s="1"/>
      <c r="T5" s="1"/>
      <c r="U5" s="1"/>
      <c r="V5" s="1"/>
      <c r="W5" s="1"/>
      <c r="X5" s="1"/>
      <c r="Y5" s="1"/>
      <c r="Z5" s="1"/>
      <c r="AA5" s="1"/>
      <c r="AB5" s="1"/>
      <c r="AC5" s="1"/>
      <c r="AD5" s="1"/>
      <c r="AE5" s="1"/>
      <c r="AF5" s="1"/>
      <c r="AG5" s="1"/>
      <c r="AH5" s="1"/>
      <c r="AI5" s="1"/>
      <c r="AJ5" s="1"/>
    </row>
    <row r="6" spans="1:38" ht="14.4" x14ac:dyDescent="0.3">
      <c r="A6" s="1"/>
      <c r="B6" s="2"/>
      <c r="C6" s="1"/>
      <c r="D6" s="1"/>
      <c r="E6" s="3"/>
      <c r="F6" s="1"/>
      <c r="G6" s="1"/>
      <c r="H6" s="3"/>
      <c r="I6" s="1"/>
      <c r="J6" s="1"/>
      <c r="K6" s="3"/>
      <c r="L6" s="1"/>
      <c r="M6" s="1"/>
      <c r="N6" s="3"/>
      <c r="O6" s="1"/>
      <c r="P6" s="1"/>
      <c r="Q6" s="1"/>
      <c r="R6" s="1"/>
      <c r="S6" s="1"/>
      <c r="T6" s="1"/>
      <c r="U6" s="1"/>
      <c r="V6" s="1"/>
      <c r="W6" s="1"/>
      <c r="X6" s="1"/>
      <c r="Y6" s="1"/>
      <c r="Z6" s="1"/>
      <c r="AA6" s="1"/>
      <c r="AB6" s="1"/>
      <c r="AC6" s="1"/>
      <c r="AD6" s="1"/>
      <c r="AE6" s="1"/>
      <c r="AF6" s="1"/>
      <c r="AG6" s="1"/>
      <c r="AH6" s="1"/>
      <c r="AI6" s="1"/>
      <c r="AJ6" s="1"/>
    </row>
    <row r="7" spans="1:38" ht="14.4" x14ac:dyDescent="0.3">
      <c r="A7" s="1"/>
      <c r="B7" s="2"/>
      <c r="C7" s="1"/>
      <c r="D7" s="1"/>
      <c r="E7" s="3"/>
      <c r="F7" s="1"/>
      <c r="G7" s="1"/>
      <c r="H7" s="3"/>
      <c r="I7" s="1"/>
      <c r="J7" s="1"/>
      <c r="K7" s="3"/>
      <c r="L7" s="1"/>
      <c r="M7" s="1"/>
      <c r="N7" s="3"/>
      <c r="O7" s="1"/>
      <c r="P7" s="1"/>
      <c r="Q7" s="1"/>
      <c r="R7" s="1"/>
      <c r="S7" s="1"/>
      <c r="T7" s="1"/>
      <c r="U7" s="1"/>
      <c r="V7" s="1"/>
      <c r="W7" s="1"/>
      <c r="X7" s="1"/>
      <c r="Y7" s="1"/>
      <c r="Z7" s="1"/>
      <c r="AA7" s="1"/>
      <c r="AB7" s="1"/>
      <c r="AC7" s="1"/>
      <c r="AD7" s="1"/>
      <c r="AE7" s="1"/>
      <c r="AF7" s="1"/>
      <c r="AG7" s="1"/>
      <c r="AH7" s="1"/>
      <c r="AI7" s="1"/>
      <c r="AJ7" s="1"/>
      <c r="AK7" s="1"/>
      <c r="AL7" s="1"/>
    </row>
    <row r="8" spans="1:38" ht="14.4" x14ac:dyDescent="0.3">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1"/>
      <c r="AL8" s="1"/>
    </row>
    <row r="9" spans="1:38" ht="14.4" x14ac:dyDescent="0.3">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1"/>
      <c r="AL9" s="1"/>
    </row>
    <row r="10" spans="1:38" ht="14.4" x14ac:dyDescent="0.3">
      <c r="A10" s="1"/>
      <c r="B10" s="2"/>
      <c r="C10" s="1"/>
      <c r="D10" s="1"/>
      <c r="E10" s="3"/>
      <c r="F10" s="1"/>
      <c r="G10" s="1"/>
      <c r="H10" s="3"/>
      <c r="I10" s="1"/>
      <c r="J10" s="1"/>
      <c r="K10" s="3"/>
      <c r="L10" s="1"/>
      <c r="M10" s="1"/>
      <c r="N10" s="3"/>
      <c r="O10" s="1"/>
      <c r="P10" s="1"/>
      <c r="Q10" s="1"/>
      <c r="R10" s="1"/>
      <c r="S10" s="1"/>
      <c r="T10" s="1"/>
      <c r="U10" s="1"/>
      <c r="V10" s="1"/>
      <c r="W10" s="1"/>
      <c r="X10" s="1"/>
      <c r="Y10" s="1"/>
      <c r="Z10" s="1"/>
      <c r="AA10" s="1"/>
      <c r="AB10" s="1"/>
      <c r="AC10" s="1"/>
      <c r="AD10" s="1"/>
      <c r="AE10" s="1"/>
      <c r="AF10" s="1"/>
      <c r="AG10" s="1"/>
      <c r="AH10" s="1"/>
      <c r="AI10" s="1"/>
      <c r="AJ10" s="1"/>
      <c r="AK10" s="1"/>
      <c r="AL10" s="1"/>
    </row>
    <row r="11" spans="1:38" ht="14.4" x14ac:dyDescent="0.3">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5">
      <c r="A12" s="299" t="s">
        <v>1</v>
      </c>
      <c r="B12" s="300"/>
      <c r="C12" s="300"/>
      <c r="D12" s="300"/>
      <c r="E12" s="300"/>
      <c r="F12" s="300"/>
      <c r="G12" s="300"/>
      <c r="H12" s="300"/>
      <c r="I12" s="300"/>
      <c r="J12" s="300"/>
      <c r="K12" s="300"/>
      <c r="L12" s="300"/>
      <c r="M12" s="300"/>
      <c r="N12" s="300"/>
      <c r="O12" s="300"/>
      <c r="P12" s="300"/>
      <c r="Q12" s="300"/>
      <c r="R12" s="300"/>
      <c r="S12" s="300"/>
      <c r="T12" s="300"/>
      <c r="U12" s="7"/>
      <c r="V12" s="7"/>
      <c r="W12" s="7"/>
      <c r="X12" s="7"/>
      <c r="Y12" s="7"/>
      <c r="Z12" s="7"/>
      <c r="AA12" s="7"/>
      <c r="AB12" s="7"/>
      <c r="AC12" s="7"/>
      <c r="AD12" s="7"/>
      <c r="AE12" s="7"/>
      <c r="AF12" s="7"/>
      <c r="AG12" s="7"/>
      <c r="AH12" s="7"/>
      <c r="AI12" s="7"/>
      <c r="AJ12" s="7"/>
      <c r="AK12" s="7"/>
      <c r="AL12" s="7"/>
    </row>
    <row r="13" spans="1:38" ht="15.75" customHeight="1" x14ac:dyDescent="0.25">
      <c r="A13" s="299" t="s">
        <v>2</v>
      </c>
      <c r="B13" s="300"/>
      <c r="C13" s="300"/>
      <c r="D13" s="300"/>
      <c r="E13" s="300"/>
      <c r="F13" s="300"/>
      <c r="G13" s="300"/>
      <c r="H13" s="300"/>
      <c r="I13" s="300"/>
      <c r="J13" s="300"/>
      <c r="K13" s="300"/>
      <c r="L13" s="300"/>
      <c r="M13" s="300"/>
      <c r="N13" s="300"/>
      <c r="O13" s="300"/>
      <c r="P13" s="300"/>
      <c r="Q13" s="300"/>
      <c r="R13" s="300"/>
      <c r="S13" s="300"/>
      <c r="T13" s="300"/>
      <c r="U13" s="7"/>
      <c r="V13" s="7"/>
      <c r="W13" s="7"/>
      <c r="X13" s="7"/>
      <c r="Y13" s="7"/>
      <c r="Z13" s="7"/>
      <c r="AA13" s="7"/>
      <c r="AB13" s="7"/>
      <c r="AC13" s="7"/>
      <c r="AD13" s="7"/>
      <c r="AE13" s="7"/>
      <c r="AF13" s="7"/>
      <c r="AG13" s="7"/>
      <c r="AH13" s="7"/>
      <c r="AI13" s="7"/>
      <c r="AJ13" s="7"/>
      <c r="AK13" s="7"/>
      <c r="AL13" s="7"/>
    </row>
    <row r="14" spans="1:38" ht="15.75" customHeight="1" x14ac:dyDescent="0.25">
      <c r="A14" s="6"/>
      <c r="B14" s="6"/>
      <c r="C14" s="6"/>
      <c r="D14" s="6"/>
      <c r="E14" s="8"/>
      <c r="F14" s="6"/>
      <c r="G14" s="6"/>
      <c r="H14" s="8"/>
      <c r="I14" s="6"/>
      <c r="J14" s="6"/>
      <c r="K14" s="8"/>
      <c r="L14" s="6"/>
      <c r="M14" s="6"/>
      <c r="N14" s="8"/>
      <c r="O14" s="6"/>
      <c r="P14" s="6"/>
      <c r="Q14" s="6"/>
      <c r="R14" s="6"/>
      <c r="S14" s="6"/>
      <c r="T14" s="6"/>
      <c r="U14" s="7"/>
      <c r="V14" s="7"/>
      <c r="W14" s="7"/>
      <c r="X14" s="7"/>
      <c r="Y14" s="7"/>
      <c r="Z14" s="7"/>
      <c r="AA14" s="7"/>
      <c r="AB14" s="7"/>
      <c r="AC14" s="7"/>
      <c r="AD14" s="7"/>
      <c r="AE14" s="7"/>
      <c r="AF14" s="7"/>
      <c r="AG14" s="7"/>
      <c r="AH14" s="7"/>
      <c r="AI14" s="7"/>
      <c r="AJ14" s="7"/>
      <c r="AK14" s="7"/>
      <c r="AL14" s="7"/>
    </row>
    <row r="15" spans="1:38" ht="14.4" x14ac:dyDescent="0.3">
      <c r="A15" s="301" t="s">
        <v>149</v>
      </c>
      <c r="B15" s="300"/>
      <c r="C15" s="300"/>
      <c r="D15" s="300"/>
      <c r="E15" s="300"/>
      <c r="F15" s="300"/>
      <c r="G15" s="300"/>
      <c r="H15" s="300"/>
      <c r="I15" s="300"/>
      <c r="J15" s="300"/>
      <c r="K15" s="300"/>
      <c r="L15" s="300"/>
      <c r="M15" s="300"/>
      <c r="N15" s="300"/>
      <c r="O15" s="300"/>
      <c r="P15" s="300"/>
      <c r="Q15" s="300"/>
      <c r="R15" s="300"/>
      <c r="S15" s="300"/>
      <c r="T15" s="300"/>
      <c r="U15" s="1"/>
      <c r="V15" s="1"/>
      <c r="W15" s="1"/>
      <c r="X15" s="1"/>
      <c r="Y15" s="1"/>
      <c r="Z15" s="1"/>
      <c r="AA15" s="1"/>
      <c r="AB15" s="1"/>
      <c r="AC15" s="1"/>
      <c r="AD15" s="1"/>
      <c r="AE15" s="1"/>
      <c r="AF15" s="1"/>
      <c r="AG15" s="1"/>
      <c r="AH15" s="1"/>
      <c r="AI15" s="1"/>
      <c r="AJ15" s="1"/>
      <c r="AK15" s="1"/>
      <c r="AL15" s="1"/>
    </row>
    <row r="16" spans="1:38" ht="14.4" x14ac:dyDescent="0.3">
      <c r="A16" s="9"/>
      <c r="B16" s="10"/>
      <c r="C16" s="11"/>
      <c r="D16" s="12"/>
      <c r="E16" s="13"/>
      <c r="F16" s="12"/>
      <c r="G16" s="12"/>
      <c r="H16" s="13"/>
      <c r="I16" s="12"/>
      <c r="J16" s="12"/>
      <c r="K16" s="13"/>
      <c r="L16" s="12"/>
      <c r="M16" s="12"/>
      <c r="N16" s="13"/>
      <c r="O16" s="12"/>
      <c r="P16" s="12"/>
      <c r="Q16" s="12"/>
      <c r="R16" s="12"/>
      <c r="S16" s="12"/>
      <c r="T16" s="14"/>
      <c r="U16" s="1"/>
      <c r="V16" s="1"/>
      <c r="W16" s="1"/>
      <c r="X16" s="1"/>
      <c r="Y16" s="1"/>
      <c r="Z16" s="1"/>
      <c r="AA16" s="1"/>
      <c r="AB16" s="1"/>
      <c r="AC16" s="1"/>
      <c r="AD16" s="1"/>
      <c r="AE16" s="1"/>
      <c r="AF16" s="1"/>
      <c r="AG16" s="1"/>
      <c r="AH16" s="1"/>
      <c r="AI16" s="1"/>
      <c r="AJ16" s="1"/>
      <c r="AK16" s="1"/>
      <c r="AL16" s="1"/>
    </row>
    <row r="17" spans="1:38" ht="71.25" customHeight="1" x14ac:dyDescent="0.3">
      <c r="A17" s="302" t="s">
        <v>3</v>
      </c>
      <c r="B17" s="304" t="s">
        <v>4</v>
      </c>
      <c r="C17" s="304" t="s">
        <v>5</v>
      </c>
      <c r="D17" s="306" t="s">
        <v>6</v>
      </c>
      <c r="E17" s="293" t="s">
        <v>7</v>
      </c>
      <c r="F17" s="294"/>
      <c r="G17" s="295"/>
      <c r="H17" s="293" t="s">
        <v>8</v>
      </c>
      <c r="I17" s="294"/>
      <c r="J17" s="295"/>
      <c r="K17" s="293" t="s">
        <v>9</v>
      </c>
      <c r="L17" s="294"/>
      <c r="M17" s="295"/>
      <c r="N17" s="293" t="s">
        <v>10</v>
      </c>
      <c r="O17" s="294"/>
      <c r="P17" s="295"/>
      <c r="Q17" s="296" t="s">
        <v>11</v>
      </c>
      <c r="R17" s="294"/>
      <c r="S17" s="295"/>
      <c r="T17" s="297" t="s">
        <v>12</v>
      </c>
      <c r="U17" s="15"/>
      <c r="V17" s="15"/>
      <c r="W17" s="15"/>
      <c r="X17" s="15"/>
      <c r="Y17" s="15"/>
      <c r="Z17" s="15"/>
      <c r="AA17" s="15"/>
      <c r="AB17" s="15"/>
      <c r="AC17" s="15"/>
      <c r="AD17" s="15"/>
      <c r="AE17" s="15"/>
      <c r="AF17" s="15"/>
      <c r="AG17" s="15"/>
      <c r="AH17" s="15"/>
      <c r="AI17" s="15"/>
      <c r="AJ17" s="15"/>
      <c r="AK17" s="15"/>
      <c r="AL17" s="15"/>
    </row>
    <row r="18" spans="1:38" ht="58.2" customHeight="1" x14ac:dyDescent="0.3">
      <c r="A18" s="303"/>
      <c r="B18" s="305"/>
      <c r="C18" s="305"/>
      <c r="D18" s="307"/>
      <c r="E18" s="16" t="s">
        <v>13</v>
      </c>
      <c r="F18" s="17" t="s">
        <v>14</v>
      </c>
      <c r="G18" s="18" t="s">
        <v>15</v>
      </c>
      <c r="H18" s="16" t="s">
        <v>13</v>
      </c>
      <c r="I18" s="17" t="s">
        <v>14</v>
      </c>
      <c r="J18" s="18" t="s">
        <v>16</v>
      </c>
      <c r="K18" s="16" t="s">
        <v>13</v>
      </c>
      <c r="L18" s="17" t="s">
        <v>14</v>
      </c>
      <c r="M18" s="18" t="s">
        <v>17</v>
      </c>
      <c r="N18" s="16" t="s">
        <v>13</v>
      </c>
      <c r="O18" s="17" t="s">
        <v>14</v>
      </c>
      <c r="P18" s="18" t="s">
        <v>18</v>
      </c>
      <c r="Q18" s="18" t="s">
        <v>19</v>
      </c>
      <c r="R18" s="18" t="s">
        <v>20</v>
      </c>
      <c r="S18" s="18" t="s">
        <v>21</v>
      </c>
      <c r="T18" s="298"/>
      <c r="U18" s="1"/>
      <c r="V18" s="1"/>
      <c r="W18" s="1"/>
      <c r="X18" s="1"/>
      <c r="Y18" s="1"/>
      <c r="Z18" s="1"/>
      <c r="AA18" s="1"/>
      <c r="AB18" s="1"/>
      <c r="AC18" s="1"/>
      <c r="AD18" s="1"/>
      <c r="AE18" s="1"/>
      <c r="AF18" s="1"/>
      <c r="AG18" s="1"/>
      <c r="AH18" s="1"/>
      <c r="AI18" s="1"/>
      <c r="AJ18" s="1"/>
      <c r="AK18" s="1"/>
      <c r="AL18" s="1"/>
    </row>
    <row r="19" spans="1:38" ht="14.4" x14ac:dyDescent="0.3">
      <c r="A19" s="19" t="s">
        <v>22</v>
      </c>
      <c r="B19" s="20">
        <v>1</v>
      </c>
      <c r="C19" s="20">
        <v>2</v>
      </c>
      <c r="D19" s="21">
        <v>3</v>
      </c>
      <c r="E19" s="22">
        <v>4</v>
      </c>
      <c r="F19" s="23">
        <v>5</v>
      </c>
      <c r="G19" s="21">
        <v>6</v>
      </c>
      <c r="H19" s="22">
        <v>5</v>
      </c>
      <c r="I19" s="23">
        <v>6</v>
      </c>
      <c r="J19" s="21">
        <v>7</v>
      </c>
      <c r="K19" s="22">
        <v>8</v>
      </c>
      <c r="L19" s="23">
        <v>9</v>
      </c>
      <c r="M19" s="21">
        <v>10</v>
      </c>
      <c r="N19" s="22">
        <v>11</v>
      </c>
      <c r="O19" s="23">
        <v>12</v>
      </c>
      <c r="P19" s="21">
        <v>13</v>
      </c>
      <c r="Q19" s="21">
        <v>14</v>
      </c>
      <c r="R19" s="21">
        <v>15</v>
      </c>
      <c r="S19" s="21">
        <v>16</v>
      </c>
      <c r="T19" s="24">
        <v>11</v>
      </c>
      <c r="U19" s="1"/>
      <c r="V19" s="1"/>
      <c r="W19" s="1"/>
      <c r="X19" s="1"/>
      <c r="Y19" s="1"/>
      <c r="Z19" s="1"/>
      <c r="AA19" s="1"/>
      <c r="AB19" s="1"/>
      <c r="AC19" s="1"/>
      <c r="AD19" s="1"/>
      <c r="AE19" s="1"/>
      <c r="AF19" s="1"/>
      <c r="AG19" s="1"/>
      <c r="AH19" s="1"/>
      <c r="AI19" s="1"/>
      <c r="AJ19" s="1"/>
      <c r="AK19" s="1"/>
      <c r="AL19" s="1"/>
    </row>
    <row r="20" spans="1:38" ht="19.5" customHeight="1" x14ac:dyDescent="0.25">
      <c r="A20" s="25" t="s">
        <v>23</v>
      </c>
      <c r="B20" s="26" t="s">
        <v>24</v>
      </c>
      <c r="C20" s="27" t="s">
        <v>25</v>
      </c>
      <c r="D20" s="28"/>
      <c r="E20" s="29"/>
      <c r="F20" s="30"/>
      <c r="G20" s="31"/>
      <c r="H20" s="29"/>
      <c r="I20" s="30"/>
      <c r="J20" s="31"/>
      <c r="K20" s="29"/>
      <c r="L20" s="30"/>
      <c r="M20" s="31"/>
      <c r="N20" s="29"/>
      <c r="O20" s="30"/>
      <c r="P20" s="31"/>
      <c r="Q20" s="31"/>
      <c r="R20" s="31"/>
      <c r="S20" s="31"/>
      <c r="T20" s="32"/>
      <c r="U20" s="33"/>
      <c r="V20" s="33"/>
      <c r="W20" s="33"/>
      <c r="X20" s="33"/>
      <c r="Y20" s="33"/>
      <c r="Z20" s="33"/>
      <c r="AA20" s="33"/>
      <c r="AB20" s="33"/>
      <c r="AC20" s="33"/>
      <c r="AD20" s="33"/>
      <c r="AE20" s="33"/>
      <c r="AF20" s="33"/>
      <c r="AG20" s="33"/>
      <c r="AH20" s="33"/>
      <c r="AI20" s="33"/>
      <c r="AJ20" s="33"/>
      <c r="AK20" s="33"/>
      <c r="AL20" s="33"/>
    </row>
    <row r="21" spans="1:38" ht="30" customHeight="1" x14ac:dyDescent="0.25">
      <c r="A21" s="34" t="s">
        <v>26</v>
      </c>
      <c r="B21" s="35" t="s">
        <v>27</v>
      </c>
      <c r="C21" s="36" t="s">
        <v>28</v>
      </c>
      <c r="D21" s="37" t="s">
        <v>29</v>
      </c>
      <c r="E21" s="38"/>
      <c r="F21" s="39"/>
      <c r="G21" s="40">
        <v>0</v>
      </c>
      <c r="H21" s="38"/>
      <c r="I21" s="39"/>
      <c r="J21" s="40">
        <v>0</v>
      </c>
      <c r="K21" s="38"/>
      <c r="L21" s="39"/>
      <c r="M21" s="40">
        <v>998754.02</v>
      </c>
      <c r="N21" s="38"/>
      <c r="O21" s="39"/>
      <c r="P21" s="40">
        <v>998754.02</v>
      </c>
      <c r="Q21" s="40">
        <f>G21+M21</f>
        <v>998754.02</v>
      </c>
      <c r="R21" s="40">
        <f>J21+P21</f>
        <v>998754.02</v>
      </c>
      <c r="S21" s="40">
        <f>Q21-R21</f>
        <v>0</v>
      </c>
      <c r="T21" s="41"/>
      <c r="U21" s="7"/>
      <c r="V21" s="7"/>
      <c r="W21" s="7"/>
      <c r="X21" s="7"/>
      <c r="Y21" s="7"/>
      <c r="Z21" s="7"/>
      <c r="AA21" s="7"/>
      <c r="AB21" s="7"/>
      <c r="AC21" s="7"/>
      <c r="AD21" s="7"/>
      <c r="AE21" s="7"/>
      <c r="AF21" s="7"/>
      <c r="AG21" s="7"/>
      <c r="AH21" s="7"/>
      <c r="AI21" s="7"/>
      <c r="AJ21" s="7"/>
      <c r="AK21" s="7"/>
      <c r="AL21" s="7"/>
    </row>
    <row r="22" spans="1:38" ht="19.5" customHeight="1" x14ac:dyDescent="0.25">
      <c r="A22" s="42" t="s">
        <v>30</v>
      </c>
      <c r="B22" s="43"/>
      <c r="C22" s="44"/>
      <c r="D22" s="45"/>
      <c r="E22" s="46"/>
      <c r="F22" s="47"/>
      <c r="G22" s="48">
        <f>SUM(G21)</f>
        <v>0</v>
      </c>
      <c r="H22" s="46"/>
      <c r="I22" s="47"/>
      <c r="J22" s="48">
        <f>SUM(J21)</f>
        <v>0</v>
      </c>
      <c r="K22" s="46"/>
      <c r="L22" s="47"/>
      <c r="M22" s="48">
        <f>SUM(M21)</f>
        <v>998754.02</v>
      </c>
      <c r="N22" s="46"/>
      <c r="O22" s="47"/>
      <c r="P22" s="48">
        <f t="shared" ref="P22:S22" si="0">SUM(P21)</f>
        <v>998754.02</v>
      </c>
      <c r="Q22" s="48">
        <f t="shared" si="0"/>
        <v>998754.02</v>
      </c>
      <c r="R22" s="48">
        <f t="shared" si="0"/>
        <v>998754.02</v>
      </c>
      <c r="S22" s="48">
        <f t="shared" si="0"/>
        <v>0</v>
      </c>
      <c r="T22" s="49"/>
      <c r="U22" s="4"/>
      <c r="V22" s="4"/>
      <c r="W22" s="4"/>
      <c r="X22" s="4"/>
      <c r="Y22" s="4"/>
      <c r="Z22" s="4"/>
      <c r="AA22" s="4"/>
      <c r="AB22" s="4"/>
      <c r="AC22" s="4"/>
      <c r="AD22" s="4"/>
      <c r="AE22" s="4"/>
      <c r="AF22" s="4"/>
      <c r="AG22" s="4"/>
      <c r="AH22" s="4"/>
      <c r="AI22" s="4"/>
      <c r="AJ22" s="4"/>
      <c r="AK22" s="4"/>
      <c r="AL22" s="4"/>
    </row>
    <row r="23" spans="1:38" ht="12" customHeight="1" x14ac:dyDescent="0.25">
      <c r="A23" s="315"/>
      <c r="B23" s="300"/>
      <c r="C23" s="300"/>
      <c r="D23" s="50"/>
      <c r="E23" s="51"/>
      <c r="F23" s="52"/>
      <c r="G23" s="53"/>
      <c r="H23" s="51"/>
      <c r="I23" s="52"/>
      <c r="J23" s="53"/>
      <c r="K23" s="51"/>
      <c r="L23" s="52"/>
      <c r="M23" s="53"/>
      <c r="N23" s="51"/>
      <c r="O23" s="52"/>
      <c r="P23" s="53"/>
      <c r="Q23" s="53"/>
      <c r="R23" s="53"/>
      <c r="S23" s="53"/>
      <c r="T23" s="54"/>
      <c r="U23" s="4"/>
      <c r="V23" s="4"/>
      <c r="W23" s="4"/>
      <c r="X23" s="4"/>
      <c r="Y23" s="4"/>
      <c r="Z23" s="4"/>
      <c r="AA23" s="4"/>
      <c r="AB23" s="4"/>
      <c r="AC23" s="4"/>
      <c r="AD23" s="4"/>
      <c r="AE23" s="4"/>
      <c r="AF23" s="4"/>
      <c r="AG23" s="4"/>
      <c r="AH23" s="4"/>
      <c r="AI23" s="4"/>
      <c r="AJ23" s="4"/>
      <c r="AK23" s="4"/>
      <c r="AL23" s="4"/>
    </row>
    <row r="24" spans="1:38" ht="19.5" customHeight="1" x14ac:dyDescent="0.25">
      <c r="A24" s="55" t="s">
        <v>23</v>
      </c>
      <c r="B24" s="56" t="s">
        <v>31</v>
      </c>
      <c r="C24" s="57" t="s">
        <v>32</v>
      </c>
      <c r="D24" s="58"/>
      <c r="E24" s="59"/>
      <c r="F24" s="60"/>
      <c r="G24" s="61"/>
      <c r="H24" s="59"/>
      <c r="I24" s="60"/>
      <c r="J24" s="61"/>
      <c r="K24" s="59"/>
      <c r="L24" s="60"/>
      <c r="M24" s="61"/>
      <c r="N24" s="59"/>
      <c r="O24" s="60"/>
      <c r="P24" s="61"/>
      <c r="Q24" s="61"/>
      <c r="R24" s="61"/>
      <c r="S24" s="61"/>
      <c r="T24" s="62"/>
      <c r="U24" s="33"/>
      <c r="V24" s="33"/>
      <c r="W24" s="33"/>
      <c r="X24" s="33"/>
      <c r="Y24" s="33"/>
      <c r="Z24" s="33"/>
      <c r="AA24" s="33"/>
      <c r="AB24" s="33"/>
      <c r="AC24" s="33"/>
      <c r="AD24" s="33"/>
      <c r="AE24" s="33"/>
      <c r="AF24" s="33"/>
      <c r="AG24" s="33"/>
      <c r="AH24" s="33"/>
      <c r="AI24" s="33"/>
      <c r="AJ24" s="33"/>
      <c r="AK24" s="33"/>
      <c r="AL24" s="33"/>
    </row>
    <row r="25" spans="1:38" ht="30" customHeight="1" thickBot="1" x14ac:dyDescent="0.3">
      <c r="A25" s="63" t="s">
        <v>26</v>
      </c>
      <c r="B25" s="64" t="s">
        <v>27</v>
      </c>
      <c r="C25" s="63" t="s">
        <v>33</v>
      </c>
      <c r="D25" s="65"/>
      <c r="E25" s="66"/>
      <c r="F25" s="67"/>
      <c r="G25" s="68"/>
      <c r="H25" s="66"/>
      <c r="I25" s="67"/>
      <c r="J25" s="68"/>
      <c r="K25" s="66"/>
      <c r="L25" s="67"/>
      <c r="M25" s="68"/>
      <c r="N25" s="66"/>
      <c r="O25" s="67"/>
      <c r="P25" s="68"/>
      <c r="Q25" s="68"/>
      <c r="R25" s="68"/>
      <c r="S25" s="68"/>
      <c r="T25" s="69"/>
      <c r="U25" s="70"/>
      <c r="V25" s="70"/>
      <c r="W25" s="70"/>
      <c r="X25" s="70"/>
      <c r="Y25" s="70"/>
      <c r="Z25" s="70"/>
      <c r="AA25" s="70"/>
      <c r="AB25" s="70"/>
      <c r="AC25" s="70"/>
      <c r="AD25" s="70"/>
      <c r="AE25" s="70"/>
      <c r="AF25" s="70"/>
      <c r="AG25" s="70"/>
      <c r="AH25" s="70"/>
      <c r="AI25" s="70"/>
      <c r="AJ25" s="70"/>
      <c r="AK25" s="70"/>
      <c r="AL25" s="70"/>
    </row>
    <row r="26" spans="1:38" ht="30" customHeight="1" thickBot="1" x14ac:dyDescent="0.3">
      <c r="A26" s="71" t="s">
        <v>34</v>
      </c>
      <c r="B26" s="72" t="s">
        <v>35</v>
      </c>
      <c r="C26" s="287" t="s">
        <v>36</v>
      </c>
      <c r="D26" s="288"/>
      <c r="E26" s="289"/>
      <c r="F26" s="290"/>
      <c r="G26" s="291">
        <f>SUM(G27:G29)</f>
        <v>0</v>
      </c>
      <c r="H26" s="289"/>
      <c r="I26" s="290"/>
      <c r="J26" s="291">
        <f>SUM(J27:J29)</f>
        <v>0</v>
      </c>
      <c r="K26" s="289"/>
      <c r="L26" s="292"/>
      <c r="M26" s="76">
        <f>SUM(M27:M29)</f>
        <v>15261</v>
      </c>
      <c r="N26" s="74"/>
      <c r="O26" s="75"/>
      <c r="P26" s="76">
        <f t="shared" ref="P26:S26" si="1">SUM(P27:P29)</f>
        <v>15261</v>
      </c>
      <c r="Q26" s="76">
        <f t="shared" si="1"/>
        <v>15261</v>
      </c>
      <c r="R26" s="76">
        <f t="shared" si="1"/>
        <v>15261</v>
      </c>
      <c r="S26" s="76">
        <f t="shared" si="1"/>
        <v>0</v>
      </c>
      <c r="T26" s="77"/>
      <c r="U26" s="70"/>
      <c r="V26" s="70"/>
      <c r="W26" s="70"/>
      <c r="X26" s="70"/>
      <c r="Y26" s="70"/>
      <c r="Z26" s="70"/>
      <c r="AA26" s="70"/>
      <c r="AB26" s="70"/>
      <c r="AC26" s="70"/>
      <c r="AD26" s="70"/>
      <c r="AE26" s="70"/>
      <c r="AF26" s="70"/>
      <c r="AG26" s="70"/>
      <c r="AH26" s="70"/>
      <c r="AI26" s="70"/>
      <c r="AJ26" s="70"/>
      <c r="AK26" s="70"/>
      <c r="AL26" s="70"/>
    </row>
    <row r="27" spans="1:38" ht="109.95" customHeight="1" x14ac:dyDescent="0.25">
      <c r="A27" s="78" t="s">
        <v>37</v>
      </c>
      <c r="B27" s="248" t="s">
        <v>38</v>
      </c>
      <c r="C27" s="283" t="s">
        <v>154</v>
      </c>
      <c r="D27" s="284" t="s">
        <v>40</v>
      </c>
      <c r="E27" s="82"/>
      <c r="F27" s="83"/>
      <c r="G27" s="84">
        <f t="shared" ref="G27:G29" si="2">E27*F27</f>
        <v>0</v>
      </c>
      <c r="H27" s="82"/>
      <c r="I27" s="83"/>
      <c r="J27" s="203">
        <f t="shared" ref="J27:J29" si="3">H27*I27</f>
        <v>0</v>
      </c>
      <c r="K27" s="285">
        <v>3</v>
      </c>
      <c r="L27" s="286">
        <v>5087</v>
      </c>
      <c r="M27" s="204">
        <f>K27*L27</f>
        <v>15261</v>
      </c>
      <c r="N27" s="254">
        <v>1</v>
      </c>
      <c r="O27" s="255">
        <v>15261</v>
      </c>
      <c r="P27" s="84">
        <f t="shared" ref="P27:P29" si="4">N27*O27</f>
        <v>15261</v>
      </c>
      <c r="Q27" s="84">
        <f t="shared" ref="Q27:Q29" si="5">G27+M27</f>
        <v>15261</v>
      </c>
      <c r="R27" s="84">
        <f t="shared" ref="R27:R29" si="6">J27+P27</f>
        <v>15261</v>
      </c>
      <c r="S27" s="84">
        <f t="shared" ref="S27:S29" si="7">Q27-R27</f>
        <v>0</v>
      </c>
      <c r="T27" s="247" t="s">
        <v>424</v>
      </c>
      <c r="U27" s="4"/>
      <c r="V27" s="4"/>
      <c r="W27" s="4"/>
      <c r="X27" s="4"/>
      <c r="Y27" s="4"/>
      <c r="Z27" s="4"/>
      <c r="AA27" s="4"/>
      <c r="AB27" s="4"/>
      <c r="AC27" s="4"/>
      <c r="AD27" s="4"/>
      <c r="AE27" s="4"/>
      <c r="AF27" s="4"/>
      <c r="AG27" s="4"/>
      <c r="AH27" s="4"/>
      <c r="AI27" s="4"/>
      <c r="AJ27" s="4"/>
      <c r="AK27" s="4"/>
      <c r="AL27" s="4"/>
    </row>
    <row r="28" spans="1:38" ht="30" customHeight="1" x14ac:dyDescent="0.25">
      <c r="A28" s="86" t="s">
        <v>37</v>
      </c>
      <c r="B28" s="87" t="s">
        <v>41</v>
      </c>
      <c r="C28" s="80" t="s">
        <v>39</v>
      </c>
      <c r="D28" s="81" t="s">
        <v>40</v>
      </c>
      <c r="E28" s="82"/>
      <c r="F28" s="83"/>
      <c r="G28" s="84">
        <f t="shared" si="2"/>
        <v>0</v>
      </c>
      <c r="H28" s="82"/>
      <c r="I28" s="83"/>
      <c r="J28" s="84">
        <f t="shared" si="3"/>
        <v>0</v>
      </c>
      <c r="K28" s="82"/>
      <c r="L28" s="83"/>
      <c r="M28" s="84">
        <f t="shared" ref="M28:M29" si="8">K28*L28</f>
        <v>0</v>
      </c>
      <c r="N28" s="82"/>
      <c r="O28" s="83"/>
      <c r="P28" s="84">
        <f t="shared" si="4"/>
        <v>0</v>
      </c>
      <c r="Q28" s="84">
        <f t="shared" si="5"/>
        <v>0</v>
      </c>
      <c r="R28" s="84">
        <f t="shared" si="6"/>
        <v>0</v>
      </c>
      <c r="S28" s="84">
        <f t="shared" si="7"/>
        <v>0</v>
      </c>
      <c r="T28" s="85"/>
      <c r="U28" s="4"/>
      <c r="V28" s="4"/>
      <c r="W28" s="4"/>
      <c r="X28" s="4"/>
      <c r="Y28" s="4"/>
      <c r="Z28" s="4"/>
      <c r="AA28" s="4"/>
      <c r="AB28" s="4"/>
      <c r="AC28" s="4"/>
      <c r="AD28" s="4"/>
      <c r="AE28" s="4"/>
      <c r="AF28" s="4"/>
      <c r="AG28" s="4"/>
      <c r="AH28" s="4"/>
      <c r="AI28" s="4"/>
      <c r="AJ28" s="4"/>
      <c r="AK28" s="4"/>
      <c r="AL28" s="4"/>
    </row>
    <row r="29" spans="1:38" ht="30" customHeight="1" thickBot="1" x14ac:dyDescent="0.3">
      <c r="A29" s="88" t="s">
        <v>37</v>
      </c>
      <c r="B29" s="89" t="s">
        <v>42</v>
      </c>
      <c r="C29" s="90" t="s">
        <v>39</v>
      </c>
      <c r="D29" s="91" t="s">
        <v>40</v>
      </c>
      <c r="E29" s="92"/>
      <c r="F29" s="93"/>
      <c r="G29" s="94">
        <f t="shared" si="2"/>
        <v>0</v>
      </c>
      <c r="H29" s="92"/>
      <c r="I29" s="93"/>
      <c r="J29" s="94">
        <f t="shared" si="3"/>
        <v>0</v>
      </c>
      <c r="K29" s="92"/>
      <c r="L29" s="93"/>
      <c r="M29" s="94">
        <f t="shared" si="8"/>
        <v>0</v>
      </c>
      <c r="N29" s="92"/>
      <c r="O29" s="93"/>
      <c r="P29" s="94">
        <f t="shared" si="4"/>
        <v>0</v>
      </c>
      <c r="Q29" s="94">
        <f t="shared" si="5"/>
        <v>0</v>
      </c>
      <c r="R29" s="94">
        <f t="shared" si="6"/>
        <v>0</v>
      </c>
      <c r="S29" s="94">
        <f t="shared" si="7"/>
        <v>0</v>
      </c>
      <c r="T29" s="95"/>
      <c r="U29" s="4"/>
      <c r="V29" s="4"/>
      <c r="W29" s="4"/>
      <c r="X29" s="4"/>
      <c r="Y29" s="4"/>
      <c r="Z29" s="4"/>
      <c r="AA29" s="4"/>
      <c r="AB29" s="4"/>
      <c r="AC29" s="4"/>
      <c r="AD29" s="4"/>
      <c r="AE29" s="4"/>
      <c r="AF29" s="4"/>
      <c r="AG29" s="4"/>
      <c r="AH29" s="4"/>
      <c r="AI29" s="4"/>
      <c r="AJ29" s="4"/>
      <c r="AK29" s="4"/>
      <c r="AL29" s="4"/>
    </row>
    <row r="30" spans="1:38" ht="30" customHeight="1" x14ac:dyDescent="0.25">
      <c r="A30" s="71" t="s">
        <v>34</v>
      </c>
      <c r="B30" s="72" t="s">
        <v>43</v>
      </c>
      <c r="C30" s="71" t="s">
        <v>44</v>
      </c>
      <c r="D30" s="73"/>
      <c r="E30" s="74"/>
      <c r="F30" s="75"/>
      <c r="G30" s="76"/>
      <c r="H30" s="74"/>
      <c r="I30" s="75"/>
      <c r="J30" s="76"/>
      <c r="K30" s="74"/>
      <c r="L30" s="75"/>
      <c r="M30" s="76">
        <f>SUM(M31:M33)</f>
        <v>0</v>
      </c>
      <c r="N30" s="74"/>
      <c r="O30" s="75"/>
      <c r="P30" s="76">
        <f t="shared" ref="P30:S30" si="9">SUM(P31:P33)</f>
        <v>0</v>
      </c>
      <c r="Q30" s="76">
        <f t="shared" si="9"/>
        <v>0</v>
      </c>
      <c r="R30" s="76">
        <f t="shared" si="9"/>
        <v>0</v>
      </c>
      <c r="S30" s="76">
        <f t="shared" si="9"/>
        <v>0</v>
      </c>
      <c r="T30" s="77"/>
      <c r="U30" s="7"/>
      <c r="V30" s="7"/>
      <c r="W30" s="7"/>
      <c r="X30" s="7"/>
      <c r="Y30" s="7"/>
      <c r="Z30" s="7"/>
      <c r="AA30" s="7"/>
      <c r="AB30" s="7"/>
      <c r="AC30" s="7"/>
      <c r="AD30" s="7"/>
      <c r="AE30" s="7"/>
      <c r="AF30" s="7"/>
      <c r="AG30" s="7"/>
      <c r="AH30" s="7"/>
      <c r="AI30" s="7"/>
      <c r="AJ30" s="7"/>
      <c r="AK30" s="7"/>
      <c r="AL30" s="7"/>
    </row>
    <row r="31" spans="1:38" ht="30" customHeight="1" x14ac:dyDescent="0.25">
      <c r="A31" s="78" t="s">
        <v>37</v>
      </c>
      <c r="B31" s="79" t="s">
        <v>45</v>
      </c>
      <c r="C31" s="80" t="s">
        <v>39</v>
      </c>
      <c r="D31" s="81"/>
      <c r="E31" s="316" t="s">
        <v>46</v>
      </c>
      <c r="F31" s="300"/>
      <c r="G31" s="317"/>
      <c r="H31" s="316" t="s">
        <v>46</v>
      </c>
      <c r="I31" s="300"/>
      <c r="J31" s="317"/>
      <c r="K31" s="82"/>
      <c r="L31" s="83"/>
      <c r="M31" s="84">
        <f t="shared" ref="M31:M33" si="10">K31*L31</f>
        <v>0</v>
      </c>
      <c r="N31" s="82"/>
      <c r="O31" s="83"/>
      <c r="P31" s="84">
        <f t="shared" ref="P31:P33" si="11">N31*O31</f>
        <v>0</v>
      </c>
      <c r="Q31" s="84">
        <f t="shared" ref="Q31:Q33" si="12">G31+M31</f>
        <v>0</v>
      </c>
      <c r="R31" s="84">
        <f t="shared" ref="R31:R33" si="13">J31+P31</f>
        <v>0</v>
      </c>
      <c r="S31" s="84">
        <f t="shared" ref="S31:S33" si="14">Q31-R31</f>
        <v>0</v>
      </c>
      <c r="T31" s="85"/>
      <c r="U31" s="7"/>
      <c r="V31" s="7"/>
      <c r="W31" s="7"/>
      <c r="X31" s="7"/>
      <c r="Y31" s="7"/>
      <c r="Z31" s="7"/>
      <c r="AA31" s="7"/>
      <c r="AB31" s="7"/>
      <c r="AC31" s="7"/>
      <c r="AD31" s="7"/>
      <c r="AE31" s="7"/>
      <c r="AF31" s="7"/>
      <c r="AG31" s="7"/>
      <c r="AH31" s="7"/>
      <c r="AI31" s="7"/>
      <c r="AJ31" s="7"/>
      <c r="AK31" s="7"/>
      <c r="AL31" s="7"/>
    </row>
    <row r="32" spans="1:38" ht="30" customHeight="1" x14ac:dyDescent="0.25">
      <c r="A32" s="86" t="s">
        <v>37</v>
      </c>
      <c r="B32" s="87" t="s">
        <v>47</v>
      </c>
      <c r="C32" s="80" t="s">
        <v>39</v>
      </c>
      <c r="D32" s="81"/>
      <c r="E32" s="318"/>
      <c r="F32" s="300"/>
      <c r="G32" s="317"/>
      <c r="H32" s="318"/>
      <c r="I32" s="300"/>
      <c r="J32" s="317"/>
      <c r="K32" s="82"/>
      <c r="L32" s="83"/>
      <c r="M32" s="84">
        <f t="shared" si="10"/>
        <v>0</v>
      </c>
      <c r="N32" s="82"/>
      <c r="O32" s="83"/>
      <c r="P32" s="84">
        <f t="shared" si="11"/>
        <v>0</v>
      </c>
      <c r="Q32" s="84">
        <f t="shared" si="12"/>
        <v>0</v>
      </c>
      <c r="R32" s="84">
        <f t="shared" si="13"/>
        <v>0</v>
      </c>
      <c r="S32" s="84">
        <f t="shared" si="14"/>
        <v>0</v>
      </c>
      <c r="T32" s="85"/>
      <c r="U32" s="7"/>
      <c r="V32" s="7"/>
      <c r="W32" s="7"/>
      <c r="X32" s="7"/>
      <c r="Y32" s="7"/>
      <c r="Z32" s="7"/>
      <c r="AA32" s="7"/>
      <c r="AB32" s="7"/>
      <c r="AC32" s="7"/>
      <c r="AD32" s="7"/>
      <c r="AE32" s="7"/>
      <c r="AF32" s="7"/>
      <c r="AG32" s="7"/>
      <c r="AH32" s="7"/>
      <c r="AI32" s="7"/>
      <c r="AJ32" s="7"/>
      <c r="AK32" s="7"/>
      <c r="AL32" s="7"/>
    </row>
    <row r="33" spans="1:38" ht="30" customHeight="1" x14ac:dyDescent="0.25">
      <c r="A33" s="88" t="s">
        <v>37</v>
      </c>
      <c r="B33" s="89" t="s">
        <v>48</v>
      </c>
      <c r="C33" s="90" t="s">
        <v>39</v>
      </c>
      <c r="D33" s="91"/>
      <c r="E33" s="318"/>
      <c r="F33" s="300"/>
      <c r="G33" s="317"/>
      <c r="H33" s="318"/>
      <c r="I33" s="300"/>
      <c r="J33" s="317"/>
      <c r="K33" s="92"/>
      <c r="L33" s="93"/>
      <c r="M33" s="94">
        <f t="shared" si="10"/>
        <v>0</v>
      </c>
      <c r="N33" s="92"/>
      <c r="O33" s="93"/>
      <c r="P33" s="94">
        <f t="shared" si="11"/>
        <v>0</v>
      </c>
      <c r="Q33" s="94">
        <f t="shared" si="12"/>
        <v>0</v>
      </c>
      <c r="R33" s="94">
        <f t="shared" si="13"/>
        <v>0</v>
      </c>
      <c r="S33" s="94">
        <f t="shared" si="14"/>
        <v>0</v>
      </c>
      <c r="T33" s="95"/>
      <c r="U33" s="7"/>
      <c r="V33" s="7"/>
      <c r="W33" s="7"/>
      <c r="X33" s="7"/>
      <c r="Y33" s="7"/>
      <c r="Z33" s="7"/>
      <c r="AA33" s="7"/>
      <c r="AB33" s="7"/>
      <c r="AC33" s="7"/>
      <c r="AD33" s="7"/>
      <c r="AE33" s="7"/>
      <c r="AF33" s="7"/>
      <c r="AG33" s="7"/>
      <c r="AH33" s="7"/>
      <c r="AI33" s="7"/>
      <c r="AJ33" s="7"/>
      <c r="AK33" s="7"/>
      <c r="AL33" s="7"/>
    </row>
    <row r="34" spans="1:38" ht="30" customHeight="1" x14ac:dyDescent="0.25">
      <c r="A34" s="71" t="s">
        <v>34</v>
      </c>
      <c r="B34" s="72" t="s">
        <v>49</v>
      </c>
      <c r="C34" s="71" t="s">
        <v>50</v>
      </c>
      <c r="D34" s="73"/>
      <c r="E34" s="74"/>
      <c r="F34" s="75"/>
      <c r="G34" s="76"/>
      <c r="H34" s="74"/>
      <c r="I34" s="75"/>
      <c r="J34" s="76"/>
      <c r="K34" s="74"/>
      <c r="L34" s="75"/>
      <c r="M34" s="76">
        <f>SUM(M35:M37)</f>
        <v>0</v>
      </c>
      <c r="N34" s="74"/>
      <c r="O34" s="75"/>
      <c r="P34" s="76">
        <f t="shared" ref="P34:S34" si="15">SUM(P35:P37)</f>
        <v>0</v>
      </c>
      <c r="Q34" s="76">
        <f t="shared" si="15"/>
        <v>0</v>
      </c>
      <c r="R34" s="76">
        <f t="shared" si="15"/>
        <v>0</v>
      </c>
      <c r="S34" s="76">
        <f t="shared" si="15"/>
        <v>0</v>
      </c>
      <c r="T34" s="77"/>
      <c r="U34" s="7"/>
      <c r="V34" s="7"/>
      <c r="W34" s="7"/>
      <c r="X34" s="7"/>
      <c r="Y34" s="7"/>
      <c r="Z34" s="7"/>
      <c r="AA34" s="7"/>
      <c r="AB34" s="7"/>
      <c r="AC34" s="7"/>
      <c r="AD34" s="7"/>
      <c r="AE34" s="7"/>
      <c r="AF34" s="7"/>
      <c r="AG34" s="7"/>
      <c r="AH34" s="7"/>
      <c r="AI34" s="7"/>
      <c r="AJ34" s="7"/>
      <c r="AK34" s="7"/>
      <c r="AL34" s="7"/>
    </row>
    <row r="35" spans="1:38" ht="30" customHeight="1" x14ac:dyDescent="0.25">
      <c r="A35" s="78" t="s">
        <v>37</v>
      </c>
      <c r="B35" s="79" t="s">
        <v>51</v>
      </c>
      <c r="C35" s="80" t="s">
        <v>39</v>
      </c>
      <c r="D35" s="81"/>
      <c r="E35" s="316" t="s">
        <v>46</v>
      </c>
      <c r="F35" s="300"/>
      <c r="G35" s="317"/>
      <c r="H35" s="316" t="s">
        <v>46</v>
      </c>
      <c r="I35" s="300"/>
      <c r="J35" s="317"/>
      <c r="K35" s="82"/>
      <c r="L35" s="83"/>
      <c r="M35" s="84">
        <f t="shared" ref="M35:M37" si="16">K35*L35</f>
        <v>0</v>
      </c>
      <c r="N35" s="82"/>
      <c r="O35" s="83"/>
      <c r="P35" s="84">
        <f t="shared" ref="P35:P37" si="17">N35*O35</f>
        <v>0</v>
      </c>
      <c r="Q35" s="84">
        <f t="shared" ref="Q35:Q37" si="18">G35+M35</f>
        <v>0</v>
      </c>
      <c r="R35" s="84">
        <f t="shared" ref="R35:R37" si="19">J35+P35</f>
        <v>0</v>
      </c>
      <c r="S35" s="84">
        <f t="shared" ref="S35:S37" si="20">Q35-R35</f>
        <v>0</v>
      </c>
      <c r="T35" s="85"/>
      <c r="U35" s="7"/>
      <c r="V35" s="7"/>
      <c r="W35" s="7"/>
      <c r="X35" s="7"/>
      <c r="Y35" s="7"/>
      <c r="Z35" s="7"/>
      <c r="AA35" s="7"/>
      <c r="AB35" s="7"/>
      <c r="AC35" s="7"/>
      <c r="AD35" s="7"/>
      <c r="AE35" s="7"/>
      <c r="AF35" s="7"/>
      <c r="AG35" s="7"/>
      <c r="AH35" s="7"/>
      <c r="AI35" s="7"/>
      <c r="AJ35" s="7"/>
      <c r="AK35" s="7"/>
      <c r="AL35" s="7"/>
    </row>
    <row r="36" spans="1:38" ht="30" customHeight="1" x14ac:dyDescent="0.25">
      <c r="A36" s="86" t="s">
        <v>37</v>
      </c>
      <c r="B36" s="87" t="s">
        <v>52</v>
      </c>
      <c r="C36" s="80" t="s">
        <v>39</v>
      </c>
      <c r="D36" s="81"/>
      <c r="E36" s="318"/>
      <c r="F36" s="300"/>
      <c r="G36" s="317"/>
      <c r="H36" s="318"/>
      <c r="I36" s="300"/>
      <c r="J36" s="317"/>
      <c r="K36" s="82"/>
      <c r="L36" s="83"/>
      <c r="M36" s="84">
        <f t="shared" si="16"/>
        <v>0</v>
      </c>
      <c r="N36" s="82"/>
      <c r="O36" s="83"/>
      <c r="P36" s="84">
        <f t="shared" si="17"/>
        <v>0</v>
      </c>
      <c r="Q36" s="84">
        <f t="shared" si="18"/>
        <v>0</v>
      </c>
      <c r="R36" s="84">
        <f t="shared" si="19"/>
        <v>0</v>
      </c>
      <c r="S36" s="84">
        <f t="shared" si="20"/>
        <v>0</v>
      </c>
      <c r="T36" s="85"/>
      <c r="U36" s="7"/>
      <c r="V36" s="7"/>
      <c r="W36" s="7"/>
      <c r="X36" s="7"/>
      <c r="Y36" s="7"/>
      <c r="Z36" s="7"/>
      <c r="AA36" s="7"/>
      <c r="AB36" s="7"/>
      <c r="AC36" s="7"/>
      <c r="AD36" s="7"/>
      <c r="AE36" s="7"/>
      <c r="AF36" s="7"/>
      <c r="AG36" s="7"/>
      <c r="AH36" s="7"/>
      <c r="AI36" s="7"/>
      <c r="AJ36" s="7"/>
      <c r="AK36" s="7"/>
      <c r="AL36" s="7"/>
    </row>
    <row r="37" spans="1:38" ht="30" customHeight="1" x14ac:dyDescent="0.25">
      <c r="A37" s="88" t="s">
        <v>37</v>
      </c>
      <c r="B37" s="89" t="s">
        <v>53</v>
      </c>
      <c r="C37" s="90" t="s">
        <v>39</v>
      </c>
      <c r="D37" s="91"/>
      <c r="E37" s="319"/>
      <c r="F37" s="320"/>
      <c r="G37" s="321"/>
      <c r="H37" s="319"/>
      <c r="I37" s="320"/>
      <c r="J37" s="321"/>
      <c r="K37" s="92"/>
      <c r="L37" s="93"/>
      <c r="M37" s="94">
        <f t="shared" si="16"/>
        <v>0</v>
      </c>
      <c r="N37" s="92"/>
      <c r="O37" s="93"/>
      <c r="P37" s="94">
        <f t="shared" si="17"/>
        <v>0</v>
      </c>
      <c r="Q37" s="84">
        <f t="shared" si="18"/>
        <v>0</v>
      </c>
      <c r="R37" s="84">
        <f t="shared" si="19"/>
        <v>0</v>
      </c>
      <c r="S37" s="84">
        <f t="shared" si="20"/>
        <v>0</v>
      </c>
      <c r="T37" s="95"/>
      <c r="U37" s="7"/>
      <c r="V37" s="7"/>
      <c r="W37" s="7"/>
      <c r="X37" s="7"/>
      <c r="Y37" s="7"/>
      <c r="Z37" s="7"/>
      <c r="AA37" s="7"/>
      <c r="AB37" s="7"/>
      <c r="AC37" s="7"/>
      <c r="AD37" s="7"/>
      <c r="AE37" s="7"/>
      <c r="AF37" s="7"/>
      <c r="AG37" s="7"/>
      <c r="AH37" s="7"/>
      <c r="AI37" s="7"/>
      <c r="AJ37" s="7"/>
      <c r="AK37" s="7"/>
      <c r="AL37" s="7"/>
    </row>
    <row r="38" spans="1:38" ht="30" customHeight="1" x14ac:dyDescent="0.25">
      <c r="A38" s="96" t="s">
        <v>54</v>
      </c>
      <c r="B38" s="97"/>
      <c r="C38" s="98"/>
      <c r="D38" s="99"/>
      <c r="E38" s="100"/>
      <c r="F38" s="101"/>
      <c r="G38" s="102">
        <f>G26+G30+G34</f>
        <v>0</v>
      </c>
      <c r="H38" s="100"/>
      <c r="I38" s="101"/>
      <c r="J38" s="102">
        <f>J26+J30+J34</f>
        <v>0</v>
      </c>
      <c r="K38" s="100"/>
      <c r="L38" s="101"/>
      <c r="M38" s="102">
        <f>M26+M30+M34</f>
        <v>15261</v>
      </c>
      <c r="N38" s="100"/>
      <c r="O38" s="101"/>
      <c r="P38" s="102">
        <f t="shared" ref="P38:S38" si="21">P26+P30+P34</f>
        <v>15261</v>
      </c>
      <c r="Q38" s="102">
        <f t="shared" si="21"/>
        <v>15261</v>
      </c>
      <c r="R38" s="102">
        <f t="shared" si="21"/>
        <v>15261</v>
      </c>
      <c r="S38" s="102">
        <f t="shared" si="21"/>
        <v>0</v>
      </c>
      <c r="T38" s="103"/>
      <c r="U38" s="7"/>
      <c r="V38" s="7"/>
      <c r="W38" s="7"/>
      <c r="X38" s="7"/>
      <c r="Y38" s="7"/>
      <c r="Z38" s="7"/>
      <c r="AA38" s="7"/>
      <c r="AB38" s="7"/>
      <c r="AC38" s="7"/>
      <c r="AD38" s="7"/>
      <c r="AE38" s="7"/>
      <c r="AF38" s="7"/>
      <c r="AG38" s="7"/>
      <c r="AH38" s="7"/>
      <c r="AI38" s="7"/>
      <c r="AJ38" s="7"/>
      <c r="AK38" s="7"/>
      <c r="AL38" s="7"/>
    </row>
    <row r="39" spans="1:38" ht="30" customHeight="1" thickBot="1" x14ac:dyDescent="0.3">
      <c r="A39" s="71" t="s">
        <v>26</v>
      </c>
      <c r="B39" s="72" t="s">
        <v>55</v>
      </c>
      <c r="C39" s="71" t="s">
        <v>56</v>
      </c>
      <c r="D39" s="73"/>
      <c r="E39" s="74"/>
      <c r="F39" s="75"/>
      <c r="G39" s="104"/>
      <c r="H39" s="74"/>
      <c r="I39" s="75"/>
      <c r="J39" s="104"/>
      <c r="K39" s="74"/>
      <c r="L39" s="75"/>
      <c r="M39" s="104"/>
      <c r="N39" s="74"/>
      <c r="O39" s="75"/>
      <c r="P39" s="104"/>
      <c r="Q39" s="104"/>
      <c r="R39" s="104"/>
      <c r="S39" s="104"/>
      <c r="T39" s="77"/>
      <c r="U39" s="70"/>
      <c r="V39" s="70"/>
      <c r="W39" s="70"/>
      <c r="X39" s="70"/>
      <c r="Y39" s="70"/>
      <c r="Z39" s="70"/>
      <c r="AA39" s="70"/>
      <c r="AB39" s="70"/>
      <c r="AC39" s="70"/>
      <c r="AD39" s="70"/>
      <c r="AE39" s="70"/>
      <c r="AF39" s="70"/>
      <c r="AG39" s="70"/>
      <c r="AH39" s="70"/>
      <c r="AI39" s="70"/>
      <c r="AJ39" s="70"/>
      <c r="AK39" s="70"/>
      <c r="AL39" s="70"/>
    </row>
    <row r="40" spans="1:38" ht="30" customHeight="1" x14ac:dyDescent="0.25">
      <c r="A40" s="78" t="s">
        <v>37</v>
      </c>
      <c r="B40" s="105" t="s">
        <v>57</v>
      </c>
      <c r="C40" s="80" t="s">
        <v>58</v>
      </c>
      <c r="D40" s="81"/>
      <c r="E40" s="82"/>
      <c r="F40" s="106">
        <v>0.22</v>
      </c>
      <c r="G40" s="84">
        <f t="shared" ref="G40:G41" si="22">E40*F40</f>
        <v>0</v>
      </c>
      <c r="H40" s="82"/>
      <c r="I40" s="106">
        <v>0.22</v>
      </c>
      <c r="J40" s="84">
        <f t="shared" ref="J40:J41" si="23">H40*I40</f>
        <v>0</v>
      </c>
      <c r="K40" s="205">
        <f>M26</f>
        <v>15261</v>
      </c>
      <c r="L40" s="175">
        <v>0.22</v>
      </c>
      <c r="M40" s="174">
        <f>K40*L40</f>
        <v>3357.42</v>
      </c>
      <c r="N40" s="249">
        <v>15261</v>
      </c>
      <c r="O40" s="106">
        <v>0.22</v>
      </c>
      <c r="P40" s="84">
        <f t="shared" ref="P40:P41" si="24">N40*O40</f>
        <v>3357.42</v>
      </c>
      <c r="Q40" s="84">
        <f t="shared" ref="Q40:Q41" si="25">G40+M40</f>
        <v>3357.42</v>
      </c>
      <c r="R40" s="84">
        <f t="shared" ref="R40:R41" si="26">J40+P40</f>
        <v>3357.42</v>
      </c>
      <c r="S40" s="84">
        <f t="shared" ref="S40:S41" si="27">Q40-R40</f>
        <v>0</v>
      </c>
      <c r="T40" s="85"/>
      <c r="U40" s="4"/>
      <c r="V40" s="4"/>
      <c r="W40" s="4"/>
      <c r="X40" s="4"/>
      <c r="Y40" s="4"/>
      <c r="Z40" s="4"/>
      <c r="AA40" s="4"/>
      <c r="AB40" s="4"/>
      <c r="AC40" s="4"/>
      <c r="AD40" s="4"/>
      <c r="AE40" s="4"/>
      <c r="AF40" s="4"/>
      <c r="AG40" s="4"/>
      <c r="AH40" s="4"/>
      <c r="AI40" s="4"/>
      <c r="AJ40" s="4"/>
      <c r="AK40" s="4"/>
      <c r="AL40" s="4"/>
    </row>
    <row r="41" spans="1:38" ht="30" customHeight="1" thickBot="1" x14ac:dyDescent="0.3">
      <c r="A41" s="86" t="s">
        <v>37</v>
      </c>
      <c r="B41" s="87" t="s">
        <v>59</v>
      </c>
      <c r="C41" s="80" t="s">
        <v>44</v>
      </c>
      <c r="D41" s="81"/>
      <c r="E41" s="82"/>
      <c r="F41" s="106">
        <v>0.22</v>
      </c>
      <c r="G41" s="84">
        <f t="shared" si="22"/>
        <v>0</v>
      </c>
      <c r="H41" s="82"/>
      <c r="I41" s="106">
        <v>0.22</v>
      </c>
      <c r="J41" s="84">
        <f t="shared" si="23"/>
        <v>0</v>
      </c>
      <c r="K41" s="82"/>
      <c r="L41" s="106">
        <v>0.22</v>
      </c>
      <c r="M41" s="84">
        <f t="shared" ref="M41" si="28">K41*L41</f>
        <v>0</v>
      </c>
      <c r="N41" s="82"/>
      <c r="O41" s="106">
        <v>0.22</v>
      </c>
      <c r="P41" s="84">
        <f t="shared" si="24"/>
        <v>0</v>
      </c>
      <c r="Q41" s="84">
        <f t="shared" si="25"/>
        <v>0</v>
      </c>
      <c r="R41" s="84">
        <f t="shared" si="26"/>
        <v>0</v>
      </c>
      <c r="S41" s="84">
        <f t="shared" si="27"/>
        <v>0</v>
      </c>
      <c r="T41" s="85"/>
      <c r="U41" s="4"/>
      <c r="V41" s="4"/>
      <c r="W41" s="4"/>
      <c r="X41" s="4"/>
      <c r="Y41" s="4"/>
      <c r="Z41" s="4"/>
      <c r="AA41" s="4"/>
      <c r="AB41" s="4"/>
      <c r="AC41" s="4"/>
      <c r="AD41" s="4"/>
      <c r="AE41" s="4"/>
      <c r="AF41" s="4"/>
      <c r="AG41" s="4"/>
      <c r="AH41" s="4"/>
      <c r="AI41" s="4"/>
      <c r="AJ41" s="4"/>
      <c r="AK41" s="4"/>
      <c r="AL41" s="4"/>
    </row>
    <row r="42" spans="1:38" ht="30" customHeight="1" x14ac:dyDescent="0.25">
      <c r="A42" s="96" t="s">
        <v>60</v>
      </c>
      <c r="B42" s="97"/>
      <c r="C42" s="98"/>
      <c r="D42" s="99"/>
      <c r="E42" s="100"/>
      <c r="F42" s="101"/>
      <c r="G42" s="102">
        <f>SUM(G40:G41)</f>
        <v>0</v>
      </c>
      <c r="H42" s="100"/>
      <c r="I42" s="101"/>
      <c r="J42" s="102">
        <f>SUM(J40:J41)</f>
        <v>0</v>
      </c>
      <c r="K42" s="100"/>
      <c r="L42" s="101"/>
      <c r="M42" s="102">
        <f>SUM(M40:M41)</f>
        <v>3357.42</v>
      </c>
      <c r="N42" s="100"/>
      <c r="O42" s="101"/>
      <c r="P42" s="102">
        <f t="shared" ref="P42:S42" si="29">SUM(P40:P41)</f>
        <v>3357.42</v>
      </c>
      <c r="Q42" s="102">
        <f t="shared" si="29"/>
        <v>3357.42</v>
      </c>
      <c r="R42" s="102">
        <f t="shared" si="29"/>
        <v>3357.42</v>
      </c>
      <c r="S42" s="102">
        <f t="shared" si="29"/>
        <v>0</v>
      </c>
      <c r="T42" s="103"/>
      <c r="U42" s="7"/>
      <c r="V42" s="7"/>
      <c r="W42" s="7"/>
      <c r="X42" s="7"/>
      <c r="Y42" s="7"/>
      <c r="Z42" s="7"/>
      <c r="AA42" s="7"/>
      <c r="AB42" s="7"/>
      <c r="AC42" s="7"/>
      <c r="AD42" s="7"/>
      <c r="AE42" s="7"/>
      <c r="AF42" s="7"/>
      <c r="AG42" s="7"/>
      <c r="AH42" s="7"/>
      <c r="AI42" s="7"/>
      <c r="AJ42" s="7"/>
      <c r="AK42" s="7"/>
      <c r="AL42" s="7"/>
    </row>
    <row r="43" spans="1:38" ht="30" customHeight="1" x14ac:dyDescent="0.25">
      <c r="A43" s="71" t="s">
        <v>26</v>
      </c>
      <c r="B43" s="72" t="s">
        <v>61</v>
      </c>
      <c r="C43" s="71" t="s">
        <v>62</v>
      </c>
      <c r="D43" s="73"/>
      <c r="E43" s="74"/>
      <c r="F43" s="75"/>
      <c r="G43" s="104"/>
      <c r="H43" s="74"/>
      <c r="I43" s="75"/>
      <c r="J43" s="104"/>
      <c r="K43" s="74"/>
      <c r="L43" s="75"/>
      <c r="M43" s="104"/>
      <c r="N43" s="74"/>
      <c r="O43" s="75"/>
      <c r="P43" s="104"/>
      <c r="Q43" s="104"/>
      <c r="R43" s="104"/>
      <c r="S43" s="104"/>
      <c r="T43" s="77"/>
      <c r="U43" s="70"/>
      <c r="V43" s="70"/>
      <c r="W43" s="70"/>
      <c r="X43" s="70"/>
      <c r="Y43" s="70"/>
      <c r="Z43" s="70"/>
      <c r="AA43" s="70"/>
      <c r="AB43" s="70"/>
      <c r="AC43" s="70"/>
      <c r="AD43" s="70"/>
      <c r="AE43" s="70"/>
      <c r="AF43" s="70"/>
      <c r="AG43" s="70"/>
      <c r="AH43" s="70"/>
      <c r="AI43" s="70"/>
      <c r="AJ43" s="70"/>
      <c r="AK43" s="70"/>
      <c r="AL43" s="70"/>
    </row>
    <row r="44" spans="1:38" ht="30" customHeight="1" x14ac:dyDescent="0.25">
      <c r="A44" s="78" t="s">
        <v>37</v>
      </c>
      <c r="B44" s="105" t="s">
        <v>63</v>
      </c>
      <c r="C44" s="107" t="s">
        <v>64</v>
      </c>
      <c r="D44" s="81" t="s">
        <v>40</v>
      </c>
      <c r="E44" s="82"/>
      <c r="F44" s="83"/>
      <c r="G44" s="84">
        <f t="shared" ref="G44:G46" si="30">E44*F44</f>
        <v>0</v>
      </c>
      <c r="H44" s="82"/>
      <c r="I44" s="83"/>
      <c r="J44" s="84">
        <f t="shared" ref="J44:J46" si="31">H44*I44</f>
        <v>0</v>
      </c>
      <c r="K44" s="82"/>
      <c r="L44" s="83"/>
      <c r="M44" s="84">
        <f t="shared" ref="M44:M46" si="32">K44*L44</f>
        <v>0</v>
      </c>
      <c r="N44" s="82"/>
      <c r="O44" s="83"/>
      <c r="P44" s="84">
        <f t="shared" ref="P44:P46" si="33">N44*O44</f>
        <v>0</v>
      </c>
      <c r="Q44" s="84">
        <f t="shared" ref="Q44:Q46" si="34">G44+M44</f>
        <v>0</v>
      </c>
      <c r="R44" s="84">
        <f t="shared" ref="R44:R46" si="35">J44+P44</f>
        <v>0</v>
      </c>
      <c r="S44" s="84">
        <f t="shared" ref="S44:S46" si="36">Q44-R44</f>
        <v>0</v>
      </c>
      <c r="T44" s="85"/>
      <c r="U44" s="4"/>
      <c r="V44" s="4"/>
      <c r="W44" s="4"/>
      <c r="X44" s="4"/>
      <c r="Y44" s="4"/>
      <c r="Z44" s="4"/>
      <c r="AA44" s="4"/>
      <c r="AB44" s="4"/>
      <c r="AC44" s="4"/>
      <c r="AD44" s="4"/>
      <c r="AE44" s="4"/>
      <c r="AF44" s="4"/>
      <c r="AG44" s="4"/>
      <c r="AH44" s="4"/>
      <c r="AI44" s="4"/>
      <c r="AJ44" s="4"/>
      <c r="AK44" s="4"/>
      <c r="AL44" s="4"/>
    </row>
    <row r="45" spans="1:38" ht="30" customHeight="1" x14ac:dyDescent="0.25">
      <c r="A45" s="86" t="s">
        <v>37</v>
      </c>
      <c r="B45" s="87" t="s">
        <v>65</v>
      </c>
      <c r="C45" s="107" t="s">
        <v>64</v>
      </c>
      <c r="D45" s="81" t="s">
        <v>40</v>
      </c>
      <c r="E45" s="82"/>
      <c r="F45" s="83"/>
      <c r="G45" s="84">
        <f t="shared" si="30"/>
        <v>0</v>
      </c>
      <c r="H45" s="82"/>
      <c r="I45" s="83"/>
      <c r="J45" s="84">
        <f t="shared" si="31"/>
        <v>0</v>
      </c>
      <c r="K45" s="82"/>
      <c r="L45" s="83"/>
      <c r="M45" s="84">
        <f t="shared" si="32"/>
        <v>0</v>
      </c>
      <c r="N45" s="82"/>
      <c r="O45" s="83"/>
      <c r="P45" s="84">
        <f t="shared" si="33"/>
        <v>0</v>
      </c>
      <c r="Q45" s="84">
        <f t="shared" si="34"/>
        <v>0</v>
      </c>
      <c r="R45" s="84">
        <f t="shared" si="35"/>
        <v>0</v>
      </c>
      <c r="S45" s="84">
        <f t="shared" si="36"/>
        <v>0</v>
      </c>
      <c r="T45" s="85"/>
      <c r="U45" s="4"/>
      <c r="V45" s="4"/>
      <c r="W45" s="4"/>
      <c r="X45" s="4"/>
      <c r="Y45" s="4"/>
      <c r="Z45" s="4"/>
      <c r="AA45" s="4"/>
      <c r="AB45" s="4"/>
      <c r="AC45" s="4"/>
      <c r="AD45" s="4"/>
      <c r="AE45" s="4"/>
      <c r="AF45" s="4"/>
      <c r="AG45" s="4"/>
      <c r="AH45" s="4"/>
      <c r="AI45" s="4"/>
      <c r="AJ45" s="4"/>
      <c r="AK45" s="4"/>
      <c r="AL45" s="4"/>
    </row>
    <row r="46" spans="1:38" ht="30" customHeight="1" x14ac:dyDescent="0.25">
      <c r="A46" s="88" t="s">
        <v>37</v>
      </c>
      <c r="B46" s="89" t="s">
        <v>66</v>
      </c>
      <c r="C46" s="107" t="s">
        <v>64</v>
      </c>
      <c r="D46" s="91" t="s">
        <v>40</v>
      </c>
      <c r="E46" s="92"/>
      <c r="F46" s="93"/>
      <c r="G46" s="94">
        <f t="shared" si="30"/>
        <v>0</v>
      </c>
      <c r="H46" s="92"/>
      <c r="I46" s="93"/>
      <c r="J46" s="94">
        <f t="shared" si="31"/>
        <v>0</v>
      </c>
      <c r="K46" s="92"/>
      <c r="L46" s="93"/>
      <c r="M46" s="94">
        <f t="shared" si="32"/>
        <v>0</v>
      </c>
      <c r="N46" s="92"/>
      <c r="O46" s="93"/>
      <c r="P46" s="94">
        <f t="shared" si="33"/>
        <v>0</v>
      </c>
      <c r="Q46" s="84">
        <f t="shared" si="34"/>
        <v>0</v>
      </c>
      <c r="R46" s="84">
        <f t="shared" si="35"/>
        <v>0</v>
      </c>
      <c r="S46" s="84">
        <f t="shared" si="36"/>
        <v>0</v>
      </c>
      <c r="T46" s="95"/>
      <c r="U46" s="4"/>
      <c r="V46" s="4"/>
      <c r="W46" s="4"/>
      <c r="X46" s="4"/>
      <c r="Y46" s="4"/>
      <c r="Z46" s="4"/>
      <c r="AA46" s="4"/>
      <c r="AB46" s="4"/>
      <c r="AC46" s="4"/>
      <c r="AD46" s="4"/>
      <c r="AE46" s="4"/>
      <c r="AF46" s="4"/>
      <c r="AG46" s="4"/>
      <c r="AH46" s="4"/>
      <c r="AI46" s="4"/>
      <c r="AJ46" s="4"/>
      <c r="AK46" s="4"/>
      <c r="AL46" s="4"/>
    </row>
    <row r="47" spans="1:38" ht="30" customHeight="1" x14ac:dyDescent="0.25">
      <c r="A47" s="96" t="s">
        <v>67</v>
      </c>
      <c r="B47" s="97"/>
      <c r="C47" s="98"/>
      <c r="D47" s="99"/>
      <c r="E47" s="100"/>
      <c r="F47" s="101"/>
      <c r="G47" s="102">
        <f>SUM(G44:G46)</f>
        <v>0</v>
      </c>
      <c r="H47" s="100"/>
      <c r="I47" s="101"/>
      <c r="J47" s="102">
        <f>SUM(J44:J46)</f>
        <v>0</v>
      </c>
      <c r="K47" s="100"/>
      <c r="L47" s="101"/>
      <c r="M47" s="102">
        <f>SUM(M44:M46)</f>
        <v>0</v>
      </c>
      <c r="N47" s="100"/>
      <c r="O47" s="101"/>
      <c r="P47" s="102">
        <f t="shared" ref="P47:S47" si="37">SUM(P44:P46)</f>
        <v>0</v>
      </c>
      <c r="Q47" s="102">
        <f t="shared" si="37"/>
        <v>0</v>
      </c>
      <c r="R47" s="102">
        <f t="shared" si="37"/>
        <v>0</v>
      </c>
      <c r="S47" s="102">
        <f t="shared" si="37"/>
        <v>0</v>
      </c>
      <c r="T47" s="103"/>
      <c r="U47" s="7"/>
      <c r="V47" s="7"/>
      <c r="W47" s="7"/>
      <c r="X47" s="7"/>
      <c r="Y47" s="7"/>
      <c r="Z47" s="7"/>
      <c r="AA47" s="7"/>
      <c r="AB47" s="7"/>
      <c r="AC47" s="7"/>
      <c r="AD47" s="7"/>
      <c r="AE47" s="7"/>
      <c r="AF47" s="7"/>
      <c r="AG47" s="7"/>
      <c r="AH47" s="7"/>
      <c r="AI47" s="7"/>
      <c r="AJ47" s="7"/>
      <c r="AK47" s="7"/>
      <c r="AL47" s="7"/>
    </row>
    <row r="48" spans="1:38" ht="30" customHeight="1" x14ac:dyDescent="0.25">
      <c r="A48" s="71" t="s">
        <v>26</v>
      </c>
      <c r="B48" s="72" t="s">
        <v>68</v>
      </c>
      <c r="C48" s="108" t="s">
        <v>69</v>
      </c>
      <c r="D48" s="73"/>
      <c r="E48" s="74"/>
      <c r="F48" s="75"/>
      <c r="G48" s="104"/>
      <c r="H48" s="74"/>
      <c r="I48" s="75"/>
      <c r="J48" s="104"/>
      <c r="K48" s="74"/>
      <c r="L48" s="75"/>
      <c r="M48" s="104"/>
      <c r="N48" s="74"/>
      <c r="O48" s="75"/>
      <c r="P48" s="104"/>
      <c r="Q48" s="104"/>
      <c r="R48" s="104"/>
      <c r="S48" s="104"/>
      <c r="T48" s="77"/>
      <c r="U48" s="70"/>
      <c r="V48" s="70"/>
      <c r="W48" s="70"/>
      <c r="X48" s="70"/>
      <c r="Y48" s="70"/>
      <c r="Z48" s="70"/>
      <c r="AA48" s="70"/>
      <c r="AB48" s="70"/>
      <c r="AC48" s="70"/>
      <c r="AD48" s="70"/>
      <c r="AE48" s="70"/>
      <c r="AF48" s="70"/>
      <c r="AG48" s="70"/>
      <c r="AH48" s="70"/>
      <c r="AI48" s="70"/>
      <c r="AJ48" s="70"/>
      <c r="AK48" s="70"/>
      <c r="AL48" s="70"/>
    </row>
    <row r="49" spans="1:38" ht="30" customHeight="1" x14ac:dyDescent="0.25">
      <c r="A49" s="78" t="s">
        <v>37</v>
      </c>
      <c r="B49" s="105" t="s">
        <v>70</v>
      </c>
      <c r="C49" s="107" t="s">
        <v>71</v>
      </c>
      <c r="D49" s="81" t="s">
        <v>40</v>
      </c>
      <c r="E49" s="82"/>
      <c r="F49" s="83"/>
      <c r="G49" s="84">
        <f t="shared" ref="G49:G52" si="38">E49*F49</f>
        <v>0</v>
      </c>
      <c r="H49" s="82"/>
      <c r="I49" s="83"/>
      <c r="J49" s="84">
        <f t="shared" ref="J49:J52" si="39">H49*I49</f>
        <v>0</v>
      </c>
      <c r="K49" s="82"/>
      <c r="L49" s="83"/>
      <c r="M49" s="84">
        <f t="shared" ref="M49:M52" si="40">K49*L49</f>
        <v>0</v>
      </c>
      <c r="N49" s="82"/>
      <c r="O49" s="83"/>
      <c r="P49" s="84">
        <f t="shared" ref="P49:P52" si="41">N49*O49</f>
        <v>0</v>
      </c>
      <c r="Q49" s="84">
        <f t="shared" ref="Q49:Q52" si="42">G49+M49</f>
        <v>0</v>
      </c>
      <c r="R49" s="84">
        <f t="shared" ref="R49:R52" si="43">J49+P49</f>
        <v>0</v>
      </c>
      <c r="S49" s="84">
        <f t="shared" ref="S49:S52" si="44">Q49-R49</f>
        <v>0</v>
      </c>
      <c r="T49" s="85"/>
      <c r="U49" s="4"/>
      <c r="V49" s="4"/>
      <c r="W49" s="4"/>
      <c r="X49" s="4"/>
      <c r="Y49" s="4"/>
      <c r="Z49" s="4"/>
      <c r="AA49" s="4"/>
      <c r="AB49" s="4"/>
      <c r="AC49" s="4"/>
      <c r="AD49" s="4"/>
      <c r="AE49" s="4"/>
      <c r="AF49" s="4"/>
      <c r="AG49" s="4"/>
      <c r="AH49" s="4"/>
      <c r="AI49" s="4"/>
      <c r="AJ49" s="4"/>
      <c r="AK49" s="4"/>
      <c r="AL49" s="4"/>
    </row>
    <row r="50" spans="1:38" ht="30" customHeight="1" x14ac:dyDescent="0.25">
      <c r="A50" s="86" t="s">
        <v>37</v>
      </c>
      <c r="B50" s="89" t="s">
        <v>72</v>
      </c>
      <c r="C50" s="107" t="s">
        <v>73</v>
      </c>
      <c r="D50" s="81" t="s">
        <v>40</v>
      </c>
      <c r="E50" s="82"/>
      <c r="F50" s="83"/>
      <c r="G50" s="84">
        <f t="shared" si="38"/>
        <v>0</v>
      </c>
      <c r="H50" s="82"/>
      <c r="I50" s="83"/>
      <c r="J50" s="84">
        <f t="shared" si="39"/>
        <v>0</v>
      </c>
      <c r="K50" s="82"/>
      <c r="L50" s="83"/>
      <c r="M50" s="84">
        <f t="shared" si="40"/>
        <v>0</v>
      </c>
      <c r="N50" s="82"/>
      <c r="O50" s="83"/>
      <c r="P50" s="84">
        <f t="shared" si="41"/>
        <v>0</v>
      </c>
      <c r="Q50" s="84">
        <f t="shared" si="42"/>
        <v>0</v>
      </c>
      <c r="R50" s="84">
        <f t="shared" si="43"/>
        <v>0</v>
      </c>
      <c r="S50" s="84">
        <f t="shared" si="44"/>
        <v>0</v>
      </c>
      <c r="T50" s="85"/>
      <c r="U50" s="4"/>
      <c r="V50" s="4"/>
      <c r="W50" s="4"/>
      <c r="X50" s="4"/>
      <c r="Y50" s="4"/>
      <c r="Z50" s="4"/>
      <c r="AA50" s="4"/>
      <c r="AB50" s="4"/>
      <c r="AC50" s="4"/>
      <c r="AD50" s="4"/>
      <c r="AE50" s="4"/>
      <c r="AF50" s="4"/>
      <c r="AG50" s="4"/>
      <c r="AH50" s="4"/>
      <c r="AI50" s="4"/>
      <c r="AJ50" s="4"/>
      <c r="AK50" s="4"/>
      <c r="AL50" s="4"/>
    </row>
    <row r="51" spans="1:38" ht="30" customHeight="1" x14ac:dyDescent="0.25">
      <c r="A51" s="86" t="s">
        <v>37</v>
      </c>
      <c r="B51" s="87" t="s">
        <v>74</v>
      </c>
      <c r="C51" s="109" t="s">
        <v>75</v>
      </c>
      <c r="D51" s="81" t="s">
        <v>40</v>
      </c>
      <c r="E51" s="82"/>
      <c r="F51" s="83"/>
      <c r="G51" s="84">
        <f t="shared" si="38"/>
        <v>0</v>
      </c>
      <c r="H51" s="82"/>
      <c r="I51" s="83"/>
      <c r="J51" s="84">
        <f t="shared" si="39"/>
        <v>0</v>
      </c>
      <c r="K51" s="82"/>
      <c r="L51" s="83"/>
      <c r="M51" s="84">
        <f t="shared" si="40"/>
        <v>0</v>
      </c>
      <c r="N51" s="82"/>
      <c r="O51" s="83"/>
      <c r="P51" s="84">
        <f t="shared" si="41"/>
        <v>0</v>
      </c>
      <c r="Q51" s="84">
        <f t="shared" si="42"/>
        <v>0</v>
      </c>
      <c r="R51" s="84">
        <f t="shared" si="43"/>
        <v>0</v>
      </c>
      <c r="S51" s="84">
        <f t="shared" si="44"/>
        <v>0</v>
      </c>
      <c r="T51" s="85"/>
      <c r="U51" s="4"/>
      <c r="V51" s="4"/>
      <c r="W51" s="4"/>
      <c r="X51" s="4"/>
      <c r="Y51" s="4"/>
      <c r="Z51" s="4"/>
      <c r="AA51" s="4"/>
      <c r="AB51" s="4"/>
      <c r="AC51" s="4"/>
      <c r="AD51" s="4"/>
      <c r="AE51" s="4"/>
      <c r="AF51" s="4"/>
      <c r="AG51" s="4"/>
      <c r="AH51" s="4"/>
      <c r="AI51" s="4"/>
      <c r="AJ51" s="4"/>
      <c r="AK51" s="4"/>
      <c r="AL51" s="4"/>
    </row>
    <row r="52" spans="1:38" ht="45.75" customHeight="1" x14ac:dyDescent="0.25">
      <c r="A52" s="88" t="s">
        <v>37</v>
      </c>
      <c r="B52" s="87" t="s">
        <v>76</v>
      </c>
      <c r="C52" s="110" t="s">
        <v>77</v>
      </c>
      <c r="D52" s="91" t="s">
        <v>40</v>
      </c>
      <c r="E52" s="92"/>
      <c r="F52" s="93"/>
      <c r="G52" s="94">
        <f t="shared" si="38"/>
        <v>0</v>
      </c>
      <c r="H52" s="92"/>
      <c r="I52" s="93"/>
      <c r="J52" s="94">
        <f t="shared" si="39"/>
        <v>0</v>
      </c>
      <c r="K52" s="92"/>
      <c r="L52" s="93"/>
      <c r="M52" s="94">
        <f t="shared" si="40"/>
        <v>0</v>
      </c>
      <c r="N52" s="92"/>
      <c r="O52" s="93"/>
      <c r="P52" s="94">
        <f t="shared" si="41"/>
        <v>0</v>
      </c>
      <c r="Q52" s="84">
        <f t="shared" si="42"/>
        <v>0</v>
      </c>
      <c r="R52" s="84">
        <f t="shared" si="43"/>
        <v>0</v>
      </c>
      <c r="S52" s="84">
        <f t="shared" si="44"/>
        <v>0</v>
      </c>
      <c r="T52" s="95"/>
      <c r="U52" s="4"/>
      <c r="V52" s="4"/>
      <c r="W52" s="4"/>
      <c r="X52" s="4"/>
      <c r="Y52" s="4"/>
      <c r="Z52" s="4"/>
      <c r="AA52" s="4"/>
      <c r="AB52" s="4"/>
      <c r="AC52" s="4"/>
      <c r="AD52" s="4"/>
      <c r="AE52" s="4"/>
      <c r="AF52" s="4"/>
      <c r="AG52" s="4"/>
      <c r="AH52" s="4"/>
      <c r="AI52" s="4"/>
      <c r="AJ52" s="4"/>
      <c r="AK52" s="4"/>
      <c r="AL52" s="4"/>
    </row>
    <row r="53" spans="1:38" ht="30" customHeight="1" x14ac:dyDescent="0.25">
      <c r="A53" s="111" t="s">
        <v>78</v>
      </c>
      <c r="B53" s="97"/>
      <c r="C53" s="98"/>
      <c r="D53" s="99"/>
      <c r="E53" s="100"/>
      <c r="F53" s="101"/>
      <c r="G53" s="102">
        <f>SUM(G49:G52)</f>
        <v>0</v>
      </c>
      <c r="H53" s="100"/>
      <c r="I53" s="101"/>
      <c r="J53" s="102">
        <f>SUM(J49:J52)</f>
        <v>0</v>
      </c>
      <c r="K53" s="100"/>
      <c r="L53" s="101"/>
      <c r="M53" s="102">
        <f>SUM(M49:M52)</f>
        <v>0</v>
      </c>
      <c r="N53" s="100"/>
      <c r="O53" s="101"/>
      <c r="P53" s="102">
        <f t="shared" ref="P53:S53" si="45">SUM(P49:P52)</f>
        <v>0</v>
      </c>
      <c r="Q53" s="102">
        <f t="shared" si="45"/>
        <v>0</v>
      </c>
      <c r="R53" s="102">
        <f t="shared" si="45"/>
        <v>0</v>
      </c>
      <c r="S53" s="102">
        <f t="shared" si="45"/>
        <v>0</v>
      </c>
      <c r="T53" s="103"/>
      <c r="U53" s="7"/>
      <c r="V53" s="7"/>
      <c r="W53" s="7"/>
      <c r="X53" s="7"/>
      <c r="Y53" s="7"/>
      <c r="Z53" s="7"/>
      <c r="AA53" s="7"/>
      <c r="AB53" s="7"/>
      <c r="AC53" s="7"/>
      <c r="AD53" s="7"/>
      <c r="AE53" s="7"/>
      <c r="AF53" s="7"/>
      <c r="AG53" s="7"/>
      <c r="AH53" s="7"/>
      <c r="AI53" s="7"/>
      <c r="AJ53" s="7"/>
      <c r="AK53" s="7"/>
      <c r="AL53" s="7"/>
    </row>
    <row r="54" spans="1:38" ht="30" customHeight="1" x14ac:dyDescent="0.25">
      <c r="A54" s="71" t="s">
        <v>26</v>
      </c>
      <c r="B54" s="72" t="s">
        <v>79</v>
      </c>
      <c r="C54" s="71" t="s">
        <v>80</v>
      </c>
      <c r="D54" s="73"/>
      <c r="E54" s="74"/>
      <c r="F54" s="75"/>
      <c r="G54" s="104"/>
      <c r="H54" s="74"/>
      <c r="I54" s="75"/>
      <c r="J54" s="104"/>
      <c r="K54" s="74"/>
      <c r="L54" s="75"/>
      <c r="M54" s="104"/>
      <c r="N54" s="74"/>
      <c r="O54" s="75"/>
      <c r="P54" s="104"/>
      <c r="Q54" s="104"/>
      <c r="R54" s="104"/>
      <c r="S54" s="104"/>
      <c r="T54" s="77"/>
      <c r="U54" s="70"/>
      <c r="V54" s="70"/>
      <c r="W54" s="70"/>
      <c r="X54" s="70"/>
      <c r="Y54" s="70"/>
      <c r="Z54" s="70"/>
      <c r="AA54" s="70"/>
      <c r="AB54" s="70"/>
      <c r="AC54" s="70"/>
      <c r="AD54" s="70"/>
      <c r="AE54" s="70"/>
      <c r="AF54" s="70"/>
      <c r="AG54" s="70"/>
      <c r="AH54" s="70"/>
      <c r="AI54" s="70"/>
      <c r="AJ54" s="70"/>
      <c r="AK54" s="70"/>
      <c r="AL54" s="70"/>
    </row>
    <row r="55" spans="1:38" ht="30" customHeight="1" x14ac:dyDescent="0.25">
      <c r="A55" s="78" t="s">
        <v>37</v>
      </c>
      <c r="B55" s="105" t="s">
        <v>81</v>
      </c>
      <c r="C55" s="112" t="s">
        <v>82</v>
      </c>
      <c r="D55" s="81" t="s">
        <v>40</v>
      </c>
      <c r="E55" s="82"/>
      <c r="F55" s="83"/>
      <c r="G55" s="84">
        <f t="shared" ref="G55:G57" si="46">E55*F55</f>
        <v>0</v>
      </c>
      <c r="H55" s="82"/>
      <c r="I55" s="83"/>
      <c r="J55" s="84">
        <f t="shared" ref="J55:J57" si="47">H55*I55</f>
        <v>0</v>
      </c>
      <c r="K55" s="82"/>
      <c r="L55" s="83"/>
      <c r="M55" s="84">
        <f t="shared" ref="M55:M57" si="48">K55*L55</f>
        <v>0</v>
      </c>
      <c r="N55" s="82"/>
      <c r="O55" s="83"/>
      <c r="P55" s="84">
        <f t="shared" ref="P55:P57" si="49">N55*O55</f>
        <v>0</v>
      </c>
      <c r="Q55" s="84">
        <f t="shared" ref="Q55:Q57" si="50">G55+M55</f>
        <v>0</v>
      </c>
      <c r="R55" s="84">
        <f t="shared" ref="R55:R57" si="51">J55+P55</f>
        <v>0</v>
      </c>
      <c r="S55" s="84">
        <f t="shared" ref="S55:S57" si="52">Q55-R55</f>
        <v>0</v>
      </c>
      <c r="T55" s="85"/>
      <c r="U55" s="4"/>
      <c r="V55" s="4"/>
      <c r="W55" s="4"/>
      <c r="X55" s="4"/>
      <c r="Y55" s="4"/>
      <c r="Z55" s="4"/>
      <c r="AA55" s="4"/>
      <c r="AB55" s="4"/>
      <c r="AC55" s="4"/>
      <c r="AD55" s="4"/>
      <c r="AE55" s="4"/>
      <c r="AF55" s="4"/>
      <c r="AG55" s="4"/>
      <c r="AH55" s="4"/>
      <c r="AI55" s="4"/>
      <c r="AJ55" s="4"/>
      <c r="AK55" s="4"/>
      <c r="AL55" s="4"/>
    </row>
    <row r="56" spans="1:38" ht="30" customHeight="1" x14ac:dyDescent="0.25">
      <c r="A56" s="86" t="s">
        <v>37</v>
      </c>
      <c r="B56" s="87" t="s">
        <v>83</v>
      </c>
      <c r="C56" s="112" t="s">
        <v>84</v>
      </c>
      <c r="D56" s="81" t="s">
        <v>40</v>
      </c>
      <c r="E56" s="82"/>
      <c r="F56" s="83"/>
      <c r="G56" s="84">
        <f t="shared" si="46"/>
        <v>0</v>
      </c>
      <c r="H56" s="82"/>
      <c r="I56" s="83"/>
      <c r="J56" s="84">
        <f t="shared" si="47"/>
        <v>0</v>
      </c>
      <c r="K56" s="82"/>
      <c r="L56" s="83"/>
      <c r="M56" s="84">
        <f t="shared" si="48"/>
        <v>0</v>
      </c>
      <c r="N56" s="82"/>
      <c r="O56" s="83"/>
      <c r="P56" s="84">
        <f t="shared" si="49"/>
        <v>0</v>
      </c>
      <c r="Q56" s="84">
        <f t="shared" si="50"/>
        <v>0</v>
      </c>
      <c r="R56" s="84">
        <f t="shared" si="51"/>
        <v>0</v>
      </c>
      <c r="S56" s="84">
        <f t="shared" si="52"/>
        <v>0</v>
      </c>
      <c r="T56" s="85"/>
      <c r="U56" s="4"/>
      <c r="V56" s="4"/>
      <c r="W56" s="4"/>
      <c r="X56" s="4"/>
      <c r="Y56" s="4"/>
      <c r="Z56" s="4"/>
      <c r="AA56" s="4"/>
      <c r="AB56" s="4"/>
      <c r="AC56" s="4"/>
      <c r="AD56" s="4"/>
      <c r="AE56" s="4"/>
      <c r="AF56" s="4"/>
      <c r="AG56" s="4"/>
      <c r="AH56" s="4"/>
      <c r="AI56" s="4"/>
      <c r="AJ56" s="4"/>
      <c r="AK56" s="4"/>
      <c r="AL56" s="4"/>
    </row>
    <row r="57" spans="1:38" ht="30" customHeight="1" x14ac:dyDescent="0.25">
      <c r="A57" s="88" t="s">
        <v>37</v>
      </c>
      <c r="B57" s="89" t="s">
        <v>85</v>
      </c>
      <c r="C57" s="113" t="s">
        <v>86</v>
      </c>
      <c r="D57" s="91" t="s">
        <v>40</v>
      </c>
      <c r="E57" s="92"/>
      <c r="F57" s="93"/>
      <c r="G57" s="94">
        <f t="shared" si="46"/>
        <v>0</v>
      </c>
      <c r="H57" s="92"/>
      <c r="I57" s="93"/>
      <c r="J57" s="94">
        <f t="shared" si="47"/>
        <v>0</v>
      </c>
      <c r="K57" s="92"/>
      <c r="L57" s="93"/>
      <c r="M57" s="94">
        <f t="shared" si="48"/>
        <v>0</v>
      </c>
      <c r="N57" s="92"/>
      <c r="O57" s="93"/>
      <c r="P57" s="94">
        <f t="shared" si="49"/>
        <v>0</v>
      </c>
      <c r="Q57" s="84">
        <f t="shared" si="50"/>
        <v>0</v>
      </c>
      <c r="R57" s="84">
        <f t="shared" si="51"/>
        <v>0</v>
      </c>
      <c r="S57" s="84">
        <f t="shared" si="52"/>
        <v>0</v>
      </c>
      <c r="T57" s="95"/>
      <c r="U57" s="4"/>
      <c r="V57" s="4"/>
      <c r="W57" s="4"/>
      <c r="X57" s="4"/>
      <c r="Y57" s="4"/>
      <c r="Z57" s="4"/>
      <c r="AA57" s="4"/>
      <c r="AB57" s="4"/>
      <c r="AC57" s="4"/>
      <c r="AD57" s="4"/>
      <c r="AE57" s="4"/>
      <c r="AF57" s="4"/>
      <c r="AG57" s="4"/>
      <c r="AH57" s="4"/>
      <c r="AI57" s="4"/>
      <c r="AJ57" s="4"/>
      <c r="AK57" s="4"/>
      <c r="AL57" s="4"/>
    </row>
    <row r="58" spans="1:38" ht="30" customHeight="1" thickBot="1" x14ac:dyDescent="0.3">
      <c r="A58" s="96" t="s">
        <v>87</v>
      </c>
      <c r="B58" s="97"/>
      <c r="C58" s="98"/>
      <c r="D58" s="99"/>
      <c r="E58" s="100"/>
      <c r="F58" s="101"/>
      <c r="G58" s="102">
        <f>SUM(G55:G57)</f>
        <v>0</v>
      </c>
      <c r="H58" s="100"/>
      <c r="I58" s="101"/>
      <c r="J58" s="102">
        <f>SUM(J55:J57)</f>
        <v>0</v>
      </c>
      <c r="K58" s="100"/>
      <c r="L58" s="101"/>
      <c r="M58" s="102">
        <f>SUM(M55:M57)</f>
        <v>0</v>
      </c>
      <c r="N58" s="100"/>
      <c r="O58" s="101"/>
      <c r="P58" s="102">
        <f t="shared" ref="P58:S58" si="53">SUM(P55:P57)</f>
        <v>0</v>
      </c>
      <c r="Q58" s="102">
        <f t="shared" si="53"/>
        <v>0</v>
      </c>
      <c r="R58" s="102">
        <f t="shared" si="53"/>
        <v>0</v>
      </c>
      <c r="S58" s="102">
        <f t="shared" si="53"/>
        <v>0</v>
      </c>
      <c r="T58" s="103"/>
      <c r="U58" s="7"/>
      <c r="V58" s="7"/>
      <c r="W58" s="7"/>
      <c r="X58" s="7"/>
      <c r="Y58" s="7"/>
      <c r="Z58" s="7"/>
      <c r="AA58" s="7"/>
      <c r="AB58" s="7"/>
      <c r="AC58" s="7"/>
      <c r="AD58" s="7"/>
      <c r="AE58" s="7"/>
      <c r="AF58" s="7"/>
      <c r="AG58" s="7"/>
      <c r="AH58" s="7"/>
      <c r="AI58" s="7"/>
      <c r="AJ58" s="7"/>
      <c r="AK58" s="7"/>
      <c r="AL58" s="7"/>
    </row>
    <row r="59" spans="1:38" ht="36.6" customHeight="1" thickBot="1" x14ac:dyDescent="0.3">
      <c r="A59" s="182" t="s">
        <v>26</v>
      </c>
      <c r="B59" s="183" t="s">
        <v>88</v>
      </c>
      <c r="C59" s="182" t="s">
        <v>89</v>
      </c>
      <c r="D59" s="184"/>
      <c r="E59" s="185"/>
      <c r="F59" s="186"/>
      <c r="G59" s="187"/>
      <c r="H59" s="185"/>
      <c r="I59" s="186"/>
      <c r="J59" s="187"/>
      <c r="K59" s="185"/>
      <c r="L59" s="186"/>
      <c r="M59" s="187"/>
      <c r="N59" s="185"/>
      <c r="O59" s="186"/>
      <c r="P59" s="187"/>
      <c r="Q59" s="187"/>
      <c r="R59" s="187"/>
      <c r="S59" s="187"/>
      <c r="T59" s="188"/>
      <c r="U59" s="70"/>
      <c r="V59" s="70"/>
      <c r="W59" s="70"/>
      <c r="X59" s="70"/>
      <c r="Y59" s="70"/>
      <c r="Z59" s="70"/>
      <c r="AA59" s="70"/>
      <c r="AB59" s="70"/>
      <c r="AC59" s="70"/>
      <c r="AD59" s="70"/>
      <c r="AE59" s="70"/>
      <c r="AF59" s="70"/>
      <c r="AG59" s="70"/>
      <c r="AH59" s="70"/>
      <c r="AI59" s="70"/>
      <c r="AJ59" s="70"/>
      <c r="AK59" s="70"/>
      <c r="AL59" s="70"/>
    </row>
    <row r="60" spans="1:38" ht="139.94999999999999" customHeight="1" thickTop="1" thickBot="1" x14ac:dyDescent="0.3">
      <c r="A60" s="78" t="s">
        <v>37</v>
      </c>
      <c r="B60" s="189" t="s">
        <v>90</v>
      </c>
      <c r="C60" s="219" t="s">
        <v>291</v>
      </c>
      <c r="D60" s="190" t="s">
        <v>91</v>
      </c>
      <c r="E60" s="82"/>
      <c r="F60" s="83"/>
      <c r="G60" s="84">
        <f t="shared" ref="G60:G62" si="54">E60*F60</f>
        <v>0</v>
      </c>
      <c r="H60" s="82"/>
      <c r="I60" s="83"/>
      <c r="J60" s="84">
        <f t="shared" ref="J60:J62" si="55">H60*I60</f>
        <v>0</v>
      </c>
      <c r="K60" s="222">
        <v>1</v>
      </c>
      <c r="L60" s="231">
        <v>4942</v>
      </c>
      <c r="M60" s="253">
        <f t="shared" ref="M60:M123" si="56">K60*L60</f>
        <v>4942</v>
      </c>
      <c r="N60" s="232">
        <v>1</v>
      </c>
      <c r="O60" s="231">
        <v>4942</v>
      </c>
      <c r="P60" s="246">
        <f>N60*O60</f>
        <v>4942</v>
      </c>
      <c r="Q60" s="179">
        <f t="shared" ref="Q60:Q62" si="57">G60+M60</f>
        <v>4942</v>
      </c>
      <c r="R60" s="84">
        <f t="shared" ref="R60:R62" si="58">J60+P60</f>
        <v>4942</v>
      </c>
      <c r="S60" s="177">
        <f t="shared" ref="S60:S62" si="59">Q60-R60</f>
        <v>0</v>
      </c>
      <c r="T60" s="85"/>
      <c r="U60" s="4"/>
      <c r="V60" s="4"/>
      <c r="W60" s="4"/>
      <c r="X60" s="4"/>
      <c r="Y60" s="4"/>
      <c r="Z60" s="4"/>
      <c r="AA60" s="4"/>
      <c r="AB60" s="4"/>
      <c r="AC60" s="4"/>
      <c r="AD60" s="4"/>
      <c r="AE60" s="4"/>
      <c r="AF60" s="4"/>
      <c r="AG60" s="4"/>
      <c r="AH60" s="4"/>
      <c r="AI60" s="4"/>
      <c r="AJ60" s="4"/>
      <c r="AK60" s="4"/>
      <c r="AL60" s="4"/>
    </row>
    <row r="61" spans="1:38" ht="111.6" customHeight="1" thickBot="1" x14ac:dyDescent="0.3">
      <c r="A61" s="86" t="s">
        <v>37</v>
      </c>
      <c r="B61" s="189" t="s">
        <v>92</v>
      </c>
      <c r="C61" s="219" t="s">
        <v>292</v>
      </c>
      <c r="D61" s="190" t="s">
        <v>91</v>
      </c>
      <c r="E61" s="82"/>
      <c r="F61" s="83"/>
      <c r="G61" s="84">
        <f t="shared" si="54"/>
        <v>0</v>
      </c>
      <c r="H61" s="82"/>
      <c r="I61" s="83"/>
      <c r="J61" s="84">
        <f t="shared" si="55"/>
        <v>0</v>
      </c>
      <c r="K61" s="223">
        <v>3</v>
      </c>
      <c r="L61" s="198">
        <v>3700</v>
      </c>
      <c r="M61" s="233">
        <f t="shared" si="56"/>
        <v>11100</v>
      </c>
      <c r="N61" s="223">
        <v>3</v>
      </c>
      <c r="O61" s="234">
        <v>3700</v>
      </c>
      <c r="P61" s="230">
        <f t="shared" ref="P61:P124" si="60">N61*O61</f>
        <v>11100</v>
      </c>
      <c r="Q61" s="179">
        <f t="shared" si="57"/>
        <v>11100</v>
      </c>
      <c r="R61" s="84">
        <f t="shared" si="58"/>
        <v>11100</v>
      </c>
      <c r="S61" s="177">
        <f t="shared" si="59"/>
        <v>0</v>
      </c>
      <c r="T61" s="85"/>
      <c r="U61" s="4"/>
      <c r="V61" s="4"/>
      <c r="W61" s="4"/>
      <c r="X61" s="4"/>
      <c r="Y61" s="4"/>
      <c r="Z61" s="4"/>
      <c r="AA61" s="4"/>
      <c r="AB61" s="4"/>
      <c r="AC61" s="4"/>
      <c r="AD61" s="4"/>
      <c r="AE61" s="4"/>
      <c r="AF61" s="4"/>
      <c r="AG61" s="4"/>
      <c r="AH61" s="4"/>
      <c r="AI61" s="4"/>
      <c r="AJ61" s="4"/>
      <c r="AK61" s="4"/>
      <c r="AL61" s="4"/>
    </row>
    <row r="62" spans="1:38" ht="98.4" customHeight="1" thickBot="1" x14ac:dyDescent="0.3">
      <c r="A62" s="86" t="s">
        <v>37</v>
      </c>
      <c r="B62" s="189" t="s">
        <v>93</v>
      </c>
      <c r="C62" s="219" t="s">
        <v>293</v>
      </c>
      <c r="D62" s="190" t="s">
        <v>91</v>
      </c>
      <c r="E62" s="82"/>
      <c r="F62" s="83"/>
      <c r="G62" s="84">
        <f t="shared" si="54"/>
        <v>0</v>
      </c>
      <c r="H62" s="82"/>
      <c r="I62" s="83"/>
      <c r="J62" s="84">
        <f t="shared" si="55"/>
        <v>0</v>
      </c>
      <c r="K62" s="223">
        <v>4</v>
      </c>
      <c r="L62" s="198">
        <v>1200</v>
      </c>
      <c r="M62" s="228">
        <f t="shared" si="56"/>
        <v>4800</v>
      </c>
      <c r="N62" s="223">
        <v>4</v>
      </c>
      <c r="O62" s="198">
        <v>1200</v>
      </c>
      <c r="P62" s="230">
        <f t="shared" si="60"/>
        <v>4800</v>
      </c>
      <c r="Q62" s="179">
        <f t="shared" si="57"/>
        <v>4800</v>
      </c>
      <c r="R62" s="84">
        <f t="shared" si="58"/>
        <v>4800</v>
      </c>
      <c r="S62" s="177">
        <f t="shared" si="59"/>
        <v>0</v>
      </c>
      <c r="T62" s="85"/>
      <c r="U62" s="4"/>
      <c r="V62" s="4"/>
      <c r="W62" s="4"/>
      <c r="X62" s="4"/>
      <c r="Y62" s="4"/>
      <c r="Z62" s="4"/>
      <c r="AA62" s="4"/>
      <c r="AB62" s="4"/>
      <c r="AC62" s="4"/>
      <c r="AD62" s="4"/>
      <c r="AE62" s="4"/>
      <c r="AF62" s="4"/>
      <c r="AG62" s="4"/>
      <c r="AH62" s="4"/>
      <c r="AI62" s="4"/>
      <c r="AJ62" s="4"/>
      <c r="AK62" s="4"/>
      <c r="AL62" s="4"/>
    </row>
    <row r="63" spans="1:38" ht="87" customHeight="1" thickBot="1" x14ac:dyDescent="0.3">
      <c r="A63" s="78" t="s">
        <v>37</v>
      </c>
      <c r="B63" s="189" t="s">
        <v>155</v>
      </c>
      <c r="C63" s="219" t="s">
        <v>299</v>
      </c>
      <c r="D63" s="190" t="s">
        <v>156</v>
      </c>
      <c r="E63" s="82"/>
      <c r="F63" s="83"/>
      <c r="G63" s="84">
        <f t="shared" ref="G63:G126" si="61">E63*F63</f>
        <v>0</v>
      </c>
      <c r="H63" s="82"/>
      <c r="I63" s="83"/>
      <c r="J63" s="84">
        <f t="shared" ref="J63:J126" si="62">H63*I63</f>
        <v>0</v>
      </c>
      <c r="K63" s="223">
        <v>150</v>
      </c>
      <c r="L63" s="198">
        <v>16</v>
      </c>
      <c r="M63" s="228">
        <f t="shared" si="56"/>
        <v>2400</v>
      </c>
      <c r="N63" s="223">
        <v>150</v>
      </c>
      <c r="O63" s="198">
        <v>16</v>
      </c>
      <c r="P63" s="230">
        <f t="shared" si="60"/>
        <v>2400</v>
      </c>
      <c r="Q63" s="179">
        <f t="shared" ref="Q63:Q126" si="63">G63+M63</f>
        <v>2400</v>
      </c>
      <c r="R63" s="84">
        <f t="shared" ref="R63:R126" si="64">J63+P63</f>
        <v>2400</v>
      </c>
      <c r="S63" s="177">
        <f t="shared" ref="S63:S126" si="65">Q63-R63</f>
        <v>0</v>
      </c>
      <c r="T63" s="85"/>
      <c r="U63" s="4"/>
      <c r="V63" s="4"/>
      <c r="W63" s="4"/>
      <c r="X63" s="4"/>
      <c r="Y63" s="4"/>
      <c r="Z63" s="4"/>
      <c r="AA63" s="4"/>
      <c r="AB63" s="4"/>
      <c r="AC63" s="4"/>
      <c r="AD63" s="4"/>
      <c r="AE63" s="4"/>
      <c r="AF63" s="4"/>
      <c r="AG63" s="4"/>
      <c r="AH63" s="4"/>
      <c r="AI63" s="4"/>
      <c r="AJ63" s="4"/>
      <c r="AK63" s="4"/>
      <c r="AL63" s="4"/>
    </row>
    <row r="64" spans="1:38" ht="61.95" customHeight="1" thickBot="1" x14ac:dyDescent="0.3">
      <c r="A64" s="86" t="s">
        <v>37</v>
      </c>
      <c r="B64" s="189" t="s">
        <v>155</v>
      </c>
      <c r="C64" s="219" t="s">
        <v>296</v>
      </c>
      <c r="D64" s="190" t="s">
        <v>91</v>
      </c>
      <c r="E64" s="82"/>
      <c r="F64" s="83"/>
      <c r="G64" s="84">
        <f t="shared" si="61"/>
        <v>0</v>
      </c>
      <c r="H64" s="82"/>
      <c r="I64" s="83"/>
      <c r="J64" s="84">
        <f t="shared" si="62"/>
        <v>0</v>
      </c>
      <c r="K64" s="223">
        <v>3</v>
      </c>
      <c r="L64" s="198">
        <v>2990</v>
      </c>
      <c r="M64" s="228">
        <f t="shared" si="56"/>
        <v>8970</v>
      </c>
      <c r="N64" s="223">
        <v>3</v>
      </c>
      <c r="O64" s="198">
        <v>2990</v>
      </c>
      <c r="P64" s="230">
        <f t="shared" si="60"/>
        <v>8970</v>
      </c>
      <c r="Q64" s="179">
        <f t="shared" si="63"/>
        <v>8970</v>
      </c>
      <c r="R64" s="84">
        <f t="shared" si="64"/>
        <v>8970</v>
      </c>
      <c r="S64" s="177">
        <f t="shared" si="65"/>
        <v>0</v>
      </c>
      <c r="T64" s="85"/>
      <c r="U64" s="4"/>
      <c r="V64" s="4"/>
      <c r="W64" s="4"/>
      <c r="X64" s="4"/>
      <c r="Y64" s="4"/>
      <c r="Z64" s="4"/>
      <c r="AA64" s="4"/>
      <c r="AB64" s="4"/>
      <c r="AC64" s="4"/>
      <c r="AD64" s="4"/>
      <c r="AE64" s="4"/>
      <c r="AF64" s="4"/>
      <c r="AG64" s="4"/>
      <c r="AH64" s="4"/>
      <c r="AI64" s="4"/>
      <c r="AJ64" s="4"/>
      <c r="AK64" s="4"/>
      <c r="AL64" s="4"/>
    </row>
    <row r="65" spans="1:38" ht="135" customHeight="1" thickBot="1" x14ac:dyDescent="0.3">
      <c r="A65" s="88" t="s">
        <v>37</v>
      </c>
      <c r="B65" s="189" t="s">
        <v>157</v>
      </c>
      <c r="C65" s="256" t="s">
        <v>294</v>
      </c>
      <c r="D65" s="190" t="s">
        <v>91</v>
      </c>
      <c r="E65" s="82"/>
      <c r="F65" s="83"/>
      <c r="G65" s="84">
        <f t="shared" si="61"/>
        <v>0</v>
      </c>
      <c r="H65" s="82"/>
      <c r="I65" s="83"/>
      <c r="J65" s="84">
        <f t="shared" si="62"/>
        <v>0</v>
      </c>
      <c r="K65" s="201">
        <v>7</v>
      </c>
      <c r="L65" s="198">
        <v>2200</v>
      </c>
      <c r="M65" s="228">
        <f t="shared" si="56"/>
        <v>15400</v>
      </c>
      <c r="N65" s="201">
        <v>7</v>
      </c>
      <c r="O65" s="198">
        <v>2200</v>
      </c>
      <c r="P65" s="230">
        <f t="shared" si="60"/>
        <v>15400</v>
      </c>
      <c r="Q65" s="179">
        <f t="shared" si="63"/>
        <v>15400</v>
      </c>
      <c r="R65" s="84">
        <f t="shared" si="64"/>
        <v>15400</v>
      </c>
      <c r="S65" s="177">
        <f t="shared" si="65"/>
        <v>0</v>
      </c>
      <c r="T65" s="85"/>
      <c r="U65" s="4"/>
      <c r="V65" s="4"/>
      <c r="W65" s="4"/>
      <c r="X65" s="4"/>
      <c r="Y65" s="4"/>
      <c r="Z65" s="4"/>
      <c r="AA65" s="4"/>
      <c r="AB65" s="4"/>
      <c r="AC65" s="4"/>
      <c r="AD65" s="4"/>
      <c r="AE65" s="4"/>
      <c r="AF65" s="4"/>
      <c r="AG65" s="4"/>
      <c r="AH65" s="4"/>
      <c r="AI65" s="4"/>
      <c r="AJ65" s="4"/>
      <c r="AK65" s="4"/>
      <c r="AL65" s="4"/>
    </row>
    <row r="66" spans="1:38" ht="77.400000000000006" customHeight="1" thickBot="1" x14ac:dyDescent="0.3">
      <c r="A66" s="86" t="s">
        <v>37</v>
      </c>
      <c r="B66" s="189" t="s">
        <v>158</v>
      </c>
      <c r="C66" s="191" t="s">
        <v>297</v>
      </c>
      <c r="D66" s="190" t="s">
        <v>91</v>
      </c>
      <c r="E66" s="82"/>
      <c r="F66" s="83"/>
      <c r="G66" s="84">
        <f t="shared" si="61"/>
        <v>0</v>
      </c>
      <c r="H66" s="82"/>
      <c r="I66" s="83"/>
      <c r="J66" s="84">
        <f t="shared" si="62"/>
        <v>0</v>
      </c>
      <c r="K66" s="201">
        <v>4</v>
      </c>
      <c r="L66" s="198">
        <v>500</v>
      </c>
      <c r="M66" s="228">
        <f t="shared" si="56"/>
        <v>2000</v>
      </c>
      <c r="N66" s="201">
        <v>4</v>
      </c>
      <c r="O66" s="198">
        <v>500</v>
      </c>
      <c r="P66" s="230">
        <f t="shared" si="60"/>
        <v>2000</v>
      </c>
      <c r="Q66" s="179">
        <f t="shared" si="63"/>
        <v>2000</v>
      </c>
      <c r="R66" s="84">
        <f t="shared" si="64"/>
        <v>2000</v>
      </c>
      <c r="S66" s="177">
        <f t="shared" si="65"/>
        <v>0</v>
      </c>
      <c r="T66" s="85"/>
      <c r="U66" s="4"/>
      <c r="V66" s="4"/>
      <c r="W66" s="4"/>
      <c r="X66" s="4"/>
      <c r="Y66" s="4"/>
      <c r="Z66" s="4"/>
      <c r="AA66" s="4"/>
      <c r="AB66" s="4"/>
      <c r="AC66" s="4"/>
      <c r="AD66" s="4"/>
      <c r="AE66" s="4"/>
      <c r="AF66" s="4"/>
      <c r="AG66" s="4"/>
      <c r="AH66" s="4"/>
      <c r="AI66" s="4"/>
      <c r="AJ66" s="4"/>
      <c r="AK66" s="4"/>
      <c r="AL66" s="4"/>
    </row>
    <row r="67" spans="1:38" ht="111" customHeight="1" thickBot="1" x14ac:dyDescent="0.3">
      <c r="A67" s="86" t="s">
        <v>37</v>
      </c>
      <c r="B67" s="189" t="s">
        <v>159</v>
      </c>
      <c r="C67" s="219" t="s">
        <v>308</v>
      </c>
      <c r="D67" s="190" t="s">
        <v>91</v>
      </c>
      <c r="E67" s="82"/>
      <c r="F67" s="83"/>
      <c r="G67" s="84">
        <f t="shared" si="61"/>
        <v>0</v>
      </c>
      <c r="H67" s="82"/>
      <c r="I67" s="83"/>
      <c r="J67" s="84">
        <f t="shared" si="62"/>
        <v>0</v>
      </c>
      <c r="K67" s="223">
        <v>1</v>
      </c>
      <c r="L67" s="198">
        <v>5990</v>
      </c>
      <c r="M67" s="228">
        <f t="shared" si="56"/>
        <v>5990</v>
      </c>
      <c r="N67" s="223">
        <v>1</v>
      </c>
      <c r="O67" s="198">
        <v>5990</v>
      </c>
      <c r="P67" s="230">
        <f t="shared" si="60"/>
        <v>5990</v>
      </c>
      <c r="Q67" s="179">
        <f t="shared" si="63"/>
        <v>5990</v>
      </c>
      <c r="R67" s="84">
        <f t="shared" si="64"/>
        <v>5990</v>
      </c>
      <c r="S67" s="177">
        <f t="shared" si="65"/>
        <v>0</v>
      </c>
      <c r="T67" s="267" t="s">
        <v>415</v>
      </c>
      <c r="U67" s="4"/>
      <c r="V67" s="4"/>
      <c r="W67" s="4"/>
      <c r="X67" s="4"/>
      <c r="Y67" s="4"/>
      <c r="Z67" s="4"/>
      <c r="AA67" s="4"/>
      <c r="AB67" s="4"/>
      <c r="AC67" s="4"/>
      <c r="AD67" s="4"/>
      <c r="AE67" s="4"/>
      <c r="AF67" s="4"/>
      <c r="AG67" s="4"/>
      <c r="AH67" s="4"/>
      <c r="AI67" s="4"/>
      <c r="AJ67" s="4"/>
      <c r="AK67" s="4"/>
      <c r="AL67" s="4"/>
    </row>
    <row r="68" spans="1:38" ht="104.4" customHeight="1" thickBot="1" x14ac:dyDescent="0.3">
      <c r="A68" s="88" t="s">
        <v>37</v>
      </c>
      <c r="B68" s="189" t="s">
        <v>160</v>
      </c>
      <c r="C68" s="219" t="s">
        <v>309</v>
      </c>
      <c r="D68" s="190" t="s">
        <v>91</v>
      </c>
      <c r="E68" s="82"/>
      <c r="F68" s="83"/>
      <c r="G68" s="84">
        <f t="shared" si="61"/>
        <v>0</v>
      </c>
      <c r="H68" s="82"/>
      <c r="I68" s="83"/>
      <c r="J68" s="84">
        <f t="shared" si="62"/>
        <v>0</v>
      </c>
      <c r="K68" s="223">
        <v>1</v>
      </c>
      <c r="L68" s="198">
        <v>5985</v>
      </c>
      <c r="M68" s="228">
        <f t="shared" si="56"/>
        <v>5985</v>
      </c>
      <c r="N68" s="223">
        <v>1</v>
      </c>
      <c r="O68" s="198">
        <v>5985</v>
      </c>
      <c r="P68" s="230">
        <f t="shared" si="60"/>
        <v>5985</v>
      </c>
      <c r="Q68" s="179">
        <f t="shared" si="63"/>
        <v>5985</v>
      </c>
      <c r="R68" s="84">
        <f t="shared" si="64"/>
        <v>5985</v>
      </c>
      <c r="S68" s="177">
        <f t="shared" si="65"/>
        <v>0</v>
      </c>
      <c r="T68" s="267" t="s">
        <v>425</v>
      </c>
      <c r="U68" s="4"/>
      <c r="V68" s="4"/>
      <c r="W68" s="4"/>
      <c r="X68" s="4"/>
      <c r="Y68" s="4"/>
      <c r="Z68" s="4"/>
      <c r="AA68" s="4"/>
      <c r="AB68" s="4"/>
      <c r="AC68" s="4"/>
      <c r="AD68" s="4"/>
      <c r="AE68" s="4"/>
      <c r="AF68" s="4"/>
      <c r="AG68" s="4"/>
      <c r="AH68" s="4"/>
      <c r="AI68" s="4"/>
      <c r="AJ68" s="4"/>
      <c r="AK68" s="4"/>
      <c r="AL68" s="4"/>
    </row>
    <row r="69" spans="1:38" ht="71.400000000000006" customHeight="1" thickBot="1" x14ac:dyDescent="0.3">
      <c r="A69" s="86" t="s">
        <v>37</v>
      </c>
      <c r="B69" s="189" t="s">
        <v>161</v>
      </c>
      <c r="C69" s="219" t="s">
        <v>316</v>
      </c>
      <c r="D69" s="190" t="s">
        <v>91</v>
      </c>
      <c r="E69" s="82"/>
      <c r="F69" s="83"/>
      <c r="G69" s="84">
        <f t="shared" si="61"/>
        <v>0</v>
      </c>
      <c r="H69" s="82"/>
      <c r="I69" s="83"/>
      <c r="J69" s="84">
        <f t="shared" si="62"/>
        <v>0</v>
      </c>
      <c r="K69" s="223">
        <v>1</v>
      </c>
      <c r="L69" s="198">
        <v>1259</v>
      </c>
      <c r="M69" s="228">
        <f t="shared" si="56"/>
        <v>1259</v>
      </c>
      <c r="N69" s="223">
        <v>1</v>
      </c>
      <c r="O69" s="198">
        <v>1259</v>
      </c>
      <c r="P69" s="230">
        <f t="shared" si="60"/>
        <v>1259</v>
      </c>
      <c r="Q69" s="179">
        <f t="shared" si="63"/>
        <v>1259</v>
      </c>
      <c r="R69" s="84">
        <f t="shared" si="64"/>
        <v>1259</v>
      </c>
      <c r="S69" s="177">
        <f t="shared" si="65"/>
        <v>0</v>
      </c>
      <c r="T69" s="85"/>
      <c r="U69" s="4"/>
      <c r="V69" s="4"/>
      <c r="W69" s="4"/>
      <c r="X69" s="4"/>
      <c r="Y69" s="4"/>
      <c r="Z69" s="4"/>
      <c r="AA69" s="4"/>
      <c r="AB69" s="4"/>
      <c r="AC69" s="4"/>
      <c r="AD69" s="4"/>
      <c r="AE69" s="4"/>
      <c r="AF69" s="4"/>
      <c r="AG69" s="4"/>
      <c r="AH69" s="4"/>
      <c r="AI69" s="4"/>
      <c r="AJ69" s="4"/>
      <c r="AK69" s="4"/>
      <c r="AL69" s="4"/>
    </row>
    <row r="70" spans="1:38" ht="70.2" customHeight="1" thickBot="1" x14ac:dyDescent="0.3">
      <c r="A70" s="86" t="s">
        <v>37</v>
      </c>
      <c r="B70" s="189" t="s">
        <v>162</v>
      </c>
      <c r="C70" s="219" t="s">
        <v>315</v>
      </c>
      <c r="D70" s="190" t="s">
        <v>91</v>
      </c>
      <c r="E70" s="82"/>
      <c r="F70" s="83"/>
      <c r="G70" s="84">
        <f t="shared" si="61"/>
        <v>0</v>
      </c>
      <c r="H70" s="82"/>
      <c r="I70" s="83"/>
      <c r="J70" s="84">
        <f t="shared" si="62"/>
        <v>0</v>
      </c>
      <c r="K70" s="223">
        <v>1</v>
      </c>
      <c r="L70" s="198">
        <v>1819</v>
      </c>
      <c r="M70" s="228">
        <f t="shared" si="56"/>
        <v>1819</v>
      </c>
      <c r="N70" s="223">
        <v>1</v>
      </c>
      <c r="O70" s="198">
        <v>1819</v>
      </c>
      <c r="P70" s="230">
        <f t="shared" si="60"/>
        <v>1819</v>
      </c>
      <c r="Q70" s="179">
        <f t="shared" si="63"/>
        <v>1819</v>
      </c>
      <c r="R70" s="84">
        <f t="shared" si="64"/>
        <v>1819</v>
      </c>
      <c r="S70" s="177">
        <f t="shared" si="65"/>
        <v>0</v>
      </c>
      <c r="T70" s="267" t="s">
        <v>426</v>
      </c>
      <c r="U70" s="4"/>
      <c r="V70" s="4"/>
      <c r="W70" s="4"/>
      <c r="X70" s="4"/>
      <c r="Y70" s="4"/>
      <c r="Z70" s="4"/>
      <c r="AA70" s="4"/>
      <c r="AB70" s="4"/>
      <c r="AC70" s="4"/>
      <c r="AD70" s="4"/>
      <c r="AE70" s="4"/>
      <c r="AF70" s="4"/>
      <c r="AG70" s="4"/>
      <c r="AH70" s="4"/>
      <c r="AI70" s="4"/>
      <c r="AJ70" s="4"/>
      <c r="AK70" s="4"/>
      <c r="AL70" s="4"/>
    </row>
    <row r="71" spans="1:38" ht="76.2" customHeight="1" thickBot="1" x14ac:dyDescent="0.3">
      <c r="A71" s="86" t="s">
        <v>37</v>
      </c>
      <c r="B71" s="189" t="s">
        <v>163</v>
      </c>
      <c r="C71" s="219" t="s">
        <v>310</v>
      </c>
      <c r="D71" s="190" t="s">
        <v>91</v>
      </c>
      <c r="E71" s="82"/>
      <c r="F71" s="83"/>
      <c r="G71" s="84">
        <f t="shared" si="61"/>
        <v>0</v>
      </c>
      <c r="H71" s="82"/>
      <c r="I71" s="83"/>
      <c r="J71" s="84">
        <f t="shared" si="62"/>
        <v>0</v>
      </c>
      <c r="K71" s="223">
        <v>1</v>
      </c>
      <c r="L71" s="198">
        <v>5400</v>
      </c>
      <c r="M71" s="228">
        <f t="shared" si="56"/>
        <v>5400</v>
      </c>
      <c r="N71" s="223">
        <v>1</v>
      </c>
      <c r="O71" s="198">
        <v>5400</v>
      </c>
      <c r="P71" s="230">
        <f t="shared" si="60"/>
        <v>5400</v>
      </c>
      <c r="Q71" s="179">
        <f t="shared" si="63"/>
        <v>5400</v>
      </c>
      <c r="R71" s="84">
        <f t="shared" si="64"/>
        <v>5400</v>
      </c>
      <c r="S71" s="177">
        <f t="shared" si="65"/>
        <v>0</v>
      </c>
      <c r="T71" s="85"/>
      <c r="U71" s="4"/>
      <c r="V71" s="4"/>
      <c r="W71" s="4"/>
      <c r="X71" s="4"/>
      <c r="Y71" s="4"/>
      <c r="Z71" s="4"/>
      <c r="AA71" s="4"/>
      <c r="AB71" s="4"/>
      <c r="AC71" s="4"/>
      <c r="AD71" s="4"/>
      <c r="AE71" s="4"/>
      <c r="AF71" s="4"/>
      <c r="AG71" s="4"/>
      <c r="AH71" s="4"/>
      <c r="AI71" s="4"/>
      <c r="AJ71" s="4"/>
      <c r="AK71" s="4"/>
      <c r="AL71" s="4"/>
    </row>
    <row r="72" spans="1:38" ht="166.95" customHeight="1" thickBot="1" x14ac:dyDescent="0.3">
      <c r="A72" s="78" t="s">
        <v>37</v>
      </c>
      <c r="B72" s="189" t="s">
        <v>164</v>
      </c>
      <c r="C72" s="219" t="s">
        <v>311</v>
      </c>
      <c r="D72" s="190" t="s">
        <v>91</v>
      </c>
      <c r="E72" s="82"/>
      <c r="F72" s="83"/>
      <c r="G72" s="84">
        <f t="shared" si="61"/>
        <v>0</v>
      </c>
      <c r="H72" s="82"/>
      <c r="I72" s="83"/>
      <c r="J72" s="84">
        <f t="shared" si="62"/>
        <v>0</v>
      </c>
      <c r="K72" s="223">
        <v>1</v>
      </c>
      <c r="L72" s="198">
        <v>5660</v>
      </c>
      <c r="M72" s="228">
        <f t="shared" si="56"/>
        <v>5660</v>
      </c>
      <c r="N72" s="223">
        <v>1</v>
      </c>
      <c r="O72" s="198">
        <v>5660</v>
      </c>
      <c r="P72" s="230">
        <f t="shared" si="60"/>
        <v>5660</v>
      </c>
      <c r="Q72" s="179">
        <f t="shared" si="63"/>
        <v>5660</v>
      </c>
      <c r="R72" s="84">
        <f t="shared" si="64"/>
        <v>5660</v>
      </c>
      <c r="S72" s="177">
        <f t="shared" si="65"/>
        <v>0</v>
      </c>
      <c r="T72" s="85"/>
      <c r="U72" s="4"/>
      <c r="V72" s="4"/>
      <c r="W72" s="4"/>
      <c r="X72" s="4"/>
      <c r="Y72" s="4"/>
      <c r="Z72" s="4"/>
      <c r="AA72" s="4"/>
      <c r="AB72" s="4"/>
      <c r="AC72" s="4"/>
      <c r="AD72" s="4"/>
      <c r="AE72" s="4"/>
      <c r="AF72" s="4"/>
      <c r="AG72" s="4"/>
      <c r="AH72" s="4"/>
      <c r="AI72" s="4"/>
      <c r="AJ72" s="4"/>
      <c r="AK72" s="4"/>
      <c r="AL72" s="4"/>
    </row>
    <row r="73" spans="1:38" ht="90.75" customHeight="1" thickBot="1" x14ac:dyDescent="0.3">
      <c r="A73" s="86" t="s">
        <v>37</v>
      </c>
      <c r="B73" s="189" t="s">
        <v>165</v>
      </c>
      <c r="C73" s="192" t="s">
        <v>317</v>
      </c>
      <c r="D73" s="190" t="s">
        <v>91</v>
      </c>
      <c r="E73" s="82"/>
      <c r="F73" s="83"/>
      <c r="G73" s="84">
        <f t="shared" si="61"/>
        <v>0</v>
      </c>
      <c r="H73" s="82"/>
      <c r="I73" s="83"/>
      <c r="J73" s="84">
        <f t="shared" si="62"/>
        <v>0</v>
      </c>
      <c r="K73" s="202">
        <v>2</v>
      </c>
      <c r="L73" s="199">
        <v>5999</v>
      </c>
      <c r="M73" s="228">
        <f t="shared" si="56"/>
        <v>11998</v>
      </c>
      <c r="N73" s="202">
        <v>2</v>
      </c>
      <c r="O73" s="199">
        <v>5999</v>
      </c>
      <c r="P73" s="230">
        <f t="shared" si="60"/>
        <v>11998</v>
      </c>
      <c r="Q73" s="179">
        <f t="shared" si="63"/>
        <v>11998</v>
      </c>
      <c r="R73" s="84">
        <f t="shared" si="64"/>
        <v>11998</v>
      </c>
      <c r="S73" s="177">
        <f t="shared" si="65"/>
        <v>0</v>
      </c>
      <c r="T73" s="85"/>
      <c r="U73" s="4"/>
      <c r="V73" s="4"/>
      <c r="W73" s="4"/>
      <c r="X73" s="4"/>
      <c r="Y73" s="4"/>
      <c r="Z73" s="4"/>
      <c r="AA73" s="4"/>
      <c r="AB73" s="4"/>
      <c r="AC73" s="4"/>
      <c r="AD73" s="4"/>
      <c r="AE73" s="4"/>
      <c r="AF73" s="4"/>
      <c r="AG73" s="4"/>
      <c r="AH73" s="4"/>
      <c r="AI73" s="4"/>
      <c r="AJ73" s="4"/>
      <c r="AK73" s="4"/>
      <c r="AL73" s="4"/>
    </row>
    <row r="74" spans="1:38" ht="100.2" customHeight="1" thickBot="1" x14ac:dyDescent="0.3">
      <c r="A74" s="86" t="s">
        <v>37</v>
      </c>
      <c r="B74" s="189" t="s">
        <v>166</v>
      </c>
      <c r="C74" s="192" t="s">
        <v>301</v>
      </c>
      <c r="D74" s="190" t="s">
        <v>91</v>
      </c>
      <c r="E74" s="82"/>
      <c r="F74" s="83"/>
      <c r="G74" s="84">
        <f t="shared" si="61"/>
        <v>0</v>
      </c>
      <c r="H74" s="82"/>
      <c r="I74" s="83"/>
      <c r="J74" s="84">
        <f t="shared" si="62"/>
        <v>0</v>
      </c>
      <c r="K74" s="202">
        <v>4</v>
      </c>
      <c r="L74" s="199">
        <v>5650</v>
      </c>
      <c r="M74" s="228">
        <f t="shared" si="56"/>
        <v>22600</v>
      </c>
      <c r="N74" s="202">
        <v>4</v>
      </c>
      <c r="O74" s="199">
        <v>5650</v>
      </c>
      <c r="P74" s="230">
        <f t="shared" si="60"/>
        <v>22600</v>
      </c>
      <c r="Q74" s="179">
        <f t="shared" si="63"/>
        <v>22600</v>
      </c>
      <c r="R74" s="84">
        <f t="shared" si="64"/>
        <v>22600</v>
      </c>
      <c r="S74" s="177">
        <f t="shared" si="65"/>
        <v>0</v>
      </c>
      <c r="T74" s="267" t="s">
        <v>414</v>
      </c>
      <c r="U74" s="4"/>
      <c r="V74" s="4"/>
      <c r="W74" s="4"/>
      <c r="X74" s="4"/>
      <c r="Y74" s="4"/>
      <c r="Z74" s="4"/>
      <c r="AA74" s="4"/>
      <c r="AB74" s="4"/>
      <c r="AC74" s="4"/>
      <c r="AD74" s="4"/>
      <c r="AE74" s="4"/>
      <c r="AF74" s="4"/>
      <c r="AG74" s="4"/>
      <c r="AH74" s="4"/>
      <c r="AI74" s="4"/>
      <c r="AJ74" s="4"/>
      <c r="AK74" s="4"/>
      <c r="AL74" s="4"/>
    </row>
    <row r="75" spans="1:38" ht="109.2" customHeight="1" thickBot="1" x14ac:dyDescent="0.3">
      <c r="A75" s="78" t="s">
        <v>37</v>
      </c>
      <c r="B75" s="189" t="s">
        <v>167</v>
      </c>
      <c r="C75" s="257" t="s">
        <v>302</v>
      </c>
      <c r="D75" s="190" t="s">
        <v>91</v>
      </c>
      <c r="E75" s="82"/>
      <c r="F75" s="83"/>
      <c r="G75" s="84">
        <f t="shared" si="61"/>
        <v>0</v>
      </c>
      <c r="H75" s="82"/>
      <c r="I75" s="83"/>
      <c r="J75" s="84">
        <f t="shared" si="62"/>
        <v>0</v>
      </c>
      <c r="K75" s="202">
        <v>1</v>
      </c>
      <c r="L75" s="199">
        <v>5900</v>
      </c>
      <c r="M75" s="228">
        <f t="shared" si="56"/>
        <v>5900</v>
      </c>
      <c r="N75" s="202">
        <v>1</v>
      </c>
      <c r="O75" s="199">
        <v>5900</v>
      </c>
      <c r="P75" s="230">
        <f t="shared" si="60"/>
        <v>5900</v>
      </c>
      <c r="Q75" s="179">
        <f t="shared" si="63"/>
        <v>5900</v>
      </c>
      <c r="R75" s="84">
        <f t="shared" si="64"/>
        <v>5900</v>
      </c>
      <c r="S75" s="177">
        <f t="shared" si="65"/>
        <v>0</v>
      </c>
      <c r="T75" s="267" t="s">
        <v>416</v>
      </c>
      <c r="U75" s="4"/>
      <c r="V75" s="4"/>
      <c r="W75" s="4"/>
      <c r="X75" s="4"/>
      <c r="Y75" s="4"/>
      <c r="Z75" s="4"/>
      <c r="AA75" s="4"/>
      <c r="AB75" s="4"/>
      <c r="AC75" s="4"/>
      <c r="AD75" s="4"/>
      <c r="AE75" s="4"/>
      <c r="AF75" s="4"/>
      <c r="AG75" s="4"/>
      <c r="AH75" s="4"/>
      <c r="AI75" s="4"/>
      <c r="AJ75" s="4"/>
      <c r="AK75" s="4"/>
      <c r="AL75" s="4"/>
    </row>
    <row r="76" spans="1:38" ht="57" customHeight="1" thickBot="1" x14ac:dyDescent="0.3">
      <c r="A76" s="86" t="s">
        <v>37</v>
      </c>
      <c r="B76" s="189" t="s">
        <v>168</v>
      </c>
      <c r="C76" s="192" t="s">
        <v>307</v>
      </c>
      <c r="D76" s="190" t="s">
        <v>91</v>
      </c>
      <c r="E76" s="82"/>
      <c r="F76" s="83"/>
      <c r="G76" s="84">
        <f t="shared" si="61"/>
        <v>0</v>
      </c>
      <c r="H76" s="82"/>
      <c r="I76" s="83"/>
      <c r="J76" s="84">
        <f t="shared" si="62"/>
        <v>0</v>
      </c>
      <c r="K76" s="202">
        <v>1</v>
      </c>
      <c r="L76" s="199">
        <v>4700</v>
      </c>
      <c r="M76" s="228">
        <f t="shared" si="56"/>
        <v>4700</v>
      </c>
      <c r="N76" s="202">
        <v>1</v>
      </c>
      <c r="O76" s="199">
        <v>4700</v>
      </c>
      <c r="P76" s="230">
        <f t="shared" si="60"/>
        <v>4700</v>
      </c>
      <c r="Q76" s="179">
        <f t="shared" si="63"/>
        <v>4700</v>
      </c>
      <c r="R76" s="84">
        <f t="shared" si="64"/>
        <v>4700</v>
      </c>
      <c r="S76" s="177">
        <f t="shared" si="65"/>
        <v>0</v>
      </c>
      <c r="T76" s="267" t="s">
        <v>417</v>
      </c>
      <c r="U76" s="4"/>
      <c r="V76" s="4"/>
      <c r="W76" s="4"/>
      <c r="X76" s="4"/>
      <c r="Y76" s="4"/>
      <c r="Z76" s="4"/>
      <c r="AA76" s="4"/>
      <c r="AB76" s="4"/>
      <c r="AC76" s="4"/>
      <c r="AD76" s="4"/>
      <c r="AE76" s="4"/>
      <c r="AF76" s="4"/>
      <c r="AG76" s="4"/>
      <c r="AH76" s="4"/>
      <c r="AI76" s="4"/>
      <c r="AJ76" s="4"/>
      <c r="AK76" s="4"/>
      <c r="AL76" s="4"/>
    </row>
    <row r="77" spans="1:38" ht="153" customHeight="1" thickBot="1" x14ac:dyDescent="0.3">
      <c r="A77" s="86" t="s">
        <v>37</v>
      </c>
      <c r="B77" s="189" t="s">
        <v>169</v>
      </c>
      <c r="C77" s="257" t="s">
        <v>303</v>
      </c>
      <c r="D77" s="190" t="s">
        <v>91</v>
      </c>
      <c r="E77" s="82"/>
      <c r="F77" s="83"/>
      <c r="G77" s="84">
        <f t="shared" si="61"/>
        <v>0</v>
      </c>
      <c r="H77" s="82"/>
      <c r="I77" s="83"/>
      <c r="J77" s="84">
        <f t="shared" si="62"/>
        <v>0</v>
      </c>
      <c r="K77" s="202">
        <v>2</v>
      </c>
      <c r="L77" s="199">
        <v>3400</v>
      </c>
      <c r="M77" s="228">
        <f t="shared" si="56"/>
        <v>6800</v>
      </c>
      <c r="N77" s="202">
        <v>2</v>
      </c>
      <c r="O77" s="199">
        <v>3400</v>
      </c>
      <c r="P77" s="230">
        <f t="shared" si="60"/>
        <v>6800</v>
      </c>
      <c r="Q77" s="179">
        <f t="shared" si="63"/>
        <v>6800</v>
      </c>
      <c r="R77" s="84">
        <f t="shared" si="64"/>
        <v>6800</v>
      </c>
      <c r="S77" s="177">
        <f t="shared" si="65"/>
        <v>0</v>
      </c>
      <c r="T77" s="267" t="s">
        <v>427</v>
      </c>
      <c r="U77" s="4"/>
      <c r="V77" s="4"/>
      <c r="W77" s="4"/>
      <c r="X77" s="4"/>
      <c r="Y77" s="4"/>
      <c r="Z77" s="4"/>
      <c r="AA77" s="4"/>
      <c r="AB77" s="4"/>
      <c r="AC77" s="4"/>
      <c r="AD77" s="4"/>
      <c r="AE77" s="4"/>
      <c r="AF77" s="4"/>
      <c r="AG77" s="4"/>
      <c r="AH77" s="4"/>
      <c r="AI77" s="4"/>
      <c r="AJ77" s="4"/>
      <c r="AK77" s="4"/>
      <c r="AL77" s="4"/>
    </row>
    <row r="78" spans="1:38" ht="222" customHeight="1" thickBot="1" x14ac:dyDescent="0.3">
      <c r="A78" s="78" t="s">
        <v>37</v>
      </c>
      <c r="B78" s="189" t="s">
        <v>170</v>
      </c>
      <c r="C78" s="259" t="s">
        <v>319</v>
      </c>
      <c r="D78" s="190" t="s">
        <v>91</v>
      </c>
      <c r="E78" s="82"/>
      <c r="F78" s="83"/>
      <c r="G78" s="84">
        <f t="shared" si="61"/>
        <v>0</v>
      </c>
      <c r="H78" s="82"/>
      <c r="I78" s="83"/>
      <c r="J78" s="84">
        <f t="shared" si="62"/>
        <v>0</v>
      </c>
      <c r="K78" s="268">
        <v>1</v>
      </c>
      <c r="L78" s="269">
        <v>5950</v>
      </c>
      <c r="M78" s="230">
        <f t="shared" si="56"/>
        <v>5950</v>
      </c>
      <c r="N78" s="268">
        <v>1</v>
      </c>
      <c r="O78" s="269">
        <v>5950</v>
      </c>
      <c r="P78" s="230">
        <f t="shared" si="60"/>
        <v>5950</v>
      </c>
      <c r="Q78" s="270">
        <f t="shared" si="63"/>
        <v>5950</v>
      </c>
      <c r="R78" s="271">
        <f t="shared" si="64"/>
        <v>5950</v>
      </c>
      <c r="S78" s="272">
        <f t="shared" si="65"/>
        <v>0</v>
      </c>
      <c r="T78" s="85"/>
      <c r="U78" s="4"/>
      <c r="V78" s="4"/>
      <c r="W78" s="4"/>
      <c r="X78" s="4"/>
      <c r="Y78" s="4"/>
      <c r="Z78" s="4"/>
      <c r="AA78" s="4"/>
      <c r="AB78" s="4"/>
      <c r="AC78" s="4"/>
      <c r="AD78" s="4"/>
      <c r="AE78" s="4"/>
      <c r="AF78" s="4"/>
      <c r="AG78" s="4"/>
      <c r="AH78" s="4"/>
      <c r="AI78" s="4"/>
      <c r="AJ78" s="4"/>
      <c r="AK78" s="4"/>
      <c r="AL78" s="4"/>
    </row>
    <row r="79" spans="1:38" ht="123" customHeight="1" thickBot="1" x14ac:dyDescent="0.3">
      <c r="A79" s="86" t="s">
        <v>37</v>
      </c>
      <c r="B79" s="189" t="s">
        <v>171</v>
      </c>
      <c r="C79" s="192" t="s">
        <v>312</v>
      </c>
      <c r="D79" s="190" t="s">
        <v>91</v>
      </c>
      <c r="E79" s="82"/>
      <c r="F79" s="83"/>
      <c r="G79" s="84">
        <f t="shared" si="61"/>
        <v>0</v>
      </c>
      <c r="H79" s="82"/>
      <c r="I79" s="83"/>
      <c r="J79" s="84">
        <f t="shared" si="62"/>
        <v>0</v>
      </c>
      <c r="K79" s="268">
        <v>1</v>
      </c>
      <c r="L79" s="269">
        <v>5700</v>
      </c>
      <c r="M79" s="230">
        <f t="shared" si="56"/>
        <v>5700</v>
      </c>
      <c r="N79" s="268">
        <v>1</v>
      </c>
      <c r="O79" s="269">
        <v>5700</v>
      </c>
      <c r="P79" s="230">
        <f t="shared" si="60"/>
        <v>5700</v>
      </c>
      <c r="Q79" s="270">
        <f t="shared" si="63"/>
        <v>5700</v>
      </c>
      <c r="R79" s="271">
        <f t="shared" si="64"/>
        <v>5700</v>
      </c>
      <c r="S79" s="272">
        <f t="shared" si="65"/>
        <v>0</v>
      </c>
      <c r="T79" s="267" t="s">
        <v>418</v>
      </c>
      <c r="U79" s="4"/>
      <c r="V79" s="4"/>
      <c r="W79" s="4"/>
      <c r="X79" s="4"/>
      <c r="Y79" s="4"/>
      <c r="Z79" s="4"/>
      <c r="AA79" s="4"/>
      <c r="AB79" s="4"/>
      <c r="AC79" s="4"/>
      <c r="AD79" s="4"/>
      <c r="AE79" s="4"/>
      <c r="AF79" s="4"/>
      <c r="AG79" s="4"/>
      <c r="AH79" s="4"/>
      <c r="AI79" s="4"/>
      <c r="AJ79" s="4"/>
      <c r="AK79" s="4"/>
      <c r="AL79" s="4"/>
    </row>
    <row r="80" spans="1:38" ht="87" customHeight="1" thickBot="1" x14ac:dyDescent="0.3">
      <c r="A80" s="86" t="s">
        <v>37</v>
      </c>
      <c r="B80" s="189" t="s">
        <v>172</v>
      </c>
      <c r="C80" s="192" t="s">
        <v>313</v>
      </c>
      <c r="D80" s="190" t="s">
        <v>91</v>
      </c>
      <c r="E80" s="82"/>
      <c r="F80" s="83"/>
      <c r="G80" s="84">
        <f t="shared" si="61"/>
        <v>0</v>
      </c>
      <c r="H80" s="82"/>
      <c r="I80" s="83"/>
      <c r="J80" s="84">
        <f t="shared" si="62"/>
        <v>0</v>
      </c>
      <c r="K80" s="268">
        <v>1</v>
      </c>
      <c r="L80" s="269">
        <v>5350</v>
      </c>
      <c r="M80" s="230">
        <f t="shared" si="56"/>
        <v>5350</v>
      </c>
      <c r="N80" s="268">
        <v>1</v>
      </c>
      <c r="O80" s="269">
        <v>5350</v>
      </c>
      <c r="P80" s="230">
        <f t="shared" si="60"/>
        <v>5350</v>
      </c>
      <c r="Q80" s="270">
        <f t="shared" si="63"/>
        <v>5350</v>
      </c>
      <c r="R80" s="271">
        <f t="shared" si="64"/>
        <v>5350</v>
      </c>
      <c r="S80" s="272">
        <f t="shared" si="65"/>
        <v>0</v>
      </c>
      <c r="T80" s="85"/>
      <c r="U80" s="4"/>
      <c r="V80" s="4"/>
      <c r="W80" s="4"/>
      <c r="X80" s="4"/>
      <c r="Y80" s="4"/>
      <c r="Z80" s="4"/>
      <c r="AA80" s="4"/>
      <c r="AB80" s="4"/>
      <c r="AC80" s="4"/>
      <c r="AD80" s="4"/>
      <c r="AE80" s="4"/>
      <c r="AF80" s="4"/>
      <c r="AG80" s="4"/>
      <c r="AH80" s="4"/>
      <c r="AI80" s="4"/>
      <c r="AJ80" s="4"/>
      <c r="AK80" s="4"/>
      <c r="AL80" s="4"/>
    </row>
    <row r="81" spans="1:38" ht="123.6" customHeight="1" thickBot="1" x14ac:dyDescent="0.3">
      <c r="A81" s="78" t="s">
        <v>37</v>
      </c>
      <c r="B81" s="189" t="s">
        <v>173</v>
      </c>
      <c r="C81" s="257" t="s">
        <v>318</v>
      </c>
      <c r="D81" s="190" t="s">
        <v>91</v>
      </c>
      <c r="E81" s="82"/>
      <c r="F81" s="83"/>
      <c r="G81" s="84">
        <f t="shared" si="61"/>
        <v>0</v>
      </c>
      <c r="H81" s="82"/>
      <c r="I81" s="83"/>
      <c r="J81" s="84">
        <f t="shared" si="62"/>
        <v>0</v>
      </c>
      <c r="K81" s="273" t="s">
        <v>27</v>
      </c>
      <c r="L81" s="269">
        <v>4400</v>
      </c>
      <c r="M81" s="230">
        <f t="shared" si="56"/>
        <v>4400</v>
      </c>
      <c r="N81" s="273" t="s">
        <v>27</v>
      </c>
      <c r="O81" s="269">
        <v>4400</v>
      </c>
      <c r="P81" s="230">
        <f t="shared" si="60"/>
        <v>4400</v>
      </c>
      <c r="Q81" s="270">
        <f t="shared" si="63"/>
        <v>4400</v>
      </c>
      <c r="R81" s="271">
        <f t="shared" si="64"/>
        <v>4400</v>
      </c>
      <c r="S81" s="272">
        <f t="shared" si="65"/>
        <v>0</v>
      </c>
      <c r="T81" s="85"/>
      <c r="U81" s="4"/>
      <c r="V81" s="4"/>
      <c r="W81" s="4"/>
      <c r="X81" s="4"/>
      <c r="Y81" s="4"/>
      <c r="Z81" s="4"/>
      <c r="AA81" s="4"/>
      <c r="AB81" s="4"/>
      <c r="AC81" s="4"/>
      <c r="AD81" s="4"/>
      <c r="AE81" s="4"/>
      <c r="AF81" s="4"/>
      <c r="AG81" s="4"/>
      <c r="AH81" s="4"/>
      <c r="AI81" s="4"/>
      <c r="AJ81" s="4"/>
      <c r="AK81" s="4"/>
      <c r="AL81" s="4"/>
    </row>
    <row r="82" spans="1:38" ht="133.94999999999999" customHeight="1" thickBot="1" x14ac:dyDescent="0.3">
      <c r="A82" s="86" t="s">
        <v>37</v>
      </c>
      <c r="B82" s="189" t="s">
        <v>174</v>
      </c>
      <c r="C82" s="219" t="s">
        <v>320</v>
      </c>
      <c r="D82" s="190" t="s">
        <v>91</v>
      </c>
      <c r="E82" s="82"/>
      <c r="F82" s="83"/>
      <c r="G82" s="84">
        <f t="shared" si="61"/>
        <v>0</v>
      </c>
      <c r="H82" s="82"/>
      <c r="I82" s="83"/>
      <c r="J82" s="84">
        <f t="shared" si="62"/>
        <v>0</v>
      </c>
      <c r="K82" s="225">
        <v>6</v>
      </c>
      <c r="L82" s="227">
        <v>5975</v>
      </c>
      <c r="M82" s="230">
        <f t="shared" si="56"/>
        <v>35850</v>
      </c>
      <c r="N82" s="225">
        <v>6</v>
      </c>
      <c r="O82" s="227">
        <v>5975</v>
      </c>
      <c r="P82" s="230">
        <f t="shared" si="60"/>
        <v>35850</v>
      </c>
      <c r="Q82" s="270">
        <f t="shared" si="63"/>
        <v>35850</v>
      </c>
      <c r="R82" s="271">
        <f t="shared" si="64"/>
        <v>35850</v>
      </c>
      <c r="S82" s="272">
        <f t="shared" si="65"/>
        <v>0</v>
      </c>
      <c r="T82" s="252" t="s">
        <v>428</v>
      </c>
      <c r="U82" s="4"/>
      <c r="V82" s="4"/>
      <c r="W82" s="4"/>
      <c r="X82" s="4"/>
      <c r="Y82" s="4"/>
      <c r="Z82" s="4"/>
      <c r="AA82" s="4"/>
      <c r="AB82" s="4"/>
      <c r="AC82" s="4"/>
      <c r="AD82" s="4"/>
      <c r="AE82" s="4"/>
      <c r="AF82" s="4"/>
      <c r="AG82" s="4"/>
      <c r="AH82" s="4"/>
      <c r="AI82" s="4"/>
      <c r="AJ82" s="4"/>
      <c r="AK82" s="4"/>
      <c r="AL82" s="4"/>
    </row>
    <row r="83" spans="1:38" ht="221.4" customHeight="1" thickBot="1" x14ac:dyDescent="0.3">
      <c r="A83" s="86" t="s">
        <v>37</v>
      </c>
      <c r="B83" s="189" t="s">
        <v>175</v>
      </c>
      <c r="C83" s="219" t="s">
        <v>321</v>
      </c>
      <c r="D83" s="190" t="s">
        <v>91</v>
      </c>
      <c r="E83" s="82"/>
      <c r="F83" s="83"/>
      <c r="G83" s="84">
        <f t="shared" si="61"/>
        <v>0</v>
      </c>
      <c r="H83" s="82"/>
      <c r="I83" s="83"/>
      <c r="J83" s="84">
        <f t="shared" si="62"/>
        <v>0</v>
      </c>
      <c r="K83" s="225">
        <v>6</v>
      </c>
      <c r="L83" s="227">
        <v>3290</v>
      </c>
      <c r="M83" s="230">
        <f t="shared" si="56"/>
        <v>19740</v>
      </c>
      <c r="N83" s="225">
        <v>6</v>
      </c>
      <c r="O83" s="227">
        <v>3290</v>
      </c>
      <c r="P83" s="230">
        <f t="shared" si="60"/>
        <v>19740</v>
      </c>
      <c r="Q83" s="270">
        <f t="shared" si="63"/>
        <v>19740</v>
      </c>
      <c r="R83" s="271">
        <f t="shared" si="64"/>
        <v>19740</v>
      </c>
      <c r="S83" s="272">
        <f t="shared" si="65"/>
        <v>0</v>
      </c>
      <c r="T83" s="251"/>
      <c r="U83" s="4"/>
      <c r="V83" s="4"/>
      <c r="W83" s="4"/>
      <c r="X83" s="4"/>
      <c r="Y83" s="4"/>
      <c r="Z83" s="4"/>
      <c r="AA83" s="4"/>
      <c r="AB83" s="4"/>
      <c r="AC83" s="4"/>
      <c r="AD83" s="4"/>
      <c r="AE83" s="4"/>
      <c r="AF83" s="4"/>
      <c r="AG83" s="4"/>
      <c r="AH83" s="4"/>
      <c r="AI83" s="4"/>
      <c r="AJ83" s="4"/>
      <c r="AK83" s="4"/>
      <c r="AL83" s="4"/>
    </row>
    <row r="84" spans="1:38" ht="88.2" customHeight="1" thickBot="1" x14ac:dyDescent="0.3">
      <c r="A84" s="78" t="s">
        <v>37</v>
      </c>
      <c r="B84" s="189" t="s">
        <v>176</v>
      </c>
      <c r="C84" s="219" t="s">
        <v>322</v>
      </c>
      <c r="D84" s="190" t="s">
        <v>91</v>
      </c>
      <c r="E84" s="82"/>
      <c r="F84" s="83"/>
      <c r="G84" s="84">
        <f t="shared" si="61"/>
        <v>0</v>
      </c>
      <c r="H84" s="82"/>
      <c r="I84" s="83"/>
      <c r="J84" s="84">
        <f t="shared" si="62"/>
        <v>0</v>
      </c>
      <c r="K84" s="225">
        <v>6</v>
      </c>
      <c r="L84" s="227">
        <v>359</v>
      </c>
      <c r="M84" s="230">
        <f t="shared" si="56"/>
        <v>2154</v>
      </c>
      <c r="N84" s="225">
        <v>6</v>
      </c>
      <c r="O84" s="227">
        <v>359</v>
      </c>
      <c r="P84" s="230">
        <f t="shared" si="60"/>
        <v>2154</v>
      </c>
      <c r="Q84" s="270">
        <f t="shared" si="63"/>
        <v>2154</v>
      </c>
      <c r="R84" s="271">
        <f t="shared" si="64"/>
        <v>2154</v>
      </c>
      <c r="S84" s="272">
        <f t="shared" si="65"/>
        <v>0</v>
      </c>
      <c r="T84" s="85"/>
      <c r="U84" s="4"/>
      <c r="V84" s="4"/>
      <c r="W84" s="4"/>
      <c r="X84" s="4"/>
      <c r="Y84" s="4"/>
      <c r="Z84" s="4"/>
      <c r="AA84" s="4"/>
      <c r="AB84" s="4"/>
      <c r="AC84" s="4"/>
      <c r="AD84" s="4"/>
      <c r="AE84" s="4"/>
      <c r="AF84" s="4"/>
      <c r="AG84" s="4"/>
      <c r="AH84" s="4"/>
      <c r="AI84" s="4"/>
      <c r="AJ84" s="4"/>
      <c r="AK84" s="4"/>
      <c r="AL84" s="4"/>
    </row>
    <row r="85" spans="1:38" ht="72" customHeight="1" thickBot="1" x14ac:dyDescent="0.3">
      <c r="A85" s="86" t="s">
        <v>37</v>
      </c>
      <c r="B85" s="189" t="s">
        <v>177</v>
      </c>
      <c r="C85" s="219" t="s">
        <v>323</v>
      </c>
      <c r="D85" s="190" t="s">
        <v>91</v>
      </c>
      <c r="E85" s="82"/>
      <c r="F85" s="83"/>
      <c r="G85" s="84">
        <f t="shared" si="61"/>
        <v>0</v>
      </c>
      <c r="H85" s="82"/>
      <c r="I85" s="83"/>
      <c r="J85" s="84">
        <f t="shared" si="62"/>
        <v>0</v>
      </c>
      <c r="K85" s="225">
        <v>6</v>
      </c>
      <c r="L85" s="227">
        <v>249</v>
      </c>
      <c r="M85" s="230">
        <f t="shared" si="56"/>
        <v>1494</v>
      </c>
      <c r="N85" s="225">
        <v>6</v>
      </c>
      <c r="O85" s="227">
        <v>249</v>
      </c>
      <c r="P85" s="230">
        <f t="shared" si="60"/>
        <v>1494</v>
      </c>
      <c r="Q85" s="270">
        <f t="shared" si="63"/>
        <v>1494</v>
      </c>
      <c r="R85" s="271">
        <f t="shared" si="64"/>
        <v>1494</v>
      </c>
      <c r="S85" s="272">
        <f t="shared" si="65"/>
        <v>0</v>
      </c>
      <c r="T85" s="85"/>
      <c r="U85" s="4"/>
      <c r="V85" s="4"/>
      <c r="W85" s="4"/>
      <c r="X85" s="4"/>
      <c r="Y85" s="4"/>
      <c r="Z85" s="4"/>
      <c r="AA85" s="4"/>
      <c r="AB85" s="4"/>
      <c r="AC85" s="4"/>
      <c r="AD85" s="4"/>
      <c r="AE85" s="4"/>
      <c r="AF85" s="4"/>
      <c r="AG85" s="4"/>
      <c r="AH85" s="4"/>
      <c r="AI85" s="4"/>
      <c r="AJ85" s="4"/>
      <c r="AK85" s="4"/>
      <c r="AL85" s="4"/>
    </row>
    <row r="86" spans="1:38" ht="66" customHeight="1" thickBot="1" x14ac:dyDescent="0.3">
      <c r="A86" s="88" t="s">
        <v>37</v>
      </c>
      <c r="B86" s="189" t="s">
        <v>178</v>
      </c>
      <c r="C86" s="220" t="s">
        <v>295</v>
      </c>
      <c r="D86" s="190" t="s">
        <v>91</v>
      </c>
      <c r="E86" s="82"/>
      <c r="F86" s="83"/>
      <c r="G86" s="84">
        <f t="shared" si="61"/>
        <v>0</v>
      </c>
      <c r="H86" s="82"/>
      <c r="I86" s="83"/>
      <c r="J86" s="84">
        <f t="shared" si="62"/>
        <v>0</v>
      </c>
      <c r="K86" s="225">
        <v>2</v>
      </c>
      <c r="L86" s="227">
        <v>150</v>
      </c>
      <c r="M86" s="230">
        <f t="shared" si="56"/>
        <v>300</v>
      </c>
      <c r="N86" s="225">
        <v>2</v>
      </c>
      <c r="O86" s="227">
        <v>150</v>
      </c>
      <c r="P86" s="230">
        <f t="shared" si="60"/>
        <v>300</v>
      </c>
      <c r="Q86" s="270">
        <f t="shared" si="63"/>
        <v>300</v>
      </c>
      <c r="R86" s="271">
        <f t="shared" si="64"/>
        <v>300</v>
      </c>
      <c r="S86" s="272">
        <f t="shared" si="65"/>
        <v>0</v>
      </c>
      <c r="T86" s="251"/>
      <c r="U86" s="4"/>
      <c r="V86" s="4"/>
      <c r="W86" s="4"/>
      <c r="X86" s="4"/>
      <c r="Y86" s="4"/>
      <c r="Z86" s="4"/>
      <c r="AA86" s="4"/>
      <c r="AB86" s="4"/>
      <c r="AC86" s="4"/>
      <c r="AD86" s="4"/>
      <c r="AE86" s="4"/>
      <c r="AF86" s="4"/>
      <c r="AG86" s="4"/>
      <c r="AH86" s="4"/>
      <c r="AI86" s="4"/>
      <c r="AJ86" s="4"/>
      <c r="AK86" s="4"/>
      <c r="AL86" s="4"/>
    </row>
    <row r="87" spans="1:38" ht="115.95" customHeight="1" thickBot="1" x14ac:dyDescent="0.3">
      <c r="A87" s="86" t="s">
        <v>37</v>
      </c>
      <c r="B87" s="189" t="s">
        <v>179</v>
      </c>
      <c r="C87" s="191" t="s">
        <v>298</v>
      </c>
      <c r="D87" s="190" t="s">
        <v>91</v>
      </c>
      <c r="E87" s="82"/>
      <c r="F87" s="83"/>
      <c r="G87" s="84">
        <f t="shared" si="61"/>
        <v>0</v>
      </c>
      <c r="H87" s="82"/>
      <c r="I87" s="83"/>
      <c r="J87" s="84">
        <f t="shared" si="62"/>
        <v>0</v>
      </c>
      <c r="K87" s="274">
        <v>24</v>
      </c>
      <c r="L87" s="227">
        <v>1850</v>
      </c>
      <c r="M87" s="230">
        <f t="shared" si="56"/>
        <v>44400</v>
      </c>
      <c r="N87" s="274">
        <v>24</v>
      </c>
      <c r="O87" s="227">
        <v>1850</v>
      </c>
      <c r="P87" s="230">
        <f t="shared" si="60"/>
        <v>44400</v>
      </c>
      <c r="Q87" s="270">
        <f t="shared" si="63"/>
        <v>44400</v>
      </c>
      <c r="R87" s="271">
        <f t="shared" si="64"/>
        <v>44400</v>
      </c>
      <c r="S87" s="272">
        <f t="shared" si="65"/>
        <v>0</v>
      </c>
      <c r="T87" s="85"/>
      <c r="U87" s="4"/>
      <c r="V87" s="4"/>
      <c r="W87" s="4"/>
      <c r="X87" s="4"/>
      <c r="Y87" s="4"/>
      <c r="Z87" s="4"/>
      <c r="AA87" s="4"/>
      <c r="AB87" s="4"/>
      <c r="AC87" s="4"/>
      <c r="AD87" s="4"/>
      <c r="AE87" s="4"/>
      <c r="AF87" s="4"/>
      <c r="AG87" s="4"/>
      <c r="AH87" s="4"/>
      <c r="AI87" s="4"/>
      <c r="AJ87" s="4"/>
      <c r="AK87" s="4"/>
      <c r="AL87" s="4"/>
    </row>
    <row r="88" spans="1:38" ht="221.4" customHeight="1" thickBot="1" x14ac:dyDescent="0.3">
      <c r="A88" s="86" t="s">
        <v>37</v>
      </c>
      <c r="B88" s="189" t="s">
        <v>180</v>
      </c>
      <c r="C88" s="256" t="s">
        <v>333</v>
      </c>
      <c r="D88" s="190" t="s">
        <v>91</v>
      </c>
      <c r="E88" s="82"/>
      <c r="F88" s="83"/>
      <c r="G88" s="84">
        <f t="shared" si="61"/>
        <v>0</v>
      </c>
      <c r="H88" s="82"/>
      <c r="I88" s="83"/>
      <c r="J88" s="84">
        <f t="shared" si="62"/>
        <v>0</v>
      </c>
      <c r="K88" s="274">
        <v>12</v>
      </c>
      <c r="L88" s="227">
        <v>4500</v>
      </c>
      <c r="M88" s="230">
        <f t="shared" si="56"/>
        <v>54000</v>
      </c>
      <c r="N88" s="274">
        <v>12</v>
      </c>
      <c r="O88" s="227">
        <v>4165</v>
      </c>
      <c r="P88" s="230">
        <f t="shared" si="60"/>
        <v>49980</v>
      </c>
      <c r="Q88" s="270">
        <f t="shared" si="63"/>
        <v>54000</v>
      </c>
      <c r="R88" s="271">
        <f t="shared" si="64"/>
        <v>49980</v>
      </c>
      <c r="S88" s="272">
        <f t="shared" si="65"/>
        <v>4020</v>
      </c>
      <c r="T88" s="247" t="s">
        <v>281</v>
      </c>
      <c r="U88" s="4"/>
      <c r="V88" s="4"/>
      <c r="W88" s="4"/>
      <c r="X88" s="4"/>
      <c r="Y88" s="4"/>
      <c r="Z88" s="4"/>
      <c r="AA88" s="4"/>
      <c r="AB88" s="4"/>
      <c r="AC88" s="4"/>
      <c r="AD88" s="4"/>
      <c r="AE88" s="4"/>
      <c r="AF88" s="4"/>
      <c r="AG88" s="4"/>
      <c r="AH88" s="4"/>
      <c r="AI88" s="4"/>
      <c r="AJ88" s="4"/>
      <c r="AK88" s="4"/>
      <c r="AL88" s="4"/>
    </row>
    <row r="89" spans="1:38" ht="156.6" customHeight="1" thickBot="1" x14ac:dyDescent="0.3">
      <c r="A89" s="88" t="s">
        <v>37</v>
      </c>
      <c r="B89" s="189" t="s">
        <v>181</v>
      </c>
      <c r="C89" s="221" t="s">
        <v>406</v>
      </c>
      <c r="D89" s="190" t="s">
        <v>91</v>
      </c>
      <c r="E89" s="82"/>
      <c r="F89" s="83"/>
      <c r="G89" s="84">
        <f t="shared" si="61"/>
        <v>0</v>
      </c>
      <c r="H89" s="82"/>
      <c r="I89" s="83"/>
      <c r="J89" s="84">
        <f t="shared" si="62"/>
        <v>0</v>
      </c>
      <c r="K89" s="225">
        <v>50</v>
      </c>
      <c r="L89" s="227">
        <v>400</v>
      </c>
      <c r="M89" s="230">
        <f t="shared" si="56"/>
        <v>20000</v>
      </c>
      <c r="N89" s="225">
        <v>50</v>
      </c>
      <c r="O89" s="227">
        <v>600</v>
      </c>
      <c r="P89" s="230">
        <f t="shared" si="60"/>
        <v>30000</v>
      </c>
      <c r="Q89" s="270">
        <f t="shared" si="63"/>
        <v>20000</v>
      </c>
      <c r="R89" s="271">
        <f t="shared" si="64"/>
        <v>30000</v>
      </c>
      <c r="S89" s="272">
        <f t="shared" si="65"/>
        <v>-10000</v>
      </c>
      <c r="T89" s="252" t="s">
        <v>429</v>
      </c>
      <c r="U89" s="4"/>
      <c r="V89" s="4"/>
      <c r="W89" s="4"/>
      <c r="X89" s="4"/>
      <c r="Y89" s="4"/>
      <c r="Z89" s="4"/>
      <c r="AA89" s="4"/>
      <c r="AB89" s="4"/>
      <c r="AC89" s="4"/>
      <c r="AD89" s="4"/>
      <c r="AE89" s="4"/>
      <c r="AF89" s="4"/>
      <c r="AG89" s="4"/>
      <c r="AH89" s="4"/>
      <c r="AI89" s="4"/>
      <c r="AJ89" s="4"/>
      <c r="AK89" s="4"/>
      <c r="AL89" s="4"/>
    </row>
    <row r="90" spans="1:38" ht="171.6" customHeight="1" thickBot="1" x14ac:dyDescent="0.3">
      <c r="A90" s="78" t="s">
        <v>37</v>
      </c>
      <c r="B90" s="189" t="s">
        <v>182</v>
      </c>
      <c r="C90" s="221" t="s">
        <v>326</v>
      </c>
      <c r="D90" s="190" t="s">
        <v>91</v>
      </c>
      <c r="E90" s="82"/>
      <c r="F90" s="83"/>
      <c r="G90" s="84">
        <f t="shared" si="61"/>
        <v>0</v>
      </c>
      <c r="H90" s="82"/>
      <c r="I90" s="83"/>
      <c r="J90" s="84">
        <f t="shared" si="62"/>
        <v>0</v>
      </c>
      <c r="K90" s="225">
        <v>10</v>
      </c>
      <c r="L90" s="227">
        <v>280</v>
      </c>
      <c r="M90" s="230">
        <f t="shared" si="56"/>
        <v>2800</v>
      </c>
      <c r="N90" s="225">
        <v>20</v>
      </c>
      <c r="O90" s="227">
        <v>460</v>
      </c>
      <c r="P90" s="230">
        <f t="shared" si="60"/>
        <v>9200</v>
      </c>
      <c r="Q90" s="270">
        <f t="shared" si="63"/>
        <v>2800</v>
      </c>
      <c r="R90" s="271">
        <f t="shared" si="64"/>
        <v>9200</v>
      </c>
      <c r="S90" s="272">
        <f t="shared" si="65"/>
        <v>-6400</v>
      </c>
      <c r="T90" s="247" t="s">
        <v>262</v>
      </c>
      <c r="U90" s="4"/>
      <c r="V90" s="4"/>
      <c r="W90" s="4"/>
      <c r="X90" s="4"/>
      <c r="Y90" s="4"/>
      <c r="Z90" s="4"/>
      <c r="AA90" s="4"/>
      <c r="AB90" s="4"/>
      <c r="AC90" s="4"/>
      <c r="AD90" s="4"/>
      <c r="AE90" s="4"/>
      <c r="AF90" s="4"/>
      <c r="AG90" s="4"/>
      <c r="AH90" s="4"/>
      <c r="AI90" s="4"/>
      <c r="AJ90" s="4"/>
      <c r="AK90" s="4"/>
      <c r="AL90" s="4"/>
    </row>
    <row r="91" spans="1:38" ht="159.6" customHeight="1" thickBot="1" x14ac:dyDescent="0.3">
      <c r="A91" s="86" t="s">
        <v>37</v>
      </c>
      <c r="B91" s="189" t="s">
        <v>183</v>
      </c>
      <c r="C91" s="221" t="s">
        <v>328</v>
      </c>
      <c r="D91" s="190" t="s">
        <v>91</v>
      </c>
      <c r="E91" s="82"/>
      <c r="F91" s="83"/>
      <c r="G91" s="84">
        <f t="shared" si="61"/>
        <v>0</v>
      </c>
      <c r="H91" s="82"/>
      <c r="I91" s="83"/>
      <c r="J91" s="84">
        <f t="shared" si="62"/>
        <v>0</v>
      </c>
      <c r="K91" s="225">
        <v>4</v>
      </c>
      <c r="L91" s="227">
        <v>1500</v>
      </c>
      <c r="M91" s="230">
        <f t="shared" si="56"/>
        <v>6000</v>
      </c>
      <c r="N91" s="225">
        <v>2</v>
      </c>
      <c r="O91" s="227">
        <v>3282.5</v>
      </c>
      <c r="P91" s="230">
        <f t="shared" si="60"/>
        <v>6565</v>
      </c>
      <c r="Q91" s="270">
        <f t="shared" si="63"/>
        <v>6000</v>
      </c>
      <c r="R91" s="271">
        <f t="shared" si="64"/>
        <v>6565</v>
      </c>
      <c r="S91" s="272">
        <f t="shared" si="65"/>
        <v>-565</v>
      </c>
      <c r="T91" s="247" t="s">
        <v>430</v>
      </c>
      <c r="U91" s="4"/>
      <c r="V91" s="4"/>
      <c r="W91" s="4"/>
      <c r="X91" s="4"/>
      <c r="Y91" s="4"/>
      <c r="Z91" s="4"/>
      <c r="AA91" s="4"/>
      <c r="AB91" s="4"/>
      <c r="AC91" s="4"/>
      <c r="AD91" s="4"/>
      <c r="AE91" s="4"/>
      <c r="AF91" s="4"/>
      <c r="AG91" s="4"/>
      <c r="AH91" s="4"/>
      <c r="AI91" s="4"/>
      <c r="AJ91" s="4"/>
      <c r="AK91" s="4"/>
      <c r="AL91" s="4"/>
    </row>
    <row r="92" spans="1:38" ht="156.6" customHeight="1" thickBot="1" x14ac:dyDescent="0.3">
      <c r="A92" s="88" t="s">
        <v>37</v>
      </c>
      <c r="B92" s="189" t="s">
        <v>184</v>
      </c>
      <c r="C92" s="221" t="s">
        <v>334</v>
      </c>
      <c r="D92" s="190" t="s">
        <v>91</v>
      </c>
      <c r="E92" s="82"/>
      <c r="F92" s="83"/>
      <c r="G92" s="84">
        <f t="shared" si="61"/>
        <v>0</v>
      </c>
      <c r="H92" s="82"/>
      <c r="I92" s="83"/>
      <c r="J92" s="84">
        <f t="shared" si="62"/>
        <v>0</v>
      </c>
      <c r="K92" s="225">
        <v>20</v>
      </c>
      <c r="L92" s="227">
        <v>500</v>
      </c>
      <c r="M92" s="230">
        <f t="shared" si="56"/>
        <v>10000</v>
      </c>
      <c r="N92" s="225">
        <v>20</v>
      </c>
      <c r="O92" s="227">
        <v>745</v>
      </c>
      <c r="P92" s="230">
        <f t="shared" si="60"/>
        <v>14900</v>
      </c>
      <c r="Q92" s="270">
        <f t="shared" si="63"/>
        <v>10000</v>
      </c>
      <c r="R92" s="271">
        <f t="shared" si="64"/>
        <v>14900</v>
      </c>
      <c r="S92" s="272">
        <f t="shared" si="65"/>
        <v>-4900</v>
      </c>
      <c r="T92" s="252" t="s">
        <v>265</v>
      </c>
      <c r="U92" s="4"/>
      <c r="V92" s="4"/>
      <c r="W92" s="4"/>
      <c r="X92" s="4"/>
      <c r="Y92" s="4"/>
      <c r="Z92" s="4"/>
      <c r="AA92" s="4"/>
      <c r="AB92" s="4"/>
      <c r="AC92" s="4"/>
      <c r="AD92" s="4"/>
      <c r="AE92" s="4"/>
      <c r="AF92" s="4"/>
      <c r="AG92" s="4"/>
      <c r="AH92" s="4"/>
      <c r="AI92" s="4"/>
      <c r="AJ92" s="4"/>
      <c r="AK92" s="4"/>
      <c r="AL92" s="4"/>
    </row>
    <row r="93" spans="1:38" ht="82.8" customHeight="1" thickBot="1" x14ac:dyDescent="0.3">
      <c r="A93" s="78" t="s">
        <v>37</v>
      </c>
      <c r="B93" s="189" t="s">
        <v>185</v>
      </c>
      <c r="C93" s="221" t="s">
        <v>335</v>
      </c>
      <c r="D93" s="190" t="s">
        <v>91</v>
      </c>
      <c r="E93" s="82"/>
      <c r="F93" s="83"/>
      <c r="G93" s="84">
        <f t="shared" si="61"/>
        <v>0</v>
      </c>
      <c r="H93" s="82"/>
      <c r="I93" s="83"/>
      <c r="J93" s="84">
        <f t="shared" si="62"/>
        <v>0</v>
      </c>
      <c r="K93" s="225">
        <v>5</v>
      </c>
      <c r="L93" s="227">
        <v>1000</v>
      </c>
      <c r="M93" s="230">
        <f t="shared" si="56"/>
        <v>5000</v>
      </c>
      <c r="N93" s="225">
        <v>5</v>
      </c>
      <c r="O93" s="227">
        <v>1000</v>
      </c>
      <c r="P93" s="230">
        <f t="shared" si="60"/>
        <v>5000</v>
      </c>
      <c r="Q93" s="270">
        <f t="shared" si="63"/>
        <v>5000</v>
      </c>
      <c r="R93" s="271">
        <f t="shared" si="64"/>
        <v>5000</v>
      </c>
      <c r="S93" s="272">
        <f t="shared" si="65"/>
        <v>0</v>
      </c>
      <c r="T93" s="85"/>
      <c r="U93" s="4"/>
      <c r="V93" s="4"/>
      <c r="W93" s="4"/>
      <c r="X93" s="4"/>
      <c r="Y93" s="4"/>
      <c r="Z93" s="4"/>
      <c r="AA93" s="4"/>
      <c r="AB93" s="4"/>
      <c r="AC93" s="4"/>
      <c r="AD93" s="4"/>
      <c r="AE93" s="4"/>
      <c r="AF93" s="4"/>
      <c r="AG93" s="4"/>
      <c r="AH93" s="4"/>
      <c r="AI93" s="4"/>
      <c r="AJ93" s="4"/>
      <c r="AK93" s="4"/>
      <c r="AL93" s="4"/>
    </row>
    <row r="94" spans="1:38" ht="117.6" customHeight="1" thickBot="1" x14ac:dyDescent="0.3">
      <c r="A94" s="86" t="s">
        <v>37</v>
      </c>
      <c r="B94" s="189" t="s">
        <v>186</v>
      </c>
      <c r="C94" s="221" t="s">
        <v>304</v>
      </c>
      <c r="D94" s="190" t="s">
        <v>91</v>
      </c>
      <c r="E94" s="82"/>
      <c r="F94" s="83"/>
      <c r="G94" s="84">
        <f t="shared" si="61"/>
        <v>0</v>
      </c>
      <c r="H94" s="82"/>
      <c r="I94" s="83"/>
      <c r="J94" s="84">
        <f t="shared" si="62"/>
        <v>0</v>
      </c>
      <c r="K94" s="225">
        <v>4</v>
      </c>
      <c r="L94" s="227">
        <v>1650</v>
      </c>
      <c r="M94" s="230">
        <f t="shared" si="56"/>
        <v>6600</v>
      </c>
      <c r="N94" s="225">
        <v>2</v>
      </c>
      <c r="O94" s="227">
        <v>3300</v>
      </c>
      <c r="P94" s="230">
        <f t="shared" si="60"/>
        <v>6600</v>
      </c>
      <c r="Q94" s="270">
        <f t="shared" si="63"/>
        <v>6600</v>
      </c>
      <c r="R94" s="271">
        <f t="shared" si="64"/>
        <v>6600</v>
      </c>
      <c r="S94" s="272">
        <f t="shared" si="65"/>
        <v>0</v>
      </c>
      <c r="T94" s="247" t="s">
        <v>263</v>
      </c>
      <c r="U94" s="4"/>
      <c r="V94" s="4"/>
      <c r="W94" s="4"/>
      <c r="X94" s="4"/>
      <c r="Y94" s="4"/>
      <c r="Z94" s="4"/>
      <c r="AA94" s="4"/>
      <c r="AB94" s="4"/>
      <c r="AC94" s="4"/>
      <c r="AD94" s="4"/>
      <c r="AE94" s="4"/>
      <c r="AF94" s="4"/>
      <c r="AG94" s="4"/>
      <c r="AH94" s="4"/>
      <c r="AI94" s="4"/>
      <c r="AJ94" s="4"/>
      <c r="AK94" s="4"/>
      <c r="AL94" s="4"/>
    </row>
    <row r="95" spans="1:38" ht="79.95" customHeight="1" thickBot="1" x14ac:dyDescent="0.3">
      <c r="A95" s="86" t="s">
        <v>37</v>
      </c>
      <c r="B95" s="189" t="s">
        <v>187</v>
      </c>
      <c r="C95" s="221" t="s">
        <v>305</v>
      </c>
      <c r="D95" s="190" t="s">
        <v>91</v>
      </c>
      <c r="E95" s="82"/>
      <c r="F95" s="83"/>
      <c r="G95" s="84">
        <f t="shared" si="61"/>
        <v>0</v>
      </c>
      <c r="H95" s="82"/>
      <c r="I95" s="83"/>
      <c r="J95" s="84">
        <f t="shared" si="62"/>
        <v>0</v>
      </c>
      <c r="K95" s="225">
        <v>2</v>
      </c>
      <c r="L95" s="227">
        <v>750</v>
      </c>
      <c r="M95" s="230">
        <f t="shared" si="56"/>
        <v>1500</v>
      </c>
      <c r="N95" s="225">
        <v>2</v>
      </c>
      <c r="O95" s="227">
        <v>750</v>
      </c>
      <c r="P95" s="230">
        <f t="shared" si="60"/>
        <v>1500</v>
      </c>
      <c r="Q95" s="270">
        <f t="shared" si="63"/>
        <v>1500</v>
      </c>
      <c r="R95" s="271">
        <f t="shared" si="64"/>
        <v>1500</v>
      </c>
      <c r="S95" s="272">
        <f t="shared" si="65"/>
        <v>0</v>
      </c>
      <c r="T95" s="251"/>
      <c r="U95" s="4"/>
      <c r="V95" s="4"/>
      <c r="W95" s="4"/>
      <c r="X95" s="4"/>
      <c r="Y95" s="4"/>
      <c r="Z95" s="4"/>
      <c r="AA95" s="4"/>
      <c r="AB95" s="4"/>
      <c r="AC95" s="4"/>
      <c r="AD95" s="4"/>
      <c r="AE95" s="4"/>
      <c r="AF95" s="4"/>
      <c r="AG95" s="4"/>
      <c r="AH95" s="4"/>
      <c r="AI95" s="4"/>
      <c r="AJ95" s="4"/>
      <c r="AK95" s="4"/>
      <c r="AL95" s="4"/>
    </row>
    <row r="96" spans="1:38" ht="69" customHeight="1" thickBot="1" x14ac:dyDescent="0.3">
      <c r="A96" s="78" t="s">
        <v>37</v>
      </c>
      <c r="B96" s="189" t="s">
        <v>188</v>
      </c>
      <c r="C96" s="221" t="s">
        <v>329</v>
      </c>
      <c r="D96" s="190" t="s">
        <v>91</v>
      </c>
      <c r="E96" s="82"/>
      <c r="F96" s="83"/>
      <c r="G96" s="84">
        <f t="shared" si="61"/>
        <v>0</v>
      </c>
      <c r="H96" s="82"/>
      <c r="I96" s="83"/>
      <c r="J96" s="84">
        <f t="shared" si="62"/>
        <v>0</v>
      </c>
      <c r="K96" s="225">
        <v>20</v>
      </c>
      <c r="L96" s="227">
        <v>1200</v>
      </c>
      <c r="M96" s="230">
        <f t="shared" si="56"/>
        <v>24000</v>
      </c>
      <c r="N96" s="225">
        <v>20</v>
      </c>
      <c r="O96" s="227">
        <v>1200</v>
      </c>
      <c r="P96" s="230">
        <f t="shared" si="60"/>
        <v>24000</v>
      </c>
      <c r="Q96" s="270">
        <f t="shared" si="63"/>
        <v>24000</v>
      </c>
      <c r="R96" s="271">
        <f t="shared" si="64"/>
        <v>24000</v>
      </c>
      <c r="S96" s="272">
        <f t="shared" si="65"/>
        <v>0</v>
      </c>
      <c r="T96" s="85"/>
      <c r="U96" s="4"/>
      <c r="V96" s="4"/>
      <c r="W96" s="4"/>
      <c r="X96" s="4"/>
      <c r="Y96" s="4"/>
      <c r="Z96" s="4"/>
      <c r="AA96" s="4"/>
      <c r="AB96" s="4"/>
      <c r="AC96" s="4"/>
      <c r="AD96" s="4"/>
      <c r="AE96" s="4"/>
      <c r="AF96" s="4"/>
      <c r="AG96" s="4"/>
      <c r="AH96" s="4"/>
      <c r="AI96" s="4"/>
      <c r="AJ96" s="4"/>
      <c r="AK96" s="4"/>
      <c r="AL96" s="4"/>
    </row>
    <row r="97" spans="1:38" ht="115.95" customHeight="1" thickBot="1" x14ac:dyDescent="0.3">
      <c r="A97" s="86" t="s">
        <v>37</v>
      </c>
      <c r="B97" s="189" t="s">
        <v>189</v>
      </c>
      <c r="C97" s="221" t="s">
        <v>336</v>
      </c>
      <c r="D97" s="190" t="s">
        <v>91</v>
      </c>
      <c r="E97" s="82"/>
      <c r="F97" s="83"/>
      <c r="G97" s="84">
        <f t="shared" si="61"/>
        <v>0</v>
      </c>
      <c r="H97" s="82"/>
      <c r="I97" s="83"/>
      <c r="J97" s="84">
        <f t="shared" si="62"/>
        <v>0</v>
      </c>
      <c r="K97" s="225">
        <v>10</v>
      </c>
      <c r="L97" s="227">
        <v>1250</v>
      </c>
      <c r="M97" s="230">
        <f t="shared" si="56"/>
        <v>12500</v>
      </c>
      <c r="N97" s="225">
        <v>10</v>
      </c>
      <c r="O97" s="227">
        <v>880</v>
      </c>
      <c r="P97" s="230">
        <f t="shared" si="60"/>
        <v>8800</v>
      </c>
      <c r="Q97" s="270">
        <f t="shared" si="63"/>
        <v>12500</v>
      </c>
      <c r="R97" s="271">
        <f t="shared" si="64"/>
        <v>8800</v>
      </c>
      <c r="S97" s="272">
        <f t="shared" si="65"/>
        <v>3700</v>
      </c>
      <c r="T97" s="247" t="s">
        <v>264</v>
      </c>
      <c r="U97" s="4"/>
      <c r="V97" s="4"/>
      <c r="W97" s="4"/>
      <c r="X97" s="4"/>
      <c r="Y97" s="4"/>
      <c r="Z97" s="4"/>
      <c r="AA97" s="4"/>
      <c r="AB97" s="4"/>
      <c r="AC97" s="4"/>
      <c r="AD97" s="4"/>
      <c r="AE97" s="4"/>
      <c r="AF97" s="4"/>
      <c r="AG97" s="4"/>
      <c r="AH97" s="4"/>
      <c r="AI97" s="4"/>
      <c r="AJ97" s="4"/>
      <c r="AK97" s="4"/>
      <c r="AL97" s="4"/>
    </row>
    <row r="98" spans="1:38" ht="101.4" customHeight="1" thickBot="1" x14ac:dyDescent="0.3">
      <c r="A98" s="88" t="s">
        <v>37</v>
      </c>
      <c r="B98" s="189" t="s">
        <v>190</v>
      </c>
      <c r="C98" s="221" t="s">
        <v>330</v>
      </c>
      <c r="D98" s="190" t="s">
        <v>91</v>
      </c>
      <c r="E98" s="82"/>
      <c r="F98" s="83"/>
      <c r="G98" s="84">
        <f t="shared" si="61"/>
        <v>0</v>
      </c>
      <c r="H98" s="82"/>
      <c r="I98" s="83"/>
      <c r="J98" s="84">
        <f t="shared" si="62"/>
        <v>0</v>
      </c>
      <c r="K98" s="225">
        <v>5</v>
      </c>
      <c r="L98" s="227">
        <v>5000</v>
      </c>
      <c r="M98" s="230">
        <f t="shared" si="56"/>
        <v>25000</v>
      </c>
      <c r="N98" s="225">
        <v>5</v>
      </c>
      <c r="O98" s="227">
        <v>5000</v>
      </c>
      <c r="P98" s="230">
        <f t="shared" si="60"/>
        <v>25000</v>
      </c>
      <c r="Q98" s="270">
        <f t="shared" si="63"/>
        <v>25000</v>
      </c>
      <c r="R98" s="271">
        <f t="shared" si="64"/>
        <v>25000</v>
      </c>
      <c r="S98" s="272">
        <f t="shared" si="65"/>
        <v>0</v>
      </c>
      <c r="T98" s="85"/>
      <c r="U98" s="4"/>
      <c r="V98" s="4"/>
      <c r="W98" s="4"/>
      <c r="X98" s="4"/>
      <c r="Y98" s="4"/>
      <c r="Z98" s="4"/>
      <c r="AA98" s="4"/>
      <c r="AB98" s="4"/>
      <c r="AC98" s="4"/>
      <c r="AD98" s="4"/>
      <c r="AE98" s="4"/>
      <c r="AF98" s="4"/>
      <c r="AG98" s="4"/>
      <c r="AH98" s="4"/>
      <c r="AI98" s="4"/>
      <c r="AJ98" s="4"/>
      <c r="AK98" s="4"/>
      <c r="AL98" s="4"/>
    </row>
    <row r="99" spans="1:38" ht="189.6" customHeight="1" thickBot="1" x14ac:dyDescent="0.3">
      <c r="A99" s="86" t="s">
        <v>37</v>
      </c>
      <c r="B99" s="189" t="s">
        <v>191</v>
      </c>
      <c r="C99" s="221" t="s">
        <v>325</v>
      </c>
      <c r="D99" s="190" t="s">
        <v>91</v>
      </c>
      <c r="E99" s="82"/>
      <c r="F99" s="83"/>
      <c r="G99" s="84">
        <f t="shared" si="61"/>
        <v>0</v>
      </c>
      <c r="H99" s="82"/>
      <c r="I99" s="83"/>
      <c r="J99" s="84">
        <f t="shared" si="62"/>
        <v>0</v>
      </c>
      <c r="K99" s="225">
        <v>6</v>
      </c>
      <c r="L99" s="227">
        <v>4000</v>
      </c>
      <c r="M99" s="230">
        <f t="shared" si="56"/>
        <v>24000</v>
      </c>
      <c r="N99" s="225">
        <v>6</v>
      </c>
      <c r="O99" s="227">
        <v>3150</v>
      </c>
      <c r="P99" s="230">
        <f t="shared" si="60"/>
        <v>18900</v>
      </c>
      <c r="Q99" s="270">
        <f t="shared" si="63"/>
        <v>24000</v>
      </c>
      <c r="R99" s="271">
        <f t="shared" si="64"/>
        <v>18900</v>
      </c>
      <c r="S99" s="272">
        <f t="shared" si="65"/>
        <v>5100</v>
      </c>
      <c r="T99" s="252" t="s">
        <v>419</v>
      </c>
      <c r="U99" s="4"/>
      <c r="V99" s="4"/>
      <c r="W99" s="4"/>
      <c r="X99" s="4"/>
      <c r="Y99" s="4"/>
      <c r="Z99" s="4"/>
      <c r="AA99" s="4"/>
      <c r="AB99" s="4"/>
      <c r="AC99" s="4"/>
      <c r="AD99" s="4"/>
      <c r="AE99" s="4"/>
      <c r="AF99" s="4"/>
      <c r="AG99" s="4"/>
      <c r="AH99" s="4"/>
      <c r="AI99" s="4"/>
      <c r="AJ99" s="4"/>
      <c r="AK99" s="4"/>
      <c r="AL99" s="4"/>
    </row>
    <row r="100" spans="1:38" ht="97.2" customHeight="1" thickBot="1" x14ac:dyDescent="0.3">
      <c r="A100" s="86" t="s">
        <v>37</v>
      </c>
      <c r="B100" s="189" t="s">
        <v>192</v>
      </c>
      <c r="C100" s="221" t="s">
        <v>331</v>
      </c>
      <c r="D100" s="190" t="s">
        <v>91</v>
      </c>
      <c r="E100" s="82"/>
      <c r="F100" s="83"/>
      <c r="G100" s="84">
        <f t="shared" si="61"/>
        <v>0</v>
      </c>
      <c r="H100" s="82"/>
      <c r="I100" s="83"/>
      <c r="J100" s="84">
        <f t="shared" si="62"/>
        <v>0</v>
      </c>
      <c r="K100" s="225">
        <v>20</v>
      </c>
      <c r="L100" s="227">
        <v>50</v>
      </c>
      <c r="M100" s="230">
        <f t="shared" si="56"/>
        <v>1000</v>
      </c>
      <c r="N100" s="225">
        <v>20</v>
      </c>
      <c r="O100" s="227">
        <v>70</v>
      </c>
      <c r="P100" s="230">
        <f t="shared" si="60"/>
        <v>1400</v>
      </c>
      <c r="Q100" s="270">
        <f t="shared" si="63"/>
        <v>1000</v>
      </c>
      <c r="R100" s="271">
        <f t="shared" si="64"/>
        <v>1400</v>
      </c>
      <c r="S100" s="272">
        <f t="shared" si="65"/>
        <v>-400</v>
      </c>
      <c r="T100" s="247" t="s">
        <v>283</v>
      </c>
      <c r="U100" s="4"/>
      <c r="V100" s="4"/>
      <c r="W100" s="4"/>
      <c r="X100" s="4"/>
      <c r="Y100" s="4"/>
      <c r="Z100" s="4"/>
      <c r="AA100" s="4"/>
      <c r="AB100" s="4"/>
      <c r="AC100" s="4"/>
      <c r="AD100" s="4"/>
      <c r="AE100" s="4"/>
      <c r="AF100" s="4"/>
      <c r="AG100" s="4"/>
      <c r="AH100" s="4"/>
      <c r="AI100" s="4"/>
      <c r="AJ100" s="4"/>
      <c r="AK100" s="4"/>
      <c r="AL100" s="4"/>
    </row>
    <row r="101" spans="1:38" ht="98.4" customHeight="1" thickBot="1" x14ac:dyDescent="0.3">
      <c r="A101" s="86" t="s">
        <v>37</v>
      </c>
      <c r="B101" s="189" t="s">
        <v>193</v>
      </c>
      <c r="C101" s="221" t="s">
        <v>332</v>
      </c>
      <c r="D101" s="190" t="s">
        <v>91</v>
      </c>
      <c r="E101" s="82"/>
      <c r="F101" s="83"/>
      <c r="G101" s="84">
        <f t="shared" si="61"/>
        <v>0</v>
      </c>
      <c r="H101" s="82"/>
      <c r="I101" s="83"/>
      <c r="J101" s="84">
        <f t="shared" si="62"/>
        <v>0</v>
      </c>
      <c r="K101" s="226">
        <v>1</v>
      </c>
      <c r="L101" s="224">
        <v>3000</v>
      </c>
      <c r="M101" s="230">
        <f t="shared" si="56"/>
        <v>3000</v>
      </c>
      <c r="N101" s="226">
        <v>2</v>
      </c>
      <c r="O101" s="224">
        <v>2690</v>
      </c>
      <c r="P101" s="230">
        <f t="shared" si="60"/>
        <v>5380</v>
      </c>
      <c r="Q101" s="270">
        <f t="shared" si="63"/>
        <v>3000</v>
      </c>
      <c r="R101" s="271">
        <f t="shared" si="64"/>
        <v>5380</v>
      </c>
      <c r="S101" s="272">
        <f t="shared" si="65"/>
        <v>-2380</v>
      </c>
      <c r="T101" s="247" t="s">
        <v>266</v>
      </c>
      <c r="U101" s="4"/>
      <c r="V101" s="4"/>
      <c r="W101" s="4"/>
      <c r="X101" s="4"/>
      <c r="Y101" s="4"/>
      <c r="Z101" s="4"/>
      <c r="AA101" s="4"/>
      <c r="AB101" s="4"/>
      <c r="AC101" s="4"/>
      <c r="AD101" s="4"/>
      <c r="AE101" s="4"/>
      <c r="AF101" s="4"/>
      <c r="AG101" s="4"/>
      <c r="AH101" s="4"/>
      <c r="AI101" s="4"/>
      <c r="AJ101" s="4"/>
      <c r="AK101" s="4"/>
      <c r="AL101" s="4"/>
    </row>
    <row r="102" spans="1:38" ht="70.2" customHeight="1" thickBot="1" x14ac:dyDescent="0.3">
      <c r="A102" s="78" t="s">
        <v>37</v>
      </c>
      <c r="B102" s="189" t="s">
        <v>194</v>
      </c>
      <c r="C102" s="221" t="s">
        <v>327</v>
      </c>
      <c r="D102" s="190" t="s">
        <v>91</v>
      </c>
      <c r="E102" s="82"/>
      <c r="F102" s="83"/>
      <c r="G102" s="84">
        <f t="shared" si="61"/>
        <v>0</v>
      </c>
      <c r="H102" s="82"/>
      <c r="I102" s="83"/>
      <c r="J102" s="84">
        <f t="shared" si="62"/>
        <v>0</v>
      </c>
      <c r="K102" s="226">
        <v>2</v>
      </c>
      <c r="L102" s="224">
        <v>2000</v>
      </c>
      <c r="M102" s="230">
        <f t="shared" si="56"/>
        <v>4000</v>
      </c>
      <c r="N102" s="226">
        <v>2</v>
      </c>
      <c r="O102" s="224">
        <v>1800</v>
      </c>
      <c r="P102" s="230">
        <f t="shared" si="60"/>
        <v>3600</v>
      </c>
      <c r="Q102" s="270">
        <f t="shared" si="63"/>
        <v>4000</v>
      </c>
      <c r="R102" s="271">
        <f t="shared" si="64"/>
        <v>3600</v>
      </c>
      <c r="S102" s="272">
        <f t="shared" si="65"/>
        <v>400</v>
      </c>
      <c r="T102" s="247" t="s">
        <v>431</v>
      </c>
      <c r="U102" s="4"/>
      <c r="V102" s="4"/>
      <c r="W102" s="4"/>
      <c r="X102" s="4"/>
      <c r="Y102" s="4"/>
      <c r="Z102" s="4"/>
      <c r="AA102" s="4"/>
      <c r="AB102" s="4"/>
      <c r="AC102" s="4"/>
      <c r="AD102" s="4"/>
      <c r="AE102" s="4"/>
      <c r="AF102" s="4"/>
      <c r="AG102" s="4"/>
      <c r="AH102" s="4"/>
      <c r="AI102" s="4"/>
      <c r="AJ102" s="4"/>
      <c r="AK102" s="4"/>
      <c r="AL102" s="4"/>
    </row>
    <row r="103" spans="1:38" ht="270.60000000000002" customHeight="1" thickBot="1" x14ac:dyDescent="0.3">
      <c r="A103" s="86" t="s">
        <v>37</v>
      </c>
      <c r="B103" s="189" t="s">
        <v>195</v>
      </c>
      <c r="C103" s="221" t="s">
        <v>337</v>
      </c>
      <c r="D103" s="190" t="s">
        <v>91</v>
      </c>
      <c r="E103" s="82"/>
      <c r="F103" s="83"/>
      <c r="G103" s="84">
        <f t="shared" si="61"/>
        <v>0</v>
      </c>
      <c r="H103" s="82"/>
      <c r="I103" s="83"/>
      <c r="J103" s="84">
        <f t="shared" si="62"/>
        <v>0</v>
      </c>
      <c r="K103" s="226">
        <v>1</v>
      </c>
      <c r="L103" s="224">
        <v>3000</v>
      </c>
      <c r="M103" s="230">
        <f t="shared" si="56"/>
        <v>3000</v>
      </c>
      <c r="N103" s="226">
        <v>1</v>
      </c>
      <c r="O103" s="224">
        <v>3000</v>
      </c>
      <c r="P103" s="230">
        <f t="shared" si="60"/>
        <v>3000</v>
      </c>
      <c r="Q103" s="270">
        <f t="shared" si="63"/>
        <v>3000</v>
      </c>
      <c r="R103" s="271">
        <f t="shared" si="64"/>
        <v>3000</v>
      </c>
      <c r="S103" s="272">
        <f t="shared" si="65"/>
        <v>0</v>
      </c>
      <c r="T103" s="85"/>
      <c r="U103" s="4"/>
      <c r="V103" s="4"/>
      <c r="W103" s="4"/>
      <c r="X103" s="4"/>
      <c r="Y103" s="4"/>
      <c r="Z103" s="4"/>
      <c r="AA103" s="4"/>
      <c r="AB103" s="4"/>
      <c r="AC103" s="4"/>
      <c r="AD103" s="4"/>
      <c r="AE103" s="4"/>
      <c r="AF103" s="4"/>
      <c r="AG103" s="4"/>
      <c r="AH103" s="4"/>
      <c r="AI103" s="4"/>
      <c r="AJ103" s="4"/>
      <c r="AK103" s="4"/>
      <c r="AL103" s="4"/>
    </row>
    <row r="104" spans="1:38" ht="145.94999999999999" customHeight="1" thickBot="1" x14ac:dyDescent="0.3">
      <c r="A104" s="86" t="s">
        <v>37</v>
      </c>
      <c r="B104" s="189" t="s">
        <v>196</v>
      </c>
      <c r="C104" s="221" t="s">
        <v>338</v>
      </c>
      <c r="D104" s="190" t="s">
        <v>91</v>
      </c>
      <c r="E104" s="82"/>
      <c r="F104" s="83"/>
      <c r="G104" s="84">
        <f t="shared" si="61"/>
        <v>0</v>
      </c>
      <c r="H104" s="82"/>
      <c r="I104" s="83"/>
      <c r="J104" s="84">
        <f t="shared" si="62"/>
        <v>0</v>
      </c>
      <c r="K104" s="226">
        <v>6</v>
      </c>
      <c r="L104" s="224">
        <v>1000</v>
      </c>
      <c r="M104" s="230">
        <f t="shared" si="56"/>
        <v>6000</v>
      </c>
      <c r="N104" s="226">
        <v>8</v>
      </c>
      <c r="O104" s="224">
        <v>739.32</v>
      </c>
      <c r="P104" s="230">
        <f t="shared" si="60"/>
        <v>5914.56</v>
      </c>
      <c r="Q104" s="270">
        <f t="shared" si="63"/>
        <v>6000</v>
      </c>
      <c r="R104" s="271">
        <f t="shared" si="64"/>
        <v>5914.56</v>
      </c>
      <c r="S104" s="272">
        <f t="shared" si="65"/>
        <v>85.4399999999996</v>
      </c>
      <c r="T104" s="247" t="s">
        <v>432</v>
      </c>
      <c r="U104" s="4"/>
      <c r="V104" s="4"/>
      <c r="W104" s="4"/>
      <c r="X104" s="4"/>
      <c r="Y104" s="4"/>
      <c r="Z104" s="4"/>
      <c r="AA104" s="4"/>
      <c r="AB104" s="4"/>
      <c r="AC104" s="4"/>
      <c r="AD104" s="4"/>
      <c r="AE104" s="4"/>
      <c r="AF104" s="4"/>
      <c r="AG104" s="4"/>
      <c r="AH104" s="4"/>
      <c r="AI104" s="4"/>
      <c r="AJ104" s="4"/>
      <c r="AK104" s="4"/>
      <c r="AL104" s="4"/>
    </row>
    <row r="105" spans="1:38" ht="126" customHeight="1" thickBot="1" x14ac:dyDescent="0.3">
      <c r="A105" s="78" t="s">
        <v>37</v>
      </c>
      <c r="B105" s="189" t="s">
        <v>197</v>
      </c>
      <c r="C105" s="221" t="s">
        <v>339</v>
      </c>
      <c r="D105" s="190" t="s">
        <v>91</v>
      </c>
      <c r="E105" s="82"/>
      <c r="F105" s="83"/>
      <c r="G105" s="84">
        <f t="shared" si="61"/>
        <v>0</v>
      </c>
      <c r="H105" s="82"/>
      <c r="I105" s="83"/>
      <c r="J105" s="84">
        <f t="shared" si="62"/>
        <v>0</v>
      </c>
      <c r="K105" s="226">
        <v>1</v>
      </c>
      <c r="L105" s="224">
        <v>3000</v>
      </c>
      <c r="M105" s="230">
        <f t="shared" si="56"/>
        <v>3000</v>
      </c>
      <c r="N105" s="226">
        <v>1</v>
      </c>
      <c r="O105" s="224">
        <v>3000</v>
      </c>
      <c r="P105" s="230">
        <f t="shared" si="60"/>
        <v>3000</v>
      </c>
      <c r="Q105" s="270">
        <f t="shared" si="63"/>
        <v>3000</v>
      </c>
      <c r="R105" s="271">
        <f t="shared" si="64"/>
        <v>3000</v>
      </c>
      <c r="S105" s="272">
        <f t="shared" si="65"/>
        <v>0</v>
      </c>
      <c r="T105" s="85"/>
      <c r="U105" s="4"/>
      <c r="V105" s="4"/>
      <c r="W105" s="4"/>
      <c r="X105" s="4"/>
      <c r="Y105" s="4"/>
      <c r="Z105" s="4"/>
      <c r="AA105" s="4"/>
      <c r="AB105" s="4"/>
      <c r="AC105" s="4"/>
      <c r="AD105" s="4"/>
      <c r="AE105" s="4"/>
      <c r="AF105" s="4"/>
      <c r="AG105" s="4"/>
      <c r="AH105" s="4"/>
      <c r="AI105" s="4"/>
      <c r="AJ105" s="4"/>
      <c r="AK105" s="4"/>
      <c r="AL105" s="4"/>
    </row>
    <row r="106" spans="1:38" ht="195.6" customHeight="1" thickBot="1" x14ac:dyDescent="0.3">
      <c r="A106" s="86" t="s">
        <v>37</v>
      </c>
      <c r="B106" s="193" t="s">
        <v>198</v>
      </c>
      <c r="C106" s="221" t="s">
        <v>340</v>
      </c>
      <c r="D106" s="190" t="s">
        <v>91</v>
      </c>
      <c r="E106" s="82"/>
      <c r="F106" s="83"/>
      <c r="G106" s="84">
        <f t="shared" si="61"/>
        <v>0</v>
      </c>
      <c r="H106" s="82"/>
      <c r="I106" s="83"/>
      <c r="J106" s="84">
        <f t="shared" si="62"/>
        <v>0</v>
      </c>
      <c r="K106" s="226">
        <v>1</v>
      </c>
      <c r="L106" s="224">
        <v>3000</v>
      </c>
      <c r="M106" s="230">
        <f t="shared" si="56"/>
        <v>3000</v>
      </c>
      <c r="N106" s="226">
        <v>1</v>
      </c>
      <c r="O106" s="224">
        <v>2850</v>
      </c>
      <c r="P106" s="230">
        <f t="shared" si="60"/>
        <v>2850</v>
      </c>
      <c r="Q106" s="270">
        <f t="shared" si="63"/>
        <v>3000</v>
      </c>
      <c r="R106" s="271">
        <f t="shared" si="64"/>
        <v>2850</v>
      </c>
      <c r="S106" s="272">
        <f t="shared" si="65"/>
        <v>150</v>
      </c>
      <c r="T106" s="247" t="s">
        <v>271</v>
      </c>
      <c r="U106" s="4"/>
      <c r="V106" s="4"/>
      <c r="W106" s="4"/>
      <c r="X106" s="4"/>
      <c r="Y106" s="4"/>
      <c r="Z106" s="4"/>
      <c r="AA106" s="4"/>
      <c r="AB106" s="4"/>
      <c r="AC106" s="4"/>
      <c r="AD106" s="4"/>
      <c r="AE106" s="4"/>
      <c r="AF106" s="4"/>
      <c r="AG106" s="4"/>
      <c r="AH106" s="4"/>
      <c r="AI106" s="4"/>
      <c r="AJ106" s="4"/>
      <c r="AK106" s="4"/>
      <c r="AL106" s="4"/>
    </row>
    <row r="107" spans="1:38" ht="104.4" customHeight="1" thickBot="1" x14ac:dyDescent="0.3">
      <c r="A107" s="86" t="s">
        <v>37</v>
      </c>
      <c r="B107" s="189" t="s">
        <v>199</v>
      </c>
      <c r="C107" s="260" t="s">
        <v>341</v>
      </c>
      <c r="D107" s="194" t="s">
        <v>91</v>
      </c>
      <c r="E107" s="82"/>
      <c r="F107" s="83"/>
      <c r="G107" s="84">
        <f t="shared" si="61"/>
        <v>0</v>
      </c>
      <c r="H107" s="82"/>
      <c r="I107" s="83"/>
      <c r="J107" s="84">
        <f t="shared" si="62"/>
        <v>0</v>
      </c>
      <c r="K107" s="275">
        <v>1</v>
      </c>
      <c r="L107" s="200">
        <v>6000</v>
      </c>
      <c r="M107" s="230">
        <f t="shared" si="56"/>
        <v>6000</v>
      </c>
      <c r="N107" s="275">
        <v>1</v>
      </c>
      <c r="O107" s="200">
        <v>5999</v>
      </c>
      <c r="P107" s="230">
        <f t="shared" si="60"/>
        <v>5999</v>
      </c>
      <c r="Q107" s="270">
        <f t="shared" si="63"/>
        <v>6000</v>
      </c>
      <c r="R107" s="271">
        <f t="shared" si="64"/>
        <v>5999</v>
      </c>
      <c r="S107" s="276">
        <f t="shared" si="65"/>
        <v>1</v>
      </c>
      <c r="T107" s="247" t="s">
        <v>270</v>
      </c>
      <c r="U107" s="4"/>
      <c r="V107" s="4"/>
      <c r="W107" s="4"/>
      <c r="X107" s="4"/>
      <c r="Y107" s="4"/>
      <c r="Z107" s="4"/>
      <c r="AA107" s="4"/>
      <c r="AB107" s="4"/>
      <c r="AC107" s="4"/>
      <c r="AD107" s="4"/>
      <c r="AE107" s="4"/>
      <c r="AF107" s="4"/>
      <c r="AG107" s="4"/>
      <c r="AH107" s="4"/>
      <c r="AI107" s="4"/>
      <c r="AJ107" s="4"/>
      <c r="AK107" s="4"/>
      <c r="AL107" s="4"/>
    </row>
    <row r="108" spans="1:38" ht="161.4" customHeight="1" thickBot="1" x14ac:dyDescent="0.3">
      <c r="A108" s="78" t="s">
        <v>37</v>
      </c>
      <c r="B108" s="189" t="s">
        <v>200</v>
      </c>
      <c r="C108" s="195" t="s">
        <v>342</v>
      </c>
      <c r="D108" s="194" t="s">
        <v>91</v>
      </c>
      <c r="E108" s="82"/>
      <c r="F108" s="83"/>
      <c r="G108" s="84">
        <f t="shared" si="61"/>
        <v>0</v>
      </c>
      <c r="H108" s="82"/>
      <c r="I108" s="83"/>
      <c r="J108" s="84">
        <f t="shared" si="62"/>
        <v>0</v>
      </c>
      <c r="K108" s="275">
        <v>2</v>
      </c>
      <c r="L108" s="200">
        <v>700</v>
      </c>
      <c r="M108" s="230">
        <f t="shared" si="56"/>
        <v>1400</v>
      </c>
      <c r="N108" s="275">
        <v>4</v>
      </c>
      <c r="O108" s="200">
        <v>295.98</v>
      </c>
      <c r="P108" s="230">
        <f t="shared" si="60"/>
        <v>1183.92</v>
      </c>
      <c r="Q108" s="270">
        <f t="shared" si="63"/>
        <v>1400</v>
      </c>
      <c r="R108" s="271">
        <f t="shared" si="64"/>
        <v>1183.92</v>
      </c>
      <c r="S108" s="272">
        <f t="shared" si="65"/>
        <v>216.07999999999993</v>
      </c>
      <c r="T108" s="247" t="s">
        <v>433</v>
      </c>
      <c r="U108" s="4"/>
      <c r="V108" s="4"/>
      <c r="W108" s="4"/>
      <c r="X108" s="4"/>
      <c r="Y108" s="4"/>
      <c r="Z108" s="4"/>
      <c r="AA108" s="4"/>
      <c r="AB108" s="4"/>
      <c r="AC108" s="4"/>
      <c r="AD108" s="4"/>
      <c r="AE108" s="4"/>
      <c r="AF108" s="4"/>
      <c r="AG108" s="4"/>
      <c r="AH108" s="4"/>
      <c r="AI108" s="4"/>
      <c r="AJ108" s="4"/>
      <c r="AK108" s="4"/>
      <c r="AL108" s="4"/>
    </row>
    <row r="109" spans="1:38" ht="69.599999999999994" customHeight="1" thickBot="1" x14ac:dyDescent="0.3">
      <c r="A109" s="86" t="s">
        <v>37</v>
      </c>
      <c r="B109" s="189" t="s">
        <v>201</v>
      </c>
      <c r="C109" s="195" t="s">
        <v>343</v>
      </c>
      <c r="D109" s="194" t="s">
        <v>91</v>
      </c>
      <c r="E109" s="82"/>
      <c r="F109" s="83"/>
      <c r="G109" s="84">
        <f t="shared" si="61"/>
        <v>0</v>
      </c>
      <c r="H109" s="82"/>
      <c r="I109" s="83"/>
      <c r="J109" s="84">
        <f t="shared" si="62"/>
        <v>0</v>
      </c>
      <c r="K109" s="275">
        <v>1</v>
      </c>
      <c r="L109" s="200">
        <v>500</v>
      </c>
      <c r="M109" s="230">
        <f t="shared" si="56"/>
        <v>500</v>
      </c>
      <c r="N109" s="275">
        <v>1</v>
      </c>
      <c r="O109" s="200">
        <v>385.86</v>
      </c>
      <c r="P109" s="230">
        <f t="shared" si="60"/>
        <v>385.86</v>
      </c>
      <c r="Q109" s="270">
        <f t="shared" si="63"/>
        <v>500</v>
      </c>
      <c r="R109" s="271">
        <f t="shared" si="64"/>
        <v>385.86</v>
      </c>
      <c r="S109" s="272">
        <f t="shared" si="65"/>
        <v>114.13999999999999</v>
      </c>
      <c r="T109" s="247" t="s">
        <v>268</v>
      </c>
      <c r="U109" s="4"/>
      <c r="V109" s="4"/>
      <c r="W109" s="4"/>
      <c r="X109" s="4"/>
      <c r="Y109" s="4"/>
      <c r="Z109" s="4"/>
      <c r="AA109" s="4"/>
      <c r="AB109" s="4"/>
      <c r="AC109" s="4"/>
      <c r="AD109" s="4"/>
      <c r="AE109" s="4"/>
      <c r="AF109" s="4"/>
      <c r="AG109" s="4"/>
      <c r="AH109" s="4"/>
      <c r="AI109" s="4"/>
      <c r="AJ109" s="4"/>
      <c r="AK109" s="4"/>
      <c r="AL109" s="4"/>
    </row>
    <row r="110" spans="1:38" ht="102" customHeight="1" thickBot="1" x14ac:dyDescent="0.3">
      <c r="A110" s="86" t="s">
        <v>37</v>
      </c>
      <c r="B110" s="193" t="s">
        <v>202</v>
      </c>
      <c r="C110" s="195" t="s">
        <v>344</v>
      </c>
      <c r="D110" s="194" t="s">
        <v>91</v>
      </c>
      <c r="E110" s="82"/>
      <c r="F110" s="83"/>
      <c r="G110" s="84">
        <f t="shared" si="61"/>
        <v>0</v>
      </c>
      <c r="H110" s="82"/>
      <c r="I110" s="83"/>
      <c r="J110" s="84">
        <f t="shared" si="62"/>
        <v>0</v>
      </c>
      <c r="K110" s="275">
        <v>1</v>
      </c>
      <c r="L110" s="200">
        <v>400</v>
      </c>
      <c r="M110" s="230">
        <f t="shared" si="56"/>
        <v>400</v>
      </c>
      <c r="N110" s="275">
        <v>1</v>
      </c>
      <c r="O110" s="200">
        <v>374.76</v>
      </c>
      <c r="P110" s="230">
        <f t="shared" si="60"/>
        <v>374.76</v>
      </c>
      <c r="Q110" s="270">
        <f t="shared" si="63"/>
        <v>400</v>
      </c>
      <c r="R110" s="271">
        <f t="shared" si="64"/>
        <v>374.76</v>
      </c>
      <c r="S110" s="272">
        <f t="shared" si="65"/>
        <v>25.240000000000009</v>
      </c>
      <c r="T110" s="247" t="s">
        <v>268</v>
      </c>
      <c r="U110" s="4"/>
      <c r="V110" s="4"/>
      <c r="W110" s="4"/>
      <c r="X110" s="4"/>
      <c r="Y110" s="4"/>
      <c r="Z110" s="4"/>
      <c r="AA110" s="4"/>
      <c r="AB110" s="4"/>
      <c r="AC110" s="4"/>
      <c r="AD110" s="4"/>
      <c r="AE110" s="4"/>
      <c r="AF110" s="4"/>
      <c r="AG110" s="4"/>
      <c r="AH110" s="4"/>
      <c r="AI110" s="4"/>
      <c r="AJ110" s="4"/>
      <c r="AK110" s="4"/>
      <c r="AL110" s="4"/>
    </row>
    <row r="111" spans="1:38" ht="91.95" customHeight="1" thickBot="1" x14ac:dyDescent="0.3">
      <c r="A111" s="78" t="s">
        <v>37</v>
      </c>
      <c r="B111" s="189" t="s">
        <v>203</v>
      </c>
      <c r="C111" s="195" t="s">
        <v>345</v>
      </c>
      <c r="D111" s="194" t="s">
        <v>91</v>
      </c>
      <c r="E111" s="82"/>
      <c r="F111" s="83"/>
      <c r="G111" s="84">
        <f t="shared" si="61"/>
        <v>0</v>
      </c>
      <c r="H111" s="82"/>
      <c r="I111" s="83"/>
      <c r="J111" s="84">
        <f t="shared" si="62"/>
        <v>0</v>
      </c>
      <c r="K111" s="275">
        <v>1</v>
      </c>
      <c r="L111" s="200">
        <v>500</v>
      </c>
      <c r="M111" s="230">
        <f t="shared" si="56"/>
        <v>500</v>
      </c>
      <c r="N111" s="275">
        <v>1</v>
      </c>
      <c r="O111" s="200">
        <v>360</v>
      </c>
      <c r="P111" s="230">
        <f t="shared" si="60"/>
        <v>360</v>
      </c>
      <c r="Q111" s="270">
        <f t="shared" si="63"/>
        <v>500</v>
      </c>
      <c r="R111" s="271">
        <f t="shared" si="64"/>
        <v>360</v>
      </c>
      <c r="S111" s="272">
        <f t="shared" si="65"/>
        <v>140</v>
      </c>
      <c r="T111" s="247" t="s">
        <v>267</v>
      </c>
      <c r="U111" s="4"/>
      <c r="V111" s="4"/>
      <c r="W111" s="4"/>
      <c r="X111" s="4"/>
      <c r="Y111" s="4"/>
      <c r="Z111" s="4"/>
      <c r="AA111" s="4"/>
      <c r="AB111" s="4"/>
      <c r="AC111" s="4"/>
      <c r="AD111" s="4"/>
      <c r="AE111" s="4"/>
      <c r="AF111" s="4"/>
      <c r="AG111" s="4"/>
      <c r="AH111" s="4"/>
      <c r="AI111" s="4"/>
      <c r="AJ111" s="4"/>
      <c r="AK111" s="4"/>
      <c r="AL111" s="4"/>
    </row>
    <row r="112" spans="1:38" ht="334.8" customHeight="1" thickBot="1" x14ac:dyDescent="0.3">
      <c r="A112" s="86" t="s">
        <v>37</v>
      </c>
      <c r="B112" s="189" t="s">
        <v>204</v>
      </c>
      <c r="C112" s="195" t="s">
        <v>346</v>
      </c>
      <c r="D112" s="194" t="s">
        <v>91</v>
      </c>
      <c r="E112" s="82"/>
      <c r="F112" s="83"/>
      <c r="G112" s="84">
        <f t="shared" si="61"/>
        <v>0</v>
      </c>
      <c r="H112" s="82"/>
      <c r="I112" s="83"/>
      <c r="J112" s="84">
        <f t="shared" si="62"/>
        <v>0</v>
      </c>
      <c r="K112" s="275">
        <v>1</v>
      </c>
      <c r="L112" s="200">
        <v>1400</v>
      </c>
      <c r="M112" s="230">
        <f t="shared" si="56"/>
        <v>1400</v>
      </c>
      <c r="N112" s="275">
        <v>1</v>
      </c>
      <c r="O112" s="200">
        <v>1049.28</v>
      </c>
      <c r="P112" s="230">
        <f t="shared" si="60"/>
        <v>1049.28</v>
      </c>
      <c r="Q112" s="270">
        <f t="shared" si="63"/>
        <v>1400</v>
      </c>
      <c r="R112" s="271">
        <f t="shared" si="64"/>
        <v>1049.28</v>
      </c>
      <c r="S112" s="272">
        <f t="shared" si="65"/>
        <v>350.72</v>
      </c>
      <c r="T112" s="247" t="s">
        <v>267</v>
      </c>
      <c r="U112" s="4"/>
      <c r="V112" s="4"/>
      <c r="W112" s="4"/>
      <c r="X112" s="4"/>
      <c r="Y112" s="4"/>
      <c r="Z112" s="4"/>
      <c r="AA112" s="4"/>
      <c r="AB112" s="4"/>
      <c r="AC112" s="4"/>
      <c r="AD112" s="4"/>
      <c r="AE112" s="4"/>
      <c r="AF112" s="4"/>
      <c r="AG112" s="4"/>
      <c r="AH112" s="4"/>
      <c r="AI112" s="4"/>
      <c r="AJ112" s="4"/>
      <c r="AK112" s="4"/>
      <c r="AL112" s="4"/>
    </row>
    <row r="113" spans="1:38" ht="85.95" customHeight="1" thickBot="1" x14ac:dyDescent="0.3">
      <c r="A113" s="86" t="s">
        <v>37</v>
      </c>
      <c r="B113" s="189" t="s">
        <v>205</v>
      </c>
      <c r="C113" s="195" t="s">
        <v>347</v>
      </c>
      <c r="D113" s="194" t="s">
        <v>91</v>
      </c>
      <c r="E113" s="82"/>
      <c r="F113" s="83"/>
      <c r="G113" s="84">
        <f t="shared" si="61"/>
        <v>0</v>
      </c>
      <c r="H113" s="82"/>
      <c r="I113" s="83"/>
      <c r="J113" s="84">
        <f t="shared" si="62"/>
        <v>0</v>
      </c>
      <c r="K113" s="275">
        <v>2</v>
      </c>
      <c r="L113" s="200">
        <v>800</v>
      </c>
      <c r="M113" s="230">
        <f t="shared" si="56"/>
        <v>1600</v>
      </c>
      <c r="N113" s="275">
        <v>2</v>
      </c>
      <c r="O113" s="200">
        <v>498.96</v>
      </c>
      <c r="P113" s="230">
        <f t="shared" si="60"/>
        <v>997.92</v>
      </c>
      <c r="Q113" s="270">
        <f t="shared" si="63"/>
        <v>1600</v>
      </c>
      <c r="R113" s="271">
        <f t="shared" si="64"/>
        <v>997.92</v>
      </c>
      <c r="S113" s="272">
        <f t="shared" si="65"/>
        <v>602.08000000000004</v>
      </c>
      <c r="T113" s="247" t="s">
        <v>269</v>
      </c>
      <c r="U113" s="4"/>
      <c r="V113" s="4"/>
      <c r="W113" s="4"/>
      <c r="X113" s="4"/>
      <c r="Y113" s="4"/>
      <c r="Z113" s="4"/>
      <c r="AA113" s="4"/>
      <c r="AB113" s="4"/>
      <c r="AC113" s="4"/>
      <c r="AD113" s="4"/>
      <c r="AE113" s="4"/>
      <c r="AF113" s="4"/>
      <c r="AG113" s="4"/>
      <c r="AH113" s="4"/>
      <c r="AI113" s="4"/>
      <c r="AJ113" s="4"/>
      <c r="AK113" s="4"/>
      <c r="AL113" s="4"/>
    </row>
    <row r="114" spans="1:38" ht="58.95" customHeight="1" thickBot="1" x14ac:dyDescent="0.3">
      <c r="A114" s="78" t="s">
        <v>37</v>
      </c>
      <c r="B114" s="189" t="s">
        <v>206</v>
      </c>
      <c r="C114" s="195" t="s">
        <v>348</v>
      </c>
      <c r="D114" s="194" t="s">
        <v>91</v>
      </c>
      <c r="E114" s="82"/>
      <c r="F114" s="83"/>
      <c r="G114" s="84">
        <f t="shared" si="61"/>
        <v>0</v>
      </c>
      <c r="H114" s="82"/>
      <c r="I114" s="83"/>
      <c r="J114" s="84">
        <f t="shared" si="62"/>
        <v>0</v>
      </c>
      <c r="K114" s="275">
        <v>2</v>
      </c>
      <c r="L114" s="200">
        <v>700</v>
      </c>
      <c r="M114" s="230">
        <f t="shared" si="56"/>
        <v>1400</v>
      </c>
      <c r="N114" s="275">
        <v>2</v>
      </c>
      <c r="O114" s="200">
        <v>569.46</v>
      </c>
      <c r="P114" s="230">
        <f t="shared" si="60"/>
        <v>1138.92</v>
      </c>
      <c r="Q114" s="270">
        <f t="shared" si="63"/>
        <v>1400</v>
      </c>
      <c r="R114" s="271">
        <f t="shared" si="64"/>
        <v>1138.92</v>
      </c>
      <c r="S114" s="272">
        <f t="shared" si="65"/>
        <v>261.07999999999993</v>
      </c>
      <c r="T114" s="247" t="s">
        <v>272</v>
      </c>
      <c r="U114" s="4"/>
      <c r="V114" s="4"/>
      <c r="W114" s="4"/>
      <c r="X114" s="4"/>
      <c r="Y114" s="4"/>
      <c r="Z114" s="4"/>
      <c r="AA114" s="4"/>
      <c r="AB114" s="4"/>
      <c r="AC114" s="4"/>
      <c r="AD114" s="4"/>
      <c r="AE114" s="4"/>
      <c r="AF114" s="4"/>
      <c r="AG114" s="4"/>
      <c r="AH114" s="4"/>
      <c r="AI114" s="4"/>
      <c r="AJ114" s="4"/>
      <c r="AK114" s="4"/>
      <c r="AL114" s="4"/>
    </row>
    <row r="115" spans="1:38" ht="85.2" customHeight="1" thickBot="1" x14ac:dyDescent="0.3">
      <c r="A115" s="86" t="s">
        <v>37</v>
      </c>
      <c r="B115" s="189" t="s">
        <v>207</v>
      </c>
      <c r="C115" s="195" t="s">
        <v>349</v>
      </c>
      <c r="D115" s="194" t="s">
        <v>91</v>
      </c>
      <c r="E115" s="82"/>
      <c r="F115" s="83"/>
      <c r="G115" s="84">
        <f t="shared" si="61"/>
        <v>0</v>
      </c>
      <c r="H115" s="82"/>
      <c r="I115" s="83"/>
      <c r="J115" s="84">
        <f t="shared" si="62"/>
        <v>0</v>
      </c>
      <c r="K115" s="275">
        <v>5</v>
      </c>
      <c r="L115" s="200">
        <v>200</v>
      </c>
      <c r="M115" s="230">
        <f t="shared" si="56"/>
        <v>1000</v>
      </c>
      <c r="N115" s="275">
        <v>5</v>
      </c>
      <c r="O115" s="200">
        <v>63</v>
      </c>
      <c r="P115" s="230">
        <f t="shared" si="60"/>
        <v>315</v>
      </c>
      <c r="Q115" s="270">
        <f t="shared" si="63"/>
        <v>1000</v>
      </c>
      <c r="R115" s="271">
        <f t="shared" si="64"/>
        <v>315</v>
      </c>
      <c r="S115" s="272">
        <f t="shared" si="65"/>
        <v>685</v>
      </c>
      <c r="T115" s="247" t="s">
        <v>273</v>
      </c>
      <c r="U115" s="4"/>
      <c r="V115" s="4"/>
      <c r="W115" s="4"/>
      <c r="X115" s="4"/>
      <c r="Y115" s="4"/>
      <c r="Z115" s="4"/>
      <c r="AA115" s="4"/>
      <c r="AB115" s="4"/>
      <c r="AC115" s="4"/>
      <c r="AD115" s="4"/>
      <c r="AE115" s="4"/>
      <c r="AF115" s="4"/>
      <c r="AG115" s="4"/>
      <c r="AH115" s="4"/>
      <c r="AI115" s="4"/>
      <c r="AJ115" s="4"/>
      <c r="AK115" s="4"/>
      <c r="AL115" s="4"/>
    </row>
    <row r="116" spans="1:38" ht="141" customHeight="1" thickBot="1" x14ac:dyDescent="0.3">
      <c r="A116" s="86" t="s">
        <v>37</v>
      </c>
      <c r="B116" s="189" t="s">
        <v>208</v>
      </c>
      <c r="C116" s="195" t="s">
        <v>350</v>
      </c>
      <c r="D116" s="194" t="s">
        <v>91</v>
      </c>
      <c r="E116" s="82"/>
      <c r="F116" s="83"/>
      <c r="G116" s="84">
        <f t="shared" si="61"/>
        <v>0</v>
      </c>
      <c r="H116" s="82"/>
      <c r="I116" s="83"/>
      <c r="J116" s="84">
        <f t="shared" si="62"/>
        <v>0</v>
      </c>
      <c r="K116" s="275">
        <v>8</v>
      </c>
      <c r="L116" s="200">
        <v>50</v>
      </c>
      <c r="M116" s="230">
        <f t="shared" si="56"/>
        <v>400</v>
      </c>
      <c r="N116" s="275">
        <v>11</v>
      </c>
      <c r="O116" s="200">
        <v>36.24</v>
      </c>
      <c r="P116" s="230">
        <f t="shared" si="60"/>
        <v>398.64000000000004</v>
      </c>
      <c r="Q116" s="270">
        <f t="shared" si="63"/>
        <v>400</v>
      </c>
      <c r="R116" s="271">
        <f t="shared" si="64"/>
        <v>398.64000000000004</v>
      </c>
      <c r="S116" s="272">
        <f t="shared" si="65"/>
        <v>1.3599999999999568</v>
      </c>
      <c r="T116" s="247" t="s">
        <v>434</v>
      </c>
      <c r="U116" s="4"/>
      <c r="V116" s="4"/>
      <c r="W116" s="4"/>
      <c r="X116" s="4"/>
      <c r="Y116" s="4"/>
      <c r="Z116" s="4"/>
      <c r="AA116" s="4"/>
      <c r="AB116" s="4"/>
      <c r="AC116" s="4"/>
      <c r="AD116" s="4"/>
      <c r="AE116" s="4"/>
      <c r="AF116" s="4"/>
      <c r="AG116" s="4"/>
      <c r="AH116" s="4"/>
      <c r="AI116" s="4"/>
      <c r="AJ116" s="4"/>
      <c r="AK116" s="4"/>
      <c r="AL116" s="4"/>
    </row>
    <row r="117" spans="1:38" ht="82.95" customHeight="1" thickBot="1" x14ac:dyDescent="0.3">
      <c r="A117" s="78" t="s">
        <v>37</v>
      </c>
      <c r="B117" s="189" t="s">
        <v>209</v>
      </c>
      <c r="C117" s="195" t="s">
        <v>351</v>
      </c>
      <c r="D117" s="194" t="s">
        <v>91</v>
      </c>
      <c r="E117" s="82"/>
      <c r="F117" s="83"/>
      <c r="G117" s="84">
        <f t="shared" si="61"/>
        <v>0</v>
      </c>
      <c r="H117" s="82"/>
      <c r="I117" s="83"/>
      <c r="J117" s="84">
        <f t="shared" si="62"/>
        <v>0</v>
      </c>
      <c r="K117" s="275">
        <v>1</v>
      </c>
      <c r="L117" s="200">
        <v>400</v>
      </c>
      <c r="M117" s="230">
        <f t="shared" si="56"/>
        <v>400</v>
      </c>
      <c r="N117" s="275">
        <v>1</v>
      </c>
      <c r="O117" s="200">
        <v>267.83999999999997</v>
      </c>
      <c r="P117" s="230">
        <f t="shared" si="60"/>
        <v>267.83999999999997</v>
      </c>
      <c r="Q117" s="270">
        <f t="shared" si="63"/>
        <v>400</v>
      </c>
      <c r="R117" s="271">
        <f t="shared" si="64"/>
        <v>267.83999999999997</v>
      </c>
      <c r="S117" s="272">
        <f t="shared" si="65"/>
        <v>132.16000000000003</v>
      </c>
      <c r="T117" s="247" t="s">
        <v>274</v>
      </c>
      <c r="U117" s="4"/>
      <c r="V117" s="4"/>
      <c r="W117" s="4"/>
      <c r="X117" s="4"/>
      <c r="Y117" s="4"/>
      <c r="Z117" s="4"/>
      <c r="AA117" s="4"/>
      <c r="AB117" s="4"/>
      <c r="AC117" s="4"/>
      <c r="AD117" s="4"/>
      <c r="AE117" s="4"/>
      <c r="AF117" s="4"/>
      <c r="AG117" s="4"/>
      <c r="AH117" s="4"/>
      <c r="AI117" s="4"/>
      <c r="AJ117" s="4"/>
      <c r="AK117" s="4"/>
      <c r="AL117" s="4"/>
    </row>
    <row r="118" spans="1:38" ht="88.8" customHeight="1" thickBot="1" x14ac:dyDescent="0.3">
      <c r="A118" s="86" t="s">
        <v>37</v>
      </c>
      <c r="B118" s="189" t="s">
        <v>210</v>
      </c>
      <c r="C118" s="196" t="s">
        <v>352</v>
      </c>
      <c r="D118" s="194" t="s">
        <v>91</v>
      </c>
      <c r="E118" s="82"/>
      <c r="F118" s="83"/>
      <c r="G118" s="84">
        <f t="shared" si="61"/>
        <v>0</v>
      </c>
      <c r="H118" s="82"/>
      <c r="I118" s="83"/>
      <c r="J118" s="84">
        <f t="shared" si="62"/>
        <v>0</v>
      </c>
      <c r="K118" s="275">
        <v>1</v>
      </c>
      <c r="L118" s="200">
        <v>900</v>
      </c>
      <c r="M118" s="230">
        <f t="shared" si="56"/>
        <v>900</v>
      </c>
      <c r="N118" s="275">
        <v>1</v>
      </c>
      <c r="O118" s="200">
        <v>1359.12</v>
      </c>
      <c r="P118" s="230">
        <f t="shared" si="60"/>
        <v>1359.12</v>
      </c>
      <c r="Q118" s="270">
        <f t="shared" si="63"/>
        <v>900</v>
      </c>
      <c r="R118" s="271">
        <f t="shared" si="64"/>
        <v>1359.12</v>
      </c>
      <c r="S118" s="272">
        <f t="shared" si="65"/>
        <v>-459.11999999999989</v>
      </c>
      <c r="T118" s="247" t="s">
        <v>275</v>
      </c>
      <c r="U118" s="4"/>
      <c r="V118" s="4"/>
      <c r="W118" s="4"/>
      <c r="X118" s="4"/>
      <c r="Y118" s="4"/>
      <c r="Z118" s="4"/>
      <c r="AA118" s="4"/>
      <c r="AB118" s="4"/>
      <c r="AC118" s="4"/>
      <c r="AD118" s="4"/>
      <c r="AE118" s="4"/>
      <c r="AF118" s="4"/>
      <c r="AG118" s="4"/>
      <c r="AH118" s="4"/>
      <c r="AI118" s="4"/>
      <c r="AJ118" s="4"/>
      <c r="AK118" s="4"/>
      <c r="AL118" s="4"/>
    </row>
    <row r="119" spans="1:38" ht="69" customHeight="1" thickBot="1" x14ac:dyDescent="0.3">
      <c r="A119" s="86" t="s">
        <v>37</v>
      </c>
      <c r="B119" s="189" t="s">
        <v>211</v>
      </c>
      <c r="C119" s="221" t="s">
        <v>353</v>
      </c>
      <c r="D119" s="190" t="s">
        <v>91</v>
      </c>
      <c r="E119" s="82"/>
      <c r="F119" s="83"/>
      <c r="G119" s="84">
        <f t="shared" si="61"/>
        <v>0</v>
      </c>
      <c r="H119" s="82"/>
      <c r="I119" s="83"/>
      <c r="J119" s="84">
        <f t="shared" si="62"/>
        <v>0</v>
      </c>
      <c r="K119" s="226">
        <v>1</v>
      </c>
      <c r="L119" s="224">
        <v>100</v>
      </c>
      <c r="M119" s="230">
        <f t="shared" si="56"/>
        <v>100</v>
      </c>
      <c r="N119" s="226">
        <v>1</v>
      </c>
      <c r="O119" s="224">
        <v>91.08</v>
      </c>
      <c r="P119" s="230">
        <f t="shared" si="60"/>
        <v>91.08</v>
      </c>
      <c r="Q119" s="270">
        <f t="shared" si="63"/>
        <v>100</v>
      </c>
      <c r="R119" s="271">
        <f t="shared" si="64"/>
        <v>91.08</v>
      </c>
      <c r="S119" s="272">
        <f t="shared" si="65"/>
        <v>8.9200000000000017</v>
      </c>
      <c r="T119" s="247" t="s">
        <v>276</v>
      </c>
      <c r="U119" s="4"/>
      <c r="V119" s="4"/>
      <c r="W119" s="4"/>
      <c r="X119" s="4"/>
      <c r="Y119" s="4"/>
      <c r="Z119" s="4"/>
      <c r="AA119" s="4"/>
      <c r="AB119" s="4"/>
      <c r="AC119" s="4"/>
      <c r="AD119" s="4"/>
      <c r="AE119" s="4"/>
      <c r="AF119" s="4"/>
      <c r="AG119" s="4"/>
      <c r="AH119" s="4"/>
      <c r="AI119" s="4"/>
      <c r="AJ119" s="4"/>
      <c r="AK119" s="4"/>
      <c r="AL119" s="4"/>
    </row>
    <row r="120" spans="1:38" ht="187.2" customHeight="1" thickBot="1" x14ac:dyDescent="0.3">
      <c r="A120" s="78" t="s">
        <v>37</v>
      </c>
      <c r="B120" s="189" t="s">
        <v>212</v>
      </c>
      <c r="C120" s="221" t="s">
        <v>354</v>
      </c>
      <c r="D120" s="190" t="s">
        <v>91</v>
      </c>
      <c r="E120" s="82"/>
      <c r="F120" s="83"/>
      <c r="G120" s="84">
        <f t="shared" si="61"/>
        <v>0</v>
      </c>
      <c r="H120" s="82"/>
      <c r="I120" s="83"/>
      <c r="J120" s="84">
        <f t="shared" si="62"/>
        <v>0</v>
      </c>
      <c r="K120" s="226">
        <v>6</v>
      </c>
      <c r="L120" s="224">
        <v>6000</v>
      </c>
      <c r="M120" s="230">
        <f t="shared" si="56"/>
        <v>36000</v>
      </c>
      <c r="N120" s="226">
        <v>3</v>
      </c>
      <c r="O120" s="224">
        <v>2995</v>
      </c>
      <c r="P120" s="230">
        <f t="shared" si="60"/>
        <v>8985</v>
      </c>
      <c r="Q120" s="270">
        <f t="shared" si="63"/>
        <v>36000</v>
      </c>
      <c r="R120" s="271">
        <f t="shared" si="64"/>
        <v>8985</v>
      </c>
      <c r="S120" s="272">
        <f t="shared" si="65"/>
        <v>27015</v>
      </c>
      <c r="T120" s="247" t="s">
        <v>421</v>
      </c>
      <c r="U120" s="4"/>
      <c r="V120" s="4"/>
      <c r="W120" s="4"/>
      <c r="X120" s="4"/>
      <c r="Y120" s="4"/>
      <c r="Z120" s="4"/>
      <c r="AA120" s="4"/>
      <c r="AB120" s="4"/>
      <c r="AC120" s="4"/>
      <c r="AD120" s="4"/>
      <c r="AE120" s="4"/>
      <c r="AF120" s="4"/>
      <c r="AG120" s="4"/>
      <c r="AH120" s="4"/>
      <c r="AI120" s="4"/>
      <c r="AJ120" s="4"/>
      <c r="AK120" s="4"/>
      <c r="AL120" s="4"/>
    </row>
    <row r="121" spans="1:38" ht="136.80000000000001" customHeight="1" thickBot="1" x14ac:dyDescent="0.3">
      <c r="A121" s="86" t="s">
        <v>37</v>
      </c>
      <c r="B121" s="189" t="s">
        <v>213</v>
      </c>
      <c r="C121" s="221" t="s">
        <v>355</v>
      </c>
      <c r="D121" s="190" t="s">
        <v>91</v>
      </c>
      <c r="E121" s="82"/>
      <c r="F121" s="83"/>
      <c r="G121" s="84">
        <f t="shared" si="61"/>
        <v>0</v>
      </c>
      <c r="H121" s="82"/>
      <c r="I121" s="83"/>
      <c r="J121" s="84">
        <f t="shared" si="62"/>
        <v>0</v>
      </c>
      <c r="K121" s="226">
        <v>2</v>
      </c>
      <c r="L121" s="224">
        <v>3500</v>
      </c>
      <c r="M121" s="230">
        <f t="shared" si="56"/>
        <v>7000</v>
      </c>
      <c r="N121" s="226">
        <v>2</v>
      </c>
      <c r="O121" s="224">
        <v>3500</v>
      </c>
      <c r="P121" s="230">
        <f t="shared" si="60"/>
        <v>7000</v>
      </c>
      <c r="Q121" s="270">
        <f t="shared" si="63"/>
        <v>7000</v>
      </c>
      <c r="R121" s="271">
        <f t="shared" si="64"/>
        <v>7000</v>
      </c>
      <c r="S121" s="272">
        <f t="shared" si="65"/>
        <v>0</v>
      </c>
      <c r="T121" s="85"/>
      <c r="U121" s="4"/>
      <c r="V121" s="4"/>
      <c r="W121" s="4"/>
      <c r="X121" s="4"/>
      <c r="Y121" s="4"/>
      <c r="Z121" s="4"/>
      <c r="AA121" s="4"/>
      <c r="AB121" s="4"/>
      <c r="AC121" s="4"/>
      <c r="AD121" s="4"/>
      <c r="AE121" s="4"/>
      <c r="AF121" s="4"/>
      <c r="AG121" s="4"/>
      <c r="AH121" s="4"/>
      <c r="AI121" s="4"/>
      <c r="AJ121" s="4"/>
      <c r="AK121" s="4"/>
      <c r="AL121" s="4"/>
    </row>
    <row r="122" spans="1:38" ht="155.4" customHeight="1" thickBot="1" x14ac:dyDescent="0.3">
      <c r="A122" s="86" t="s">
        <v>37</v>
      </c>
      <c r="B122" s="189" t="s">
        <v>214</v>
      </c>
      <c r="C122" s="221" t="s">
        <v>356</v>
      </c>
      <c r="D122" s="190" t="s">
        <v>91</v>
      </c>
      <c r="E122" s="82"/>
      <c r="F122" s="83"/>
      <c r="G122" s="84">
        <f t="shared" si="61"/>
        <v>0</v>
      </c>
      <c r="H122" s="82"/>
      <c r="I122" s="83"/>
      <c r="J122" s="84">
        <f t="shared" si="62"/>
        <v>0</v>
      </c>
      <c r="K122" s="226">
        <v>1</v>
      </c>
      <c r="L122" s="224">
        <v>6000</v>
      </c>
      <c r="M122" s="230">
        <f t="shared" si="56"/>
        <v>6000</v>
      </c>
      <c r="N122" s="226">
        <v>1</v>
      </c>
      <c r="O122" s="224">
        <v>5999</v>
      </c>
      <c r="P122" s="230">
        <f t="shared" si="60"/>
        <v>5999</v>
      </c>
      <c r="Q122" s="270">
        <f t="shared" si="63"/>
        <v>6000</v>
      </c>
      <c r="R122" s="271">
        <f t="shared" si="64"/>
        <v>5999</v>
      </c>
      <c r="S122" s="272">
        <f t="shared" si="65"/>
        <v>1</v>
      </c>
      <c r="T122" s="247" t="s">
        <v>277</v>
      </c>
      <c r="U122" s="4"/>
      <c r="V122" s="4"/>
      <c r="W122" s="4"/>
      <c r="X122" s="4"/>
      <c r="Y122" s="4"/>
      <c r="Z122" s="4"/>
      <c r="AA122" s="4"/>
      <c r="AB122" s="4"/>
      <c r="AC122" s="4"/>
      <c r="AD122" s="4"/>
      <c r="AE122" s="4"/>
      <c r="AF122" s="4"/>
      <c r="AG122" s="4"/>
      <c r="AH122" s="4"/>
      <c r="AI122" s="4"/>
      <c r="AJ122" s="4"/>
      <c r="AK122" s="4"/>
      <c r="AL122" s="4"/>
    </row>
    <row r="123" spans="1:38" ht="126" customHeight="1" thickBot="1" x14ac:dyDescent="0.3">
      <c r="A123" s="78" t="s">
        <v>37</v>
      </c>
      <c r="B123" s="189" t="s">
        <v>215</v>
      </c>
      <c r="C123" s="221" t="s">
        <v>357</v>
      </c>
      <c r="D123" s="190" t="s">
        <v>91</v>
      </c>
      <c r="E123" s="82"/>
      <c r="F123" s="83"/>
      <c r="G123" s="84">
        <f t="shared" si="61"/>
        <v>0</v>
      </c>
      <c r="H123" s="82"/>
      <c r="I123" s="83"/>
      <c r="J123" s="84">
        <f t="shared" si="62"/>
        <v>0</v>
      </c>
      <c r="K123" s="226">
        <v>1</v>
      </c>
      <c r="L123" s="224">
        <v>6000</v>
      </c>
      <c r="M123" s="230">
        <f t="shared" si="56"/>
        <v>6000</v>
      </c>
      <c r="N123" s="226">
        <v>2</v>
      </c>
      <c r="O123" s="224">
        <v>3000</v>
      </c>
      <c r="P123" s="230">
        <f t="shared" si="60"/>
        <v>6000</v>
      </c>
      <c r="Q123" s="270">
        <f t="shared" si="63"/>
        <v>6000</v>
      </c>
      <c r="R123" s="271">
        <f t="shared" si="64"/>
        <v>6000</v>
      </c>
      <c r="S123" s="272">
        <f t="shared" si="65"/>
        <v>0</v>
      </c>
      <c r="T123" s="247" t="s">
        <v>422</v>
      </c>
      <c r="U123" s="4"/>
      <c r="V123" s="4"/>
      <c r="W123" s="4"/>
      <c r="X123" s="4"/>
      <c r="Y123" s="4"/>
      <c r="Z123" s="4"/>
      <c r="AA123" s="4"/>
      <c r="AB123" s="4"/>
      <c r="AC123" s="4"/>
      <c r="AD123" s="4"/>
      <c r="AE123" s="4"/>
      <c r="AF123" s="4"/>
      <c r="AG123" s="4"/>
      <c r="AH123" s="4"/>
      <c r="AI123" s="4"/>
      <c r="AJ123" s="4"/>
      <c r="AK123" s="4"/>
      <c r="AL123" s="4"/>
    </row>
    <row r="124" spans="1:38" ht="124.2" customHeight="1" thickBot="1" x14ac:dyDescent="0.3">
      <c r="A124" s="86" t="s">
        <v>37</v>
      </c>
      <c r="B124" s="189" t="s">
        <v>216</v>
      </c>
      <c r="C124" s="258" t="s">
        <v>306</v>
      </c>
      <c r="D124" s="194" t="s">
        <v>91</v>
      </c>
      <c r="E124" s="82"/>
      <c r="F124" s="83"/>
      <c r="G124" s="84">
        <f t="shared" si="61"/>
        <v>0</v>
      </c>
      <c r="H124" s="82"/>
      <c r="I124" s="83"/>
      <c r="J124" s="84">
        <f t="shared" si="62"/>
        <v>0</v>
      </c>
      <c r="K124" s="275">
        <v>1</v>
      </c>
      <c r="L124" s="200">
        <v>3000</v>
      </c>
      <c r="M124" s="230">
        <f t="shared" ref="M124:M161" si="66">K124*L124</f>
        <v>3000</v>
      </c>
      <c r="N124" s="275">
        <v>1</v>
      </c>
      <c r="O124" s="200">
        <v>3000</v>
      </c>
      <c r="P124" s="230">
        <f t="shared" si="60"/>
        <v>3000</v>
      </c>
      <c r="Q124" s="270">
        <f t="shared" si="63"/>
        <v>3000</v>
      </c>
      <c r="R124" s="271">
        <f t="shared" si="64"/>
        <v>3000</v>
      </c>
      <c r="S124" s="272">
        <f t="shared" si="65"/>
        <v>0</v>
      </c>
      <c r="T124" s="85"/>
      <c r="U124" s="4"/>
      <c r="V124" s="4"/>
      <c r="W124" s="4"/>
      <c r="X124" s="4"/>
      <c r="Y124" s="4"/>
      <c r="Z124" s="4"/>
      <c r="AA124" s="4"/>
      <c r="AB124" s="4"/>
      <c r="AC124" s="4"/>
      <c r="AD124" s="4"/>
      <c r="AE124" s="4"/>
      <c r="AF124" s="4"/>
      <c r="AG124" s="4"/>
      <c r="AH124" s="4"/>
      <c r="AI124" s="4"/>
      <c r="AJ124" s="4"/>
      <c r="AK124" s="4"/>
      <c r="AL124" s="4"/>
    </row>
    <row r="125" spans="1:38" ht="179.4" customHeight="1" thickBot="1" x14ac:dyDescent="0.3">
      <c r="A125" s="86" t="s">
        <v>37</v>
      </c>
      <c r="B125" s="189" t="s">
        <v>217</v>
      </c>
      <c r="C125" s="221" t="s">
        <v>324</v>
      </c>
      <c r="D125" s="190" t="s">
        <v>91</v>
      </c>
      <c r="E125" s="82"/>
      <c r="F125" s="83"/>
      <c r="G125" s="84">
        <f t="shared" si="61"/>
        <v>0</v>
      </c>
      <c r="H125" s="82"/>
      <c r="I125" s="83"/>
      <c r="J125" s="84">
        <f t="shared" si="62"/>
        <v>0</v>
      </c>
      <c r="K125" s="226">
        <v>2</v>
      </c>
      <c r="L125" s="224">
        <v>4000</v>
      </c>
      <c r="M125" s="230">
        <f t="shared" si="66"/>
        <v>8000</v>
      </c>
      <c r="N125" s="226">
        <v>2</v>
      </c>
      <c r="O125" s="224">
        <v>3600</v>
      </c>
      <c r="P125" s="230">
        <f t="shared" ref="P125:P162" si="67">N125*O125</f>
        <v>7200</v>
      </c>
      <c r="Q125" s="270">
        <f t="shared" si="63"/>
        <v>8000</v>
      </c>
      <c r="R125" s="271">
        <f t="shared" si="64"/>
        <v>7200</v>
      </c>
      <c r="S125" s="272">
        <f t="shared" si="65"/>
        <v>800</v>
      </c>
      <c r="T125" s="252" t="s">
        <v>278</v>
      </c>
      <c r="U125" s="4"/>
      <c r="V125" s="4"/>
      <c r="W125" s="4"/>
      <c r="X125" s="4"/>
      <c r="Y125" s="4"/>
      <c r="Z125" s="4"/>
      <c r="AA125" s="4"/>
      <c r="AB125" s="4"/>
      <c r="AC125" s="4"/>
      <c r="AD125" s="4"/>
      <c r="AE125" s="4"/>
      <c r="AF125" s="4"/>
      <c r="AG125" s="4"/>
      <c r="AH125" s="4"/>
      <c r="AI125" s="4"/>
      <c r="AJ125" s="4"/>
      <c r="AK125" s="4"/>
      <c r="AL125" s="4"/>
    </row>
    <row r="126" spans="1:38" ht="130.19999999999999" customHeight="1" thickBot="1" x14ac:dyDescent="0.3">
      <c r="A126" s="78" t="s">
        <v>37</v>
      </c>
      <c r="B126" s="189" t="s">
        <v>218</v>
      </c>
      <c r="C126" s="221" t="s">
        <v>358</v>
      </c>
      <c r="D126" s="190" t="s">
        <v>91</v>
      </c>
      <c r="E126" s="82"/>
      <c r="F126" s="83"/>
      <c r="G126" s="84">
        <f t="shared" si="61"/>
        <v>0</v>
      </c>
      <c r="H126" s="82"/>
      <c r="I126" s="83"/>
      <c r="J126" s="84">
        <f t="shared" si="62"/>
        <v>0</v>
      </c>
      <c r="K126" s="226">
        <v>22</v>
      </c>
      <c r="L126" s="224">
        <v>150</v>
      </c>
      <c r="M126" s="230">
        <f t="shared" si="66"/>
        <v>3300</v>
      </c>
      <c r="N126" s="226">
        <v>18</v>
      </c>
      <c r="O126" s="224">
        <v>180.25</v>
      </c>
      <c r="P126" s="230">
        <f t="shared" si="67"/>
        <v>3244.5</v>
      </c>
      <c r="Q126" s="270">
        <f t="shared" si="63"/>
        <v>3300</v>
      </c>
      <c r="R126" s="271">
        <f t="shared" si="64"/>
        <v>3244.5</v>
      </c>
      <c r="S126" s="272">
        <f t="shared" si="65"/>
        <v>55.5</v>
      </c>
      <c r="T126" s="247" t="s">
        <v>279</v>
      </c>
      <c r="U126" s="4"/>
      <c r="V126" s="4"/>
      <c r="W126" s="4"/>
      <c r="X126" s="4"/>
      <c r="Y126" s="4"/>
      <c r="Z126" s="4"/>
      <c r="AA126" s="4"/>
      <c r="AB126" s="4"/>
      <c r="AC126" s="4"/>
      <c r="AD126" s="4"/>
      <c r="AE126" s="4"/>
      <c r="AF126" s="4"/>
      <c r="AG126" s="4"/>
      <c r="AH126" s="4"/>
      <c r="AI126" s="4"/>
      <c r="AJ126" s="4"/>
      <c r="AK126" s="4"/>
      <c r="AL126" s="4"/>
    </row>
    <row r="127" spans="1:38" ht="124.8" customHeight="1" thickBot="1" x14ac:dyDescent="0.3">
      <c r="A127" s="86" t="s">
        <v>37</v>
      </c>
      <c r="B127" s="189" t="s">
        <v>219</v>
      </c>
      <c r="C127" s="221" t="s">
        <v>359</v>
      </c>
      <c r="D127" s="190" t="s">
        <v>91</v>
      </c>
      <c r="E127" s="82"/>
      <c r="F127" s="83"/>
      <c r="G127" s="84">
        <f t="shared" ref="G127:G163" si="68">E127*F127</f>
        <v>0</v>
      </c>
      <c r="H127" s="82"/>
      <c r="I127" s="83"/>
      <c r="J127" s="84">
        <f t="shared" ref="J127:J163" si="69">H127*I127</f>
        <v>0</v>
      </c>
      <c r="K127" s="226">
        <v>1000</v>
      </c>
      <c r="L127" s="224">
        <v>8</v>
      </c>
      <c r="M127" s="230">
        <f t="shared" si="66"/>
        <v>8000</v>
      </c>
      <c r="N127" s="226">
        <v>3077</v>
      </c>
      <c r="O127" s="224">
        <v>2.6</v>
      </c>
      <c r="P127" s="230">
        <f t="shared" si="67"/>
        <v>8000.2000000000007</v>
      </c>
      <c r="Q127" s="270">
        <f t="shared" ref="Q127:Q163" si="70">G127+M127</f>
        <v>8000</v>
      </c>
      <c r="R127" s="271">
        <f t="shared" ref="R127:R163" si="71">J127+P127</f>
        <v>8000.2000000000007</v>
      </c>
      <c r="S127" s="272">
        <f t="shared" ref="S127:S163" si="72">Q127-R127</f>
        <v>-0.2000000000007276</v>
      </c>
      <c r="T127" s="247" t="s">
        <v>435</v>
      </c>
      <c r="U127" s="4"/>
      <c r="V127" s="4"/>
      <c r="W127" s="4"/>
      <c r="X127" s="4"/>
      <c r="Y127" s="4"/>
      <c r="Z127" s="4"/>
      <c r="AA127" s="4"/>
      <c r="AB127" s="4"/>
      <c r="AC127" s="4"/>
      <c r="AD127" s="4"/>
      <c r="AE127" s="4"/>
      <c r="AF127" s="4"/>
      <c r="AG127" s="4"/>
      <c r="AH127" s="4"/>
      <c r="AI127" s="4"/>
      <c r="AJ127" s="4"/>
      <c r="AK127" s="4"/>
      <c r="AL127" s="4"/>
    </row>
    <row r="128" spans="1:38" ht="177.6" customHeight="1" thickBot="1" x14ac:dyDescent="0.3">
      <c r="A128" s="86" t="s">
        <v>37</v>
      </c>
      <c r="B128" s="189" t="s">
        <v>220</v>
      </c>
      <c r="C128" s="221" t="s">
        <v>360</v>
      </c>
      <c r="D128" s="190" t="s">
        <v>91</v>
      </c>
      <c r="E128" s="82"/>
      <c r="F128" s="83"/>
      <c r="G128" s="84">
        <f t="shared" ref="G128" si="73">E128*F128</f>
        <v>0</v>
      </c>
      <c r="H128" s="82"/>
      <c r="I128" s="83"/>
      <c r="J128" s="84">
        <f t="shared" ref="J128" si="74">H128*I128</f>
        <v>0</v>
      </c>
      <c r="K128" s="226">
        <v>12</v>
      </c>
      <c r="L128" s="224">
        <v>4000</v>
      </c>
      <c r="M128" s="230">
        <f t="shared" si="66"/>
        <v>48000</v>
      </c>
      <c r="N128" s="226">
        <v>10</v>
      </c>
      <c r="O128" s="224">
        <v>4999</v>
      </c>
      <c r="P128" s="230">
        <f t="shared" si="67"/>
        <v>49990</v>
      </c>
      <c r="Q128" s="270">
        <f t="shared" si="70"/>
        <v>48000</v>
      </c>
      <c r="R128" s="271">
        <f t="shared" si="71"/>
        <v>49990</v>
      </c>
      <c r="S128" s="272">
        <f t="shared" si="72"/>
        <v>-1990</v>
      </c>
      <c r="T128" s="247" t="s">
        <v>280</v>
      </c>
      <c r="U128" s="4"/>
      <c r="V128" s="4"/>
      <c r="W128" s="4"/>
      <c r="X128" s="4"/>
      <c r="Y128" s="4"/>
      <c r="Z128" s="4"/>
      <c r="AA128" s="4"/>
      <c r="AB128" s="4"/>
      <c r="AC128" s="4"/>
      <c r="AD128" s="4"/>
      <c r="AE128" s="4"/>
      <c r="AF128" s="4"/>
      <c r="AG128" s="4"/>
      <c r="AH128" s="4"/>
      <c r="AI128" s="4"/>
      <c r="AJ128" s="4"/>
      <c r="AK128" s="4"/>
      <c r="AL128" s="4"/>
    </row>
    <row r="129" spans="1:38" ht="79.2" customHeight="1" thickBot="1" x14ac:dyDescent="0.3">
      <c r="A129" s="78" t="s">
        <v>37</v>
      </c>
      <c r="B129" s="189" t="s">
        <v>221</v>
      </c>
      <c r="C129" s="221" t="s">
        <v>361</v>
      </c>
      <c r="D129" s="190" t="s">
        <v>91</v>
      </c>
      <c r="E129" s="82"/>
      <c r="F129" s="83"/>
      <c r="G129" s="84">
        <f t="shared" si="68"/>
        <v>0</v>
      </c>
      <c r="H129" s="82"/>
      <c r="I129" s="83"/>
      <c r="J129" s="84">
        <f t="shared" si="69"/>
        <v>0</v>
      </c>
      <c r="K129" s="226">
        <v>4</v>
      </c>
      <c r="L129" s="224">
        <v>600</v>
      </c>
      <c r="M129" s="230">
        <f t="shared" si="66"/>
        <v>2400</v>
      </c>
      <c r="N129" s="226">
        <v>4</v>
      </c>
      <c r="O129" s="224">
        <v>600</v>
      </c>
      <c r="P129" s="230">
        <f t="shared" si="67"/>
        <v>2400</v>
      </c>
      <c r="Q129" s="270">
        <f t="shared" si="70"/>
        <v>2400</v>
      </c>
      <c r="R129" s="271">
        <f t="shared" si="71"/>
        <v>2400</v>
      </c>
      <c r="S129" s="272">
        <f t="shared" si="72"/>
        <v>0</v>
      </c>
      <c r="T129" s="85"/>
      <c r="U129" s="4"/>
      <c r="V129" s="4"/>
      <c r="W129" s="4"/>
      <c r="X129" s="4"/>
      <c r="Y129" s="4"/>
      <c r="Z129" s="4"/>
      <c r="AA129" s="4"/>
      <c r="AB129" s="4"/>
      <c r="AC129" s="4"/>
      <c r="AD129" s="4"/>
      <c r="AE129" s="4"/>
      <c r="AF129" s="4"/>
      <c r="AG129" s="4"/>
      <c r="AH129" s="4"/>
      <c r="AI129" s="4"/>
      <c r="AJ129" s="4"/>
      <c r="AK129" s="4"/>
      <c r="AL129" s="4"/>
    </row>
    <row r="130" spans="1:38" ht="166.95" customHeight="1" thickBot="1" x14ac:dyDescent="0.3">
      <c r="A130" s="86" t="s">
        <v>37</v>
      </c>
      <c r="B130" s="189" t="s">
        <v>222</v>
      </c>
      <c r="C130" s="221" t="s">
        <v>362</v>
      </c>
      <c r="D130" s="190" t="s">
        <v>91</v>
      </c>
      <c r="E130" s="82"/>
      <c r="F130" s="83"/>
      <c r="G130" s="84">
        <f t="shared" si="68"/>
        <v>0</v>
      </c>
      <c r="H130" s="82"/>
      <c r="I130" s="83"/>
      <c r="J130" s="84">
        <f t="shared" si="69"/>
        <v>0</v>
      </c>
      <c r="K130" s="226">
        <v>5</v>
      </c>
      <c r="L130" s="224">
        <v>500</v>
      </c>
      <c r="M130" s="230">
        <f t="shared" si="66"/>
        <v>2500</v>
      </c>
      <c r="N130" s="226">
        <v>5</v>
      </c>
      <c r="O130" s="224">
        <v>5320</v>
      </c>
      <c r="P130" s="230">
        <f t="shared" si="67"/>
        <v>26600</v>
      </c>
      <c r="Q130" s="270">
        <f t="shared" si="70"/>
        <v>2500</v>
      </c>
      <c r="R130" s="271">
        <f t="shared" si="71"/>
        <v>26600</v>
      </c>
      <c r="S130" s="272">
        <f t="shared" si="72"/>
        <v>-24100</v>
      </c>
      <c r="T130" s="247" t="s">
        <v>444</v>
      </c>
      <c r="U130" s="4"/>
      <c r="V130" s="4"/>
      <c r="W130" s="4"/>
      <c r="X130" s="4"/>
      <c r="Y130" s="4"/>
      <c r="Z130" s="4"/>
      <c r="AA130" s="4"/>
      <c r="AB130" s="4"/>
      <c r="AC130" s="4"/>
      <c r="AD130" s="4"/>
      <c r="AE130" s="4"/>
      <c r="AF130" s="4"/>
      <c r="AG130" s="4"/>
      <c r="AH130" s="4"/>
      <c r="AI130" s="4"/>
      <c r="AJ130" s="4"/>
      <c r="AK130" s="4"/>
      <c r="AL130" s="4"/>
    </row>
    <row r="131" spans="1:38" ht="163.80000000000001" customHeight="1" thickBot="1" x14ac:dyDescent="0.3">
      <c r="A131" s="88" t="s">
        <v>37</v>
      </c>
      <c r="B131" s="189" t="s">
        <v>223</v>
      </c>
      <c r="C131" s="221" t="s">
        <v>363</v>
      </c>
      <c r="D131" s="190" t="s">
        <v>91</v>
      </c>
      <c r="E131" s="82"/>
      <c r="F131" s="83"/>
      <c r="G131" s="84">
        <f t="shared" ref="G131" si="75">E131*F131</f>
        <v>0</v>
      </c>
      <c r="H131" s="82"/>
      <c r="I131" s="83"/>
      <c r="J131" s="84">
        <f t="shared" ref="J131" si="76">H131*I131</f>
        <v>0</v>
      </c>
      <c r="K131" s="226">
        <v>1</v>
      </c>
      <c r="L131" s="224">
        <v>4000</v>
      </c>
      <c r="M131" s="230">
        <f t="shared" si="66"/>
        <v>4000</v>
      </c>
      <c r="N131" s="226">
        <v>1</v>
      </c>
      <c r="O131" s="224">
        <v>5900</v>
      </c>
      <c r="P131" s="230">
        <f t="shared" si="67"/>
        <v>5900</v>
      </c>
      <c r="Q131" s="270">
        <f t="shared" si="70"/>
        <v>4000</v>
      </c>
      <c r="R131" s="271">
        <f t="shared" si="71"/>
        <v>5900</v>
      </c>
      <c r="S131" s="272">
        <f t="shared" si="72"/>
        <v>-1900</v>
      </c>
      <c r="T131" s="247" t="s">
        <v>284</v>
      </c>
      <c r="U131" s="4"/>
      <c r="V131" s="4"/>
      <c r="W131" s="4"/>
      <c r="X131" s="4"/>
      <c r="Y131" s="4"/>
      <c r="Z131" s="4"/>
      <c r="AA131" s="4"/>
      <c r="AB131" s="4"/>
      <c r="AC131" s="4"/>
      <c r="AD131" s="4"/>
      <c r="AE131" s="4"/>
      <c r="AF131" s="4"/>
      <c r="AG131" s="4"/>
      <c r="AH131" s="4"/>
      <c r="AI131" s="4"/>
      <c r="AJ131" s="4"/>
      <c r="AK131" s="4"/>
      <c r="AL131" s="4"/>
    </row>
    <row r="132" spans="1:38" ht="138" customHeight="1" thickBot="1" x14ac:dyDescent="0.3">
      <c r="A132" s="78" t="s">
        <v>37</v>
      </c>
      <c r="B132" s="189" t="s">
        <v>224</v>
      </c>
      <c r="C132" s="221" t="s">
        <v>420</v>
      </c>
      <c r="D132" s="190" t="s">
        <v>91</v>
      </c>
      <c r="E132" s="82"/>
      <c r="F132" s="83"/>
      <c r="G132" s="84">
        <f t="shared" si="68"/>
        <v>0</v>
      </c>
      <c r="H132" s="82"/>
      <c r="I132" s="83"/>
      <c r="J132" s="84">
        <f t="shared" si="69"/>
        <v>0</v>
      </c>
      <c r="K132" s="226">
        <v>1</v>
      </c>
      <c r="L132" s="224">
        <v>1600</v>
      </c>
      <c r="M132" s="230">
        <f t="shared" si="66"/>
        <v>1600</v>
      </c>
      <c r="N132" s="226">
        <v>2</v>
      </c>
      <c r="O132" s="224">
        <v>800</v>
      </c>
      <c r="P132" s="230">
        <f t="shared" si="67"/>
        <v>1600</v>
      </c>
      <c r="Q132" s="270">
        <f t="shared" si="70"/>
        <v>1600</v>
      </c>
      <c r="R132" s="271">
        <f t="shared" si="71"/>
        <v>1600</v>
      </c>
      <c r="S132" s="272">
        <f t="shared" si="72"/>
        <v>0</v>
      </c>
      <c r="T132" s="267" t="s">
        <v>445</v>
      </c>
      <c r="U132" s="4"/>
      <c r="V132" s="4"/>
      <c r="W132" s="4"/>
      <c r="X132" s="4"/>
      <c r="Y132" s="4"/>
      <c r="Z132" s="4"/>
      <c r="AA132" s="4"/>
      <c r="AB132" s="4"/>
      <c r="AC132" s="4"/>
      <c r="AD132" s="4"/>
      <c r="AE132" s="4"/>
      <c r="AF132" s="4"/>
      <c r="AG132" s="4"/>
      <c r="AH132" s="4"/>
      <c r="AI132" s="4"/>
      <c r="AJ132" s="4"/>
      <c r="AK132" s="4"/>
      <c r="AL132" s="4"/>
    </row>
    <row r="133" spans="1:38" ht="148.94999999999999" customHeight="1" thickBot="1" x14ac:dyDescent="0.3">
      <c r="A133" s="86" t="s">
        <v>37</v>
      </c>
      <c r="B133" s="189" t="s">
        <v>225</v>
      </c>
      <c r="C133" s="221" t="s">
        <v>364</v>
      </c>
      <c r="D133" s="190" t="s">
        <v>91</v>
      </c>
      <c r="E133" s="82"/>
      <c r="F133" s="83"/>
      <c r="G133" s="84">
        <f t="shared" si="68"/>
        <v>0</v>
      </c>
      <c r="H133" s="82"/>
      <c r="I133" s="83"/>
      <c r="J133" s="84">
        <f t="shared" si="69"/>
        <v>0</v>
      </c>
      <c r="K133" s="226">
        <v>4</v>
      </c>
      <c r="L133" s="224">
        <v>200</v>
      </c>
      <c r="M133" s="230">
        <f t="shared" si="66"/>
        <v>800</v>
      </c>
      <c r="N133" s="226">
        <v>5</v>
      </c>
      <c r="O133" s="224">
        <v>158.16</v>
      </c>
      <c r="P133" s="230">
        <f t="shared" si="67"/>
        <v>790.8</v>
      </c>
      <c r="Q133" s="270">
        <f t="shared" si="70"/>
        <v>800</v>
      </c>
      <c r="R133" s="271">
        <f t="shared" si="71"/>
        <v>790.8</v>
      </c>
      <c r="S133" s="272">
        <f t="shared" si="72"/>
        <v>9.2000000000000455</v>
      </c>
      <c r="T133" s="247" t="s">
        <v>423</v>
      </c>
      <c r="U133" s="4"/>
      <c r="V133" s="4"/>
      <c r="W133" s="4"/>
      <c r="X133" s="4"/>
      <c r="Y133" s="4"/>
      <c r="Z133" s="4"/>
      <c r="AA133" s="4"/>
      <c r="AB133" s="4"/>
      <c r="AC133" s="4"/>
      <c r="AD133" s="4"/>
      <c r="AE133" s="4"/>
      <c r="AF133" s="4"/>
      <c r="AG133" s="4"/>
      <c r="AH133" s="4"/>
      <c r="AI133" s="4"/>
      <c r="AJ133" s="4"/>
      <c r="AK133" s="4"/>
      <c r="AL133" s="4"/>
    </row>
    <row r="134" spans="1:38" ht="72.599999999999994" customHeight="1" thickBot="1" x14ac:dyDescent="0.3">
      <c r="A134" s="86" t="s">
        <v>37</v>
      </c>
      <c r="B134" s="189" t="s">
        <v>226</v>
      </c>
      <c r="C134" s="221" t="s">
        <v>300</v>
      </c>
      <c r="D134" s="190" t="s">
        <v>91</v>
      </c>
      <c r="E134" s="82"/>
      <c r="F134" s="83"/>
      <c r="G134" s="84">
        <f t="shared" ref="G134" si="77">E134*F134</f>
        <v>0</v>
      </c>
      <c r="H134" s="82"/>
      <c r="I134" s="83"/>
      <c r="J134" s="84">
        <f t="shared" ref="J134" si="78">H134*I134</f>
        <v>0</v>
      </c>
      <c r="K134" s="226">
        <v>2</v>
      </c>
      <c r="L134" s="224">
        <v>600</v>
      </c>
      <c r="M134" s="230">
        <f t="shared" si="66"/>
        <v>1200</v>
      </c>
      <c r="N134" s="226">
        <v>2</v>
      </c>
      <c r="O134" s="224">
        <v>600</v>
      </c>
      <c r="P134" s="230">
        <f t="shared" si="67"/>
        <v>1200</v>
      </c>
      <c r="Q134" s="270">
        <f t="shared" si="70"/>
        <v>1200</v>
      </c>
      <c r="R134" s="271">
        <f t="shared" si="71"/>
        <v>1200</v>
      </c>
      <c r="S134" s="272">
        <f t="shared" si="72"/>
        <v>0</v>
      </c>
      <c r="T134" s="85"/>
      <c r="U134" s="4"/>
      <c r="V134" s="4"/>
      <c r="W134" s="4"/>
      <c r="X134" s="4"/>
      <c r="Y134" s="4"/>
      <c r="Z134" s="4"/>
      <c r="AA134" s="4"/>
      <c r="AB134" s="4"/>
      <c r="AC134" s="4"/>
      <c r="AD134" s="4"/>
      <c r="AE134" s="4"/>
      <c r="AF134" s="4"/>
      <c r="AG134" s="4"/>
      <c r="AH134" s="4"/>
      <c r="AI134" s="4"/>
      <c r="AJ134" s="4"/>
      <c r="AK134" s="4"/>
      <c r="AL134" s="4"/>
    </row>
    <row r="135" spans="1:38" ht="120.6" customHeight="1" thickBot="1" x14ac:dyDescent="0.3">
      <c r="A135" s="78" t="s">
        <v>37</v>
      </c>
      <c r="B135" s="189" t="s">
        <v>227</v>
      </c>
      <c r="C135" s="221" t="s">
        <v>366</v>
      </c>
      <c r="D135" s="190" t="s">
        <v>91</v>
      </c>
      <c r="E135" s="82"/>
      <c r="F135" s="83"/>
      <c r="G135" s="84">
        <f t="shared" si="68"/>
        <v>0</v>
      </c>
      <c r="H135" s="82"/>
      <c r="I135" s="83"/>
      <c r="J135" s="84">
        <f t="shared" si="69"/>
        <v>0</v>
      </c>
      <c r="K135" s="274">
        <v>12</v>
      </c>
      <c r="L135" s="227">
        <v>407</v>
      </c>
      <c r="M135" s="230">
        <f t="shared" si="66"/>
        <v>4884</v>
      </c>
      <c r="N135" s="274">
        <v>12</v>
      </c>
      <c r="O135" s="227">
        <v>650</v>
      </c>
      <c r="P135" s="230">
        <f t="shared" si="67"/>
        <v>7800</v>
      </c>
      <c r="Q135" s="270">
        <f t="shared" si="70"/>
        <v>4884</v>
      </c>
      <c r="R135" s="271">
        <f t="shared" si="71"/>
        <v>7800</v>
      </c>
      <c r="S135" s="272">
        <f t="shared" si="72"/>
        <v>-2916</v>
      </c>
      <c r="T135" s="247" t="s">
        <v>282</v>
      </c>
      <c r="U135" s="4"/>
      <c r="V135" s="4"/>
      <c r="W135" s="4"/>
      <c r="X135" s="4"/>
      <c r="Y135" s="4"/>
      <c r="Z135" s="4"/>
      <c r="AA135" s="4"/>
      <c r="AB135" s="4"/>
      <c r="AC135" s="4"/>
      <c r="AD135" s="4"/>
      <c r="AE135" s="4"/>
      <c r="AF135" s="4"/>
      <c r="AG135" s="4"/>
      <c r="AH135" s="4"/>
      <c r="AI135" s="4"/>
      <c r="AJ135" s="4"/>
      <c r="AK135" s="4"/>
      <c r="AL135" s="4"/>
    </row>
    <row r="136" spans="1:38" ht="148.19999999999999" customHeight="1" thickBot="1" x14ac:dyDescent="0.3">
      <c r="A136" s="86" t="s">
        <v>37</v>
      </c>
      <c r="B136" s="189" t="s">
        <v>228</v>
      </c>
      <c r="C136" s="221" t="s">
        <v>365</v>
      </c>
      <c r="D136" s="190" t="s">
        <v>91</v>
      </c>
      <c r="E136" s="82"/>
      <c r="F136" s="83"/>
      <c r="G136" s="84">
        <f t="shared" si="68"/>
        <v>0</v>
      </c>
      <c r="H136" s="82"/>
      <c r="I136" s="83"/>
      <c r="J136" s="84">
        <f t="shared" si="69"/>
        <v>0</v>
      </c>
      <c r="K136" s="274">
        <v>12</v>
      </c>
      <c r="L136" s="227">
        <v>320</v>
      </c>
      <c r="M136" s="230">
        <f t="shared" si="66"/>
        <v>3840</v>
      </c>
      <c r="N136" s="274">
        <v>12</v>
      </c>
      <c r="O136" s="227">
        <v>320</v>
      </c>
      <c r="P136" s="230">
        <f t="shared" si="67"/>
        <v>3840</v>
      </c>
      <c r="Q136" s="270">
        <f t="shared" si="70"/>
        <v>3840</v>
      </c>
      <c r="R136" s="271">
        <f t="shared" si="71"/>
        <v>3840</v>
      </c>
      <c r="S136" s="272">
        <f t="shared" si="72"/>
        <v>0</v>
      </c>
      <c r="T136" s="85"/>
      <c r="U136" s="4"/>
      <c r="V136" s="4"/>
      <c r="W136" s="4"/>
      <c r="X136" s="4"/>
      <c r="Y136" s="4"/>
      <c r="Z136" s="4"/>
      <c r="AA136" s="4"/>
      <c r="AB136" s="4"/>
      <c r="AC136" s="4"/>
      <c r="AD136" s="4"/>
      <c r="AE136" s="4"/>
      <c r="AF136" s="4"/>
      <c r="AG136" s="4"/>
      <c r="AH136" s="4"/>
      <c r="AI136" s="4"/>
      <c r="AJ136" s="4"/>
      <c r="AK136" s="4"/>
      <c r="AL136" s="4"/>
    </row>
    <row r="137" spans="1:38" ht="136.80000000000001" customHeight="1" thickBot="1" x14ac:dyDescent="0.3">
      <c r="A137" s="86" t="s">
        <v>37</v>
      </c>
      <c r="B137" s="189" t="s">
        <v>229</v>
      </c>
      <c r="C137" s="221" t="s">
        <v>367</v>
      </c>
      <c r="D137" s="190" t="s">
        <v>91</v>
      </c>
      <c r="E137" s="82"/>
      <c r="F137" s="83"/>
      <c r="G137" s="84">
        <f t="shared" ref="G137" si="79">E137*F137</f>
        <v>0</v>
      </c>
      <c r="H137" s="82"/>
      <c r="I137" s="83"/>
      <c r="J137" s="84">
        <f t="shared" ref="J137" si="80">H137*I137</f>
        <v>0</v>
      </c>
      <c r="K137" s="274">
        <v>1</v>
      </c>
      <c r="L137" s="227">
        <v>5999</v>
      </c>
      <c r="M137" s="230">
        <f t="shared" si="66"/>
        <v>5999</v>
      </c>
      <c r="N137" s="274">
        <v>1</v>
      </c>
      <c r="O137" s="227">
        <v>5999</v>
      </c>
      <c r="P137" s="230">
        <f t="shared" si="67"/>
        <v>5999</v>
      </c>
      <c r="Q137" s="270">
        <f t="shared" si="70"/>
        <v>5999</v>
      </c>
      <c r="R137" s="271">
        <f t="shared" si="71"/>
        <v>5999</v>
      </c>
      <c r="S137" s="272">
        <f t="shared" si="72"/>
        <v>0</v>
      </c>
      <c r="T137" s="85"/>
      <c r="U137" s="4"/>
      <c r="V137" s="4"/>
      <c r="W137" s="4"/>
      <c r="X137" s="4"/>
      <c r="Y137" s="4"/>
      <c r="Z137" s="4"/>
      <c r="AA137" s="4"/>
      <c r="AB137" s="4"/>
      <c r="AC137" s="4"/>
      <c r="AD137" s="4"/>
      <c r="AE137" s="4"/>
      <c r="AF137" s="4"/>
      <c r="AG137" s="4"/>
      <c r="AH137" s="4"/>
      <c r="AI137" s="4"/>
      <c r="AJ137" s="4"/>
      <c r="AK137" s="4"/>
      <c r="AL137" s="4"/>
    </row>
    <row r="138" spans="1:38" ht="91.95" customHeight="1" thickBot="1" x14ac:dyDescent="0.3">
      <c r="A138" s="78" t="s">
        <v>37</v>
      </c>
      <c r="B138" s="189" t="s">
        <v>230</v>
      </c>
      <c r="C138" s="221" t="s">
        <v>314</v>
      </c>
      <c r="D138" s="190" t="s">
        <v>91</v>
      </c>
      <c r="E138" s="82"/>
      <c r="F138" s="83"/>
      <c r="G138" s="84">
        <f t="shared" si="68"/>
        <v>0</v>
      </c>
      <c r="H138" s="82"/>
      <c r="I138" s="83"/>
      <c r="J138" s="84">
        <f t="shared" si="69"/>
        <v>0</v>
      </c>
      <c r="K138" s="274">
        <v>5</v>
      </c>
      <c r="L138" s="227">
        <v>1620</v>
      </c>
      <c r="M138" s="230">
        <f t="shared" si="66"/>
        <v>8100</v>
      </c>
      <c r="N138" s="274">
        <v>5</v>
      </c>
      <c r="O138" s="227">
        <v>1620</v>
      </c>
      <c r="P138" s="230">
        <f t="shared" si="67"/>
        <v>8100</v>
      </c>
      <c r="Q138" s="270">
        <f t="shared" si="70"/>
        <v>8100</v>
      </c>
      <c r="R138" s="271">
        <f t="shared" si="71"/>
        <v>8100</v>
      </c>
      <c r="S138" s="272">
        <f t="shared" si="72"/>
        <v>0</v>
      </c>
      <c r="T138" s="85"/>
      <c r="U138" s="4"/>
      <c r="V138" s="4"/>
      <c r="W138" s="4"/>
      <c r="X138" s="4"/>
      <c r="Y138" s="4"/>
      <c r="Z138" s="4"/>
      <c r="AA138" s="4"/>
      <c r="AB138" s="4"/>
      <c r="AC138" s="4"/>
      <c r="AD138" s="4"/>
      <c r="AE138" s="4"/>
      <c r="AF138" s="4"/>
      <c r="AG138" s="4"/>
      <c r="AH138" s="4"/>
      <c r="AI138" s="4"/>
      <c r="AJ138" s="4"/>
      <c r="AK138" s="4"/>
      <c r="AL138" s="4"/>
    </row>
    <row r="139" spans="1:38" ht="127.2" customHeight="1" thickBot="1" x14ac:dyDescent="0.3">
      <c r="A139" s="86" t="s">
        <v>37</v>
      </c>
      <c r="B139" s="189" t="s">
        <v>231</v>
      </c>
      <c r="C139" s="221" t="s">
        <v>368</v>
      </c>
      <c r="D139" s="190" t="s">
        <v>91</v>
      </c>
      <c r="E139" s="82"/>
      <c r="F139" s="83"/>
      <c r="G139" s="84">
        <f t="shared" si="68"/>
        <v>0</v>
      </c>
      <c r="H139" s="82"/>
      <c r="I139" s="83"/>
      <c r="J139" s="84">
        <f t="shared" si="69"/>
        <v>0</v>
      </c>
      <c r="K139" s="226">
        <v>6</v>
      </c>
      <c r="L139" s="224">
        <v>200</v>
      </c>
      <c r="M139" s="230">
        <f t="shared" si="66"/>
        <v>1200</v>
      </c>
      <c r="N139" s="226">
        <v>10</v>
      </c>
      <c r="O139" s="224">
        <v>558</v>
      </c>
      <c r="P139" s="230">
        <f t="shared" si="67"/>
        <v>5580</v>
      </c>
      <c r="Q139" s="270">
        <f t="shared" si="70"/>
        <v>1200</v>
      </c>
      <c r="R139" s="271">
        <f t="shared" si="71"/>
        <v>5580</v>
      </c>
      <c r="S139" s="272">
        <f t="shared" si="72"/>
        <v>-4380</v>
      </c>
      <c r="T139" s="247" t="s">
        <v>285</v>
      </c>
      <c r="U139" s="4"/>
      <c r="V139" s="4"/>
      <c r="W139" s="4"/>
      <c r="X139" s="4"/>
      <c r="Y139" s="4"/>
      <c r="Z139" s="4"/>
      <c r="AA139" s="4"/>
      <c r="AB139" s="4"/>
      <c r="AC139" s="4"/>
      <c r="AD139" s="4"/>
      <c r="AE139" s="4"/>
      <c r="AF139" s="4"/>
      <c r="AG139" s="4"/>
      <c r="AH139" s="4"/>
      <c r="AI139" s="4"/>
      <c r="AJ139" s="4"/>
      <c r="AK139" s="4"/>
      <c r="AL139" s="4"/>
    </row>
    <row r="140" spans="1:38" ht="186" customHeight="1" thickBot="1" x14ac:dyDescent="0.3">
      <c r="A140" s="86" t="s">
        <v>37</v>
      </c>
      <c r="B140" s="189" t="s">
        <v>232</v>
      </c>
      <c r="C140" s="221" t="s">
        <v>369</v>
      </c>
      <c r="D140" s="190" t="s">
        <v>91</v>
      </c>
      <c r="E140" s="82"/>
      <c r="F140" s="83"/>
      <c r="G140" s="84">
        <f t="shared" ref="G140" si="81">E140*F140</f>
        <v>0</v>
      </c>
      <c r="H140" s="82"/>
      <c r="I140" s="83"/>
      <c r="J140" s="84">
        <f t="shared" ref="J140" si="82">H140*I140</f>
        <v>0</v>
      </c>
      <c r="K140" s="226">
        <v>8</v>
      </c>
      <c r="L140" s="224">
        <v>1200</v>
      </c>
      <c r="M140" s="230">
        <f t="shared" si="66"/>
        <v>9600</v>
      </c>
      <c r="N140" s="226">
        <v>8</v>
      </c>
      <c r="O140" s="224">
        <v>2540</v>
      </c>
      <c r="P140" s="230">
        <f t="shared" si="67"/>
        <v>20320</v>
      </c>
      <c r="Q140" s="270">
        <f t="shared" si="70"/>
        <v>9600</v>
      </c>
      <c r="R140" s="271">
        <f t="shared" si="71"/>
        <v>20320</v>
      </c>
      <c r="S140" s="272">
        <f t="shared" si="72"/>
        <v>-10720</v>
      </c>
      <c r="T140" s="247" t="s">
        <v>436</v>
      </c>
      <c r="U140" s="4"/>
      <c r="V140" s="4"/>
      <c r="W140" s="4"/>
      <c r="X140" s="4"/>
      <c r="Y140" s="4"/>
      <c r="Z140" s="4"/>
      <c r="AA140" s="4"/>
      <c r="AB140" s="4"/>
      <c r="AC140" s="4"/>
      <c r="AD140" s="4"/>
      <c r="AE140" s="4"/>
      <c r="AF140" s="4"/>
      <c r="AG140" s="4"/>
      <c r="AH140" s="4"/>
      <c r="AI140" s="4"/>
      <c r="AJ140" s="4"/>
      <c r="AK140" s="4"/>
      <c r="AL140" s="4"/>
    </row>
    <row r="141" spans="1:38" ht="84" customHeight="1" thickBot="1" x14ac:dyDescent="0.3">
      <c r="A141" s="78" t="s">
        <v>37</v>
      </c>
      <c r="B141" s="189" t="s">
        <v>233</v>
      </c>
      <c r="C141" s="221" t="s">
        <v>370</v>
      </c>
      <c r="D141" s="190" t="s">
        <v>91</v>
      </c>
      <c r="E141" s="82"/>
      <c r="F141" s="83"/>
      <c r="G141" s="84">
        <f t="shared" si="68"/>
        <v>0</v>
      </c>
      <c r="H141" s="82"/>
      <c r="I141" s="83"/>
      <c r="J141" s="84">
        <f t="shared" si="69"/>
        <v>0</v>
      </c>
      <c r="K141" s="226">
        <v>45</v>
      </c>
      <c r="L141" s="224">
        <v>250</v>
      </c>
      <c r="M141" s="230">
        <f t="shared" si="66"/>
        <v>11250</v>
      </c>
      <c r="N141" s="226">
        <v>75</v>
      </c>
      <c r="O141" s="224">
        <v>150</v>
      </c>
      <c r="P141" s="230">
        <f t="shared" si="67"/>
        <v>11250</v>
      </c>
      <c r="Q141" s="270">
        <f t="shared" si="70"/>
        <v>11250</v>
      </c>
      <c r="R141" s="271">
        <f t="shared" si="71"/>
        <v>11250</v>
      </c>
      <c r="S141" s="272">
        <f t="shared" si="72"/>
        <v>0</v>
      </c>
      <c r="T141" s="247" t="s">
        <v>287</v>
      </c>
      <c r="U141" s="4"/>
      <c r="V141" s="4"/>
      <c r="W141" s="4"/>
      <c r="X141" s="4"/>
      <c r="Y141" s="4"/>
      <c r="Z141" s="4"/>
      <c r="AA141" s="4"/>
      <c r="AB141" s="4"/>
      <c r="AC141" s="4"/>
      <c r="AD141" s="4"/>
      <c r="AE141" s="4"/>
      <c r="AF141" s="4"/>
      <c r="AG141" s="4"/>
      <c r="AH141" s="4"/>
      <c r="AI141" s="4"/>
      <c r="AJ141" s="4"/>
      <c r="AK141" s="4"/>
      <c r="AL141" s="4"/>
    </row>
    <row r="142" spans="1:38" ht="30" customHeight="1" thickBot="1" x14ac:dyDescent="0.3">
      <c r="A142" s="86" t="s">
        <v>37</v>
      </c>
      <c r="B142" s="189" t="s">
        <v>234</v>
      </c>
      <c r="C142" s="221" t="s">
        <v>371</v>
      </c>
      <c r="D142" s="190" t="s">
        <v>91</v>
      </c>
      <c r="E142" s="82"/>
      <c r="F142" s="83"/>
      <c r="G142" s="84">
        <f t="shared" si="68"/>
        <v>0</v>
      </c>
      <c r="H142" s="82"/>
      <c r="I142" s="83"/>
      <c r="J142" s="84">
        <f t="shared" si="69"/>
        <v>0</v>
      </c>
      <c r="K142" s="226">
        <v>2</v>
      </c>
      <c r="L142" s="224">
        <v>250</v>
      </c>
      <c r="M142" s="230">
        <f t="shared" si="66"/>
        <v>500</v>
      </c>
      <c r="N142" s="226">
        <v>2</v>
      </c>
      <c r="O142" s="224">
        <v>250</v>
      </c>
      <c r="P142" s="230">
        <f t="shared" si="67"/>
        <v>500</v>
      </c>
      <c r="Q142" s="270">
        <f t="shared" si="70"/>
        <v>500</v>
      </c>
      <c r="R142" s="271">
        <f t="shared" si="71"/>
        <v>500</v>
      </c>
      <c r="S142" s="272">
        <f t="shared" si="72"/>
        <v>0</v>
      </c>
      <c r="T142" s="85"/>
      <c r="U142" s="4"/>
      <c r="V142" s="4"/>
      <c r="W142" s="4"/>
      <c r="X142" s="4"/>
      <c r="Y142" s="4"/>
      <c r="Z142" s="4"/>
      <c r="AA142" s="4"/>
      <c r="AB142" s="4"/>
      <c r="AC142" s="4"/>
      <c r="AD142" s="4"/>
      <c r="AE142" s="4"/>
      <c r="AF142" s="4"/>
      <c r="AG142" s="4"/>
      <c r="AH142" s="4"/>
      <c r="AI142" s="4"/>
      <c r="AJ142" s="4"/>
      <c r="AK142" s="4"/>
      <c r="AL142" s="4"/>
    </row>
    <row r="143" spans="1:38" ht="84" customHeight="1" thickBot="1" x14ac:dyDescent="0.3">
      <c r="A143" s="86" t="s">
        <v>37</v>
      </c>
      <c r="B143" s="189" t="s">
        <v>235</v>
      </c>
      <c r="C143" s="221" t="s">
        <v>372</v>
      </c>
      <c r="D143" s="190" t="s">
        <v>91</v>
      </c>
      <c r="E143" s="82"/>
      <c r="F143" s="83"/>
      <c r="G143" s="84">
        <f t="shared" ref="G143" si="83">E143*F143</f>
        <v>0</v>
      </c>
      <c r="H143" s="82"/>
      <c r="I143" s="83"/>
      <c r="J143" s="84">
        <f t="shared" ref="J143" si="84">H143*I143</f>
        <v>0</v>
      </c>
      <c r="K143" s="226">
        <v>45</v>
      </c>
      <c r="L143" s="224">
        <v>250</v>
      </c>
      <c r="M143" s="230">
        <f t="shared" si="66"/>
        <v>11250</v>
      </c>
      <c r="N143" s="226">
        <v>75</v>
      </c>
      <c r="O143" s="224">
        <v>150</v>
      </c>
      <c r="P143" s="230">
        <f t="shared" si="67"/>
        <v>11250</v>
      </c>
      <c r="Q143" s="270">
        <f t="shared" si="70"/>
        <v>11250</v>
      </c>
      <c r="R143" s="271">
        <f t="shared" si="71"/>
        <v>11250</v>
      </c>
      <c r="S143" s="272">
        <f t="shared" si="72"/>
        <v>0</v>
      </c>
      <c r="T143" s="247" t="s">
        <v>287</v>
      </c>
      <c r="U143" s="4"/>
      <c r="V143" s="4"/>
      <c r="W143" s="4"/>
      <c r="X143" s="4"/>
      <c r="Y143" s="4"/>
      <c r="Z143" s="4"/>
      <c r="AA143" s="4"/>
      <c r="AB143" s="4"/>
      <c r="AC143" s="4"/>
      <c r="AD143" s="4"/>
      <c r="AE143" s="4"/>
      <c r="AF143" s="4"/>
      <c r="AG143" s="4"/>
      <c r="AH143" s="4"/>
      <c r="AI143" s="4"/>
      <c r="AJ143" s="4"/>
      <c r="AK143" s="4"/>
      <c r="AL143" s="4"/>
    </row>
    <row r="144" spans="1:38" ht="109.95" customHeight="1" thickBot="1" x14ac:dyDescent="0.3">
      <c r="A144" s="78" t="s">
        <v>37</v>
      </c>
      <c r="B144" s="189" t="s">
        <v>236</v>
      </c>
      <c r="C144" s="221" t="s">
        <v>373</v>
      </c>
      <c r="D144" s="190" t="s">
        <v>91</v>
      </c>
      <c r="E144" s="82"/>
      <c r="F144" s="83"/>
      <c r="G144" s="84">
        <f t="shared" si="68"/>
        <v>0</v>
      </c>
      <c r="H144" s="82"/>
      <c r="I144" s="83"/>
      <c r="J144" s="84">
        <f t="shared" si="69"/>
        <v>0</v>
      </c>
      <c r="K144" s="226">
        <v>350</v>
      </c>
      <c r="L144" s="224">
        <v>55</v>
      </c>
      <c r="M144" s="230">
        <f t="shared" si="66"/>
        <v>19250</v>
      </c>
      <c r="N144" s="226">
        <v>300</v>
      </c>
      <c r="O144" s="224">
        <v>55</v>
      </c>
      <c r="P144" s="230">
        <f t="shared" si="67"/>
        <v>16500</v>
      </c>
      <c r="Q144" s="270">
        <f t="shared" si="70"/>
        <v>19250</v>
      </c>
      <c r="R144" s="271">
        <f t="shared" si="71"/>
        <v>16500</v>
      </c>
      <c r="S144" s="272">
        <f t="shared" si="72"/>
        <v>2750</v>
      </c>
      <c r="T144" s="247" t="s">
        <v>286</v>
      </c>
      <c r="U144" s="4"/>
      <c r="V144" s="4"/>
      <c r="W144" s="4"/>
      <c r="X144" s="4"/>
      <c r="Y144" s="4"/>
      <c r="Z144" s="4"/>
      <c r="AA144" s="4"/>
      <c r="AB144" s="4"/>
      <c r="AC144" s="4"/>
      <c r="AD144" s="4"/>
      <c r="AE144" s="4"/>
      <c r="AF144" s="4"/>
      <c r="AG144" s="4"/>
      <c r="AH144" s="4"/>
      <c r="AI144" s="4"/>
      <c r="AJ144" s="4"/>
      <c r="AK144" s="4"/>
      <c r="AL144" s="4"/>
    </row>
    <row r="145" spans="1:38" ht="82.2" customHeight="1" thickBot="1" x14ac:dyDescent="0.3">
      <c r="A145" s="86" t="s">
        <v>37</v>
      </c>
      <c r="B145" s="189" t="s">
        <v>237</v>
      </c>
      <c r="C145" s="221" t="s">
        <v>374</v>
      </c>
      <c r="D145" s="190" t="s">
        <v>91</v>
      </c>
      <c r="E145" s="82"/>
      <c r="F145" s="83"/>
      <c r="G145" s="84">
        <f t="shared" si="68"/>
        <v>0</v>
      </c>
      <c r="H145" s="82"/>
      <c r="I145" s="83"/>
      <c r="J145" s="84">
        <f t="shared" si="69"/>
        <v>0</v>
      </c>
      <c r="K145" s="226">
        <v>6</v>
      </c>
      <c r="L145" s="224">
        <v>90</v>
      </c>
      <c r="M145" s="230">
        <f t="shared" si="66"/>
        <v>540</v>
      </c>
      <c r="N145" s="226">
        <v>9</v>
      </c>
      <c r="O145" s="224">
        <v>60</v>
      </c>
      <c r="P145" s="230">
        <f t="shared" si="67"/>
        <v>540</v>
      </c>
      <c r="Q145" s="270">
        <f t="shared" si="70"/>
        <v>540</v>
      </c>
      <c r="R145" s="271">
        <f t="shared" si="71"/>
        <v>540</v>
      </c>
      <c r="S145" s="272">
        <f t="shared" si="72"/>
        <v>0</v>
      </c>
      <c r="T145" s="247" t="s">
        <v>287</v>
      </c>
      <c r="U145" s="4"/>
      <c r="V145" s="4"/>
      <c r="W145" s="4"/>
      <c r="X145" s="4"/>
      <c r="Y145" s="4"/>
      <c r="Z145" s="4"/>
      <c r="AA145" s="4"/>
      <c r="AB145" s="4"/>
      <c r="AC145" s="4"/>
      <c r="AD145" s="4"/>
      <c r="AE145" s="4"/>
      <c r="AF145" s="4"/>
      <c r="AG145" s="4"/>
      <c r="AH145" s="4"/>
      <c r="AI145" s="4"/>
      <c r="AJ145" s="4"/>
      <c r="AK145" s="4"/>
      <c r="AL145" s="4"/>
    </row>
    <row r="146" spans="1:38" ht="82.2" customHeight="1" thickBot="1" x14ac:dyDescent="0.3">
      <c r="A146" s="86" t="s">
        <v>37</v>
      </c>
      <c r="B146" s="189" t="s">
        <v>238</v>
      </c>
      <c r="C146" s="221" t="s">
        <v>375</v>
      </c>
      <c r="D146" s="190" t="s">
        <v>91</v>
      </c>
      <c r="E146" s="82"/>
      <c r="F146" s="83"/>
      <c r="G146" s="84">
        <f t="shared" ref="G146" si="85">E146*F146</f>
        <v>0</v>
      </c>
      <c r="H146" s="82"/>
      <c r="I146" s="83"/>
      <c r="J146" s="84">
        <f t="shared" ref="J146" si="86">H146*I146</f>
        <v>0</v>
      </c>
      <c r="K146" s="226">
        <v>6</v>
      </c>
      <c r="L146" s="224">
        <v>100</v>
      </c>
      <c r="M146" s="230">
        <f t="shared" si="66"/>
        <v>600</v>
      </c>
      <c r="N146" s="226">
        <v>10</v>
      </c>
      <c r="O146" s="224">
        <v>60</v>
      </c>
      <c r="P146" s="230">
        <f t="shared" si="67"/>
        <v>600</v>
      </c>
      <c r="Q146" s="270">
        <f t="shared" si="70"/>
        <v>600</v>
      </c>
      <c r="R146" s="271">
        <f t="shared" si="71"/>
        <v>600</v>
      </c>
      <c r="S146" s="272">
        <f t="shared" si="72"/>
        <v>0</v>
      </c>
      <c r="T146" s="247" t="s">
        <v>287</v>
      </c>
      <c r="U146" s="4"/>
      <c r="V146" s="4"/>
      <c r="W146" s="4"/>
      <c r="X146" s="4"/>
      <c r="Y146" s="4"/>
      <c r="Z146" s="4"/>
      <c r="AA146" s="4"/>
      <c r="AB146" s="4"/>
      <c r="AC146" s="4"/>
      <c r="AD146" s="4"/>
      <c r="AE146" s="4"/>
      <c r="AF146" s="4"/>
      <c r="AG146" s="4"/>
      <c r="AH146" s="4"/>
      <c r="AI146" s="4"/>
      <c r="AJ146" s="4"/>
      <c r="AK146" s="4"/>
      <c r="AL146" s="4"/>
    </row>
    <row r="147" spans="1:38" ht="126" customHeight="1" thickBot="1" x14ac:dyDescent="0.3">
      <c r="A147" s="78" t="s">
        <v>37</v>
      </c>
      <c r="B147" s="189" t="s">
        <v>239</v>
      </c>
      <c r="C147" s="221" t="s">
        <v>376</v>
      </c>
      <c r="D147" s="190" t="s">
        <v>91</v>
      </c>
      <c r="E147" s="82"/>
      <c r="F147" s="83"/>
      <c r="G147" s="84">
        <f t="shared" si="68"/>
        <v>0</v>
      </c>
      <c r="H147" s="82"/>
      <c r="I147" s="83"/>
      <c r="J147" s="84">
        <f t="shared" si="69"/>
        <v>0</v>
      </c>
      <c r="K147" s="226">
        <v>8</v>
      </c>
      <c r="L147" s="224">
        <v>80</v>
      </c>
      <c r="M147" s="230">
        <f t="shared" si="66"/>
        <v>640</v>
      </c>
      <c r="N147" s="226">
        <v>7</v>
      </c>
      <c r="O147" s="224">
        <v>80</v>
      </c>
      <c r="P147" s="230">
        <f t="shared" si="67"/>
        <v>560</v>
      </c>
      <c r="Q147" s="270">
        <f t="shared" si="70"/>
        <v>640</v>
      </c>
      <c r="R147" s="271">
        <f t="shared" si="71"/>
        <v>560</v>
      </c>
      <c r="S147" s="272">
        <f t="shared" si="72"/>
        <v>80</v>
      </c>
      <c r="T147" s="247" t="s">
        <v>288</v>
      </c>
      <c r="U147" s="4"/>
      <c r="V147" s="4"/>
      <c r="W147" s="4"/>
      <c r="X147" s="4"/>
      <c r="Y147" s="4"/>
      <c r="Z147" s="4"/>
      <c r="AA147" s="4"/>
      <c r="AB147" s="4"/>
      <c r="AC147" s="4"/>
      <c r="AD147" s="4"/>
      <c r="AE147" s="4"/>
      <c r="AF147" s="4"/>
      <c r="AG147" s="4"/>
      <c r="AH147" s="4"/>
      <c r="AI147" s="4"/>
      <c r="AJ147" s="4"/>
      <c r="AK147" s="4"/>
      <c r="AL147" s="4"/>
    </row>
    <row r="148" spans="1:38" ht="30" customHeight="1" thickBot="1" x14ac:dyDescent="0.3">
      <c r="A148" s="86" t="s">
        <v>37</v>
      </c>
      <c r="B148" s="189" t="s">
        <v>240</v>
      </c>
      <c r="C148" s="221" t="s">
        <v>382</v>
      </c>
      <c r="D148" s="190" t="s">
        <v>91</v>
      </c>
      <c r="E148" s="82"/>
      <c r="F148" s="83"/>
      <c r="G148" s="84">
        <f t="shared" si="68"/>
        <v>0</v>
      </c>
      <c r="H148" s="82"/>
      <c r="I148" s="83"/>
      <c r="J148" s="84">
        <f t="shared" si="69"/>
        <v>0</v>
      </c>
      <c r="K148" s="226">
        <v>2</v>
      </c>
      <c r="L148" s="224">
        <v>140</v>
      </c>
      <c r="M148" s="230">
        <f t="shared" si="66"/>
        <v>280</v>
      </c>
      <c r="N148" s="226">
        <v>2</v>
      </c>
      <c r="O148" s="224">
        <v>140</v>
      </c>
      <c r="P148" s="230">
        <f t="shared" si="67"/>
        <v>280</v>
      </c>
      <c r="Q148" s="270">
        <f t="shared" si="70"/>
        <v>280</v>
      </c>
      <c r="R148" s="271">
        <f t="shared" si="71"/>
        <v>280</v>
      </c>
      <c r="S148" s="272">
        <f t="shared" si="72"/>
        <v>0</v>
      </c>
      <c r="T148" s="85"/>
      <c r="U148" s="4"/>
      <c r="V148" s="4"/>
      <c r="W148" s="4"/>
      <c r="X148" s="4"/>
      <c r="Y148" s="4"/>
      <c r="Z148" s="4"/>
      <c r="AA148" s="4"/>
      <c r="AB148" s="4"/>
      <c r="AC148" s="4"/>
      <c r="AD148" s="4"/>
      <c r="AE148" s="4"/>
      <c r="AF148" s="4"/>
      <c r="AG148" s="4"/>
      <c r="AH148" s="4"/>
      <c r="AI148" s="4"/>
      <c r="AJ148" s="4"/>
      <c r="AK148" s="4"/>
      <c r="AL148" s="4"/>
    </row>
    <row r="149" spans="1:38" ht="30" customHeight="1" thickBot="1" x14ac:dyDescent="0.3">
      <c r="A149" s="88" t="s">
        <v>37</v>
      </c>
      <c r="B149" s="189" t="s">
        <v>241</v>
      </c>
      <c r="C149" s="221" t="s">
        <v>377</v>
      </c>
      <c r="D149" s="190" t="s">
        <v>91</v>
      </c>
      <c r="E149" s="82"/>
      <c r="F149" s="83"/>
      <c r="G149" s="84">
        <f t="shared" ref="G149" si="87">E149*F149</f>
        <v>0</v>
      </c>
      <c r="H149" s="82"/>
      <c r="I149" s="83"/>
      <c r="J149" s="84">
        <f t="shared" ref="J149" si="88">H149*I149</f>
        <v>0</v>
      </c>
      <c r="K149" s="226">
        <v>2</v>
      </c>
      <c r="L149" s="224">
        <v>200</v>
      </c>
      <c r="M149" s="230">
        <f t="shared" si="66"/>
        <v>400</v>
      </c>
      <c r="N149" s="226">
        <v>2</v>
      </c>
      <c r="O149" s="224">
        <v>200</v>
      </c>
      <c r="P149" s="230">
        <f t="shared" si="67"/>
        <v>400</v>
      </c>
      <c r="Q149" s="270">
        <f t="shared" si="70"/>
        <v>400</v>
      </c>
      <c r="R149" s="271">
        <f t="shared" si="71"/>
        <v>400</v>
      </c>
      <c r="S149" s="272">
        <f t="shared" si="72"/>
        <v>0</v>
      </c>
      <c r="T149" s="85"/>
      <c r="U149" s="4"/>
      <c r="V149" s="4"/>
      <c r="W149" s="4"/>
      <c r="X149" s="4"/>
      <c r="Y149" s="4"/>
      <c r="Z149" s="4"/>
      <c r="AA149" s="4"/>
      <c r="AB149" s="4"/>
      <c r="AC149" s="4"/>
      <c r="AD149" s="4"/>
      <c r="AE149" s="4"/>
      <c r="AF149" s="4"/>
      <c r="AG149" s="4"/>
      <c r="AH149" s="4"/>
      <c r="AI149" s="4"/>
      <c r="AJ149" s="4"/>
      <c r="AK149" s="4"/>
      <c r="AL149" s="4"/>
    </row>
    <row r="150" spans="1:38" ht="30" customHeight="1" thickBot="1" x14ac:dyDescent="0.3">
      <c r="A150" s="78" t="s">
        <v>37</v>
      </c>
      <c r="B150" s="189" t="s">
        <v>242</v>
      </c>
      <c r="C150" s="221" t="s">
        <v>381</v>
      </c>
      <c r="D150" s="190" t="s">
        <v>91</v>
      </c>
      <c r="E150" s="82"/>
      <c r="F150" s="83"/>
      <c r="G150" s="84">
        <f t="shared" si="68"/>
        <v>0</v>
      </c>
      <c r="H150" s="82"/>
      <c r="I150" s="83"/>
      <c r="J150" s="84">
        <f t="shared" si="69"/>
        <v>0</v>
      </c>
      <c r="K150" s="226">
        <v>10</v>
      </c>
      <c r="L150" s="224">
        <v>75</v>
      </c>
      <c r="M150" s="230">
        <f t="shared" si="66"/>
        <v>750</v>
      </c>
      <c r="N150" s="226">
        <v>10</v>
      </c>
      <c r="O150" s="224">
        <v>75</v>
      </c>
      <c r="P150" s="230">
        <f t="shared" si="67"/>
        <v>750</v>
      </c>
      <c r="Q150" s="270">
        <f t="shared" si="70"/>
        <v>750</v>
      </c>
      <c r="R150" s="271">
        <f t="shared" si="71"/>
        <v>750</v>
      </c>
      <c r="S150" s="272">
        <f t="shared" si="72"/>
        <v>0</v>
      </c>
      <c r="T150" s="85"/>
      <c r="U150" s="4"/>
      <c r="V150" s="4"/>
      <c r="W150" s="4"/>
      <c r="X150" s="4"/>
      <c r="Y150" s="4"/>
      <c r="Z150" s="4"/>
      <c r="AA150" s="4"/>
      <c r="AB150" s="4"/>
      <c r="AC150" s="4"/>
      <c r="AD150" s="4"/>
      <c r="AE150" s="4"/>
      <c r="AF150" s="4"/>
      <c r="AG150" s="4"/>
      <c r="AH150" s="4"/>
      <c r="AI150" s="4"/>
      <c r="AJ150" s="4"/>
      <c r="AK150" s="4"/>
      <c r="AL150" s="4"/>
    </row>
    <row r="151" spans="1:38" ht="30" customHeight="1" thickBot="1" x14ac:dyDescent="0.3">
      <c r="A151" s="86" t="s">
        <v>37</v>
      </c>
      <c r="B151" s="189" t="s">
        <v>230</v>
      </c>
      <c r="C151" s="221" t="s">
        <v>380</v>
      </c>
      <c r="D151" s="190" t="s">
        <v>91</v>
      </c>
      <c r="E151" s="82"/>
      <c r="F151" s="83"/>
      <c r="G151" s="84">
        <f t="shared" si="68"/>
        <v>0</v>
      </c>
      <c r="H151" s="82"/>
      <c r="I151" s="83"/>
      <c r="J151" s="84">
        <f t="shared" si="69"/>
        <v>0</v>
      </c>
      <c r="K151" s="226">
        <v>2</v>
      </c>
      <c r="L151" s="224">
        <v>160</v>
      </c>
      <c r="M151" s="230">
        <f t="shared" si="66"/>
        <v>320</v>
      </c>
      <c r="N151" s="226">
        <v>2</v>
      </c>
      <c r="O151" s="224">
        <v>160</v>
      </c>
      <c r="P151" s="230">
        <f t="shared" si="67"/>
        <v>320</v>
      </c>
      <c r="Q151" s="270">
        <f t="shared" si="70"/>
        <v>320</v>
      </c>
      <c r="R151" s="271">
        <f t="shared" si="71"/>
        <v>320</v>
      </c>
      <c r="S151" s="272">
        <f t="shared" si="72"/>
        <v>0</v>
      </c>
      <c r="T151" s="85"/>
      <c r="U151" s="4"/>
      <c r="V151" s="4"/>
      <c r="W151" s="4"/>
      <c r="X151" s="4"/>
      <c r="Y151" s="4"/>
      <c r="Z151" s="4"/>
      <c r="AA151" s="4"/>
      <c r="AB151" s="4"/>
      <c r="AC151" s="4"/>
      <c r="AD151" s="4"/>
      <c r="AE151" s="4"/>
      <c r="AF151" s="4"/>
      <c r="AG151" s="4"/>
      <c r="AH151" s="4"/>
      <c r="AI151" s="4"/>
      <c r="AJ151" s="4"/>
      <c r="AK151" s="4"/>
      <c r="AL151" s="4"/>
    </row>
    <row r="152" spans="1:38" ht="112.2" customHeight="1" thickBot="1" x14ac:dyDescent="0.3">
      <c r="A152" s="86" t="s">
        <v>37</v>
      </c>
      <c r="B152" s="189" t="s">
        <v>231</v>
      </c>
      <c r="C152" s="221" t="s">
        <v>379</v>
      </c>
      <c r="D152" s="190" t="s">
        <v>91</v>
      </c>
      <c r="E152" s="82"/>
      <c r="F152" s="83"/>
      <c r="G152" s="84">
        <f t="shared" ref="G152" si="89">E152*F152</f>
        <v>0</v>
      </c>
      <c r="H152" s="82"/>
      <c r="I152" s="83"/>
      <c r="J152" s="84">
        <f t="shared" ref="J152" si="90">H152*I152</f>
        <v>0</v>
      </c>
      <c r="K152" s="226">
        <v>6</v>
      </c>
      <c r="L152" s="224">
        <v>95</v>
      </c>
      <c r="M152" s="230">
        <f t="shared" si="66"/>
        <v>570</v>
      </c>
      <c r="N152" s="226">
        <v>5</v>
      </c>
      <c r="O152" s="224">
        <v>95</v>
      </c>
      <c r="P152" s="230">
        <f t="shared" si="67"/>
        <v>475</v>
      </c>
      <c r="Q152" s="270">
        <f t="shared" si="70"/>
        <v>570</v>
      </c>
      <c r="R152" s="271">
        <f t="shared" si="71"/>
        <v>475</v>
      </c>
      <c r="S152" s="272">
        <f t="shared" si="72"/>
        <v>95</v>
      </c>
      <c r="T152" s="247" t="s">
        <v>289</v>
      </c>
      <c r="U152" s="4"/>
      <c r="V152" s="4"/>
      <c r="W152" s="4"/>
      <c r="X152" s="4"/>
      <c r="Y152" s="4"/>
      <c r="Z152" s="4"/>
      <c r="AA152" s="4"/>
      <c r="AB152" s="4"/>
      <c r="AC152" s="4"/>
      <c r="AD152" s="4"/>
      <c r="AE152" s="4"/>
      <c r="AF152" s="4"/>
      <c r="AG152" s="4"/>
      <c r="AH152" s="4"/>
      <c r="AI152" s="4"/>
      <c r="AJ152" s="4"/>
      <c r="AK152" s="4"/>
      <c r="AL152" s="4"/>
    </row>
    <row r="153" spans="1:38" ht="30" customHeight="1" thickBot="1" x14ac:dyDescent="0.3">
      <c r="A153" s="78" t="s">
        <v>37</v>
      </c>
      <c r="B153" s="189" t="s">
        <v>232</v>
      </c>
      <c r="C153" s="221" t="s">
        <v>378</v>
      </c>
      <c r="D153" s="190" t="s">
        <v>91</v>
      </c>
      <c r="E153" s="82"/>
      <c r="F153" s="83"/>
      <c r="G153" s="84">
        <f t="shared" si="68"/>
        <v>0</v>
      </c>
      <c r="H153" s="82"/>
      <c r="I153" s="83"/>
      <c r="J153" s="84">
        <f t="shared" si="69"/>
        <v>0</v>
      </c>
      <c r="K153" s="226">
        <v>10</v>
      </c>
      <c r="L153" s="224">
        <v>95</v>
      </c>
      <c r="M153" s="230">
        <f t="shared" si="66"/>
        <v>950</v>
      </c>
      <c r="N153" s="226">
        <v>10</v>
      </c>
      <c r="O153" s="224">
        <v>95</v>
      </c>
      <c r="P153" s="230">
        <f t="shared" si="67"/>
        <v>950</v>
      </c>
      <c r="Q153" s="270">
        <f t="shared" si="70"/>
        <v>950</v>
      </c>
      <c r="R153" s="271">
        <f t="shared" si="71"/>
        <v>950</v>
      </c>
      <c r="S153" s="272">
        <f t="shared" si="72"/>
        <v>0</v>
      </c>
      <c r="T153" s="85"/>
      <c r="U153" s="4"/>
      <c r="V153" s="4"/>
      <c r="W153" s="4"/>
      <c r="X153" s="4"/>
      <c r="Y153" s="4"/>
      <c r="Z153" s="4"/>
      <c r="AA153" s="4"/>
      <c r="AB153" s="4"/>
      <c r="AC153" s="4"/>
      <c r="AD153" s="4"/>
      <c r="AE153" s="4"/>
      <c r="AF153" s="4"/>
      <c r="AG153" s="4"/>
      <c r="AH153" s="4"/>
      <c r="AI153" s="4"/>
      <c r="AJ153" s="4"/>
      <c r="AK153" s="4"/>
      <c r="AL153" s="4"/>
    </row>
    <row r="154" spans="1:38" ht="30" customHeight="1" thickBot="1" x14ac:dyDescent="0.3">
      <c r="A154" s="86" t="s">
        <v>37</v>
      </c>
      <c r="B154" s="189" t="s">
        <v>233</v>
      </c>
      <c r="C154" s="221" t="s">
        <v>383</v>
      </c>
      <c r="D154" s="190" t="s">
        <v>91</v>
      </c>
      <c r="E154" s="82"/>
      <c r="F154" s="83"/>
      <c r="G154" s="84">
        <f t="shared" si="68"/>
        <v>0</v>
      </c>
      <c r="H154" s="82"/>
      <c r="I154" s="83"/>
      <c r="J154" s="84">
        <f t="shared" si="69"/>
        <v>0</v>
      </c>
      <c r="K154" s="226">
        <v>10</v>
      </c>
      <c r="L154" s="224">
        <v>95</v>
      </c>
      <c r="M154" s="230">
        <f t="shared" si="66"/>
        <v>950</v>
      </c>
      <c r="N154" s="226">
        <v>10</v>
      </c>
      <c r="O154" s="224">
        <v>95</v>
      </c>
      <c r="P154" s="230">
        <f t="shared" si="67"/>
        <v>950</v>
      </c>
      <c r="Q154" s="270">
        <f t="shared" si="70"/>
        <v>950</v>
      </c>
      <c r="R154" s="271">
        <f t="shared" si="71"/>
        <v>950</v>
      </c>
      <c r="S154" s="272">
        <f t="shared" si="72"/>
        <v>0</v>
      </c>
      <c r="T154" s="85"/>
      <c r="U154" s="4"/>
      <c r="V154" s="4"/>
      <c r="W154" s="4"/>
      <c r="X154" s="4"/>
      <c r="Y154" s="4"/>
      <c r="Z154" s="4"/>
      <c r="AA154" s="4"/>
      <c r="AB154" s="4"/>
      <c r="AC154" s="4"/>
      <c r="AD154" s="4"/>
      <c r="AE154" s="4"/>
      <c r="AF154" s="4"/>
      <c r="AG154" s="4"/>
      <c r="AH154" s="4"/>
      <c r="AI154" s="4"/>
      <c r="AJ154" s="4"/>
      <c r="AK154" s="4"/>
      <c r="AL154" s="4"/>
    </row>
    <row r="155" spans="1:38" ht="123.6" customHeight="1" thickBot="1" x14ac:dyDescent="0.3">
      <c r="A155" s="86" t="s">
        <v>37</v>
      </c>
      <c r="B155" s="189" t="s">
        <v>234</v>
      </c>
      <c r="C155" s="221" t="s">
        <v>384</v>
      </c>
      <c r="D155" s="190" t="s">
        <v>91</v>
      </c>
      <c r="E155" s="82"/>
      <c r="F155" s="83"/>
      <c r="G155" s="84">
        <f t="shared" ref="G155" si="91">E155*F155</f>
        <v>0</v>
      </c>
      <c r="H155" s="82"/>
      <c r="I155" s="83"/>
      <c r="J155" s="84">
        <f t="shared" ref="J155" si="92">H155*I155</f>
        <v>0</v>
      </c>
      <c r="K155" s="226">
        <v>20</v>
      </c>
      <c r="L155" s="224">
        <v>250</v>
      </c>
      <c r="M155" s="230">
        <f t="shared" si="66"/>
        <v>5000</v>
      </c>
      <c r="N155" s="226">
        <v>21</v>
      </c>
      <c r="O155" s="224">
        <v>150</v>
      </c>
      <c r="P155" s="230">
        <f t="shared" si="67"/>
        <v>3150</v>
      </c>
      <c r="Q155" s="270">
        <f t="shared" si="70"/>
        <v>5000</v>
      </c>
      <c r="R155" s="271">
        <f t="shared" si="71"/>
        <v>3150</v>
      </c>
      <c r="S155" s="272">
        <f t="shared" si="72"/>
        <v>1850</v>
      </c>
      <c r="T155" s="247" t="s">
        <v>290</v>
      </c>
      <c r="U155" s="4"/>
      <c r="V155" s="4"/>
      <c r="W155" s="4"/>
      <c r="X155" s="4"/>
      <c r="Y155" s="4"/>
      <c r="Z155" s="4"/>
      <c r="AA155" s="4"/>
      <c r="AB155" s="4"/>
      <c r="AC155" s="4"/>
      <c r="AD155" s="4"/>
      <c r="AE155" s="4"/>
      <c r="AF155" s="4"/>
      <c r="AG155" s="4"/>
      <c r="AH155" s="4"/>
      <c r="AI155" s="4"/>
      <c r="AJ155" s="4"/>
      <c r="AK155" s="4"/>
      <c r="AL155" s="4"/>
    </row>
    <row r="156" spans="1:38" ht="30" customHeight="1" thickBot="1" x14ac:dyDescent="0.3">
      <c r="A156" s="78" t="s">
        <v>37</v>
      </c>
      <c r="B156" s="189" t="s">
        <v>235</v>
      </c>
      <c r="C156" s="221" t="s">
        <v>385</v>
      </c>
      <c r="D156" s="190" t="s">
        <v>91</v>
      </c>
      <c r="E156" s="82"/>
      <c r="F156" s="83"/>
      <c r="G156" s="84">
        <f t="shared" si="68"/>
        <v>0</v>
      </c>
      <c r="H156" s="82"/>
      <c r="I156" s="83"/>
      <c r="J156" s="84">
        <f t="shared" si="69"/>
        <v>0</v>
      </c>
      <c r="K156" s="226">
        <v>10</v>
      </c>
      <c r="L156" s="224">
        <v>150</v>
      </c>
      <c r="M156" s="230">
        <f t="shared" si="66"/>
        <v>1500</v>
      </c>
      <c r="N156" s="226">
        <v>10</v>
      </c>
      <c r="O156" s="224">
        <v>150</v>
      </c>
      <c r="P156" s="230">
        <f t="shared" si="67"/>
        <v>1500</v>
      </c>
      <c r="Q156" s="270">
        <f t="shared" si="70"/>
        <v>1500</v>
      </c>
      <c r="R156" s="271">
        <f t="shared" si="71"/>
        <v>1500</v>
      </c>
      <c r="S156" s="272">
        <f t="shared" si="72"/>
        <v>0</v>
      </c>
      <c r="T156" s="85"/>
      <c r="U156" s="4"/>
      <c r="V156" s="4"/>
      <c r="W156" s="4"/>
      <c r="X156" s="4"/>
      <c r="Y156" s="4"/>
      <c r="Z156" s="4"/>
      <c r="AA156" s="4"/>
      <c r="AB156" s="4"/>
      <c r="AC156" s="4"/>
      <c r="AD156" s="4"/>
      <c r="AE156" s="4"/>
      <c r="AF156" s="4"/>
      <c r="AG156" s="4"/>
      <c r="AH156" s="4"/>
      <c r="AI156" s="4"/>
      <c r="AJ156" s="4"/>
      <c r="AK156" s="4"/>
      <c r="AL156" s="4"/>
    </row>
    <row r="157" spans="1:38" ht="150" customHeight="1" thickBot="1" x14ac:dyDescent="0.3">
      <c r="A157" s="86" t="s">
        <v>37</v>
      </c>
      <c r="B157" s="189" t="s">
        <v>236</v>
      </c>
      <c r="C157" s="221" t="s">
        <v>443</v>
      </c>
      <c r="D157" s="190" t="s">
        <v>156</v>
      </c>
      <c r="E157" s="82"/>
      <c r="F157" s="83"/>
      <c r="G157" s="84">
        <f t="shared" si="68"/>
        <v>0</v>
      </c>
      <c r="H157" s="82"/>
      <c r="I157" s="83"/>
      <c r="J157" s="84">
        <f t="shared" si="69"/>
        <v>0</v>
      </c>
      <c r="K157" s="226">
        <v>62</v>
      </c>
      <c r="L157" s="224">
        <v>83</v>
      </c>
      <c r="M157" s="230">
        <f t="shared" si="66"/>
        <v>5146</v>
      </c>
      <c r="N157" s="226">
        <v>100</v>
      </c>
      <c r="O157" s="224">
        <v>90</v>
      </c>
      <c r="P157" s="230">
        <f t="shared" si="67"/>
        <v>9000</v>
      </c>
      <c r="Q157" s="270">
        <f t="shared" si="70"/>
        <v>5146</v>
      </c>
      <c r="R157" s="271">
        <f t="shared" si="71"/>
        <v>9000</v>
      </c>
      <c r="S157" s="272">
        <f t="shared" si="72"/>
        <v>-3854</v>
      </c>
      <c r="T157" s="247" t="s">
        <v>400</v>
      </c>
      <c r="U157" s="4"/>
      <c r="V157" s="4"/>
      <c r="W157" s="4"/>
      <c r="X157" s="4"/>
      <c r="Y157" s="4"/>
      <c r="Z157" s="4"/>
      <c r="AA157" s="4"/>
      <c r="AB157" s="4"/>
      <c r="AC157" s="4"/>
      <c r="AD157" s="4"/>
      <c r="AE157" s="4"/>
      <c r="AF157" s="4"/>
      <c r="AG157" s="4"/>
      <c r="AH157" s="4"/>
      <c r="AI157" s="4"/>
      <c r="AJ157" s="4"/>
      <c r="AK157" s="4"/>
      <c r="AL157" s="4"/>
    </row>
    <row r="158" spans="1:38" ht="197.4" customHeight="1" thickBot="1" x14ac:dyDescent="0.3">
      <c r="A158" s="86" t="s">
        <v>37</v>
      </c>
      <c r="B158" s="189" t="s">
        <v>237</v>
      </c>
      <c r="C158" s="221" t="s">
        <v>401</v>
      </c>
      <c r="D158" s="190" t="s">
        <v>91</v>
      </c>
      <c r="E158" s="82"/>
      <c r="F158" s="83"/>
      <c r="G158" s="84">
        <f t="shared" ref="G158" si="93">E158*F158</f>
        <v>0</v>
      </c>
      <c r="H158" s="82"/>
      <c r="I158" s="83"/>
      <c r="J158" s="84">
        <f t="shared" ref="J158" si="94">H158*I158</f>
        <v>0</v>
      </c>
      <c r="K158" s="226">
        <v>110</v>
      </c>
      <c r="L158" s="224">
        <v>70</v>
      </c>
      <c r="M158" s="230">
        <f t="shared" si="66"/>
        <v>7700</v>
      </c>
      <c r="N158" s="226">
        <v>135</v>
      </c>
      <c r="O158" s="224">
        <v>140</v>
      </c>
      <c r="P158" s="230">
        <f t="shared" si="67"/>
        <v>18900</v>
      </c>
      <c r="Q158" s="270">
        <f t="shared" si="70"/>
        <v>7700</v>
      </c>
      <c r="R158" s="271">
        <f t="shared" si="71"/>
        <v>18900</v>
      </c>
      <c r="S158" s="272">
        <f t="shared" si="72"/>
        <v>-11200</v>
      </c>
      <c r="T158" s="247" t="s">
        <v>402</v>
      </c>
      <c r="U158" s="4"/>
      <c r="V158" s="4"/>
      <c r="W158" s="4"/>
      <c r="X158" s="4"/>
      <c r="Y158" s="4"/>
      <c r="Z158" s="4"/>
      <c r="AA158" s="4"/>
      <c r="AB158" s="4"/>
      <c r="AC158" s="4"/>
      <c r="AD158" s="4"/>
      <c r="AE158" s="4"/>
      <c r="AF158" s="4"/>
      <c r="AG158" s="4"/>
      <c r="AH158" s="4"/>
      <c r="AI158" s="4"/>
      <c r="AJ158" s="4"/>
      <c r="AK158" s="4"/>
      <c r="AL158" s="4"/>
    </row>
    <row r="159" spans="1:38" ht="114.6" customHeight="1" thickBot="1" x14ac:dyDescent="0.3">
      <c r="A159" s="78" t="s">
        <v>37</v>
      </c>
      <c r="B159" s="189" t="s">
        <v>238</v>
      </c>
      <c r="C159" s="197" t="s">
        <v>243</v>
      </c>
      <c r="D159" s="190" t="s">
        <v>91</v>
      </c>
      <c r="E159" s="82"/>
      <c r="F159" s="83"/>
      <c r="G159" s="84">
        <f t="shared" si="68"/>
        <v>0</v>
      </c>
      <c r="H159" s="82"/>
      <c r="I159" s="83"/>
      <c r="J159" s="84">
        <f t="shared" si="69"/>
        <v>0</v>
      </c>
      <c r="K159" s="226">
        <v>2</v>
      </c>
      <c r="L159" s="224">
        <v>90</v>
      </c>
      <c r="M159" s="230">
        <f t="shared" si="66"/>
        <v>180</v>
      </c>
      <c r="N159" s="226">
        <v>0</v>
      </c>
      <c r="O159" s="224">
        <v>0</v>
      </c>
      <c r="P159" s="230">
        <f t="shared" si="67"/>
        <v>0</v>
      </c>
      <c r="Q159" s="270">
        <f t="shared" si="70"/>
        <v>180</v>
      </c>
      <c r="R159" s="271">
        <f t="shared" si="71"/>
        <v>0</v>
      </c>
      <c r="S159" s="272">
        <f t="shared" si="72"/>
        <v>180</v>
      </c>
      <c r="T159" s="247" t="s">
        <v>404</v>
      </c>
      <c r="U159" s="4"/>
      <c r="V159" s="4"/>
      <c r="W159" s="4"/>
      <c r="X159" s="4"/>
      <c r="Y159" s="4"/>
      <c r="Z159" s="4"/>
      <c r="AA159" s="4"/>
      <c r="AB159" s="4"/>
      <c r="AC159" s="4"/>
      <c r="AD159" s="4"/>
      <c r="AE159" s="4"/>
      <c r="AF159" s="4"/>
      <c r="AG159" s="4"/>
      <c r="AH159" s="4"/>
      <c r="AI159" s="4"/>
      <c r="AJ159" s="4"/>
      <c r="AK159" s="4"/>
      <c r="AL159" s="4"/>
    </row>
    <row r="160" spans="1:38" ht="115.2" customHeight="1" thickBot="1" x14ac:dyDescent="0.3">
      <c r="A160" s="86" t="s">
        <v>37</v>
      </c>
      <c r="B160" s="189" t="s">
        <v>239</v>
      </c>
      <c r="C160" s="197" t="s">
        <v>244</v>
      </c>
      <c r="D160" s="190" t="s">
        <v>91</v>
      </c>
      <c r="E160" s="82"/>
      <c r="F160" s="83"/>
      <c r="G160" s="84">
        <f t="shared" si="68"/>
        <v>0</v>
      </c>
      <c r="H160" s="82"/>
      <c r="I160" s="83"/>
      <c r="J160" s="84">
        <f t="shared" si="69"/>
        <v>0</v>
      </c>
      <c r="K160" s="226">
        <v>4</v>
      </c>
      <c r="L160" s="224">
        <v>1900</v>
      </c>
      <c r="M160" s="230">
        <f t="shared" si="66"/>
        <v>7600</v>
      </c>
      <c r="N160" s="226">
        <v>0</v>
      </c>
      <c r="O160" s="224">
        <v>0</v>
      </c>
      <c r="P160" s="230">
        <f t="shared" si="67"/>
        <v>0</v>
      </c>
      <c r="Q160" s="270">
        <f t="shared" si="70"/>
        <v>7600</v>
      </c>
      <c r="R160" s="271">
        <f t="shared" si="71"/>
        <v>0</v>
      </c>
      <c r="S160" s="272">
        <f t="shared" si="72"/>
        <v>7600</v>
      </c>
      <c r="T160" s="247" t="s">
        <v>403</v>
      </c>
      <c r="U160" s="4"/>
      <c r="V160" s="4"/>
      <c r="W160" s="4"/>
      <c r="X160" s="4"/>
      <c r="Y160" s="4"/>
      <c r="Z160" s="4"/>
      <c r="AA160" s="4"/>
      <c r="AB160" s="4"/>
      <c r="AC160" s="4"/>
      <c r="AD160" s="4"/>
      <c r="AE160" s="4"/>
      <c r="AF160" s="4"/>
      <c r="AG160" s="4"/>
      <c r="AH160" s="4"/>
      <c r="AI160" s="4"/>
      <c r="AJ160" s="4"/>
      <c r="AK160" s="4"/>
      <c r="AL160" s="4"/>
    </row>
    <row r="161" spans="1:38" ht="114" customHeight="1" thickBot="1" x14ac:dyDescent="0.3">
      <c r="A161" s="78" t="s">
        <v>37</v>
      </c>
      <c r="B161" s="189" t="s">
        <v>240</v>
      </c>
      <c r="C161" s="221" t="s">
        <v>386</v>
      </c>
      <c r="D161" s="190" t="s">
        <v>91</v>
      </c>
      <c r="E161" s="82"/>
      <c r="F161" s="83"/>
      <c r="G161" s="84">
        <f t="shared" si="68"/>
        <v>0</v>
      </c>
      <c r="H161" s="82"/>
      <c r="I161" s="83"/>
      <c r="J161" s="84">
        <f t="shared" si="69"/>
        <v>0</v>
      </c>
      <c r="K161" s="226">
        <v>122</v>
      </c>
      <c r="L161" s="224">
        <v>400</v>
      </c>
      <c r="M161" s="230">
        <f t="shared" si="66"/>
        <v>48800</v>
      </c>
      <c r="N161" s="226">
        <v>124</v>
      </c>
      <c r="O161" s="277">
        <v>402</v>
      </c>
      <c r="P161" s="230">
        <f t="shared" si="67"/>
        <v>49848</v>
      </c>
      <c r="Q161" s="270">
        <f t="shared" si="70"/>
        <v>48800</v>
      </c>
      <c r="R161" s="271">
        <f t="shared" si="71"/>
        <v>49848</v>
      </c>
      <c r="S161" s="272">
        <f t="shared" si="72"/>
        <v>-1048</v>
      </c>
      <c r="T161" s="247" t="s">
        <v>405</v>
      </c>
      <c r="U161" s="4"/>
      <c r="V161" s="4"/>
      <c r="W161" s="4"/>
      <c r="X161" s="4"/>
      <c r="Y161" s="4"/>
      <c r="Z161" s="4"/>
      <c r="AA161" s="4"/>
      <c r="AB161" s="4"/>
      <c r="AC161" s="4"/>
      <c r="AD161" s="4"/>
      <c r="AE161" s="4"/>
      <c r="AF161" s="4"/>
      <c r="AG161" s="4"/>
      <c r="AH161" s="4"/>
      <c r="AI161" s="4"/>
      <c r="AJ161" s="4"/>
      <c r="AK161" s="4"/>
      <c r="AL161" s="4"/>
    </row>
    <row r="162" spans="1:38" ht="81" customHeight="1" thickBot="1" x14ac:dyDescent="0.3">
      <c r="A162" s="86" t="s">
        <v>37</v>
      </c>
      <c r="B162" s="189" t="s">
        <v>241</v>
      </c>
      <c r="C162" s="197" t="s">
        <v>245</v>
      </c>
      <c r="D162" s="190" t="s">
        <v>91</v>
      </c>
      <c r="E162" s="82"/>
      <c r="F162" s="83"/>
      <c r="G162" s="84">
        <f t="shared" si="68"/>
        <v>0</v>
      </c>
      <c r="H162" s="82"/>
      <c r="I162" s="83"/>
      <c r="J162" s="84">
        <f t="shared" si="69"/>
        <v>0</v>
      </c>
      <c r="K162" s="226">
        <v>80</v>
      </c>
      <c r="L162" s="277">
        <v>55.2</v>
      </c>
      <c r="M162" s="230">
        <f t="shared" ref="M162" si="95">K162*L162</f>
        <v>4416</v>
      </c>
      <c r="N162" s="278">
        <v>0</v>
      </c>
      <c r="O162" s="277">
        <v>0</v>
      </c>
      <c r="P162" s="230">
        <f t="shared" si="67"/>
        <v>0</v>
      </c>
      <c r="Q162" s="270">
        <f t="shared" si="70"/>
        <v>4416</v>
      </c>
      <c r="R162" s="271">
        <f t="shared" si="71"/>
        <v>0</v>
      </c>
      <c r="S162" s="272">
        <f t="shared" si="72"/>
        <v>4416</v>
      </c>
      <c r="T162" s="247" t="s">
        <v>437</v>
      </c>
      <c r="U162" s="4"/>
      <c r="V162" s="4"/>
      <c r="W162" s="4"/>
      <c r="X162" s="4"/>
      <c r="Y162" s="4"/>
      <c r="Z162" s="4"/>
      <c r="AA162" s="4"/>
      <c r="AB162" s="4"/>
      <c r="AC162" s="4"/>
      <c r="AD162" s="4"/>
      <c r="AE162" s="4"/>
      <c r="AF162" s="4"/>
      <c r="AG162" s="4"/>
      <c r="AH162" s="4"/>
      <c r="AI162" s="4"/>
      <c r="AJ162" s="4"/>
      <c r="AK162" s="4"/>
      <c r="AL162" s="4"/>
    </row>
    <row r="163" spans="1:38" ht="154.80000000000001" customHeight="1" thickBot="1" x14ac:dyDescent="0.3">
      <c r="A163" s="88" t="s">
        <v>37</v>
      </c>
      <c r="B163" s="189" t="s">
        <v>242</v>
      </c>
      <c r="C163" s="221" t="s">
        <v>387</v>
      </c>
      <c r="D163" s="190" t="s">
        <v>91</v>
      </c>
      <c r="E163" s="92"/>
      <c r="F163" s="93"/>
      <c r="G163" s="94">
        <f t="shared" si="68"/>
        <v>0</v>
      </c>
      <c r="H163" s="92"/>
      <c r="I163" s="93"/>
      <c r="J163" s="94">
        <f t="shared" si="69"/>
        <v>0</v>
      </c>
      <c r="K163" s="279">
        <v>8</v>
      </c>
      <c r="L163" s="280">
        <v>250</v>
      </c>
      <c r="M163" s="281">
        <f t="shared" ref="M163" si="96">K163*L163</f>
        <v>2000</v>
      </c>
      <c r="N163" s="279">
        <v>72</v>
      </c>
      <c r="O163" s="280">
        <v>28</v>
      </c>
      <c r="P163" s="229">
        <f>N163*O163</f>
        <v>2016</v>
      </c>
      <c r="Q163" s="270">
        <f t="shared" si="70"/>
        <v>2000</v>
      </c>
      <c r="R163" s="271">
        <f t="shared" si="71"/>
        <v>2016</v>
      </c>
      <c r="S163" s="272">
        <f t="shared" si="72"/>
        <v>-16</v>
      </c>
      <c r="T163" s="250" t="s">
        <v>438</v>
      </c>
      <c r="U163" s="4"/>
      <c r="V163" s="4"/>
      <c r="W163" s="4"/>
      <c r="X163" s="4"/>
      <c r="Y163" s="4"/>
      <c r="Z163" s="4"/>
      <c r="AA163" s="4"/>
      <c r="AB163" s="4"/>
      <c r="AC163" s="4"/>
      <c r="AD163" s="4"/>
      <c r="AE163" s="4"/>
      <c r="AF163" s="4"/>
      <c r="AG163" s="4"/>
      <c r="AH163" s="4"/>
      <c r="AI163" s="4"/>
      <c r="AJ163" s="4"/>
      <c r="AK163" s="4"/>
      <c r="AL163" s="4"/>
    </row>
    <row r="164" spans="1:38" ht="30" customHeight="1" thickBot="1" x14ac:dyDescent="0.3">
      <c r="A164" s="96" t="s">
        <v>94</v>
      </c>
      <c r="B164" s="97"/>
      <c r="C164" s="98"/>
      <c r="D164" s="99"/>
      <c r="E164" s="100"/>
      <c r="F164" s="101"/>
      <c r="G164" s="102">
        <f>SUM(G60:G62)</f>
        <v>0</v>
      </c>
      <c r="H164" s="100"/>
      <c r="I164" s="101"/>
      <c r="J164" s="102">
        <f>SUM(J60:J62)</f>
        <v>0</v>
      </c>
      <c r="K164" s="100"/>
      <c r="L164" s="101"/>
      <c r="M164" s="178">
        <f>SUM(M60:M163)</f>
        <v>785476</v>
      </c>
      <c r="N164" s="176"/>
      <c r="O164" s="101"/>
      <c r="P164" s="178">
        <f>SUM(P60:P163)</f>
        <v>811859.4</v>
      </c>
      <c r="Q164" s="180">
        <f>SUM(Q60:Q163)</f>
        <v>785476</v>
      </c>
      <c r="R164" s="102">
        <f>SUM(R60:R163)</f>
        <v>811859.4</v>
      </c>
      <c r="S164" s="178">
        <f>SUM(S60:S163)</f>
        <v>-26383.4</v>
      </c>
      <c r="T164" s="181"/>
      <c r="U164" s="7"/>
      <c r="V164" s="7"/>
      <c r="W164" s="7"/>
      <c r="X164" s="7"/>
      <c r="Y164" s="7"/>
      <c r="Z164" s="7"/>
      <c r="AA164" s="7"/>
      <c r="AB164" s="7"/>
      <c r="AC164" s="7"/>
      <c r="AD164" s="7"/>
      <c r="AE164" s="7"/>
      <c r="AF164" s="7"/>
      <c r="AG164" s="7"/>
      <c r="AH164" s="7"/>
      <c r="AI164" s="7"/>
      <c r="AJ164" s="7"/>
      <c r="AK164" s="7"/>
      <c r="AL164" s="7"/>
    </row>
    <row r="165" spans="1:38" ht="42" customHeight="1" thickBot="1" x14ac:dyDescent="0.3">
      <c r="A165" s="71" t="s">
        <v>26</v>
      </c>
      <c r="B165" s="72" t="s">
        <v>95</v>
      </c>
      <c r="C165" s="108" t="s">
        <v>96</v>
      </c>
      <c r="D165" s="73"/>
      <c r="E165" s="74"/>
      <c r="F165" s="75"/>
      <c r="G165" s="104"/>
      <c r="H165" s="74"/>
      <c r="I165" s="75"/>
      <c r="J165" s="104"/>
      <c r="K165" s="74"/>
      <c r="L165" s="75"/>
      <c r="M165" s="104"/>
      <c r="N165" s="74"/>
      <c r="O165" s="75"/>
      <c r="P165" s="104"/>
      <c r="Q165" s="104"/>
      <c r="R165" s="104"/>
      <c r="S165" s="104"/>
      <c r="T165" s="77"/>
      <c r="U165" s="70"/>
      <c r="V165" s="70"/>
      <c r="W165" s="70"/>
      <c r="X165" s="70"/>
      <c r="Y165" s="70"/>
      <c r="Z165" s="70"/>
      <c r="AA165" s="70"/>
      <c r="AB165" s="70"/>
      <c r="AC165" s="70"/>
      <c r="AD165" s="70"/>
      <c r="AE165" s="70"/>
      <c r="AF165" s="70"/>
      <c r="AG165" s="70"/>
      <c r="AH165" s="70"/>
      <c r="AI165" s="70"/>
      <c r="AJ165" s="70"/>
      <c r="AK165" s="70"/>
      <c r="AL165" s="70"/>
    </row>
    <row r="166" spans="1:38" ht="30" customHeight="1" x14ac:dyDescent="0.25">
      <c r="A166" s="78" t="s">
        <v>37</v>
      </c>
      <c r="B166" s="105" t="s">
        <v>97</v>
      </c>
      <c r="C166" s="112" t="s">
        <v>98</v>
      </c>
      <c r="D166" s="81" t="s">
        <v>40</v>
      </c>
      <c r="E166" s="82"/>
      <c r="F166" s="83"/>
      <c r="G166" s="84">
        <f t="shared" ref="G166:G168" si="97">E166*F166</f>
        <v>0</v>
      </c>
      <c r="H166" s="82"/>
      <c r="I166" s="83"/>
      <c r="J166" s="84">
        <f t="shared" ref="J166:J168" si="98">H166*I166</f>
        <v>0</v>
      </c>
      <c r="K166" s="82"/>
      <c r="L166" s="83"/>
      <c r="M166" s="84">
        <f t="shared" ref="M166:M168" si="99">K166*L166</f>
        <v>0</v>
      </c>
      <c r="N166" s="82"/>
      <c r="O166" s="83"/>
      <c r="P166" s="84">
        <f t="shared" ref="P166:P168" si="100">N166*O166</f>
        <v>0</v>
      </c>
      <c r="Q166" s="84">
        <f t="shared" ref="Q166:Q168" si="101">G166+M166</f>
        <v>0</v>
      </c>
      <c r="R166" s="84">
        <f t="shared" ref="R166:R168" si="102">J166+P166</f>
        <v>0</v>
      </c>
      <c r="S166" s="84">
        <f t="shared" ref="S166:S168" si="103">Q166-R166</f>
        <v>0</v>
      </c>
      <c r="T166" s="85"/>
      <c r="U166" s="4"/>
      <c r="V166" s="4"/>
      <c r="W166" s="4"/>
      <c r="X166" s="4"/>
      <c r="Y166" s="4"/>
      <c r="Z166" s="4"/>
      <c r="AA166" s="4"/>
      <c r="AB166" s="4"/>
      <c r="AC166" s="4"/>
      <c r="AD166" s="4"/>
      <c r="AE166" s="4"/>
      <c r="AF166" s="4"/>
      <c r="AG166" s="4"/>
      <c r="AH166" s="4"/>
      <c r="AI166" s="4"/>
      <c r="AJ166" s="4"/>
      <c r="AK166" s="4"/>
      <c r="AL166" s="4"/>
    </row>
    <row r="167" spans="1:38" ht="30" customHeight="1" x14ac:dyDescent="0.25">
      <c r="A167" s="86" t="s">
        <v>37</v>
      </c>
      <c r="B167" s="87" t="s">
        <v>99</v>
      </c>
      <c r="C167" s="112" t="s">
        <v>100</v>
      </c>
      <c r="D167" s="81" t="s">
        <v>40</v>
      </c>
      <c r="E167" s="82"/>
      <c r="F167" s="83"/>
      <c r="G167" s="84">
        <f t="shared" si="97"/>
        <v>0</v>
      </c>
      <c r="H167" s="82"/>
      <c r="I167" s="83"/>
      <c r="J167" s="84">
        <f t="shared" si="98"/>
        <v>0</v>
      </c>
      <c r="K167" s="82"/>
      <c r="L167" s="83"/>
      <c r="M167" s="84">
        <f t="shared" si="99"/>
        <v>0</v>
      </c>
      <c r="N167" s="82"/>
      <c r="O167" s="83"/>
      <c r="P167" s="84">
        <f t="shared" si="100"/>
        <v>0</v>
      </c>
      <c r="Q167" s="84">
        <f t="shared" si="101"/>
        <v>0</v>
      </c>
      <c r="R167" s="84">
        <f t="shared" si="102"/>
        <v>0</v>
      </c>
      <c r="S167" s="84">
        <f t="shared" si="103"/>
        <v>0</v>
      </c>
      <c r="T167" s="85"/>
      <c r="U167" s="4"/>
      <c r="V167" s="4"/>
      <c r="W167" s="4"/>
      <c r="X167" s="4"/>
      <c r="Y167" s="4"/>
      <c r="Z167" s="4"/>
      <c r="AA167" s="4"/>
      <c r="AB167" s="4"/>
      <c r="AC167" s="4"/>
      <c r="AD167" s="4"/>
      <c r="AE167" s="4"/>
      <c r="AF167" s="4"/>
      <c r="AG167" s="4"/>
      <c r="AH167" s="4"/>
      <c r="AI167" s="4"/>
      <c r="AJ167" s="4"/>
      <c r="AK167" s="4"/>
      <c r="AL167" s="4"/>
    </row>
    <row r="168" spans="1:38" ht="30" customHeight="1" thickBot="1" x14ac:dyDescent="0.3">
      <c r="A168" s="88" t="s">
        <v>37</v>
      </c>
      <c r="B168" s="89" t="s">
        <v>101</v>
      </c>
      <c r="C168" s="113" t="s">
        <v>102</v>
      </c>
      <c r="D168" s="91" t="s">
        <v>40</v>
      </c>
      <c r="E168" s="92"/>
      <c r="F168" s="93"/>
      <c r="G168" s="94">
        <f t="shared" si="97"/>
        <v>0</v>
      </c>
      <c r="H168" s="92"/>
      <c r="I168" s="93"/>
      <c r="J168" s="94">
        <f t="shared" si="98"/>
        <v>0</v>
      </c>
      <c r="K168" s="92"/>
      <c r="L168" s="93"/>
      <c r="M168" s="94">
        <f t="shared" si="99"/>
        <v>0</v>
      </c>
      <c r="N168" s="92"/>
      <c r="O168" s="93"/>
      <c r="P168" s="94">
        <f t="shared" si="100"/>
        <v>0</v>
      </c>
      <c r="Q168" s="84">
        <f t="shared" si="101"/>
        <v>0</v>
      </c>
      <c r="R168" s="84">
        <f t="shared" si="102"/>
        <v>0</v>
      </c>
      <c r="S168" s="84">
        <f t="shared" si="103"/>
        <v>0</v>
      </c>
      <c r="T168" s="95"/>
      <c r="U168" s="4"/>
      <c r="V168" s="4"/>
      <c r="W168" s="4"/>
      <c r="X168" s="4"/>
      <c r="Y168" s="4"/>
      <c r="Z168" s="4"/>
      <c r="AA168" s="4"/>
      <c r="AB168" s="4"/>
      <c r="AC168" s="4"/>
      <c r="AD168" s="4"/>
      <c r="AE168" s="4"/>
      <c r="AF168" s="4"/>
      <c r="AG168" s="4"/>
      <c r="AH168" s="4"/>
      <c r="AI168" s="4"/>
      <c r="AJ168" s="4"/>
      <c r="AK168" s="4"/>
      <c r="AL168" s="4"/>
    </row>
    <row r="169" spans="1:38" ht="30" customHeight="1" thickBot="1" x14ac:dyDescent="0.3">
      <c r="A169" s="96" t="s">
        <v>103</v>
      </c>
      <c r="B169" s="97"/>
      <c r="C169" s="98"/>
      <c r="D169" s="99"/>
      <c r="E169" s="100"/>
      <c r="F169" s="101"/>
      <c r="G169" s="102">
        <f>SUM(G166:G168)</f>
        <v>0</v>
      </c>
      <c r="H169" s="100"/>
      <c r="I169" s="101"/>
      <c r="J169" s="102">
        <f>SUM(J166:J168)</f>
        <v>0</v>
      </c>
      <c r="K169" s="100"/>
      <c r="L169" s="101"/>
      <c r="M169" s="102">
        <f>SUM(M166:M168)</f>
        <v>0</v>
      </c>
      <c r="N169" s="100"/>
      <c r="O169" s="101"/>
      <c r="P169" s="102">
        <f t="shared" ref="P169:S169" si="104">SUM(P166:P168)</f>
        <v>0</v>
      </c>
      <c r="Q169" s="102">
        <f t="shared" si="104"/>
        <v>0</v>
      </c>
      <c r="R169" s="102">
        <f t="shared" si="104"/>
        <v>0</v>
      </c>
      <c r="S169" s="102">
        <f t="shared" si="104"/>
        <v>0</v>
      </c>
      <c r="T169" s="103"/>
      <c r="U169" s="7"/>
      <c r="V169" s="7"/>
      <c r="W169" s="7"/>
      <c r="X169" s="7"/>
      <c r="Y169" s="7"/>
      <c r="Z169" s="7"/>
      <c r="AA169" s="7"/>
      <c r="AB169" s="7"/>
      <c r="AC169" s="7"/>
      <c r="AD169" s="7"/>
      <c r="AE169" s="7"/>
      <c r="AF169" s="7"/>
      <c r="AG169" s="7"/>
      <c r="AH169" s="7"/>
      <c r="AI169" s="7"/>
      <c r="AJ169" s="7"/>
      <c r="AK169" s="7"/>
      <c r="AL169" s="7"/>
    </row>
    <row r="170" spans="1:38" ht="30" customHeight="1" thickBot="1" x14ac:dyDescent="0.3">
      <c r="A170" s="71" t="s">
        <v>26</v>
      </c>
      <c r="B170" s="72" t="s">
        <v>104</v>
      </c>
      <c r="C170" s="108" t="s">
        <v>105</v>
      </c>
      <c r="D170" s="73"/>
      <c r="E170" s="74"/>
      <c r="F170" s="75"/>
      <c r="G170" s="104"/>
      <c r="H170" s="74"/>
      <c r="I170" s="75"/>
      <c r="J170" s="104"/>
      <c r="K170" s="74"/>
      <c r="L170" s="75"/>
      <c r="M170" s="104"/>
      <c r="N170" s="74"/>
      <c r="O170" s="75"/>
      <c r="P170" s="104"/>
      <c r="Q170" s="104"/>
      <c r="R170" s="104"/>
      <c r="S170" s="104"/>
      <c r="T170" s="77"/>
      <c r="U170" s="70"/>
      <c r="V170" s="70"/>
      <c r="W170" s="70"/>
      <c r="X170" s="70"/>
      <c r="Y170" s="70"/>
      <c r="Z170" s="70"/>
      <c r="AA170" s="70"/>
      <c r="AB170" s="70"/>
      <c r="AC170" s="70"/>
      <c r="AD170" s="70"/>
      <c r="AE170" s="70"/>
      <c r="AF170" s="70"/>
      <c r="AG170" s="70"/>
      <c r="AH170" s="70"/>
      <c r="AI170" s="70"/>
      <c r="AJ170" s="70"/>
      <c r="AK170" s="70"/>
      <c r="AL170" s="70"/>
    </row>
    <row r="171" spans="1:38" ht="30" customHeight="1" x14ac:dyDescent="0.25">
      <c r="A171" s="78" t="s">
        <v>37</v>
      </c>
      <c r="B171" s="105" t="s">
        <v>106</v>
      </c>
      <c r="C171" s="107" t="s">
        <v>107</v>
      </c>
      <c r="D171" s="81"/>
      <c r="E171" s="82"/>
      <c r="F171" s="83"/>
      <c r="G171" s="84">
        <f t="shared" ref="G171:G173" si="105">E171*F171</f>
        <v>0</v>
      </c>
      <c r="H171" s="82"/>
      <c r="I171" s="83"/>
      <c r="J171" s="84">
        <f t="shared" ref="J171:J173" si="106">H171*I171</f>
        <v>0</v>
      </c>
      <c r="K171" s="82"/>
      <c r="L171" s="83"/>
      <c r="M171" s="84">
        <f t="shared" ref="M171:M173" si="107">K171*L171</f>
        <v>0</v>
      </c>
      <c r="N171" s="82"/>
      <c r="O171" s="83"/>
      <c r="P171" s="84">
        <f t="shared" ref="P171:P173" si="108">N171*O171</f>
        <v>0</v>
      </c>
      <c r="Q171" s="84">
        <f t="shared" ref="Q171:Q173" si="109">G171+M171</f>
        <v>0</v>
      </c>
      <c r="R171" s="84">
        <f t="shared" ref="R171:R173" si="110">J171+P171</f>
        <v>0</v>
      </c>
      <c r="S171" s="84">
        <f t="shared" ref="S171:S173" si="111">Q171-R171</f>
        <v>0</v>
      </c>
      <c r="T171" s="85"/>
      <c r="U171" s="4"/>
      <c r="V171" s="4"/>
      <c r="W171" s="4"/>
      <c r="X171" s="4"/>
      <c r="Y171" s="4"/>
      <c r="Z171" s="4"/>
      <c r="AA171" s="4"/>
      <c r="AB171" s="4"/>
      <c r="AC171" s="4"/>
      <c r="AD171" s="4"/>
      <c r="AE171" s="4"/>
      <c r="AF171" s="4"/>
      <c r="AG171" s="4"/>
      <c r="AH171" s="4"/>
      <c r="AI171" s="4"/>
      <c r="AJ171" s="4"/>
      <c r="AK171" s="4"/>
      <c r="AL171" s="4"/>
    </row>
    <row r="172" spans="1:38" ht="30" customHeight="1" x14ac:dyDescent="0.25">
      <c r="A172" s="78" t="s">
        <v>37</v>
      </c>
      <c r="B172" s="79" t="s">
        <v>108</v>
      </c>
      <c r="C172" s="107" t="s">
        <v>109</v>
      </c>
      <c r="D172" s="81"/>
      <c r="E172" s="82"/>
      <c r="F172" s="83"/>
      <c r="G172" s="84">
        <f t="shared" si="105"/>
        <v>0</v>
      </c>
      <c r="H172" s="82"/>
      <c r="I172" s="83"/>
      <c r="J172" s="84">
        <f t="shared" si="106"/>
        <v>0</v>
      </c>
      <c r="K172" s="82"/>
      <c r="L172" s="83"/>
      <c r="M172" s="84">
        <f t="shared" si="107"/>
        <v>0</v>
      </c>
      <c r="N172" s="82"/>
      <c r="O172" s="83"/>
      <c r="P172" s="84">
        <f t="shared" si="108"/>
        <v>0</v>
      </c>
      <c r="Q172" s="84">
        <f t="shared" si="109"/>
        <v>0</v>
      </c>
      <c r="R172" s="84">
        <f t="shared" si="110"/>
        <v>0</v>
      </c>
      <c r="S172" s="84">
        <f t="shared" si="111"/>
        <v>0</v>
      </c>
      <c r="T172" s="85"/>
      <c r="U172" s="4"/>
      <c r="V172" s="4"/>
      <c r="W172" s="4"/>
      <c r="X172" s="4"/>
      <c r="Y172" s="4"/>
      <c r="Z172" s="4"/>
      <c r="AA172" s="4"/>
      <c r="AB172" s="4"/>
      <c r="AC172" s="4"/>
      <c r="AD172" s="4"/>
      <c r="AE172" s="4"/>
      <c r="AF172" s="4"/>
      <c r="AG172" s="4"/>
      <c r="AH172" s="4"/>
      <c r="AI172" s="4"/>
      <c r="AJ172" s="4"/>
      <c r="AK172" s="4"/>
      <c r="AL172" s="4"/>
    </row>
    <row r="173" spans="1:38" ht="30" customHeight="1" thickBot="1" x14ac:dyDescent="0.3">
      <c r="A173" s="86" t="s">
        <v>37</v>
      </c>
      <c r="B173" s="87" t="s">
        <v>110</v>
      </c>
      <c r="C173" s="107" t="s">
        <v>111</v>
      </c>
      <c r="D173" s="81"/>
      <c r="E173" s="82"/>
      <c r="F173" s="83"/>
      <c r="G173" s="84">
        <f t="shared" si="105"/>
        <v>0</v>
      </c>
      <c r="H173" s="82"/>
      <c r="I173" s="83"/>
      <c r="J173" s="84">
        <f t="shared" si="106"/>
        <v>0</v>
      </c>
      <c r="K173" s="82"/>
      <c r="L173" s="83"/>
      <c r="M173" s="84">
        <f t="shared" si="107"/>
        <v>0</v>
      </c>
      <c r="N173" s="82"/>
      <c r="O173" s="83"/>
      <c r="P173" s="84">
        <f t="shared" si="108"/>
        <v>0</v>
      </c>
      <c r="Q173" s="84">
        <f t="shared" si="109"/>
        <v>0</v>
      </c>
      <c r="R173" s="84">
        <f t="shared" si="110"/>
        <v>0</v>
      </c>
      <c r="S173" s="84">
        <f t="shared" si="111"/>
        <v>0</v>
      </c>
      <c r="T173" s="85"/>
      <c r="U173" s="4"/>
      <c r="V173" s="4"/>
      <c r="W173" s="4"/>
      <c r="X173" s="4"/>
      <c r="Y173" s="4"/>
      <c r="Z173" s="4"/>
      <c r="AA173" s="4"/>
      <c r="AB173" s="4"/>
      <c r="AC173" s="4"/>
      <c r="AD173" s="4"/>
      <c r="AE173" s="4"/>
      <c r="AF173" s="4"/>
      <c r="AG173" s="4"/>
      <c r="AH173" s="4"/>
      <c r="AI173" s="4"/>
      <c r="AJ173" s="4"/>
      <c r="AK173" s="4"/>
      <c r="AL173" s="4"/>
    </row>
    <row r="174" spans="1:38" ht="30" customHeight="1" thickBot="1" x14ac:dyDescent="0.3">
      <c r="A174" s="111" t="s">
        <v>112</v>
      </c>
      <c r="B174" s="114"/>
      <c r="C174" s="98"/>
      <c r="D174" s="99"/>
      <c r="E174" s="100"/>
      <c r="F174" s="101"/>
      <c r="G174" s="102">
        <f>SUM(G171:G173)</f>
        <v>0</v>
      </c>
      <c r="H174" s="100"/>
      <c r="I174" s="101"/>
      <c r="J174" s="102">
        <f>SUM(J171:J173)</f>
        <v>0</v>
      </c>
      <c r="K174" s="100"/>
      <c r="L174" s="101"/>
      <c r="M174" s="102">
        <f>SUM(M171:M173)</f>
        <v>0</v>
      </c>
      <c r="N174" s="100"/>
      <c r="O174" s="101"/>
      <c r="P174" s="102">
        <f t="shared" ref="P174:S174" si="112">SUM(P171:P173)</f>
        <v>0</v>
      </c>
      <c r="Q174" s="102">
        <f t="shared" si="112"/>
        <v>0</v>
      </c>
      <c r="R174" s="102">
        <f t="shared" si="112"/>
        <v>0</v>
      </c>
      <c r="S174" s="102">
        <f t="shared" si="112"/>
        <v>0</v>
      </c>
      <c r="T174" s="103"/>
      <c r="U174" s="7"/>
      <c r="V174" s="7"/>
      <c r="W174" s="7"/>
      <c r="X174" s="7"/>
      <c r="Y174" s="7"/>
      <c r="Z174" s="7"/>
      <c r="AA174" s="7"/>
      <c r="AB174" s="7"/>
      <c r="AC174" s="7"/>
      <c r="AD174" s="7"/>
      <c r="AE174" s="7"/>
      <c r="AF174" s="7"/>
      <c r="AG174" s="7"/>
      <c r="AH174" s="7"/>
      <c r="AI174" s="7"/>
      <c r="AJ174" s="7"/>
      <c r="AK174" s="7"/>
      <c r="AL174" s="7"/>
    </row>
    <row r="175" spans="1:38" ht="30" customHeight="1" thickBot="1" x14ac:dyDescent="0.3">
      <c r="A175" s="71" t="s">
        <v>26</v>
      </c>
      <c r="B175" s="115" t="s">
        <v>113</v>
      </c>
      <c r="C175" s="209" t="s">
        <v>114</v>
      </c>
      <c r="D175" s="184"/>
      <c r="E175" s="74"/>
      <c r="F175" s="75"/>
      <c r="G175" s="104"/>
      <c r="H175" s="74"/>
      <c r="I175" s="75"/>
      <c r="J175" s="104"/>
      <c r="K175" s="185"/>
      <c r="L175" s="75"/>
      <c r="M175" s="104"/>
      <c r="N175" s="74"/>
      <c r="O175" s="75"/>
      <c r="P175" s="104"/>
      <c r="Q175" s="104"/>
      <c r="R175" s="104"/>
      <c r="S175" s="104"/>
      <c r="T175" s="77"/>
      <c r="U175" s="70"/>
      <c r="V175" s="70"/>
      <c r="W175" s="70"/>
      <c r="X175" s="70"/>
      <c r="Y175" s="70"/>
      <c r="Z175" s="70"/>
      <c r="AA175" s="70"/>
      <c r="AB175" s="70"/>
      <c r="AC175" s="70"/>
      <c r="AD175" s="70"/>
      <c r="AE175" s="70"/>
      <c r="AF175" s="70"/>
      <c r="AG175" s="70"/>
      <c r="AH175" s="70"/>
      <c r="AI175" s="70"/>
      <c r="AJ175" s="70"/>
      <c r="AK175" s="70"/>
      <c r="AL175" s="70"/>
    </row>
    <row r="176" spans="1:38" ht="128.4" customHeight="1" thickTop="1" x14ac:dyDescent="0.25">
      <c r="A176" s="78" t="s">
        <v>37</v>
      </c>
      <c r="B176" s="212" t="s">
        <v>115</v>
      </c>
      <c r="C176" s="213" t="s">
        <v>388</v>
      </c>
      <c r="D176" s="207" t="s">
        <v>246</v>
      </c>
      <c r="E176" s="322" t="s">
        <v>46</v>
      </c>
      <c r="F176" s="323"/>
      <c r="G176" s="324"/>
      <c r="H176" s="322" t="s">
        <v>46</v>
      </c>
      <c r="I176" s="323"/>
      <c r="J176" s="323"/>
      <c r="K176" s="243">
        <v>1</v>
      </c>
      <c r="L176" s="241">
        <v>9000</v>
      </c>
      <c r="M176" s="240">
        <f t="shared" ref="M176:M189" si="113">K176*L176</f>
        <v>9000</v>
      </c>
      <c r="N176" s="243">
        <v>1</v>
      </c>
      <c r="O176" s="241">
        <v>11158.68</v>
      </c>
      <c r="P176" s="84">
        <f t="shared" ref="P176" si="114">N176*O176</f>
        <v>11158.68</v>
      </c>
      <c r="Q176" s="84">
        <f t="shared" ref="Q176" si="115">G176+M176</f>
        <v>9000</v>
      </c>
      <c r="R176" s="84">
        <f t="shared" ref="R176" si="116">J176+P176</f>
        <v>11158.68</v>
      </c>
      <c r="S176" s="84">
        <f t="shared" ref="S176" si="117">Q176-R176</f>
        <v>-2158.6800000000003</v>
      </c>
      <c r="T176" s="247" t="s">
        <v>439</v>
      </c>
      <c r="U176" s="4"/>
      <c r="V176" s="4"/>
      <c r="W176" s="4"/>
      <c r="X176" s="4"/>
      <c r="Y176" s="4"/>
      <c r="Z176" s="4"/>
      <c r="AA176" s="4"/>
      <c r="AB176" s="4"/>
      <c r="AC176" s="4"/>
      <c r="AD176" s="4"/>
      <c r="AE176" s="4"/>
      <c r="AF176" s="4"/>
      <c r="AG176" s="4"/>
      <c r="AH176" s="4"/>
      <c r="AI176" s="4"/>
      <c r="AJ176" s="4"/>
      <c r="AK176" s="4"/>
      <c r="AL176" s="4"/>
    </row>
    <row r="177" spans="1:38" ht="58.95" customHeight="1" x14ac:dyDescent="0.25">
      <c r="A177" s="78" t="s">
        <v>37</v>
      </c>
      <c r="B177" s="215" t="s">
        <v>116</v>
      </c>
      <c r="C177" s="216" t="s">
        <v>390</v>
      </c>
      <c r="D177" s="211" t="s">
        <v>246</v>
      </c>
      <c r="E177" s="316"/>
      <c r="F177" s="325"/>
      <c r="G177" s="317"/>
      <c r="H177" s="316"/>
      <c r="I177" s="325"/>
      <c r="J177" s="317"/>
      <c r="K177" s="244">
        <v>1</v>
      </c>
      <c r="L177" s="237">
        <v>6000</v>
      </c>
      <c r="M177" s="239">
        <f t="shared" si="113"/>
        <v>6000</v>
      </c>
      <c r="N177" s="244">
        <v>1</v>
      </c>
      <c r="O177" s="237">
        <v>5993</v>
      </c>
      <c r="P177" s="84">
        <f t="shared" ref="P177:P189" si="118">N177*O177</f>
        <v>5993</v>
      </c>
      <c r="Q177" s="84">
        <f t="shared" ref="Q177:Q189" si="119">G177+M177</f>
        <v>6000</v>
      </c>
      <c r="R177" s="84">
        <f t="shared" ref="R177:R189" si="120">J177+P177</f>
        <v>5993</v>
      </c>
      <c r="S177" s="84">
        <f t="shared" ref="S177:S189" si="121">Q177-R177</f>
        <v>7</v>
      </c>
      <c r="T177" s="247" t="s">
        <v>407</v>
      </c>
      <c r="U177" s="4"/>
      <c r="V177" s="4"/>
      <c r="W177" s="4"/>
      <c r="X177" s="4"/>
      <c r="Y177" s="4"/>
      <c r="Z177" s="4"/>
      <c r="AA177" s="4"/>
      <c r="AB177" s="4"/>
      <c r="AC177" s="4"/>
      <c r="AD177" s="4"/>
      <c r="AE177" s="4"/>
      <c r="AF177" s="4"/>
      <c r="AG177" s="4"/>
      <c r="AH177" s="4"/>
      <c r="AI177" s="4"/>
      <c r="AJ177" s="4"/>
      <c r="AK177" s="4"/>
      <c r="AL177" s="4"/>
    </row>
    <row r="178" spans="1:38" ht="108.6" customHeight="1" x14ac:dyDescent="0.25">
      <c r="A178" s="78" t="s">
        <v>37</v>
      </c>
      <c r="B178" s="214" t="s">
        <v>247</v>
      </c>
      <c r="C178" s="217" t="s">
        <v>389</v>
      </c>
      <c r="D178" s="207" t="s">
        <v>246</v>
      </c>
      <c r="E178" s="316"/>
      <c r="F178" s="325"/>
      <c r="G178" s="317"/>
      <c r="H178" s="316"/>
      <c r="I178" s="325"/>
      <c r="J178" s="317"/>
      <c r="K178" s="244">
        <v>1</v>
      </c>
      <c r="L178" s="237">
        <v>12000</v>
      </c>
      <c r="M178" s="238">
        <f t="shared" si="113"/>
        <v>12000</v>
      </c>
      <c r="N178" s="244">
        <v>12</v>
      </c>
      <c r="O178" s="237">
        <v>1000</v>
      </c>
      <c r="P178" s="84">
        <f t="shared" si="118"/>
        <v>12000</v>
      </c>
      <c r="Q178" s="84">
        <f t="shared" si="119"/>
        <v>12000</v>
      </c>
      <c r="R178" s="84">
        <f t="shared" si="120"/>
        <v>12000</v>
      </c>
      <c r="S178" s="84">
        <f t="shared" si="121"/>
        <v>0</v>
      </c>
      <c r="T178" s="85"/>
      <c r="U178" s="4"/>
      <c r="V178" s="4"/>
      <c r="W178" s="4"/>
      <c r="X178" s="4"/>
      <c r="Y178" s="4"/>
      <c r="Z178" s="4"/>
      <c r="AA178" s="4"/>
      <c r="AB178" s="4"/>
      <c r="AC178" s="4"/>
      <c r="AD178" s="4"/>
      <c r="AE178" s="4"/>
      <c r="AF178" s="4"/>
      <c r="AG178" s="4"/>
      <c r="AH178" s="4"/>
      <c r="AI178" s="4"/>
      <c r="AJ178" s="4"/>
      <c r="AK178" s="4"/>
      <c r="AL178" s="4"/>
    </row>
    <row r="179" spans="1:38" ht="108.6" customHeight="1" x14ac:dyDescent="0.25">
      <c r="A179" s="78" t="s">
        <v>37</v>
      </c>
      <c r="B179" s="206" t="s">
        <v>248</v>
      </c>
      <c r="C179" s="218" t="s">
        <v>391</v>
      </c>
      <c r="D179" s="207" t="s">
        <v>246</v>
      </c>
      <c r="E179" s="316"/>
      <c r="F179" s="325"/>
      <c r="G179" s="317"/>
      <c r="H179" s="316"/>
      <c r="I179" s="325"/>
      <c r="J179" s="317"/>
      <c r="K179" s="244">
        <v>1</v>
      </c>
      <c r="L179" s="237">
        <v>4000</v>
      </c>
      <c r="M179" s="236">
        <f t="shared" si="113"/>
        <v>4000</v>
      </c>
      <c r="N179" s="244">
        <v>1</v>
      </c>
      <c r="O179" s="237">
        <v>3960</v>
      </c>
      <c r="P179" s="84">
        <f t="shared" si="118"/>
        <v>3960</v>
      </c>
      <c r="Q179" s="84">
        <f t="shared" si="119"/>
        <v>4000</v>
      </c>
      <c r="R179" s="84">
        <f t="shared" si="120"/>
        <v>3960</v>
      </c>
      <c r="S179" s="84">
        <f t="shared" si="121"/>
        <v>40</v>
      </c>
      <c r="T179" s="247" t="s">
        <v>409</v>
      </c>
      <c r="U179" s="4"/>
      <c r="V179" s="4"/>
      <c r="W179" s="4"/>
      <c r="X179" s="4"/>
      <c r="Y179" s="4"/>
      <c r="Z179" s="4"/>
      <c r="AA179" s="4"/>
      <c r="AB179" s="4"/>
      <c r="AC179" s="4"/>
      <c r="AD179" s="4"/>
      <c r="AE179" s="4"/>
      <c r="AF179" s="4"/>
      <c r="AG179" s="4"/>
      <c r="AH179" s="4"/>
      <c r="AI179" s="4"/>
      <c r="AJ179" s="4"/>
      <c r="AK179" s="4"/>
      <c r="AL179" s="4"/>
    </row>
    <row r="180" spans="1:38" ht="47.4" customHeight="1" x14ac:dyDescent="0.25">
      <c r="A180" s="78" t="s">
        <v>37</v>
      </c>
      <c r="B180" s="206" t="s">
        <v>249</v>
      </c>
      <c r="C180" s="218" t="s">
        <v>396</v>
      </c>
      <c r="D180" s="207" t="s">
        <v>246</v>
      </c>
      <c r="E180" s="316"/>
      <c r="F180" s="325"/>
      <c r="G180" s="317"/>
      <c r="H180" s="316"/>
      <c r="I180" s="325"/>
      <c r="J180" s="317"/>
      <c r="K180" s="244">
        <v>1</v>
      </c>
      <c r="L180" s="237">
        <v>12800</v>
      </c>
      <c r="M180" s="236">
        <f t="shared" si="113"/>
        <v>12800</v>
      </c>
      <c r="N180" s="244">
        <v>1</v>
      </c>
      <c r="O180" s="237">
        <v>12000</v>
      </c>
      <c r="P180" s="84">
        <f t="shared" si="118"/>
        <v>12000</v>
      </c>
      <c r="Q180" s="84">
        <f t="shared" si="119"/>
        <v>12800</v>
      </c>
      <c r="R180" s="84">
        <f t="shared" si="120"/>
        <v>12000</v>
      </c>
      <c r="S180" s="84">
        <f t="shared" si="121"/>
        <v>800</v>
      </c>
      <c r="T180" s="247" t="s">
        <v>410</v>
      </c>
      <c r="U180" s="4"/>
      <c r="V180" s="4"/>
      <c r="W180" s="4"/>
      <c r="X180" s="4"/>
      <c r="Y180" s="4"/>
      <c r="Z180" s="4"/>
      <c r="AA180" s="4"/>
      <c r="AB180" s="4"/>
      <c r="AC180" s="4"/>
      <c r="AD180" s="4"/>
      <c r="AE180" s="4"/>
      <c r="AF180" s="4"/>
      <c r="AG180" s="4"/>
      <c r="AH180" s="4"/>
      <c r="AI180" s="4"/>
      <c r="AJ180" s="4"/>
      <c r="AK180" s="4"/>
      <c r="AL180" s="4"/>
    </row>
    <row r="181" spans="1:38" ht="69.599999999999994" customHeight="1" x14ac:dyDescent="0.25">
      <c r="A181" s="78" t="s">
        <v>37</v>
      </c>
      <c r="B181" s="206" t="s">
        <v>250</v>
      </c>
      <c r="C181" s="218" t="s">
        <v>392</v>
      </c>
      <c r="D181" s="207" t="s">
        <v>246</v>
      </c>
      <c r="E181" s="316"/>
      <c r="F181" s="325"/>
      <c r="G181" s="317"/>
      <c r="H181" s="316"/>
      <c r="I181" s="325"/>
      <c r="J181" s="317"/>
      <c r="K181" s="244">
        <v>1</v>
      </c>
      <c r="L181" s="237">
        <v>14000</v>
      </c>
      <c r="M181" s="236">
        <f t="shared" si="113"/>
        <v>14000</v>
      </c>
      <c r="N181" s="244">
        <v>1</v>
      </c>
      <c r="O181" s="237">
        <v>14039.52</v>
      </c>
      <c r="P181" s="84">
        <f t="shared" si="118"/>
        <v>14039.52</v>
      </c>
      <c r="Q181" s="84">
        <f t="shared" si="119"/>
        <v>14000</v>
      </c>
      <c r="R181" s="84">
        <f t="shared" si="120"/>
        <v>14039.52</v>
      </c>
      <c r="S181" s="84">
        <f t="shared" si="121"/>
        <v>-39.520000000000437</v>
      </c>
      <c r="T181" s="247" t="s">
        <v>408</v>
      </c>
      <c r="U181" s="4"/>
      <c r="V181" s="4"/>
      <c r="W181" s="4"/>
      <c r="X181" s="4"/>
      <c r="Y181" s="4"/>
      <c r="Z181" s="4"/>
      <c r="AA181" s="4"/>
      <c r="AB181" s="4"/>
      <c r="AC181" s="4"/>
      <c r="AD181" s="4"/>
      <c r="AE181" s="4"/>
      <c r="AF181" s="4"/>
      <c r="AG181" s="4"/>
      <c r="AH181" s="4"/>
      <c r="AI181" s="4"/>
      <c r="AJ181" s="4"/>
      <c r="AK181" s="4"/>
      <c r="AL181" s="4"/>
    </row>
    <row r="182" spans="1:38" ht="160.19999999999999" customHeight="1" x14ac:dyDescent="0.25">
      <c r="A182" s="78" t="s">
        <v>37</v>
      </c>
      <c r="B182" s="206" t="s">
        <v>251</v>
      </c>
      <c r="C182" s="218" t="s">
        <v>393</v>
      </c>
      <c r="D182" s="207" t="s">
        <v>246</v>
      </c>
      <c r="E182" s="316"/>
      <c r="F182" s="325"/>
      <c r="G182" s="317"/>
      <c r="H182" s="316"/>
      <c r="I182" s="325"/>
      <c r="J182" s="317"/>
      <c r="K182" s="244">
        <v>1</v>
      </c>
      <c r="L182" s="210">
        <v>12000</v>
      </c>
      <c r="M182" s="236">
        <f t="shared" si="113"/>
        <v>12000</v>
      </c>
      <c r="N182" s="244">
        <v>1</v>
      </c>
      <c r="O182" s="210">
        <v>21320</v>
      </c>
      <c r="P182" s="84">
        <f t="shared" si="118"/>
        <v>21320</v>
      </c>
      <c r="Q182" s="84">
        <f t="shared" si="119"/>
        <v>12000</v>
      </c>
      <c r="R182" s="84">
        <f t="shared" si="120"/>
        <v>21320</v>
      </c>
      <c r="S182" s="84">
        <f t="shared" si="121"/>
        <v>-9320</v>
      </c>
      <c r="T182" s="247" t="s">
        <v>440</v>
      </c>
      <c r="U182" s="4"/>
      <c r="V182" s="4"/>
      <c r="W182" s="4"/>
      <c r="X182" s="4"/>
      <c r="Y182" s="4"/>
      <c r="Z182" s="4"/>
      <c r="AA182" s="4"/>
      <c r="AB182" s="4"/>
      <c r="AC182" s="4"/>
      <c r="AD182" s="4"/>
      <c r="AE182" s="4"/>
      <c r="AF182" s="4"/>
      <c r="AG182" s="4"/>
      <c r="AH182" s="4"/>
      <c r="AI182" s="4"/>
      <c r="AJ182" s="4"/>
      <c r="AK182" s="4"/>
      <c r="AL182" s="4"/>
    </row>
    <row r="183" spans="1:38" ht="79.95" customHeight="1" x14ac:dyDescent="0.25">
      <c r="A183" s="78" t="s">
        <v>37</v>
      </c>
      <c r="B183" s="206" t="s">
        <v>252</v>
      </c>
      <c r="C183" s="218" t="s">
        <v>394</v>
      </c>
      <c r="D183" s="207" t="s">
        <v>246</v>
      </c>
      <c r="E183" s="316"/>
      <c r="F183" s="325"/>
      <c r="G183" s="317"/>
      <c r="H183" s="316"/>
      <c r="I183" s="325"/>
      <c r="J183" s="317"/>
      <c r="K183" s="244">
        <v>1</v>
      </c>
      <c r="L183" s="210">
        <v>4880.8</v>
      </c>
      <c r="M183" s="236">
        <f t="shared" si="113"/>
        <v>4880.8</v>
      </c>
      <c r="N183" s="244">
        <v>1</v>
      </c>
      <c r="O183" s="210">
        <v>4880</v>
      </c>
      <c r="P183" s="84">
        <f t="shared" si="118"/>
        <v>4880</v>
      </c>
      <c r="Q183" s="84">
        <f t="shared" si="119"/>
        <v>4880.8</v>
      </c>
      <c r="R183" s="84">
        <f t="shared" si="120"/>
        <v>4880</v>
      </c>
      <c r="S183" s="84">
        <f t="shared" si="121"/>
        <v>0.8000000000001819</v>
      </c>
      <c r="T183" s="247" t="s">
        <v>413</v>
      </c>
      <c r="U183" s="4"/>
      <c r="V183" s="4"/>
      <c r="W183" s="4"/>
      <c r="X183" s="4"/>
      <c r="Y183" s="4"/>
      <c r="Z183" s="4"/>
      <c r="AA183" s="4"/>
      <c r="AB183" s="4"/>
      <c r="AC183" s="4"/>
      <c r="AD183" s="4"/>
      <c r="AE183" s="4"/>
      <c r="AF183" s="4"/>
      <c r="AG183" s="4"/>
      <c r="AH183" s="4"/>
      <c r="AI183" s="4"/>
      <c r="AJ183" s="4"/>
      <c r="AK183" s="4"/>
      <c r="AL183" s="4"/>
    </row>
    <row r="184" spans="1:38" ht="73.95" customHeight="1" x14ac:dyDescent="0.25">
      <c r="A184" s="78" t="s">
        <v>37</v>
      </c>
      <c r="B184" s="206" t="s">
        <v>253</v>
      </c>
      <c r="C184" s="218" t="s">
        <v>395</v>
      </c>
      <c r="D184" s="207" t="s">
        <v>246</v>
      </c>
      <c r="E184" s="316"/>
      <c r="F184" s="325"/>
      <c r="G184" s="317"/>
      <c r="H184" s="316"/>
      <c r="I184" s="325"/>
      <c r="J184" s="317"/>
      <c r="K184" s="244">
        <v>1</v>
      </c>
      <c r="L184" s="210">
        <v>28064.6</v>
      </c>
      <c r="M184" s="236">
        <f t="shared" si="113"/>
        <v>28064.6</v>
      </c>
      <c r="N184" s="244">
        <v>1</v>
      </c>
      <c r="O184" s="210">
        <v>28060</v>
      </c>
      <c r="P184" s="84">
        <f t="shared" si="118"/>
        <v>28060</v>
      </c>
      <c r="Q184" s="84">
        <f t="shared" si="119"/>
        <v>28064.6</v>
      </c>
      <c r="R184" s="84">
        <f t="shared" si="120"/>
        <v>28060</v>
      </c>
      <c r="S184" s="84">
        <f t="shared" si="121"/>
        <v>4.5999999999985448</v>
      </c>
      <c r="T184" s="247" t="s">
        <v>413</v>
      </c>
      <c r="U184" s="4"/>
      <c r="V184" s="4"/>
      <c r="W184" s="4"/>
      <c r="X184" s="4"/>
      <c r="Y184" s="4"/>
      <c r="Z184" s="4"/>
      <c r="AA184" s="4"/>
      <c r="AB184" s="4"/>
      <c r="AC184" s="4"/>
      <c r="AD184" s="4"/>
      <c r="AE184" s="4"/>
      <c r="AF184" s="4"/>
      <c r="AG184" s="4"/>
      <c r="AH184" s="4"/>
      <c r="AI184" s="4"/>
      <c r="AJ184" s="4"/>
      <c r="AK184" s="4"/>
      <c r="AL184" s="4"/>
    </row>
    <row r="185" spans="1:38" ht="75" customHeight="1" x14ac:dyDescent="0.25">
      <c r="A185" s="78" t="s">
        <v>37</v>
      </c>
      <c r="B185" s="206" t="s">
        <v>254</v>
      </c>
      <c r="C185" s="218" t="s">
        <v>397</v>
      </c>
      <c r="D185" s="207" t="s">
        <v>246</v>
      </c>
      <c r="E185" s="316"/>
      <c r="F185" s="325"/>
      <c r="G185" s="317"/>
      <c r="H185" s="316"/>
      <c r="I185" s="325"/>
      <c r="J185" s="317"/>
      <c r="K185" s="244">
        <v>1</v>
      </c>
      <c r="L185" s="210">
        <v>7321.2</v>
      </c>
      <c r="M185" s="236">
        <f t="shared" si="113"/>
        <v>7321.2</v>
      </c>
      <c r="N185" s="244">
        <v>1</v>
      </c>
      <c r="O185" s="210">
        <v>7320</v>
      </c>
      <c r="P185" s="84">
        <f t="shared" si="118"/>
        <v>7320</v>
      </c>
      <c r="Q185" s="84">
        <f t="shared" si="119"/>
        <v>7321.2</v>
      </c>
      <c r="R185" s="84">
        <f t="shared" si="120"/>
        <v>7320</v>
      </c>
      <c r="S185" s="84">
        <f t="shared" si="121"/>
        <v>1.1999999999998181</v>
      </c>
      <c r="T185" s="247" t="s">
        <v>413</v>
      </c>
      <c r="U185" s="4"/>
      <c r="V185" s="4"/>
      <c r="W185" s="4"/>
      <c r="X185" s="4"/>
      <c r="Y185" s="4"/>
      <c r="Z185" s="4"/>
      <c r="AA185" s="4"/>
      <c r="AB185" s="4"/>
      <c r="AC185" s="4"/>
      <c r="AD185" s="4"/>
      <c r="AE185" s="4"/>
      <c r="AF185" s="4"/>
      <c r="AG185" s="4"/>
      <c r="AH185" s="4"/>
      <c r="AI185" s="4"/>
      <c r="AJ185" s="4"/>
      <c r="AK185" s="4"/>
      <c r="AL185" s="4"/>
    </row>
    <row r="186" spans="1:38" ht="93.6" customHeight="1" x14ac:dyDescent="0.25">
      <c r="A186" s="78" t="s">
        <v>37</v>
      </c>
      <c r="B186" s="208" t="s">
        <v>255</v>
      </c>
      <c r="C186" s="218" t="s">
        <v>256</v>
      </c>
      <c r="D186" s="207" t="s">
        <v>246</v>
      </c>
      <c r="E186" s="316"/>
      <c r="F186" s="325"/>
      <c r="G186" s="317"/>
      <c r="H186" s="316"/>
      <c r="I186" s="325"/>
      <c r="J186" s="317"/>
      <c r="K186" s="244">
        <v>1</v>
      </c>
      <c r="L186" s="210">
        <v>6101</v>
      </c>
      <c r="M186" s="236">
        <f t="shared" si="113"/>
        <v>6101</v>
      </c>
      <c r="N186" s="244">
        <v>0</v>
      </c>
      <c r="O186" s="210">
        <v>0</v>
      </c>
      <c r="P186" s="84">
        <f t="shared" si="118"/>
        <v>0</v>
      </c>
      <c r="Q186" s="84">
        <f t="shared" si="119"/>
        <v>6101</v>
      </c>
      <c r="R186" s="84">
        <f t="shared" si="120"/>
        <v>0</v>
      </c>
      <c r="S186" s="84">
        <f t="shared" si="121"/>
        <v>6101</v>
      </c>
      <c r="T186" s="247" t="s">
        <v>411</v>
      </c>
      <c r="U186" s="4"/>
      <c r="V186" s="4"/>
      <c r="W186" s="4"/>
      <c r="X186" s="4"/>
      <c r="Y186" s="4"/>
      <c r="Z186" s="4"/>
      <c r="AA186" s="4"/>
      <c r="AB186" s="4"/>
      <c r="AC186" s="4"/>
      <c r="AD186" s="4"/>
      <c r="AE186" s="4"/>
      <c r="AF186" s="4"/>
      <c r="AG186" s="4"/>
      <c r="AH186" s="4"/>
      <c r="AI186" s="4"/>
      <c r="AJ186" s="4"/>
      <c r="AK186" s="4"/>
      <c r="AL186" s="4"/>
    </row>
    <row r="187" spans="1:38" ht="156" customHeight="1" x14ac:dyDescent="0.25">
      <c r="A187" s="78" t="s">
        <v>37</v>
      </c>
      <c r="B187" s="208" t="s">
        <v>257</v>
      </c>
      <c r="C187" s="218" t="s">
        <v>258</v>
      </c>
      <c r="D187" s="207" t="s">
        <v>246</v>
      </c>
      <c r="E187" s="316"/>
      <c r="F187" s="325"/>
      <c r="G187" s="317"/>
      <c r="H187" s="316"/>
      <c r="I187" s="325"/>
      <c r="J187" s="325"/>
      <c r="K187" s="244">
        <v>1</v>
      </c>
      <c r="L187" s="210">
        <v>29280</v>
      </c>
      <c r="M187" s="236">
        <f t="shared" si="113"/>
        <v>29280</v>
      </c>
      <c r="N187" s="244">
        <v>0</v>
      </c>
      <c r="O187" s="210">
        <v>0</v>
      </c>
      <c r="P187" s="84">
        <f t="shared" si="118"/>
        <v>0</v>
      </c>
      <c r="Q187" s="84">
        <f t="shared" si="119"/>
        <v>29280</v>
      </c>
      <c r="R187" s="84">
        <f t="shared" si="120"/>
        <v>0</v>
      </c>
      <c r="S187" s="84">
        <f t="shared" si="121"/>
        <v>29280</v>
      </c>
      <c r="T187" s="247" t="s">
        <v>261</v>
      </c>
      <c r="U187" s="4"/>
      <c r="V187" s="4"/>
      <c r="W187" s="4"/>
      <c r="X187" s="4"/>
      <c r="Y187" s="4"/>
      <c r="Z187" s="4"/>
      <c r="AA187" s="4"/>
      <c r="AB187" s="4"/>
      <c r="AC187" s="4"/>
      <c r="AD187" s="4"/>
      <c r="AE187" s="4"/>
      <c r="AF187" s="4"/>
      <c r="AG187" s="4"/>
      <c r="AH187" s="4"/>
      <c r="AI187" s="4"/>
      <c r="AJ187" s="4"/>
      <c r="AK187" s="4"/>
      <c r="AL187" s="4"/>
    </row>
    <row r="188" spans="1:38" ht="30" customHeight="1" x14ac:dyDescent="0.25">
      <c r="A188" s="78" t="s">
        <v>37</v>
      </c>
      <c r="B188" s="206" t="s">
        <v>259</v>
      </c>
      <c r="C188" s="218" t="s">
        <v>446</v>
      </c>
      <c r="D188" s="207" t="s">
        <v>246</v>
      </c>
      <c r="E188" s="316"/>
      <c r="F188" s="325"/>
      <c r="G188" s="317"/>
      <c r="H188" s="316"/>
      <c r="I188" s="325"/>
      <c r="J188" s="317"/>
      <c r="K188" s="244">
        <v>1</v>
      </c>
      <c r="L188" s="210">
        <v>6050</v>
      </c>
      <c r="M188" s="236">
        <f t="shared" si="113"/>
        <v>6050</v>
      </c>
      <c r="N188" s="244">
        <v>1</v>
      </c>
      <c r="O188" s="210">
        <v>6050</v>
      </c>
      <c r="P188" s="84">
        <f t="shared" si="118"/>
        <v>6050</v>
      </c>
      <c r="Q188" s="84">
        <f t="shared" si="119"/>
        <v>6050</v>
      </c>
      <c r="R188" s="84">
        <f t="shared" si="120"/>
        <v>6050</v>
      </c>
      <c r="S188" s="84">
        <f t="shared" si="121"/>
        <v>0</v>
      </c>
      <c r="T188" s="85"/>
      <c r="U188" s="4"/>
      <c r="V188" s="4"/>
      <c r="W188" s="4"/>
      <c r="X188" s="4"/>
      <c r="Y188" s="4"/>
      <c r="Z188" s="4"/>
      <c r="AA188" s="4"/>
      <c r="AB188" s="4"/>
      <c r="AC188" s="4"/>
      <c r="AD188" s="4"/>
      <c r="AE188" s="4"/>
      <c r="AF188" s="4"/>
      <c r="AG188" s="4"/>
      <c r="AH188" s="4"/>
      <c r="AI188" s="4"/>
      <c r="AJ188" s="4"/>
      <c r="AK188" s="4"/>
      <c r="AL188" s="4"/>
    </row>
    <row r="189" spans="1:38" ht="114.6" customHeight="1" thickBot="1" x14ac:dyDescent="0.3">
      <c r="A189" s="78" t="s">
        <v>37</v>
      </c>
      <c r="B189" s="262" t="s">
        <v>260</v>
      </c>
      <c r="C189" s="263" t="s">
        <v>398</v>
      </c>
      <c r="D189" s="264" t="s">
        <v>246</v>
      </c>
      <c r="E189" s="326"/>
      <c r="F189" s="327"/>
      <c r="G189" s="328"/>
      <c r="H189" s="326"/>
      <c r="I189" s="327"/>
      <c r="J189" s="328"/>
      <c r="K189" s="245">
        <v>1</v>
      </c>
      <c r="L189" s="242">
        <v>19162</v>
      </c>
      <c r="M189" s="235">
        <f t="shared" si="113"/>
        <v>19162</v>
      </c>
      <c r="N189" s="245">
        <v>1</v>
      </c>
      <c r="O189" s="242">
        <v>17495</v>
      </c>
      <c r="P189" s="84">
        <f t="shared" si="118"/>
        <v>17495</v>
      </c>
      <c r="Q189" s="84">
        <f t="shared" si="119"/>
        <v>19162</v>
      </c>
      <c r="R189" s="84">
        <f t="shared" si="120"/>
        <v>17495</v>
      </c>
      <c r="S189" s="84">
        <f t="shared" si="121"/>
        <v>1667</v>
      </c>
      <c r="T189" s="247" t="s">
        <v>412</v>
      </c>
      <c r="U189" s="4"/>
      <c r="V189" s="4"/>
      <c r="W189" s="4"/>
      <c r="X189" s="4"/>
      <c r="Y189" s="4"/>
      <c r="Z189" s="4"/>
      <c r="AA189" s="4"/>
      <c r="AB189" s="4"/>
      <c r="AC189" s="4"/>
      <c r="AD189" s="4"/>
      <c r="AE189" s="4"/>
      <c r="AF189" s="4"/>
      <c r="AG189" s="4"/>
      <c r="AH189" s="4"/>
      <c r="AI189" s="4"/>
      <c r="AJ189" s="4"/>
      <c r="AK189" s="4"/>
      <c r="AL189" s="4"/>
    </row>
    <row r="190" spans="1:38" ht="30" customHeight="1" thickBot="1" x14ac:dyDescent="0.3">
      <c r="A190" s="111" t="s">
        <v>117</v>
      </c>
      <c r="B190" s="118"/>
      <c r="C190" s="119"/>
      <c r="D190" s="261"/>
      <c r="E190" s="100"/>
      <c r="F190" s="101"/>
      <c r="G190" s="102">
        <f>SUM(G176:G189)</f>
        <v>0</v>
      </c>
      <c r="H190" s="100"/>
      <c r="I190" s="101"/>
      <c r="J190" s="102">
        <f>SUM(J176:J189)</f>
        <v>0</v>
      </c>
      <c r="K190" s="100"/>
      <c r="L190" s="101"/>
      <c r="M190" s="102">
        <f>SUM(M176:M189)</f>
        <v>170659.59999999998</v>
      </c>
      <c r="N190" s="100"/>
      <c r="O190" s="101"/>
      <c r="P190" s="102">
        <f t="shared" ref="P190:S190" si="122">SUM(P176:P189)</f>
        <v>144276.20000000001</v>
      </c>
      <c r="Q190" s="102">
        <f t="shared" si="122"/>
        <v>170659.59999999998</v>
      </c>
      <c r="R190" s="102">
        <f t="shared" si="122"/>
        <v>144276.20000000001</v>
      </c>
      <c r="S190" s="102">
        <f t="shared" si="122"/>
        <v>26383.399999999998</v>
      </c>
      <c r="T190" s="103"/>
      <c r="U190" s="7"/>
      <c r="V190" s="7"/>
      <c r="W190" s="7"/>
      <c r="X190" s="7"/>
      <c r="Y190" s="7"/>
      <c r="Z190" s="7"/>
      <c r="AA190" s="7"/>
      <c r="AB190" s="7"/>
      <c r="AC190" s="7"/>
      <c r="AD190" s="7"/>
      <c r="AE190" s="7"/>
      <c r="AF190" s="7"/>
      <c r="AG190" s="7"/>
      <c r="AH190" s="7"/>
      <c r="AI190" s="7"/>
      <c r="AJ190" s="7"/>
      <c r="AK190" s="7"/>
      <c r="AL190" s="7"/>
    </row>
    <row r="191" spans="1:38" ht="30" customHeight="1" thickBot="1" x14ac:dyDescent="0.3">
      <c r="A191" s="71" t="s">
        <v>26</v>
      </c>
      <c r="B191" s="120" t="s">
        <v>118</v>
      </c>
      <c r="C191" s="116" t="s">
        <v>119</v>
      </c>
      <c r="D191" s="73"/>
      <c r="E191" s="74"/>
      <c r="F191" s="75"/>
      <c r="G191" s="104"/>
      <c r="H191" s="74"/>
      <c r="I191" s="75"/>
      <c r="J191" s="104"/>
      <c r="K191" s="74"/>
      <c r="L191" s="75"/>
      <c r="M191" s="104"/>
      <c r="N191" s="74"/>
      <c r="O191" s="75"/>
      <c r="P191" s="104"/>
      <c r="Q191" s="104"/>
      <c r="R191" s="104"/>
      <c r="S191" s="104"/>
      <c r="T191" s="77"/>
      <c r="U191" s="70"/>
      <c r="V191" s="70"/>
      <c r="W191" s="70"/>
      <c r="X191" s="70"/>
      <c r="Y191" s="70"/>
      <c r="Z191" s="70"/>
      <c r="AA191" s="70"/>
      <c r="AB191" s="70"/>
      <c r="AC191" s="70"/>
      <c r="AD191" s="70"/>
      <c r="AE191" s="70"/>
      <c r="AF191" s="70"/>
      <c r="AG191" s="70"/>
      <c r="AH191" s="70"/>
      <c r="AI191" s="70"/>
      <c r="AJ191" s="70"/>
      <c r="AK191" s="70"/>
      <c r="AL191" s="70"/>
    </row>
    <row r="192" spans="1:38" ht="118.2" customHeight="1" thickBot="1" x14ac:dyDescent="0.3">
      <c r="A192" s="86" t="s">
        <v>37</v>
      </c>
      <c r="B192" s="265" t="s">
        <v>120</v>
      </c>
      <c r="C192" s="266" t="s">
        <v>399</v>
      </c>
      <c r="D192" s="117" t="s">
        <v>121</v>
      </c>
      <c r="E192" s="329" t="s">
        <v>46</v>
      </c>
      <c r="F192" s="327"/>
      <c r="G192" s="328"/>
      <c r="H192" s="329" t="s">
        <v>46</v>
      </c>
      <c r="I192" s="327"/>
      <c r="J192" s="328"/>
      <c r="K192" s="82">
        <v>1</v>
      </c>
      <c r="L192" s="83">
        <v>24000</v>
      </c>
      <c r="M192" s="84">
        <v>24000</v>
      </c>
      <c r="N192" s="82">
        <v>1</v>
      </c>
      <c r="O192" s="83">
        <v>24000</v>
      </c>
      <c r="P192" s="84">
        <f>N192*O192</f>
        <v>24000</v>
      </c>
      <c r="Q192" s="84">
        <f>G192+M192</f>
        <v>24000</v>
      </c>
      <c r="R192" s="84">
        <f>J192+P192</f>
        <v>24000</v>
      </c>
      <c r="S192" s="84">
        <f>Q192-R192</f>
        <v>0</v>
      </c>
      <c r="T192" s="85"/>
      <c r="U192" s="7"/>
      <c r="V192" s="7"/>
      <c r="W192" s="7"/>
      <c r="X192" s="7"/>
      <c r="Y192" s="7"/>
      <c r="Z192" s="7"/>
      <c r="AA192" s="7"/>
      <c r="AB192" s="7"/>
      <c r="AC192" s="7"/>
      <c r="AD192" s="7"/>
      <c r="AE192" s="7"/>
      <c r="AF192" s="7"/>
      <c r="AG192" s="7"/>
      <c r="AH192" s="7"/>
      <c r="AI192" s="7"/>
      <c r="AJ192" s="7"/>
      <c r="AK192" s="7"/>
      <c r="AL192" s="7"/>
    </row>
    <row r="193" spans="1:38" ht="30" customHeight="1" x14ac:dyDescent="0.25">
      <c r="A193" s="111" t="s">
        <v>122</v>
      </c>
      <c r="B193" s="121"/>
      <c r="C193" s="119"/>
      <c r="D193" s="99"/>
      <c r="E193" s="100"/>
      <c r="F193" s="101"/>
      <c r="G193" s="102">
        <f>SUM(G192)</f>
        <v>0</v>
      </c>
      <c r="H193" s="100"/>
      <c r="I193" s="101"/>
      <c r="J193" s="102">
        <f>SUM(J192)</f>
        <v>0</v>
      </c>
      <c r="K193" s="100"/>
      <c r="L193" s="101"/>
      <c r="M193" s="102">
        <f>SUM(M192)</f>
        <v>24000</v>
      </c>
      <c r="N193" s="100"/>
      <c r="O193" s="101"/>
      <c r="P193" s="102">
        <f t="shared" ref="P193:S193" si="123">SUM(P192)</f>
        <v>24000</v>
      </c>
      <c r="Q193" s="102">
        <f t="shared" si="123"/>
        <v>24000</v>
      </c>
      <c r="R193" s="102">
        <f t="shared" si="123"/>
        <v>24000</v>
      </c>
      <c r="S193" s="102">
        <f t="shared" si="123"/>
        <v>0</v>
      </c>
      <c r="T193" s="103"/>
      <c r="U193" s="7"/>
      <c r="V193" s="7"/>
      <c r="W193" s="7"/>
      <c r="X193" s="7"/>
      <c r="Y193" s="7"/>
      <c r="Z193" s="7"/>
      <c r="AA193" s="7"/>
      <c r="AB193" s="7"/>
      <c r="AC193" s="7"/>
      <c r="AD193" s="7"/>
      <c r="AE193" s="7"/>
      <c r="AF193" s="7"/>
      <c r="AG193" s="7"/>
      <c r="AH193" s="7"/>
      <c r="AI193" s="7"/>
      <c r="AJ193" s="7"/>
      <c r="AK193" s="7"/>
      <c r="AL193" s="7"/>
    </row>
    <row r="194" spans="1:38" ht="19.5" customHeight="1" x14ac:dyDescent="0.25">
      <c r="A194" s="122" t="s">
        <v>123</v>
      </c>
      <c r="B194" s="123"/>
      <c r="C194" s="124"/>
      <c r="D194" s="125"/>
      <c r="E194" s="126"/>
      <c r="F194" s="127"/>
      <c r="G194" s="128">
        <f>G38+G42+G47+G53+G58+G164+G169+G174+G190+G193</f>
        <v>0</v>
      </c>
      <c r="H194" s="126"/>
      <c r="I194" s="127"/>
      <c r="J194" s="128">
        <f>J38+J42+J47+J53+J58+J164+J169+J174+J190+J193</f>
        <v>0</v>
      </c>
      <c r="K194" s="126"/>
      <c r="L194" s="127"/>
      <c r="M194" s="128">
        <f>M38+M42+M47+M53+M58+M164+M169+M174+M190+M193</f>
        <v>998754.02</v>
      </c>
      <c r="N194" s="126"/>
      <c r="O194" s="127"/>
      <c r="P194" s="128">
        <f>P38+P42+P47+P53+P58+P164+P169+P174+P190+P193</f>
        <v>998754.02</v>
      </c>
      <c r="Q194" s="128">
        <f>Q38+Q42+Q47+Q53+Q58+Q164+Q169+Q174+Q190+Q193</f>
        <v>998754.02</v>
      </c>
      <c r="R194" s="128">
        <f>R38+R42+R47+R53+R58+R164+R169+R174+R190+R193</f>
        <v>998754.02</v>
      </c>
      <c r="S194" s="128">
        <f>S38+S42+S47+S53+S58+S164+S169+S174+S190+S193</f>
        <v>-3.637978807091713E-12</v>
      </c>
      <c r="T194" s="129"/>
      <c r="U194" s="130"/>
      <c r="V194" s="130"/>
      <c r="W194" s="130"/>
      <c r="X194" s="130"/>
      <c r="Y194" s="130"/>
      <c r="Z194" s="130"/>
      <c r="AA194" s="130"/>
      <c r="AB194" s="130"/>
      <c r="AC194" s="130"/>
      <c r="AD194" s="130"/>
      <c r="AE194" s="130"/>
      <c r="AF194" s="130"/>
      <c r="AG194" s="130"/>
      <c r="AH194" s="130"/>
      <c r="AI194" s="130"/>
      <c r="AJ194" s="130"/>
      <c r="AK194" s="130"/>
      <c r="AL194" s="130"/>
    </row>
    <row r="195" spans="1:38" ht="15.75" customHeight="1" x14ac:dyDescent="0.3">
      <c r="A195" s="330"/>
      <c r="B195" s="311"/>
      <c r="C195" s="311"/>
      <c r="D195" s="131"/>
      <c r="E195" s="132"/>
      <c r="F195" s="133"/>
      <c r="G195" s="134"/>
      <c r="H195" s="132"/>
      <c r="I195" s="133"/>
      <c r="J195" s="134"/>
      <c r="K195" s="132"/>
      <c r="L195" s="133"/>
      <c r="M195" s="134"/>
      <c r="N195" s="132"/>
      <c r="O195" s="133"/>
      <c r="P195" s="134"/>
      <c r="Q195" s="134"/>
      <c r="R195" s="134"/>
      <c r="S195" s="134"/>
      <c r="T195" s="135"/>
      <c r="U195" s="1"/>
      <c r="V195" s="1"/>
      <c r="W195" s="1"/>
      <c r="X195" s="1"/>
      <c r="Y195" s="1"/>
      <c r="Z195" s="1"/>
      <c r="AA195" s="1"/>
      <c r="AB195" s="1"/>
      <c r="AC195" s="1"/>
      <c r="AD195" s="1"/>
      <c r="AE195" s="1"/>
      <c r="AF195" s="1"/>
      <c r="AG195" s="1"/>
      <c r="AH195" s="1"/>
      <c r="AI195" s="1"/>
      <c r="AJ195" s="1"/>
      <c r="AK195" s="1"/>
      <c r="AL195" s="1"/>
    </row>
    <row r="196" spans="1:38" ht="19.5" customHeight="1" x14ac:dyDescent="0.3">
      <c r="A196" s="310" t="s">
        <v>124</v>
      </c>
      <c r="B196" s="311"/>
      <c r="C196" s="312"/>
      <c r="D196" s="136"/>
      <c r="E196" s="137"/>
      <c r="F196" s="138"/>
      <c r="G196" s="139">
        <f>G22-G194</f>
        <v>0</v>
      </c>
      <c r="H196" s="137"/>
      <c r="I196" s="138"/>
      <c r="J196" s="139">
        <f>J22-J194</f>
        <v>0</v>
      </c>
      <c r="K196" s="140"/>
      <c r="L196" s="138"/>
      <c r="M196" s="141">
        <f>M22-M194</f>
        <v>0</v>
      </c>
      <c r="N196" s="140"/>
      <c r="O196" s="138"/>
      <c r="P196" s="141">
        <f>P22-P194</f>
        <v>0</v>
      </c>
      <c r="Q196" s="142">
        <f>Q22-Q194</f>
        <v>0</v>
      </c>
      <c r="R196" s="142">
        <f>R22-R194</f>
        <v>0</v>
      </c>
      <c r="S196" s="142">
        <f>S22-S194</f>
        <v>3.637978807091713E-12</v>
      </c>
      <c r="T196" s="143"/>
      <c r="U196" s="1"/>
      <c r="V196" s="1"/>
      <c r="W196" s="1"/>
      <c r="X196" s="1"/>
      <c r="Y196" s="1"/>
      <c r="Z196" s="1"/>
      <c r="AA196" s="1"/>
      <c r="AB196" s="1"/>
      <c r="AC196" s="1"/>
      <c r="AD196" s="1"/>
      <c r="AE196" s="1"/>
      <c r="AF196" s="1"/>
      <c r="AG196" s="1"/>
      <c r="AH196" s="1"/>
      <c r="AI196" s="1"/>
      <c r="AJ196" s="1"/>
      <c r="AK196" s="1"/>
      <c r="AL196" s="1"/>
    </row>
    <row r="197" spans="1:38" ht="15.75" customHeight="1" x14ac:dyDescent="0.3">
      <c r="A197" s="144"/>
      <c r="B197" s="145"/>
      <c r="C197" s="144"/>
      <c r="D197" s="144"/>
      <c r="E197" s="51"/>
      <c r="F197" s="144"/>
      <c r="G197" s="144"/>
      <c r="H197" s="51"/>
      <c r="I197" s="144"/>
      <c r="J197" s="144"/>
      <c r="K197" s="51"/>
      <c r="L197" s="144"/>
      <c r="M197" s="144"/>
      <c r="N197" s="51"/>
      <c r="O197" s="144"/>
      <c r="P197" s="144"/>
      <c r="Q197" s="144"/>
      <c r="R197" s="144"/>
      <c r="S197" s="144"/>
      <c r="T197" s="144"/>
      <c r="U197" s="1"/>
      <c r="V197" s="1"/>
      <c r="W197" s="1"/>
      <c r="X197" s="1"/>
      <c r="Y197" s="1"/>
      <c r="Z197" s="1"/>
      <c r="AA197" s="1"/>
      <c r="AB197" s="1"/>
      <c r="AC197" s="1"/>
      <c r="AD197" s="1"/>
      <c r="AE197" s="1"/>
      <c r="AF197" s="1"/>
      <c r="AG197" s="1"/>
      <c r="AH197" s="1"/>
      <c r="AI197" s="1"/>
      <c r="AJ197" s="1"/>
      <c r="AK197" s="1"/>
      <c r="AL197" s="1"/>
    </row>
    <row r="198" spans="1:38" ht="15.75" customHeight="1" x14ac:dyDescent="0.3">
      <c r="A198" s="144"/>
      <c r="B198" s="145"/>
      <c r="C198" s="144"/>
      <c r="D198" s="144"/>
      <c r="E198" s="51"/>
      <c r="F198" s="144"/>
      <c r="G198" s="144"/>
      <c r="H198" s="51"/>
      <c r="I198" s="144"/>
      <c r="J198" s="144"/>
      <c r="K198" s="51"/>
      <c r="L198" s="144"/>
      <c r="M198" s="144"/>
      <c r="N198" s="51"/>
      <c r="O198" s="144"/>
      <c r="P198" s="144"/>
      <c r="Q198" s="144"/>
      <c r="R198" s="144"/>
      <c r="S198" s="144"/>
      <c r="T198" s="144"/>
      <c r="U198" s="1"/>
      <c r="V198" s="1"/>
      <c r="W198" s="1"/>
      <c r="X198" s="1"/>
      <c r="Y198" s="1"/>
      <c r="Z198" s="1"/>
      <c r="AA198" s="1"/>
      <c r="AB198" s="1"/>
      <c r="AC198" s="1"/>
      <c r="AD198" s="1"/>
      <c r="AE198" s="1"/>
      <c r="AF198" s="1"/>
      <c r="AG198" s="1"/>
      <c r="AH198" s="1"/>
      <c r="AI198" s="1"/>
      <c r="AJ198" s="1"/>
      <c r="AK198" s="1"/>
      <c r="AL198" s="1"/>
    </row>
    <row r="199" spans="1:38" ht="15.75" customHeight="1" x14ac:dyDescent="0.3">
      <c r="A199" s="144" t="s">
        <v>125</v>
      </c>
      <c r="B199" s="145"/>
      <c r="C199" s="282" t="s">
        <v>441</v>
      </c>
      <c r="D199" s="144"/>
      <c r="E199" s="147"/>
      <c r="F199" s="146"/>
      <c r="G199" s="144"/>
      <c r="H199" s="147"/>
      <c r="I199" s="308" t="s">
        <v>442</v>
      </c>
      <c r="J199" s="308"/>
      <c r="K199" s="147"/>
      <c r="L199" s="144"/>
      <c r="M199" s="144"/>
      <c r="N199" s="51"/>
      <c r="O199" s="144"/>
      <c r="P199" s="144"/>
      <c r="Q199" s="144"/>
      <c r="R199" s="144"/>
      <c r="S199" s="144"/>
      <c r="T199" s="144"/>
      <c r="U199" s="1"/>
      <c r="V199" s="1"/>
      <c r="W199" s="1"/>
      <c r="X199" s="1"/>
      <c r="Y199" s="1"/>
      <c r="Z199" s="1"/>
      <c r="AA199" s="1"/>
      <c r="AB199" s="1"/>
      <c r="AC199" s="1"/>
      <c r="AD199" s="1"/>
      <c r="AE199" s="1"/>
      <c r="AF199" s="1"/>
      <c r="AG199" s="1"/>
      <c r="AH199" s="1"/>
      <c r="AI199" s="1"/>
      <c r="AJ199" s="1"/>
      <c r="AK199" s="1"/>
      <c r="AL199" s="1"/>
    </row>
    <row r="200" spans="1:38" ht="15.75" customHeight="1" x14ac:dyDescent="0.3">
      <c r="A200" s="1"/>
      <c r="B200" s="1"/>
      <c r="C200" s="148" t="s">
        <v>126</v>
      </c>
      <c r="D200" s="144"/>
      <c r="E200" s="313" t="s">
        <v>127</v>
      </c>
      <c r="F200" s="314"/>
      <c r="G200" s="144"/>
      <c r="H200" s="51"/>
      <c r="I200" s="149" t="s">
        <v>128</v>
      </c>
      <c r="J200" s="144"/>
      <c r="K200" s="51"/>
      <c r="L200" s="149"/>
      <c r="M200" s="144"/>
      <c r="N200" s="51"/>
      <c r="O200" s="149"/>
      <c r="P200" s="144"/>
      <c r="Q200" s="144"/>
      <c r="R200" s="144"/>
      <c r="S200" s="144"/>
      <c r="T200" s="144"/>
      <c r="U200" s="1"/>
      <c r="V200" s="1"/>
      <c r="W200" s="1"/>
      <c r="X200" s="1"/>
      <c r="Y200" s="1"/>
      <c r="Z200" s="1"/>
      <c r="AA200" s="1"/>
      <c r="AB200" s="1"/>
      <c r="AC200" s="1"/>
      <c r="AD200" s="1"/>
      <c r="AE200" s="1"/>
      <c r="AF200" s="1"/>
      <c r="AG200" s="1"/>
      <c r="AH200" s="1"/>
      <c r="AI200" s="1"/>
      <c r="AJ200" s="1"/>
      <c r="AK200" s="1"/>
      <c r="AL200" s="1"/>
    </row>
    <row r="201" spans="1:38" ht="15.75" customHeight="1" x14ac:dyDescent="0.35">
      <c r="A201" s="1"/>
      <c r="B201" s="1"/>
      <c r="C201" s="150"/>
      <c r="D201" s="151"/>
      <c r="E201" s="152"/>
      <c r="F201" s="153"/>
      <c r="G201" s="154"/>
      <c r="H201" s="152"/>
      <c r="I201" s="153"/>
      <c r="J201" s="154"/>
      <c r="K201" s="155"/>
      <c r="L201" s="153"/>
      <c r="M201" s="154"/>
      <c r="N201" s="155"/>
      <c r="O201" s="153"/>
      <c r="P201" s="154"/>
      <c r="Q201" s="154"/>
      <c r="R201" s="154"/>
      <c r="S201" s="154"/>
      <c r="T201" s="144"/>
      <c r="U201" s="1"/>
      <c r="V201" s="1"/>
      <c r="W201" s="1"/>
      <c r="X201" s="1"/>
      <c r="Y201" s="1"/>
      <c r="Z201" s="1"/>
      <c r="AA201" s="1"/>
      <c r="AB201" s="1"/>
      <c r="AC201" s="1"/>
      <c r="AD201" s="1"/>
      <c r="AE201" s="1"/>
      <c r="AF201" s="1"/>
      <c r="AG201" s="1"/>
      <c r="AH201" s="1"/>
      <c r="AI201" s="1"/>
      <c r="AJ201" s="1"/>
      <c r="AK201" s="1"/>
      <c r="AL201" s="1"/>
    </row>
    <row r="202" spans="1:38" ht="15.75" customHeight="1" x14ac:dyDescent="0.3">
      <c r="A202" s="144"/>
      <c r="B202" s="145"/>
      <c r="C202" s="144"/>
      <c r="D202" s="144"/>
      <c r="E202" s="51"/>
      <c r="F202" s="144"/>
      <c r="G202" s="144"/>
      <c r="H202" s="51"/>
      <c r="I202" s="144"/>
      <c r="J202" s="144"/>
      <c r="K202" s="51"/>
      <c r="L202" s="144"/>
      <c r="M202" s="144"/>
      <c r="N202" s="51"/>
      <c r="O202" s="144"/>
      <c r="P202" s="144"/>
      <c r="Q202" s="144"/>
      <c r="R202" s="144"/>
      <c r="S202" s="144"/>
      <c r="T202" s="144"/>
      <c r="U202" s="1"/>
      <c r="V202" s="1"/>
      <c r="W202" s="1"/>
      <c r="X202" s="1"/>
      <c r="Y202" s="1"/>
      <c r="Z202" s="1"/>
      <c r="AA202" s="1"/>
      <c r="AB202" s="1"/>
      <c r="AC202" s="1"/>
      <c r="AD202" s="1"/>
      <c r="AE202" s="1"/>
      <c r="AF202" s="1"/>
      <c r="AG202" s="1"/>
      <c r="AH202" s="1"/>
      <c r="AI202" s="1"/>
      <c r="AJ202" s="1"/>
      <c r="AK202" s="1"/>
      <c r="AL202" s="1"/>
    </row>
    <row r="203" spans="1:38" ht="15.75" customHeight="1" x14ac:dyDescent="0.3">
      <c r="A203" s="144"/>
      <c r="B203" s="145"/>
      <c r="C203" s="144"/>
      <c r="D203" s="144"/>
      <c r="E203" s="51"/>
      <c r="F203" s="144"/>
      <c r="G203" s="144"/>
      <c r="H203" s="51"/>
      <c r="I203" s="144"/>
      <c r="J203" s="144"/>
      <c r="K203" s="51"/>
      <c r="L203" s="144"/>
      <c r="M203" s="144"/>
      <c r="N203" s="51"/>
      <c r="O203" s="144"/>
      <c r="P203" s="144"/>
      <c r="Q203" s="144"/>
      <c r="R203" s="144"/>
      <c r="S203" s="144"/>
      <c r="T203" s="144"/>
      <c r="U203" s="1"/>
      <c r="V203" s="1"/>
      <c r="W203" s="1"/>
      <c r="X203" s="1"/>
      <c r="Y203" s="1"/>
      <c r="Z203" s="1"/>
      <c r="AA203" s="1"/>
      <c r="AB203" s="1"/>
      <c r="AC203" s="1"/>
      <c r="AD203" s="1"/>
      <c r="AE203" s="1"/>
      <c r="AF203" s="1"/>
      <c r="AG203" s="1"/>
      <c r="AH203" s="1"/>
      <c r="AI203" s="1"/>
      <c r="AJ203" s="1"/>
      <c r="AK203" s="1"/>
      <c r="AL203" s="1"/>
    </row>
    <row r="204" spans="1:38" ht="15.75" customHeight="1" x14ac:dyDescent="0.3">
      <c r="A204" s="144"/>
      <c r="B204" s="145"/>
      <c r="C204" s="173" t="s">
        <v>152</v>
      </c>
      <c r="D204" s="144"/>
      <c r="E204" s="51"/>
      <c r="F204" s="144"/>
      <c r="G204" s="144"/>
      <c r="H204" s="51"/>
      <c r="I204" s="144"/>
      <c r="J204" s="144"/>
      <c r="K204" s="51"/>
      <c r="L204" s="309" t="s">
        <v>153</v>
      </c>
      <c r="M204" s="309"/>
      <c r="N204" s="339"/>
      <c r="O204" s="144"/>
      <c r="P204" s="144"/>
      <c r="Q204" s="144"/>
      <c r="R204" s="144"/>
      <c r="S204" s="144"/>
      <c r="T204" s="144"/>
      <c r="U204" s="1"/>
      <c r="V204" s="1"/>
      <c r="W204" s="1"/>
      <c r="X204" s="1"/>
      <c r="Y204" s="1"/>
      <c r="Z204" s="1"/>
      <c r="AA204" s="1"/>
      <c r="AB204" s="1"/>
      <c r="AC204" s="1"/>
      <c r="AD204" s="1"/>
      <c r="AE204" s="1"/>
      <c r="AF204" s="1"/>
      <c r="AG204" s="1"/>
      <c r="AH204" s="1"/>
      <c r="AI204" s="1"/>
      <c r="AJ204" s="1"/>
      <c r="AK204" s="1"/>
      <c r="AL204" s="1"/>
    </row>
    <row r="205" spans="1:38" ht="15.75" customHeight="1" x14ac:dyDescent="0.3">
      <c r="A205" s="144"/>
      <c r="B205" s="145"/>
      <c r="C205" s="144"/>
      <c r="D205" s="144"/>
      <c r="E205" s="51"/>
      <c r="F205" s="144"/>
      <c r="G205" s="144"/>
      <c r="H205" s="51"/>
      <c r="I205" s="144"/>
      <c r="J205" s="144"/>
      <c r="K205" s="51"/>
      <c r="L205" s="144"/>
      <c r="M205" s="144"/>
      <c r="N205" s="51"/>
      <c r="O205" s="144"/>
      <c r="P205" s="144"/>
      <c r="Q205" s="144"/>
      <c r="R205" s="144"/>
      <c r="S205" s="144"/>
      <c r="T205" s="144"/>
      <c r="U205" s="1"/>
      <c r="V205" s="1"/>
      <c r="W205" s="1"/>
      <c r="X205" s="1"/>
      <c r="Y205" s="1"/>
      <c r="Z205" s="1"/>
      <c r="AA205" s="1"/>
      <c r="AB205" s="1"/>
      <c r="AC205" s="1"/>
      <c r="AD205" s="1"/>
      <c r="AE205" s="1"/>
      <c r="AF205" s="1"/>
      <c r="AG205" s="1"/>
      <c r="AH205" s="1"/>
      <c r="AI205" s="1"/>
      <c r="AJ205" s="1"/>
      <c r="AK205" s="1"/>
      <c r="AL205" s="1"/>
    </row>
    <row r="206" spans="1:38" ht="15.75" customHeight="1" x14ac:dyDescent="0.3">
      <c r="A206" s="144"/>
      <c r="B206" s="145"/>
      <c r="C206" s="172"/>
      <c r="D206" s="144"/>
      <c r="E206" s="51"/>
      <c r="F206" s="144"/>
      <c r="G206" s="144"/>
      <c r="H206" s="51"/>
      <c r="I206" s="144"/>
      <c r="J206" s="144"/>
      <c r="K206" s="51"/>
      <c r="L206" s="172"/>
      <c r="M206" s="172"/>
      <c r="N206" s="51"/>
      <c r="O206" s="144"/>
      <c r="P206" s="144"/>
      <c r="Q206" s="144"/>
      <c r="R206" s="144"/>
      <c r="S206" s="144"/>
      <c r="T206" s="144"/>
      <c r="U206" s="1"/>
      <c r="V206" s="1"/>
      <c r="W206" s="1"/>
      <c r="X206" s="1"/>
      <c r="Y206" s="1"/>
      <c r="Z206" s="1"/>
      <c r="AA206" s="1"/>
      <c r="AB206" s="1"/>
      <c r="AC206" s="1"/>
      <c r="AD206" s="1"/>
      <c r="AE206" s="1"/>
      <c r="AF206" s="1"/>
      <c r="AG206" s="1"/>
      <c r="AH206" s="1"/>
      <c r="AI206" s="1"/>
      <c r="AJ206" s="1"/>
      <c r="AK206" s="1"/>
      <c r="AL206" s="1"/>
    </row>
    <row r="207" spans="1:38" ht="15.75" customHeight="1" x14ac:dyDescent="0.3">
      <c r="A207" s="1"/>
      <c r="B207" s="2"/>
      <c r="C207" s="1"/>
      <c r="D207" s="1"/>
      <c r="E207" s="3"/>
      <c r="F207" s="1"/>
      <c r="G207" s="1"/>
      <c r="H207" s="3"/>
      <c r="I207" s="1"/>
      <c r="J207" s="1"/>
      <c r="K207" s="3"/>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sheetData>
  <autoFilter ref="A19:T19"/>
  <mergeCells count="27">
    <mergeCell ref="L204:N204"/>
    <mergeCell ref="I199:J199"/>
    <mergeCell ref="A196:C196"/>
    <mergeCell ref="E200:F200"/>
    <mergeCell ref="E17:G17"/>
    <mergeCell ref="H17:J17"/>
    <mergeCell ref="A23:C23"/>
    <mergeCell ref="E31:G33"/>
    <mergeCell ref="H31:J33"/>
    <mergeCell ref="E35:G37"/>
    <mergeCell ref="H35:J37"/>
    <mergeCell ref="E176:G189"/>
    <mergeCell ref="H176:J189"/>
    <mergeCell ref="E192:G192"/>
    <mergeCell ref="H192:J192"/>
    <mergeCell ref="A195:C195"/>
    <mergeCell ref="K17:M17"/>
    <mergeCell ref="N17:P17"/>
    <mergeCell ref="Q17:S17"/>
    <mergeCell ref="T17:T18"/>
    <mergeCell ref="A12:T12"/>
    <mergeCell ref="A13:T13"/>
    <mergeCell ref="A15:T15"/>
    <mergeCell ref="A17:A18"/>
    <mergeCell ref="B17:B18"/>
    <mergeCell ref="C17:C18"/>
    <mergeCell ref="D17:D18"/>
  </mergeCells>
  <printOptions horizontalCentered="1"/>
  <pageMargins left="0.59055118110236227" right="0" top="0.39370078740157483" bottom="0.47244094488188981" header="0" footer="0"/>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topLeftCell="B1" workbookViewId="0"/>
  </sheetViews>
  <sheetFormatPr defaultColWidth="12.59765625" defaultRowHeight="15" customHeight="1" x14ac:dyDescent="0.25"/>
  <cols>
    <col min="1" max="1" width="12.8984375" hidden="1" customWidth="1"/>
    <col min="2" max="2" width="12.09765625" customWidth="1"/>
    <col min="3" max="3" width="33.5" customWidth="1"/>
    <col min="4" max="4" width="15.59765625" customWidth="1"/>
    <col min="5" max="5" width="19.69921875" customWidth="1"/>
    <col min="6" max="6" width="15.59765625" customWidth="1"/>
    <col min="7" max="7" width="18.5" customWidth="1"/>
    <col min="8" max="8" width="21.3984375" customWidth="1"/>
    <col min="9" max="9" width="15.59765625" customWidth="1"/>
    <col min="10" max="10" width="16.09765625" customWidth="1"/>
    <col min="11" max="26" width="6.69921875" customWidth="1"/>
  </cols>
  <sheetData>
    <row r="1" spans="1:26" ht="15" customHeight="1" x14ac:dyDescent="0.3">
      <c r="A1" s="156"/>
      <c r="B1" s="156"/>
      <c r="C1" s="156"/>
      <c r="D1" s="157"/>
      <c r="E1" s="156"/>
      <c r="F1" s="157"/>
      <c r="G1" s="156"/>
      <c r="H1" s="156"/>
      <c r="I1" s="158"/>
      <c r="J1" s="159" t="s">
        <v>129</v>
      </c>
      <c r="K1" s="158"/>
      <c r="L1" s="158"/>
      <c r="M1" s="158"/>
      <c r="N1" s="158"/>
      <c r="O1" s="158"/>
      <c r="P1" s="158"/>
      <c r="Q1" s="158"/>
      <c r="R1" s="158"/>
      <c r="S1" s="158"/>
      <c r="T1" s="158"/>
      <c r="U1" s="158"/>
      <c r="V1" s="158"/>
      <c r="W1" s="158"/>
      <c r="X1" s="158"/>
      <c r="Y1" s="158"/>
      <c r="Z1" s="158"/>
    </row>
    <row r="2" spans="1:26" ht="15" customHeight="1" x14ac:dyDescent="0.3">
      <c r="A2" s="156"/>
      <c r="B2" s="156"/>
      <c r="C2" s="156"/>
      <c r="D2" s="157"/>
      <c r="E2" s="156"/>
      <c r="F2" s="157"/>
      <c r="G2" s="156"/>
      <c r="H2" s="337" t="s">
        <v>130</v>
      </c>
      <c r="I2" s="300"/>
      <c r="J2" s="300"/>
      <c r="K2" s="158"/>
      <c r="L2" s="158"/>
      <c r="M2" s="158"/>
      <c r="N2" s="158"/>
      <c r="O2" s="158"/>
      <c r="P2" s="158"/>
      <c r="Q2" s="158"/>
      <c r="R2" s="158"/>
      <c r="S2" s="158"/>
      <c r="T2" s="158"/>
      <c r="U2" s="158"/>
      <c r="V2" s="158"/>
      <c r="W2" s="158"/>
      <c r="X2" s="158"/>
      <c r="Y2" s="158"/>
      <c r="Z2" s="158"/>
    </row>
    <row r="3" spans="1:26" ht="15" customHeight="1" x14ac:dyDescent="0.3">
      <c r="A3" s="156"/>
      <c r="B3" s="156"/>
      <c r="C3" s="156"/>
      <c r="D3" s="157"/>
      <c r="E3" s="156"/>
      <c r="F3" s="157"/>
      <c r="G3" s="156"/>
      <c r="H3" s="337" t="s">
        <v>131</v>
      </c>
      <c r="I3" s="300"/>
      <c r="J3" s="300"/>
      <c r="K3" s="158"/>
      <c r="L3" s="158"/>
      <c r="M3" s="158"/>
      <c r="N3" s="158"/>
      <c r="O3" s="158"/>
      <c r="P3" s="158"/>
      <c r="Q3" s="158"/>
      <c r="R3" s="158"/>
      <c r="S3" s="158"/>
      <c r="T3" s="158"/>
      <c r="U3" s="158"/>
      <c r="V3" s="158"/>
      <c r="W3" s="158"/>
      <c r="X3" s="158"/>
      <c r="Y3" s="158"/>
      <c r="Z3" s="158"/>
    </row>
    <row r="4" spans="1:26" ht="14.25" customHeight="1" x14ac:dyDescent="0.25">
      <c r="A4" s="156"/>
      <c r="B4" s="156"/>
      <c r="C4" s="156"/>
      <c r="D4" s="157"/>
      <c r="E4" s="156"/>
      <c r="F4" s="157"/>
      <c r="G4" s="156"/>
      <c r="H4" s="156"/>
      <c r="I4" s="158"/>
      <c r="J4" s="158"/>
      <c r="K4" s="158"/>
      <c r="L4" s="158"/>
      <c r="M4" s="158"/>
      <c r="N4" s="158"/>
      <c r="O4" s="158"/>
      <c r="P4" s="158"/>
      <c r="Q4" s="158"/>
      <c r="R4" s="158"/>
      <c r="S4" s="158"/>
      <c r="T4" s="158"/>
      <c r="U4" s="158"/>
      <c r="V4" s="158"/>
      <c r="W4" s="158"/>
      <c r="X4" s="158"/>
      <c r="Y4" s="158"/>
      <c r="Z4" s="158"/>
    </row>
    <row r="5" spans="1:26" ht="21" customHeight="1" x14ac:dyDescent="0.35">
      <c r="A5" s="156"/>
      <c r="B5" s="336" t="s">
        <v>132</v>
      </c>
      <c r="C5" s="300"/>
      <c r="D5" s="300"/>
      <c r="E5" s="300"/>
      <c r="F5" s="300"/>
      <c r="G5" s="300"/>
      <c r="H5" s="300"/>
      <c r="I5" s="300"/>
      <c r="J5" s="300"/>
      <c r="K5" s="158"/>
      <c r="L5" s="158"/>
      <c r="M5" s="158"/>
      <c r="N5" s="158"/>
      <c r="O5" s="158"/>
      <c r="P5" s="158"/>
      <c r="Q5" s="158"/>
      <c r="R5" s="158"/>
      <c r="S5" s="158"/>
      <c r="T5" s="158"/>
      <c r="U5" s="158"/>
      <c r="V5" s="158"/>
      <c r="W5" s="158"/>
      <c r="X5" s="158"/>
      <c r="Y5" s="158"/>
      <c r="Z5" s="158"/>
    </row>
    <row r="6" spans="1:26" ht="21" customHeight="1" x14ac:dyDescent="0.35">
      <c r="A6" s="156"/>
      <c r="B6" s="336" t="s">
        <v>133</v>
      </c>
      <c r="C6" s="300"/>
      <c r="D6" s="300"/>
      <c r="E6" s="300"/>
      <c r="F6" s="300"/>
      <c r="G6" s="300"/>
      <c r="H6" s="300"/>
      <c r="I6" s="300"/>
      <c r="J6" s="300"/>
      <c r="K6" s="158"/>
      <c r="L6" s="158"/>
      <c r="M6" s="158"/>
      <c r="N6" s="158"/>
      <c r="O6" s="158"/>
      <c r="P6" s="158"/>
      <c r="Q6" s="158"/>
      <c r="R6" s="158"/>
      <c r="S6" s="158"/>
      <c r="T6" s="158"/>
      <c r="U6" s="158"/>
      <c r="V6" s="158"/>
      <c r="W6" s="158"/>
      <c r="X6" s="158"/>
      <c r="Y6" s="158"/>
      <c r="Z6" s="158"/>
    </row>
    <row r="7" spans="1:26" ht="21" customHeight="1" x14ac:dyDescent="0.35">
      <c r="A7" s="156"/>
      <c r="B7" s="338" t="s">
        <v>134</v>
      </c>
      <c r="C7" s="300"/>
      <c r="D7" s="300"/>
      <c r="E7" s="300"/>
      <c r="F7" s="300"/>
      <c r="G7" s="300"/>
      <c r="H7" s="300"/>
      <c r="I7" s="300"/>
      <c r="J7" s="300"/>
      <c r="K7" s="158"/>
      <c r="L7" s="158"/>
      <c r="M7" s="158"/>
      <c r="N7" s="158"/>
      <c r="O7" s="158"/>
      <c r="P7" s="158"/>
      <c r="Q7" s="158"/>
      <c r="R7" s="158"/>
      <c r="S7" s="158"/>
      <c r="T7" s="158"/>
      <c r="U7" s="158"/>
      <c r="V7" s="158"/>
      <c r="W7" s="158"/>
      <c r="X7" s="158"/>
      <c r="Y7" s="158"/>
      <c r="Z7" s="158"/>
    </row>
    <row r="8" spans="1:26" ht="21" customHeight="1" x14ac:dyDescent="0.35">
      <c r="A8" s="156"/>
      <c r="B8" s="336" t="s">
        <v>135</v>
      </c>
      <c r="C8" s="300"/>
      <c r="D8" s="300"/>
      <c r="E8" s="300"/>
      <c r="F8" s="300"/>
      <c r="G8" s="300"/>
      <c r="H8" s="300"/>
      <c r="I8" s="300"/>
      <c r="J8" s="300"/>
      <c r="K8" s="158"/>
      <c r="L8" s="158"/>
      <c r="M8" s="158"/>
      <c r="N8" s="158"/>
      <c r="O8" s="158"/>
      <c r="P8" s="158"/>
      <c r="Q8" s="158"/>
      <c r="R8" s="158"/>
      <c r="S8" s="158"/>
      <c r="T8" s="158"/>
      <c r="U8" s="158"/>
      <c r="V8" s="158"/>
      <c r="W8" s="158"/>
      <c r="X8" s="158"/>
      <c r="Y8" s="158"/>
      <c r="Z8" s="158"/>
    </row>
    <row r="9" spans="1:26" ht="14.25" customHeight="1" x14ac:dyDescent="0.25">
      <c r="A9" s="156"/>
      <c r="B9" s="156"/>
      <c r="C9" s="156"/>
      <c r="D9" s="157"/>
      <c r="E9" s="156"/>
      <c r="F9" s="157"/>
      <c r="G9" s="156"/>
      <c r="H9" s="156"/>
      <c r="I9" s="158"/>
      <c r="J9" s="158"/>
      <c r="K9" s="158"/>
      <c r="L9" s="158"/>
      <c r="M9" s="158"/>
      <c r="N9" s="158"/>
      <c r="O9" s="158"/>
      <c r="P9" s="158"/>
      <c r="Q9" s="158"/>
      <c r="R9" s="158"/>
      <c r="S9" s="158"/>
      <c r="T9" s="158"/>
      <c r="U9" s="158"/>
      <c r="V9" s="158"/>
      <c r="W9" s="158"/>
      <c r="X9" s="158"/>
      <c r="Y9" s="158"/>
      <c r="Z9" s="158"/>
    </row>
    <row r="10" spans="1:26" ht="44.25" customHeight="1" x14ac:dyDescent="0.25">
      <c r="A10" s="160"/>
      <c r="B10" s="333" t="s">
        <v>136</v>
      </c>
      <c r="C10" s="332"/>
      <c r="D10" s="334"/>
      <c r="E10" s="335" t="s">
        <v>137</v>
      </c>
      <c r="F10" s="332"/>
      <c r="G10" s="332"/>
      <c r="H10" s="332"/>
      <c r="I10" s="332"/>
      <c r="J10" s="334"/>
      <c r="K10" s="160"/>
      <c r="L10" s="160"/>
      <c r="M10" s="160"/>
      <c r="N10" s="160"/>
      <c r="O10" s="160"/>
      <c r="P10" s="160"/>
      <c r="Q10" s="160"/>
      <c r="R10" s="160"/>
      <c r="S10" s="160"/>
      <c r="T10" s="160"/>
      <c r="U10" s="160"/>
      <c r="V10" s="160"/>
      <c r="W10" s="160"/>
      <c r="X10" s="160"/>
      <c r="Y10" s="160"/>
      <c r="Z10" s="160"/>
    </row>
    <row r="11" spans="1:26" ht="61.5" customHeight="1" x14ac:dyDescent="0.25">
      <c r="A11" s="161" t="s">
        <v>138</v>
      </c>
      <c r="B11" s="161" t="s">
        <v>139</v>
      </c>
      <c r="C11" s="161" t="s">
        <v>5</v>
      </c>
      <c r="D11" s="162" t="s">
        <v>140</v>
      </c>
      <c r="E11" s="161" t="s">
        <v>141</v>
      </c>
      <c r="F11" s="162" t="s">
        <v>140</v>
      </c>
      <c r="G11" s="161" t="s">
        <v>142</v>
      </c>
      <c r="H11" s="161" t="s">
        <v>143</v>
      </c>
      <c r="I11" s="161" t="s">
        <v>144</v>
      </c>
      <c r="J11" s="161" t="s">
        <v>145</v>
      </c>
      <c r="K11" s="160"/>
      <c r="L11" s="160"/>
      <c r="M11" s="160"/>
      <c r="N11" s="160"/>
      <c r="O11" s="160"/>
      <c r="P11" s="160"/>
      <c r="Q11" s="160"/>
      <c r="R11" s="160"/>
      <c r="S11" s="160"/>
      <c r="T11" s="160"/>
      <c r="U11" s="160"/>
      <c r="V11" s="160"/>
      <c r="W11" s="160"/>
      <c r="X11" s="160"/>
      <c r="Y11" s="160"/>
      <c r="Z11" s="160"/>
    </row>
    <row r="12" spans="1:26" ht="15" customHeight="1" x14ac:dyDescent="0.25">
      <c r="A12" s="163"/>
      <c r="B12" s="163" t="s">
        <v>35</v>
      </c>
      <c r="C12" s="164"/>
      <c r="D12" s="165"/>
      <c r="E12" s="164"/>
      <c r="F12" s="165"/>
      <c r="G12" s="164"/>
      <c r="H12" s="164"/>
      <c r="I12" s="165"/>
      <c r="J12" s="164"/>
      <c r="K12" s="158"/>
      <c r="L12" s="158"/>
      <c r="M12" s="158"/>
      <c r="N12" s="158"/>
      <c r="O12" s="158"/>
      <c r="P12" s="158"/>
      <c r="Q12" s="158"/>
      <c r="R12" s="158"/>
      <c r="S12" s="158"/>
      <c r="T12" s="158"/>
      <c r="U12" s="158"/>
      <c r="V12" s="158"/>
      <c r="W12" s="158"/>
      <c r="X12" s="158"/>
      <c r="Y12" s="158"/>
      <c r="Z12" s="158"/>
    </row>
    <row r="13" spans="1:26" ht="15" customHeight="1" x14ac:dyDescent="0.25">
      <c r="A13" s="163"/>
      <c r="B13" s="163" t="s">
        <v>57</v>
      </c>
      <c r="C13" s="164"/>
      <c r="D13" s="165"/>
      <c r="E13" s="164"/>
      <c r="F13" s="165"/>
      <c r="G13" s="164"/>
      <c r="H13" s="164"/>
      <c r="I13" s="165"/>
      <c r="J13" s="164"/>
      <c r="K13" s="158"/>
      <c r="L13" s="158"/>
      <c r="M13" s="158"/>
      <c r="N13" s="158"/>
      <c r="O13" s="158"/>
      <c r="P13" s="158"/>
      <c r="Q13" s="158"/>
      <c r="R13" s="158"/>
      <c r="S13" s="158"/>
      <c r="T13" s="158"/>
      <c r="U13" s="158"/>
      <c r="V13" s="158"/>
      <c r="W13" s="158"/>
      <c r="X13" s="158"/>
      <c r="Y13" s="158"/>
      <c r="Z13" s="158"/>
    </row>
    <row r="14" spans="1:26" ht="15" customHeight="1" x14ac:dyDescent="0.25">
      <c r="A14" s="163"/>
      <c r="B14" s="163" t="s">
        <v>59</v>
      </c>
      <c r="C14" s="164"/>
      <c r="D14" s="165"/>
      <c r="E14" s="164"/>
      <c r="F14" s="165"/>
      <c r="G14" s="164"/>
      <c r="H14" s="164"/>
      <c r="I14" s="165"/>
      <c r="J14" s="164"/>
      <c r="K14" s="158"/>
      <c r="L14" s="158"/>
      <c r="M14" s="158"/>
      <c r="N14" s="158"/>
      <c r="O14" s="158"/>
      <c r="P14" s="158"/>
      <c r="Q14" s="158"/>
      <c r="R14" s="158"/>
      <c r="S14" s="158"/>
      <c r="T14" s="158"/>
      <c r="U14" s="158"/>
      <c r="V14" s="158"/>
      <c r="W14" s="158"/>
      <c r="X14" s="158"/>
      <c r="Y14" s="158"/>
      <c r="Z14" s="158"/>
    </row>
    <row r="15" spans="1:26" ht="15" customHeight="1" x14ac:dyDescent="0.25">
      <c r="A15" s="163"/>
      <c r="B15" s="163" t="s">
        <v>63</v>
      </c>
      <c r="C15" s="164"/>
      <c r="D15" s="165"/>
      <c r="E15" s="164"/>
      <c r="F15" s="165"/>
      <c r="G15" s="164"/>
      <c r="H15" s="164"/>
      <c r="I15" s="165"/>
      <c r="J15" s="164"/>
      <c r="K15" s="158"/>
      <c r="L15" s="158"/>
      <c r="M15" s="158"/>
      <c r="N15" s="158"/>
      <c r="O15" s="158"/>
      <c r="P15" s="158"/>
      <c r="Q15" s="158"/>
      <c r="R15" s="158"/>
      <c r="S15" s="158"/>
      <c r="T15" s="158"/>
      <c r="U15" s="158"/>
      <c r="V15" s="158"/>
      <c r="W15" s="158"/>
      <c r="X15" s="158"/>
      <c r="Y15" s="158"/>
      <c r="Z15" s="158"/>
    </row>
    <row r="16" spans="1:26" ht="15" customHeight="1" x14ac:dyDescent="0.25">
      <c r="A16" s="163"/>
      <c r="B16" s="163" t="s">
        <v>70</v>
      </c>
      <c r="C16" s="164"/>
      <c r="D16" s="165"/>
      <c r="E16" s="164"/>
      <c r="F16" s="165"/>
      <c r="G16" s="164"/>
      <c r="H16" s="164"/>
      <c r="I16" s="165"/>
      <c r="J16" s="164"/>
      <c r="K16" s="158"/>
      <c r="L16" s="158"/>
      <c r="M16" s="158"/>
      <c r="N16" s="158"/>
      <c r="O16" s="158"/>
      <c r="P16" s="158"/>
      <c r="Q16" s="158"/>
      <c r="R16" s="158"/>
      <c r="S16" s="158"/>
      <c r="T16" s="158"/>
      <c r="U16" s="158"/>
      <c r="V16" s="158"/>
      <c r="W16" s="158"/>
      <c r="X16" s="158"/>
      <c r="Y16" s="158"/>
      <c r="Z16" s="158"/>
    </row>
    <row r="17" spans="1:26" ht="15" customHeight="1" x14ac:dyDescent="0.25">
      <c r="A17" s="163"/>
      <c r="B17" s="163"/>
      <c r="C17" s="164"/>
      <c r="D17" s="165"/>
      <c r="E17" s="164"/>
      <c r="F17" s="165"/>
      <c r="G17" s="164"/>
      <c r="H17" s="164"/>
      <c r="I17" s="165"/>
      <c r="J17" s="164"/>
      <c r="K17" s="158"/>
      <c r="L17" s="158"/>
      <c r="M17" s="158"/>
      <c r="N17" s="158"/>
      <c r="O17" s="158"/>
      <c r="P17" s="158"/>
      <c r="Q17" s="158"/>
      <c r="R17" s="158"/>
      <c r="S17" s="158"/>
      <c r="T17" s="158"/>
      <c r="U17" s="158"/>
      <c r="V17" s="158"/>
      <c r="W17" s="158"/>
      <c r="X17" s="158"/>
      <c r="Y17" s="158"/>
      <c r="Z17" s="158"/>
    </row>
    <row r="18" spans="1:26" ht="15" customHeight="1" x14ac:dyDescent="0.3">
      <c r="A18" s="166"/>
      <c r="B18" s="331" t="s">
        <v>146</v>
      </c>
      <c r="C18" s="332"/>
      <c r="D18" s="167">
        <f>SUM(D12:D17)</f>
        <v>0</v>
      </c>
      <c r="E18" s="168"/>
      <c r="F18" s="167">
        <f>SUM(F12:F17)</f>
        <v>0</v>
      </c>
      <c r="G18" s="168"/>
      <c r="H18" s="168"/>
      <c r="I18" s="167">
        <f>SUM(I12:I17)</f>
        <v>0</v>
      </c>
      <c r="J18" s="168"/>
      <c r="K18" s="169"/>
      <c r="L18" s="169"/>
      <c r="M18" s="169"/>
      <c r="N18" s="169"/>
      <c r="O18" s="169"/>
      <c r="P18" s="169"/>
      <c r="Q18" s="169"/>
      <c r="R18" s="169"/>
      <c r="S18" s="169"/>
      <c r="T18" s="169"/>
      <c r="U18" s="169"/>
      <c r="V18" s="169"/>
      <c r="W18" s="169"/>
      <c r="X18" s="169"/>
      <c r="Y18" s="169"/>
      <c r="Z18" s="169"/>
    </row>
    <row r="19" spans="1:26" ht="14.25" customHeight="1" x14ac:dyDescent="0.25">
      <c r="A19" s="156"/>
      <c r="B19" s="156"/>
      <c r="C19" s="156"/>
      <c r="D19" s="157"/>
      <c r="E19" s="156"/>
      <c r="F19" s="157"/>
      <c r="G19" s="156"/>
      <c r="H19" s="156"/>
      <c r="I19" s="158"/>
      <c r="J19" s="158"/>
      <c r="K19" s="158"/>
      <c r="L19" s="158"/>
      <c r="M19" s="158"/>
      <c r="N19" s="158"/>
      <c r="O19" s="158"/>
      <c r="P19" s="158"/>
      <c r="Q19" s="158"/>
      <c r="R19" s="158"/>
      <c r="S19" s="158"/>
      <c r="T19" s="158"/>
      <c r="U19" s="158"/>
      <c r="V19" s="158"/>
      <c r="W19" s="158"/>
      <c r="X19" s="158"/>
      <c r="Y19" s="158"/>
      <c r="Z19" s="158"/>
    </row>
    <row r="20" spans="1:26" ht="14.25" customHeight="1" x14ac:dyDescent="0.25">
      <c r="A20" s="156"/>
      <c r="B20" s="156"/>
      <c r="C20" s="156"/>
      <c r="D20" s="157"/>
      <c r="E20" s="156"/>
      <c r="F20" s="157"/>
      <c r="G20" s="156"/>
      <c r="H20" s="156"/>
      <c r="I20" s="158"/>
      <c r="J20" s="158"/>
      <c r="K20" s="158"/>
      <c r="L20" s="158"/>
      <c r="M20" s="158"/>
      <c r="N20" s="158"/>
      <c r="O20" s="158"/>
      <c r="P20" s="158"/>
      <c r="Q20" s="158"/>
      <c r="R20" s="158"/>
      <c r="S20" s="158"/>
      <c r="T20" s="158"/>
      <c r="U20" s="158"/>
      <c r="V20" s="158"/>
      <c r="W20" s="158"/>
      <c r="X20" s="158"/>
      <c r="Y20" s="158"/>
      <c r="Z20" s="158"/>
    </row>
    <row r="21" spans="1:26" ht="44.25" customHeight="1" x14ac:dyDescent="0.25">
      <c r="A21" s="160"/>
      <c r="B21" s="333" t="s">
        <v>147</v>
      </c>
      <c r="C21" s="332"/>
      <c r="D21" s="334"/>
      <c r="E21" s="335" t="s">
        <v>137</v>
      </c>
      <c r="F21" s="332"/>
      <c r="G21" s="332"/>
      <c r="H21" s="332"/>
      <c r="I21" s="332"/>
      <c r="J21" s="334"/>
      <c r="K21" s="160"/>
      <c r="L21" s="160"/>
      <c r="M21" s="160"/>
      <c r="N21" s="160"/>
      <c r="O21" s="160"/>
      <c r="P21" s="160"/>
      <c r="Q21" s="160"/>
      <c r="R21" s="160"/>
      <c r="S21" s="160"/>
      <c r="T21" s="160"/>
      <c r="U21" s="160"/>
      <c r="V21" s="160"/>
      <c r="W21" s="160"/>
      <c r="X21" s="160"/>
      <c r="Y21" s="160"/>
      <c r="Z21" s="160"/>
    </row>
    <row r="22" spans="1:26" ht="61.5" customHeight="1" x14ac:dyDescent="0.25">
      <c r="A22" s="161" t="s">
        <v>138</v>
      </c>
      <c r="B22" s="161" t="s">
        <v>139</v>
      </c>
      <c r="C22" s="161" t="s">
        <v>5</v>
      </c>
      <c r="D22" s="162" t="s">
        <v>140</v>
      </c>
      <c r="E22" s="161" t="s">
        <v>141</v>
      </c>
      <c r="F22" s="162" t="s">
        <v>140</v>
      </c>
      <c r="G22" s="161" t="s">
        <v>142</v>
      </c>
      <c r="H22" s="161" t="s">
        <v>143</v>
      </c>
      <c r="I22" s="161" t="s">
        <v>144</v>
      </c>
      <c r="J22" s="161" t="s">
        <v>145</v>
      </c>
      <c r="K22" s="160"/>
      <c r="L22" s="160"/>
      <c r="M22" s="160"/>
      <c r="N22" s="160"/>
      <c r="O22" s="160"/>
      <c r="P22" s="160"/>
      <c r="Q22" s="160"/>
      <c r="R22" s="160"/>
      <c r="S22" s="160"/>
      <c r="T22" s="160"/>
      <c r="U22" s="160"/>
      <c r="V22" s="160"/>
      <c r="W22" s="160"/>
      <c r="X22" s="160"/>
      <c r="Y22" s="160"/>
      <c r="Z22" s="160"/>
    </row>
    <row r="23" spans="1:26" ht="15" customHeight="1" x14ac:dyDescent="0.25">
      <c r="A23" s="163"/>
      <c r="B23" s="163" t="s">
        <v>35</v>
      </c>
      <c r="C23" s="164"/>
      <c r="D23" s="165"/>
      <c r="E23" s="164"/>
      <c r="F23" s="165"/>
      <c r="G23" s="164"/>
      <c r="H23" s="164"/>
      <c r="I23" s="165"/>
      <c r="J23" s="164"/>
      <c r="K23" s="158"/>
      <c r="L23" s="158"/>
      <c r="M23" s="158"/>
      <c r="N23" s="158"/>
      <c r="O23" s="158"/>
      <c r="P23" s="158"/>
      <c r="Q23" s="158"/>
      <c r="R23" s="158"/>
      <c r="S23" s="158"/>
      <c r="T23" s="158"/>
      <c r="U23" s="158"/>
      <c r="V23" s="158"/>
      <c r="W23" s="158"/>
      <c r="X23" s="158"/>
      <c r="Y23" s="158"/>
      <c r="Z23" s="158"/>
    </row>
    <row r="24" spans="1:26" ht="15" customHeight="1" x14ac:dyDescent="0.25">
      <c r="A24" s="163"/>
      <c r="B24" s="163" t="s">
        <v>57</v>
      </c>
      <c r="C24" s="164"/>
      <c r="D24" s="165"/>
      <c r="E24" s="164"/>
      <c r="F24" s="165"/>
      <c r="G24" s="164"/>
      <c r="H24" s="164"/>
      <c r="I24" s="165"/>
      <c r="J24" s="164"/>
      <c r="K24" s="158"/>
      <c r="L24" s="158"/>
      <c r="M24" s="158"/>
      <c r="N24" s="158"/>
      <c r="O24" s="158"/>
      <c r="P24" s="158"/>
      <c r="Q24" s="158"/>
      <c r="R24" s="158"/>
      <c r="S24" s="158"/>
      <c r="T24" s="158"/>
      <c r="U24" s="158"/>
      <c r="V24" s="158"/>
      <c r="W24" s="158"/>
      <c r="X24" s="158"/>
      <c r="Y24" s="158"/>
      <c r="Z24" s="158"/>
    </row>
    <row r="25" spans="1:26" ht="15" customHeight="1" x14ac:dyDescent="0.25">
      <c r="A25" s="163"/>
      <c r="B25" s="163" t="s">
        <v>59</v>
      </c>
      <c r="C25" s="164"/>
      <c r="D25" s="165"/>
      <c r="E25" s="164"/>
      <c r="F25" s="165"/>
      <c r="G25" s="164"/>
      <c r="H25" s="164"/>
      <c r="I25" s="165"/>
      <c r="J25" s="164"/>
      <c r="K25" s="158"/>
      <c r="L25" s="158"/>
      <c r="M25" s="158"/>
      <c r="N25" s="158"/>
      <c r="O25" s="158"/>
      <c r="P25" s="158"/>
      <c r="Q25" s="158"/>
      <c r="R25" s="158"/>
      <c r="S25" s="158"/>
      <c r="T25" s="158"/>
      <c r="U25" s="158"/>
      <c r="V25" s="158"/>
      <c r="W25" s="158"/>
      <c r="X25" s="158"/>
      <c r="Y25" s="158"/>
      <c r="Z25" s="158"/>
    </row>
    <row r="26" spans="1:26" ht="15" customHeight="1" x14ac:dyDescent="0.25">
      <c r="A26" s="163"/>
      <c r="B26" s="163" t="s">
        <v>63</v>
      </c>
      <c r="C26" s="164"/>
      <c r="D26" s="165"/>
      <c r="E26" s="164"/>
      <c r="F26" s="165"/>
      <c r="G26" s="164"/>
      <c r="H26" s="164"/>
      <c r="I26" s="165"/>
      <c r="J26" s="164"/>
      <c r="K26" s="158"/>
      <c r="L26" s="158"/>
      <c r="M26" s="158"/>
      <c r="N26" s="158"/>
      <c r="O26" s="158"/>
      <c r="P26" s="158"/>
      <c r="Q26" s="158"/>
      <c r="R26" s="158"/>
      <c r="S26" s="158"/>
      <c r="T26" s="158"/>
      <c r="U26" s="158"/>
      <c r="V26" s="158"/>
      <c r="W26" s="158"/>
      <c r="X26" s="158"/>
      <c r="Y26" s="158"/>
      <c r="Z26" s="158"/>
    </row>
    <row r="27" spans="1:26" ht="15" customHeight="1" x14ac:dyDescent="0.25">
      <c r="A27" s="163"/>
      <c r="B27" s="163" t="s">
        <v>70</v>
      </c>
      <c r="C27" s="164"/>
      <c r="D27" s="165"/>
      <c r="E27" s="164"/>
      <c r="F27" s="165"/>
      <c r="G27" s="164"/>
      <c r="H27" s="164"/>
      <c r="I27" s="165"/>
      <c r="J27" s="164"/>
      <c r="K27" s="158"/>
      <c r="L27" s="158"/>
      <c r="M27" s="158"/>
      <c r="N27" s="158"/>
      <c r="O27" s="158"/>
      <c r="P27" s="158"/>
      <c r="Q27" s="158"/>
      <c r="R27" s="158"/>
      <c r="S27" s="158"/>
      <c r="T27" s="158"/>
      <c r="U27" s="158"/>
      <c r="V27" s="158"/>
      <c r="W27" s="158"/>
      <c r="X27" s="158"/>
      <c r="Y27" s="158"/>
      <c r="Z27" s="158"/>
    </row>
    <row r="28" spans="1:26" ht="15" customHeight="1" x14ac:dyDescent="0.25">
      <c r="A28" s="163"/>
      <c r="B28" s="163"/>
      <c r="C28" s="164"/>
      <c r="D28" s="165"/>
      <c r="E28" s="164"/>
      <c r="F28" s="165"/>
      <c r="G28" s="164"/>
      <c r="H28" s="164"/>
      <c r="I28" s="165"/>
      <c r="J28" s="164"/>
      <c r="K28" s="158"/>
      <c r="L28" s="158"/>
      <c r="M28" s="158"/>
      <c r="N28" s="158"/>
      <c r="O28" s="158"/>
      <c r="P28" s="158"/>
      <c r="Q28" s="158"/>
      <c r="R28" s="158"/>
      <c r="S28" s="158"/>
      <c r="T28" s="158"/>
      <c r="U28" s="158"/>
      <c r="V28" s="158"/>
      <c r="W28" s="158"/>
      <c r="X28" s="158"/>
      <c r="Y28" s="158"/>
      <c r="Z28" s="158"/>
    </row>
    <row r="29" spans="1:26" ht="15" customHeight="1" x14ac:dyDescent="0.3">
      <c r="A29" s="166"/>
      <c r="B29" s="331" t="s">
        <v>146</v>
      </c>
      <c r="C29" s="332"/>
      <c r="D29" s="167">
        <f>SUM(D23:D28)</f>
        <v>0</v>
      </c>
      <c r="E29" s="168"/>
      <c r="F29" s="167">
        <f>SUM(F23:F28)</f>
        <v>0</v>
      </c>
      <c r="G29" s="168"/>
      <c r="H29" s="168"/>
      <c r="I29" s="167">
        <f>SUM(I23:I28)</f>
        <v>0</v>
      </c>
      <c r="J29" s="168"/>
      <c r="K29" s="169"/>
      <c r="L29" s="169"/>
      <c r="M29" s="169"/>
      <c r="N29" s="169"/>
      <c r="O29" s="169"/>
      <c r="P29" s="169"/>
      <c r="Q29" s="169"/>
      <c r="R29" s="169"/>
      <c r="S29" s="169"/>
      <c r="T29" s="169"/>
      <c r="U29" s="169"/>
      <c r="V29" s="169"/>
      <c r="W29" s="169"/>
      <c r="X29" s="169"/>
      <c r="Y29" s="169"/>
      <c r="Z29" s="169"/>
    </row>
    <row r="30" spans="1:26" ht="14.25" customHeight="1" x14ac:dyDescent="0.25">
      <c r="A30" s="156"/>
      <c r="B30" s="156"/>
      <c r="C30" s="156"/>
      <c r="D30" s="157"/>
      <c r="E30" s="156"/>
      <c r="F30" s="157"/>
      <c r="G30" s="156"/>
      <c r="H30" s="156"/>
      <c r="I30" s="158"/>
      <c r="J30" s="158"/>
      <c r="K30" s="158"/>
      <c r="L30" s="158"/>
      <c r="M30" s="158"/>
      <c r="N30" s="158"/>
      <c r="O30" s="158"/>
      <c r="P30" s="158"/>
      <c r="Q30" s="158"/>
      <c r="R30" s="158"/>
      <c r="S30" s="158"/>
      <c r="T30" s="158"/>
      <c r="U30" s="158"/>
      <c r="V30" s="158"/>
      <c r="W30" s="158"/>
      <c r="X30" s="158"/>
      <c r="Y30" s="158"/>
      <c r="Z30" s="158"/>
    </row>
    <row r="31" spans="1:26" ht="14.25" customHeight="1" x14ac:dyDescent="0.3">
      <c r="A31" s="170"/>
      <c r="B31" s="170" t="s">
        <v>148</v>
      </c>
      <c r="C31" s="170"/>
      <c r="D31" s="171"/>
      <c r="E31" s="170"/>
      <c r="F31" s="171"/>
      <c r="G31" s="170"/>
      <c r="H31" s="170"/>
      <c r="I31" s="170"/>
      <c r="J31" s="170"/>
      <c r="K31" s="170"/>
      <c r="L31" s="170"/>
      <c r="M31" s="170"/>
      <c r="N31" s="170"/>
      <c r="O31" s="170"/>
      <c r="P31" s="170"/>
      <c r="Q31" s="170"/>
      <c r="R31" s="170"/>
      <c r="S31" s="170"/>
      <c r="T31" s="170"/>
      <c r="U31" s="170"/>
      <c r="V31" s="170"/>
      <c r="W31" s="170"/>
      <c r="X31" s="170"/>
      <c r="Y31" s="170"/>
      <c r="Z31" s="170"/>
    </row>
    <row r="32" spans="1:26" ht="14.25" customHeight="1" x14ac:dyDescent="0.25">
      <c r="A32" s="156"/>
      <c r="B32" s="156"/>
      <c r="C32" s="156"/>
      <c r="D32" s="157"/>
      <c r="E32" s="156"/>
      <c r="F32" s="157"/>
      <c r="G32" s="156"/>
      <c r="H32" s="156"/>
      <c r="I32" s="158"/>
      <c r="J32" s="158"/>
      <c r="K32" s="158"/>
      <c r="L32" s="158"/>
      <c r="M32" s="158"/>
      <c r="N32" s="158"/>
      <c r="O32" s="158"/>
      <c r="P32" s="158"/>
      <c r="Q32" s="158"/>
      <c r="R32" s="158"/>
      <c r="S32" s="158"/>
      <c r="T32" s="158"/>
      <c r="U32" s="158"/>
      <c r="V32" s="158"/>
      <c r="W32" s="158"/>
      <c r="X32" s="158"/>
      <c r="Y32" s="158"/>
      <c r="Z32" s="158"/>
    </row>
    <row r="33" spans="1:26" ht="14.25" customHeight="1" x14ac:dyDescent="0.25">
      <c r="A33" s="156"/>
      <c r="B33" s="156"/>
      <c r="C33" s="156"/>
      <c r="D33" s="157"/>
      <c r="E33" s="156"/>
      <c r="F33" s="157"/>
      <c r="G33" s="156"/>
      <c r="H33" s="156"/>
      <c r="I33" s="158"/>
      <c r="J33" s="158"/>
      <c r="K33" s="158"/>
      <c r="L33" s="158"/>
      <c r="M33" s="158"/>
      <c r="N33" s="158"/>
      <c r="O33" s="158"/>
      <c r="P33" s="158"/>
      <c r="Q33" s="158"/>
      <c r="R33" s="158"/>
      <c r="S33" s="158"/>
      <c r="T33" s="158"/>
      <c r="U33" s="158"/>
      <c r="V33" s="158"/>
      <c r="W33" s="158"/>
      <c r="X33" s="158"/>
      <c r="Y33" s="158"/>
      <c r="Z33" s="158"/>
    </row>
    <row r="34" spans="1:26" ht="14.25" customHeight="1" x14ac:dyDescent="0.25">
      <c r="A34" s="156"/>
      <c r="B34" s="156"/>
      <c r="C34" s="156"/>
      <c r="D34" s="157"/>
      <c r="E34" s="156"/>
      <c r="F34" s="157"/>
      <c r="G34" s="156"/>
      <c r="H34" s="156"/>
      <c r="I34" s="158"/>
      <c r="J34" s="158"/>
      <c r="K34" s="158"/>
      <c r="L34" s="158"/>
      <c r="M34" s="158"/>
      <c r="N34" s="158"/>
      <c r="O34" s="158"/>
      <c r="P34" s="158"/>
      <c r="Q34" s="158"/>
      <c r="R34" s="158"/>
      <c r="S34" s="158"/>
      <c r="T34" s="158"/>
      <c r="U34" s="158"/>
      <c r="V34" s="158"/>
      <c r="W34" s="158"/>
      <c r="X34" s="158"/>
      <c r="Y34" s="158"/>
      <c r="Z34" s="158"/>
    </row>
    <row r="35" spans="1:26" ht="14.25" customHeight="1" x14ac:dyDescent="0.25">
      <c r="A35" s="156"/>
      <c r="B35" s="156"/>
      <c r="C35" s="156"/>
      <c r="D35" s="157"/>
      <c r="E35" s="156"/>
      <c r="F35" s="157"/>
      <c r="G35" s="156"/>
      <c r="H35" s="156"/>
      <c r="I35" s="158"/>
      <c r="J35" s="158"/>
      <c r="K35" s="158"/>
      <c r="L35" s="158"/>
      <c r="M35" s="158"/>
      <c r="N35" s="158"/>
      <c r="O35" s="158"/>
      <c r="P35" s="158"/>
      <c r="Q35" s="158"/>
      <c r="R35" s="158"/>
      <c r="S35" s="158"/>
      <c r="T35" s="158"/>
      <c r="U35" s="158"/>
      <c r="V35" s="158"/>
      <c r="W35" s="158"/>
      <c r="X35" s="158"/>
      <c r="Y35" s="158"/>
      <c r="Z35" s="158"/>
    </row>
    <row r="36" spans="1:26" ht="14.25" customHeight="1" x14ac:dyDescent="0.25">
      <c r="A36" s="156"/>
      <c r="B36" s="156"/>
      <c r="C36" s="156"/>
      <c r="D36" s="157"/>
      <c r="E36" s="156"/>
      <c r="F36" s="157"/>
      <c r="G36" s="156"/>
      <c r="H36" s="156"/>
      <c r="I36" s="158"/>
      <c r="J36" s="158"/>
      <c r="K36" s="158"/>
      <c r="L36" s="158"/>
      <c r="M36" s="158"/>
      <c r="N36" s="158"/>
      <c r="O36" s="158"/>
      <c r="P36" s="158"/>
      <c r="Q36" s="158"/>
      <c r="R36" s="158"/>
      <c r="S36" s="158"/>
      <c r="T36" s="158"/>
      <c r="U36" s="158"/>
      <c r="V36" s="158"/>
      <c r="W36" s="158"/>
      <c r="X36" s="158"/>
      <c r="Y36" s="158"/>
      <c r="Z36" s="158"/>
    </row>
    <row r="37" spans="1:26" ht="14.25" customHeight="1" x14ac:dyDescent="0.25">
      <c r="A37" s="156"/>
      <c r="B37" s="156"/>
      <c r="C37" s="156"/>
      <c r="D37" s="157"/>
      <c r="E37" s="156"/>
      <c r="F37" s="157"/>
      <c r="G37" s="156"/>
      <c r="H37" s="156"/>
      <c r="I37" s="158"/>
      <c r="J37" s="158"/>
      <c r="K37" s="158"/>
      <c r="L37" s="158"/>
      <c r="M37" s="158"/>
      <c r="N37" s="158"/>
      <c r="O37" s="158"/>
      <c r="P37" s="158"/>
      <c r="Q37" s="158"/>
      <c r="R37" s="158"/>
      <c r="S37" s="158"/>
      <c r="T37" s="158"/>
      <c r="U37" s="158"/>
      <c r="V37" s="158"/>
      <c r="W37" s="158"/>
      <c r="X37" s="158"/>
      <c r="Y37" s="158"/>
      <c r="Z37" s="158"/>
    </row>
    <row r="38" spans="1:26" ht="14.25" customHeight="1" x14ac:dyDescent="0.25">
      <c r="A38" s="156"/>
      <c r="B38" s="156"/>
      <c r="C38" s="156"/>
      <c r="D38" s="157"/>
      <c r="E38" s="156"/>
      <c r="F38" s="157"/>
      <c r="G38" s="156"/>
      <c r="H38" s="156"/>
      <c r="I38" s="158"/>
      <c r="J38" s="158"/>
      <c r="K38" s="158"/>
      <c r="L38" s="158"/>
      <c r="M38" s="158"/>
      <c r="N38" s="158"/>
      <c r="O38" s="158"/>
      <c r="P38" s="158"/>
      <c r="Q38" s="158"/>
      <c r="R38" s="158"/>
      <c r="S38" s="158"/>
      <c r="T38" s="158"/>
      <c r="U38" s="158"/>
      <c r="V38" s="158"/>
      <c r="W38" s="158"/>
      <c r="X38" s="158"/>
      <c r="Y38" s="158"/>
      <c r="Z38" s="158"/>
    </row>
    <row r="39" spans="1:26" ht="14.25" customHeight="1" x14ac:dyDescent="0.25">
      <c r="A39" s="156"/>
      <c r="B39" s="156"/>
      <c r="C39" s="156"/>
      <c r="D39" s="157"/>
      <c r="E39" s="156"/>
      <c r="F39" s="157"/>
      <c r="G39" s="156"/>
      <c r="H39" s="156"/>
      <c r="I39" s="158"/>
      <c r="J39" s="158"/>
      <c r="K39" s="158"/>
      <c r="L39" s="158"/>
      <c r="M39" s="158"/>
      <c r="N39" s="158"/>
      <c r="O39" s="158"/>
      <c r="P39" s="158"/>
      <c r="Q39" s="158"/>
      <c r="R39" s="158"/>
      <c r="S39" s="158"/>
      <c r="T39" s="158"/>
      <c r="U39" s="158"/>
      <c r="V39" s="158"/>
      <c r="W39" s="158"/>
      <c r="X39" s="158"/>
      <c r="Y39" s="158"/>
      <c r="Z39" s="158"/>
    </row>
    <row r="40" spans="1:26" ht="14.25" customHeight="1" x14ac:dyDescent="0.25">
      <c r="A40" s="156"/>
      <c r="B40" s="156"/>
      <c r="C40" s="156"/>
      <c r="D40" s="157"/>
      <c r="E40" s="156"/>
      <c r="F40" s="157"/>
      <c r="G40" s="156"/>
      <c r="H40" s="156"/>
      <c r="I40" s="158"/>
      <c r="J40" s="158"/>
      <c r="K40" s="158"/>
      <c r="L40" s="158"/>
      <c r="M40" s="158"/>
      <c r="N40" s="158"/>
      <c r="O40" s="158"/>
      <c r="P40" s="158"/>
      <c r="Q40" s="158"/>
      <c r="R40" s="158"/>
      <c r="S40" s="158"/>
      <c r="T40" s="158"/>
      <c r="U40" s="158"/>
      <c r="V40" s="158"/>
      <c r="W40" s="158"/>
      <c r="X40" s="158"/>
      <c r="Y40" s="158"/>
      <c r="Z40" s="158"/>
    </row>
    <row r="41" spans="1:26" ht="14.25" customHeight="1" x14ac:dyDescent="0.25">
      <c r="A41" s="156"/>
      <c r="B41" s="156"/>
      <c r="C41" s="156"/>
      <c r="D41" s="157"/>
      <c r="E41" s="156"/>
      <c r="F41" s="157"/>
      <c r="G41" s="156"/>
      <c r="H41" s="156"/>
      <c r="I41" s="158"/>
      <c r="J41" s="158"/>
      <c r="K41" s="158"/>
      <c r="L41" s="158"/>
      <c r="M41" s="158"/>
      <c r="N41" s="158"/>
      <c r="O41" s="158"/>
      <c r="P41" s="158"/>
      <c r="Q41" s="158"/>
      <c r="R41" s="158"/>
      <c r="S41" s="158"/>
      <c r="T41" s="158"/>
      <c r="U41" s="158"/>
      <c r="V41" s="158"/>
      <c r="W41" s="158"/>
      <c r="X41" s="158"/>
      <c r="Y41" s="158"/>
      <c r="Z41" s="158"/>
    </row>
    <row r="42" spans="1:26" ht="14.25" customHeight="1" x14ac:dyDescent="0.25">
      <c r="A42" s="156"/>
      <c r="B42" s="156"/>
      <c r="C42" s="156"/>
      <c r="D42" s="157"/>
      <c r="E42" s="156"/>
      <c r="F42" s="157"/>
      <c r="G42" s="156"/>
      <c r="H42" s="156"/>
      <c r="I42" s="158"/>
      <c r="J42" s="158"/>
      <c r="K42" s="158"/>
      <c r="L42" s="158"/>
      <c r="M42" s="158"/>
      <c r="N42" s="158"/>
      <c r="O42" s="158"/>
      <c r="P42" s="158"/>
      <c r="Q42" s="158"/>
      <c r="R42" s="158"/>
      <c r="S42" s="158"/>
      <c r="T42" s="158"/>
      <c r="U42" s="158"/>
      <c r="V42" s="158"/>
      <c r="W42" s="158"/>
      <c r="X42" s="158"/>
      <c r="Y42" s="158"/>
      <c r="Z42" s="158"/>
    </row>
    <row r="43" spans="1:26" ht="14.25" customHeight="1" x14ac:dyDescent="0.25">
      <c r="A43" s="156"/>
      <c r="B43" s="156"/>
      <c r="C43" s="156"/>
      <c r="D43" s="157"/>
      <c r="E43" s="156"/>
      <c r="F43" s="157"/>
      <c r="G43" s="156"/>
      <c r="H43" s="156"/>
      <c r="I43" s="158"/>
      <c r="J43" s="158"/>
      <c r="K43" s="158"/>
      <c r="L43" s="158"/>
      <c r="M43" s="158"/>
      <c r="N43" s="158"/>
      <c r="O43" s="158"/>
      <c r="P43" s="158"/>
      <c r="Q43" s="158"/>
      <c r="R43" s="158"/>
      <c r="S43" s="158"/>
      <c r="T43" s="158"/>
      <c r="U43" s="158"/>
      <c r="V43" s="158"/>
      <c r="W43" s="158"/>
      <c r="X43" s="158"/>
      <c r="Y43" s="158"/>
      <c r="Z43" s="158"/>
    </row>
    <row r="44" spans="1:26" ht="14.25" customHeight="1" x14ac:dyDescent="0.25">
      <c r="A44" s="156"/>
      <c r="B44" s="156"/>
      <c r="C44" s="156"/>
      <c r="D44" s="157"/>
      <c r="E44" s="156"/>
      <c r="F44" s="157"/>
      <c r="G44" s="156"/>
      <c r="H44" s="156"/>
      <c r="I44" s="158"/>
      <c r="J44" s="158"/>
      <c r="K44" s="158"/>
      <c r="L44" s="158"/>
      <c r="M44" s="158"/>
      <c r="N44" s="158"/>
      <c r="O44" s="158"/>
      <c r="P44" s="158"/>
      <c r="Q44" s="158"/>
      <c r="R44" s="158"/>
      <c r="S44" s="158"/>
      <c r="T44" s="158"/>
      <c r="U44" s="158"/>
      <c r="V44" s="158"/>
      <c r="W44" s="158"/>
      <c r="X44" s="158"/>
      <c r="Y44" s="158"/>
      <c r="Z44" s="158"/>
    </row>
    <row r="45" spans="1:26" ht="14.25" customHeight="1" x14ac:dyDescent="0.25">
      <c r="A45" s="156"/>
      <c r="B45" s="156"/>
      <c r="C45" s="156"/>
      <c r="D45" s="157"/>
      <c r="E45" s="156"/>
      <c r="F45" s="157"/>
      <c r="G45" s="156"/>
      <c r="H45" s="156"/>
      <c r="I45" s="158"/>
      <c r="J45" s="158"/>
      <c r="K45" s="158"/>
      <c r="L45" s="158"/>
      <c r="M45" s="158"/>
      <c r="N45" s="158"/>
      <c r="O45" s="158"/>
      <c r="P45" s="158"/>
      <c r="Q45" s="158"/>
      <c r="R45" s="158"/>
      <c r="S45" s="158"/>
      <c r="T45" s="158"/>
      <c r="U45" s="158"/>
      <c r="V45" s="158"/>
      <c r="W45" s="158"/>
      <c r="X45" s="158"/>
      <c r="Y45" s="158"/>
      <c r="Z45" s="158"/>
    </row>
    <row r="46" spans="1:26" ht="14.25" customHeight="1" x14ac:dyDescent="0.25">
      <c r="A46" s="156"/>
      <c r="B46" s="156"/>
      <c r="C46" s="156"/>
      <c r="D46" s="157"/>
      <c r="E46" s="156"/>
      <c r="F46" s="157"/>
      <c r="G46" s="156"/>
      <c r="H46" s="156"/>
      <c r="I46" s="158"/>
      <c r="J46" s="158"/>
      <c r="K46" s="158"/>
      <c r="L46" s="158"/>
      <c r="M46" s="158"/>
      <c r="N46" s="158"/>
      <c r="O46" s="158"/>
      <c r="P46" s="158"/>
      <c r="Q46" s="158"/>
      <c r="R46" s="158"/>
      <c r="S46" s="158"/>
      <c r="T46" s="158"/>
      <c r="U46" s="158"/>
      <c r="V46" s="158"/>
      <c r="W46" s="158"/>
      <c r="X46" s="158"/>
      <c r="Y46" s="158"/>
      <c r="Z46" s="158"/>
    </row>
    <row r="47" spans="1:26" ht="14.25" customHeight="1" x14ac:dyDescent="0.25">
      <c r="A47" s="156"/>
      <c r="B47" s="156"/>
      <c r="C47" s="156"/>
      <c r="D47" s="157"/>
      <c r="E47" s="156"/>
      <c r="F47" s="157"/>
      <c r="G47" s="156"/>
      <c r="H47" s="156"/>
      <c r="I47" s="158"/>
      <c r="J47" s="158"/>
      <c r="K47" s="158"/>
      <c r="L47" s="158"/>
      <c r="M47" s="158"/>
      <c r="N47" s="158"/>
      <c r="O47" s="158"/>
      <c r="P47" s="158"/>
      <c r="Q47" s="158"/>
      <c r="R47" s="158"/>
      <c r="S47" s="158"/>
      <c r="T47" s="158"/>
      <c r="U47" s="158"/>
      <c r="V47" s="158"/>
      <c r="W47" s="158"/>
      <c r="X47" s="158"/>
      <c r="Y47" s="158"/>
      <c r="Z47" s="158"/>
    </row>
    <row r="48" spans="1:26" ht="14.25" customHeight="1" x14ac:dyDescent="0.25">
      <c r="A48" s="156"/>
      <c r="B48" s="156"/>
      <c r="C48" s="156"/>
      <c r="D48" s="157"/>
      <c r="E48" s="156"/>
      <c r="F48" s="157"/>
      <c r="G48" s="156"/>
      <c r="H48" s="156"/>
      <c r="I48" s="158"/>
      <c r="J48" s="158"/>
      <c r="K48" s="158"/>
      <c r="L48" s="158"/>
      <c r="M48" s="158"/>
      <c r="N48" s="158"/>
      <c r="O48" s="158"/>
      <c r="P48" s="158"/>
      <c r="Q48" s="158"/>
      <c r="R48" s="158"/>
      <c r="S48" s="158"/>
      <c r="T48" s="158"/>
      <c r="U48" s="158"/>
      <c r="V48" s="158"/>
      <c r="W48" s="158"/>
      <c r="X48" s="158"/>
      <c r="Y48" s="158"/>
      <c r="Z48" s="158"/>
    </row>
    <row r="49" spans="1:26" ht="14.25" customHeight="1" x14ac:dyDescent="0.25">
      <c r="A49" s="156"/>
      <c r="B49" s="156"/>
      <c r="C49" s="156"/>
      <c r="D49" s="157"/>
      <c r="E49" s="156"/>
      <c r="F49" s="157"/>
      <c r="G49" s="156"/>
      <c r="H49" s="156"/>
      <c r="I49" s="158"/>
      <c r="J49" s="158"/>
      <c r="K49" s="158"/>
      <c r="L49" s="158"/>
      <c r="M49" s="158"/>
      <c r="N49" s="158"/>
      <c r="O49" s="158"/>
      <c r="P49" s="158"/>
      <c r="Q49" s="158"/>
      <c r="R49" s="158"/>
      <c r="S49" s="158"/>
      <c r="T49" s="158"/>
      <c r="U49" s="158"/>
      <c r="V49" s="158"/>
      <c r="W49" s="158"/>
      <c r="X49" s="158"/>
      <c r="Y49" s="158"/>
      <c r="Z49" s="158"/>
    </row>
    <row r="50" spans="1:26" ht="14.25" customHeight="1" x14ac:dyDescent="0.25">
      <c r="A50" s="156"/>
      <c r="B50" s="156"/>
      <c r="C50" s="156"/>
      <c r="D50" s="157"/>
      <c r="E50" s="156"/>
      <c r="F50" s="157"/>
      <c r="G50" s="156"/>
      <c r="H50" s="156"/>
      <c r="I50" s="158"/>
      <c r="J50" s="158"/>
      <c r="K50" s="158"/>
      <c r="L50" s="158"/>
      <c r="M50" s="158"/>
      <c r="N50" s="158"/>
      <c r="O50" s="158"/>
      <c r="P50" s="158"/>
      <c r="Q50" s="158"/>
      <c r="R50" s="158"/>
      <c r="S50" s="158"/>
      <c r="T50" s="158"/>
      <c r="U50" s="158"/>
      <c r="V50" s="158"/>
      <c r="W50" s="158"/>
      <c r="X50" s="158"/>
      <c r="Y50" s="158"/>
      <c r="Z50" s="158"/>
    </row>
    <row r="51" spans="1:26" ht="14.25" customHeight="1" x14ac:dyDescent="0.25">
      <c r="A51" s="156"/>
      <c r="B51" s="156"/>
      <c r="C51" s="156"/>
      <c r="D51" s="157"/>
      <c r="E51" s="156"/>
      <c r="F51" s="157"/>
      <c r="G51" s="156"/>
      <c r="H51" s="156"/>
      <c r="I51" s="158"/>
      <c r="J51" s="158"/>
      <c r="K51" s="158"/>
      <c r="L51" s="158"/>
      <c r="M51" s="158"/>
      <c r="N51" s="158"/>
      <c r="O51" s="158"/>
      <c r="P51" s="158"/>
      <c r="Q51" s="158"/>
      <c r="R51" s="158"/>
      <c r="S51" s="158"/>
      <c r="T51" s="158"/>
      <c r="U51" s="158"/>
      <c r="V51" s="158"/>
      <c r="W51" s="158"/>
      <c r="X51" s="158"/>
      <c r="Y51" s="158"/>
      <c r="Z51" s="158"/>
    </row>
    <row r="52" spans="1:26" ht="14.25" customHeight="1" x14ac:dyDescent="0.25">
      <c r="A52" s="156"/>
      <c r="B52" s="156"/>
      <c r="C52" s="156"/>
      <c r="D52" s="157"/>
      <c r="E52" s="156"/>
      <c r="F52" s="157"/>
      <c r="G52" s="156"/>
      <c r="H52" s="156"/>
      <c r="I52" s="158"/>
      <c r="J52" s="158"/>
      <c r="K52" s="158"/>
      <c r="L52" s="158"/>
      <c r="M52" s="158"/>
      <c r="N52" s="158"/>
      <c r="O52" s="158"/>
      <c r="P52" s="158"/>
      <c r="Q52" s="158"/>
      <c r="R52" s="158"/>
      <c r="S52" s="158"/>
      <c r="T52" s="158"/>
      <c r="U52" s="158"/>
      <c r="V52" s="158"/>
      <c r="W52" s="158"/>
      <c r="X52" s="158"/>
      <c r="Y52" s="158"/>
      <c r="Z52" s="158"/>
    </row>
    <row r="53" spans="1:26" ht="14.25" customHeight="1" x14ac:dyDescent="0.25">
      <c r="A53" s="156"/>
      <c r="B53" s="156"/>
      <c r="C53" s="156"/>
      <c r="D53" s="157"/>
      <c r="E53" s="156"/>
      <c r="F53" s="157"/>
      <c r="G53" s="156"/>
      <c r="H53" s="156"/>
      <c r="I53" s="158"/>
      <c r="J53" s="158"/>
      <c r="K53" s="158"/>
      <c r="L53" s="158"/>
      <c r="M53" s="158"/>
      <c r="N53" s="158"/>
      <c r="O53" s="158"/>
      <c r="P53" s="158"/>
      <c r="Q53" s="158"/>
      <c r="R53" s="158"/>
      <c r="S53" s="158"/>
      <c r="T53" s="158"/>
      <c r="U53" s="158"/>
      <c r="V53" s="158"/>
      <c r="W53" s="158"/>
      <c r="X53" s="158"/>
      <c r="Y53" s="158"/>
      <c r="Z53" s="158"/>
    </row>
    <row r="54" spans="1:26" ht="14.25" customHeight="1" x14ac:dyDescent="0.25">
      <c r="A54" s="156"/>
      <c r="B54" s="156"/>
      <c r="C54" s="156"/>
      <c r="D54" s="157"/>
      <c r="E54" s="156"/>
      <c r="F54" s="157"/>
      <c r="G54" s="156"/>
      <c r="H54" s="156"/>
      <c r="I54" s="158"/>
      <c r="J54" s="158"/>
      <c r="K54" s="158"/>
      <c r="L54" s="158"/>
      <c r="M54" s="158"/>
      <c r="N54" s="158"/>
      <c r="O54" s="158"/>
      <c r="P54" s="158"/>
      <c r="Q54" s="158"/>
      <c r="R54" s="158"/>
      <c r="S54" s="158"/>
      <c r="T54" s="158"/>
      <c r="U54" s="158"/>
      <c r="V54" s="158"/>
      <c r="W54" s="158"/>
      <c r="X54" s="158"/>
      <c r="Y54" s="158"/>
      <c r="Z54" s="158"/>
    </row>
    <row r="55" spans="1:26" ht="14.25" customHeight="1" x14ac:dyDescent="0.25">
      <c r="A55" s="156"/>
      <c r="B55" s="156"/>
      <c r="C55" s="156"/>
      <c r="D55" s="157"/>
      <c r="E55" s="156"/>
      <c r="F55" s="157"/>
      <c r="G55" s="156"/>
      <c r="H55" s="156"/>
      <c r="I55" s="158"/>
      <c r="J55" s="158"/>
      <c r="K55" s="158"/>
      <c r="L55" s="158"/>
      <c r="M55" s="158"/>
      <c r="N55" s="158"/>
      <c r="O55" s="158"/>
      <c r="P55" s="158"/>
      <c r="Q55" s="158"/>
      <c r="R55" s="158"/>
      <c r="S55" s="158"/>
      <c r="T55" s="158"/>
      <c r="U55" s="158"/>
      <c r="V55" s="158"/>
      <c r="W55" s="158"/>
      <c r="X55" s="158"/>
      <c r="Y55" s="158"/>
      <c r="Z55" s="158"/>
    </row>
    <row r="56" spans="1:26" ht="14.25" customHeight="1" x14ac:dyDescent="0.25">
      <c r="A56" s="156"/>
      <c r="B56" s="156"/>
      <c r="C56" s="156"/>
      <c r="D56" s="157"/>
      <c r="E56" s="156"/>
      <c r="F56" s="157"/>
      <c r="G56" s="156"/>
      <c r="H56" s="156"/>
      <c r="I56" s="158"/>
      <c r="J56" s="158"/>
      <c r="K56" s="158"/>
      <c r="L56" s="158"/>
      <c r="M56" s="158"/>
      <c r="N56" s="158"/>
      <c r="O56" s="158"/>
      <c r="P56" s="158"/>
      <c r="Q56" s="158"/>
      <c r="R56" s="158"/>
      <c r="S56" s="158"/>
      <c r="T56" s="158"/>
      <c r="U56" s="158"/>
      <c r="V56" s="158"/>
      <c r="W56" s="158"/>
      <c r="X56" s="158"/>
      <c r="Y56" s="158"/>
      <c r="Z56" s="158"/>
    </row>
    <row r="57" spans="1:26" ht="14.25" customHeight="1" x14ac:dyDescent="0.25">
      <c r="A57" s="156"/>
      <c r="B57" s="156"/>
      <c r="C57" s="156"/>
      <c r="D57" s="157"/>
      <c r="E57" s="156"/>
      <c r="F57" s="157"/>
      <c r="G57" s="156"/>
      <c r="H57" s="156"/>
      <c r="I57" s="158"/>
      <c r="J57" s="158"/>
      <c r="K57" s="158"/>
      <c r="L57" s="158"/>
      <c r="M57" s="158"/>
      <c r="N57" s="158"/>
      <c r="O57" s="158"/>
      <c r="P57" s="158"/>
      <c r="Q57" s="158"/>
      <c r="R57" s="158"/>
      <c r="S57" s="158"/>
      <c r="T57" s="158"/>
      <c r="U57" s="158"/>
      <c r="V57" s="158"/>
      <c r="W57" s="158"/>
      <c r="X57" s="158"/>
      <c r="Y57" s="158"/>
      <c r="Z57" s="158"/>
    </row>
    <row r="58" spans="1:26" ht="14.25" customHeight="1" x14ac:dyDescent="0.25">
      <c r="A58" s="156"/>
      <c r="B58" s="156"/>
      <c r="C58" s="156"/>
      <c r="D58" s="157"/>
      <c r="E58" s="156"/>
      <c r="F58" s="157"/>
      <c r="G58" s="156"/>
      <c r="H58" s="156"/>
      <c r="I58" s="158"/>
      <c r="J58" s="158"/>
      <c r="K58" s="158"/>
      <c r="L58" s="158"/>
      <c r="M58" s="158"/>
      <c r="N58" s="158"/>
      <c r="O58" s="158"/>
      <c r="P58" s="158"/>
      <c r="Q58" s="158"/>
      <c r="R58" s="158"/>
      <c r="S58" s="158"/>
      <c r="T58" s="158"/>
      <c r="U58" s="158"/>
      <c r="V58" s="158"/>
      <c r="W58" s="158"/>
      <c r="X58" s="158"/>
      <c r="Y58" s="158"/>
      <c r="Z58" s="158"/>
    </row>
    <row r="59" spans="1:26" ht="14.25" customHeight="1" x14ac:dyDescent="0.25">
      <c r="A59" s="156"/>
      <c r="B59" s="156"/>
      <c r="C59" s="156"/>
      <c r="D59" s="157"/>
      <c r="E59" s="156"/>
      <c r="F59" s="157"/>
      <c r="G59" s="156"/>
      <c r="H59" s="156"/>
      <c r="I59" s="158"/>
      <c r="J59" s="158"/>
      <c r="K59" s="158"/>
      <c r="L59" s="158"/>
      <c r="M59" s="158"/>
      <c r="N59" s="158"/>
      <c r="O59" s="158"/>
      <c r="P59" s="158"/>
      <c r="Q59" s="158"/>
      <c r="R59" s="158"/>
      <c r="S59" s="158"/>
      <c r="T59" s="158"/>
      <c r="U59" s="158"/>
      <c r="V59" s="158"/>
      <c r="W59" s="158"/>
      <c r="X59" s="158"/>
      <c r="Y59" s="158"/>
      <c r="Z59" s="158"/>
    </row>
    <row r="60" spans="1:26" ht="14.25" customHeight="1" x14ac:dyDescent="0.25">
      <c r="A60" s="156"/>
      <c r="B60" s="156"/>
      <c r="C60" s="156"/>
      <c r="D60" s="157"/>
      <c r="E60" s="156"/>
      <c r="F60" s="157"/>
      <c r="G60" s="156"/>
      <c r="H60" s="156"/>
      <c r="I60" s="158"/>
      <c r="J60" s="158"/>
      <c r="K60" s="158"/>
      <c r="L60" s="158"/>
      <c r="M60" s="158"/>
      <c r="N60" s="158"/>
      <c r="O60" s="158"/>
      <c r="P60" s="158"/>
      <c r="Q60" s="158"/>
      <c r="R60" s="158"/>
      <c r="S60" s="158"/>
      <c r="T60" s="158"/>
      <c r="U60" s="158"/>
      <c r="V60" s="158"/>
      <c r="W60" s="158"/>
      <c r="X60" s="158"/>
      <c r="Y60" s="158"/>
      <c r="Z60" s="158"/>
    </row>
    <row r="61" spans="1:26" ht="14.25" customHeight="1" x14ac:dyDescent="0.25">
      <c r="A61" s="156"/>
      <c r="B61" s="156"/>
      <c r="C61" s="156"/>
      <c r="D61" s="157"/>
      <c r="E61" s="156"/>
      <c r="F61" s="157"/>
      <c r="G61" s="156"/>
      <c r="H61" s="156"/>
      <c r="I61" s="158"/>
      <c r="J61" s="158"/>
      <c r="K61" s="158"/>
      <c r="L61" s="158"/>
      <c r="M61" s="158"/>
      <c r="N61" s="158"/>
      <c r="O61" s="158"/>
      <c r="P61" s="158"/>
      <c r="Q61" s="158"/>
      <c r="R61" s="158"/>
      <c r="S61" s="158"/>
      <c r="T61" s="158"/>
      <c r="U61" s="158"/>
      <c r="V61" s="158"/>
      <c r="W61" s="158"/>
      <c r="X61" s="158"/>
      <c r="Y61" s="158"/>
      <c r="Z61" s="158"/>
    </row>
    <row r="62" spans="1:26" ht="14.25" customHeight="1" x14ac:dyDescent="0.25">
      <c r="A62" s="156"/>
      <c r="B62" s="156"/>
      <c r="C62" s="156"/>
      <c r="D62" s="157"/>
      <c r="E62" s="156"/>
      <c r="F62" s="157"/>
      <c r="G62" s="156"/>
      <c r="H62" s="156"/>
      <c r="I62" s="158"/>
      <c r="J62" s="158"/>
      <c r="K62" s="158"/>
      <c r="L62" s="158"/>
      <c r="M62" s="158"/>
      <c r="N62" s="158"/>
      <c r="O62" s="158"/>
      <c r="P62" s="158"/>
      <c r="Q62" s="158"/>
      <c r="R62" s="158"/>
      <c r="S62" s="158"/>
      <c r="T62" s="158"/>
      <c r="U62" s="158"/>
      <c r="V62" s="158"/>
      <c r="W62" s="158"/>
      <c r="X62" s="158"/>
      <c r="Y62" s="158"/>
      <c r="Z62" s="158"/>
    </row>
    <row r="63" spans="1:26" ht="14.25" customHeight="1" x14ac:dyDescent="0.25">
      <c r="A63" s="156"/>
      <c r="B63" s="156"/>
      <c r="C63" s="156"/>
      <c r="D63" s="157"/>
      <c r="E63" s="156"/>
      <c r="F63" s="157"/>
      <c r="G63" s="156"/>
      <c r="H63" s="156"/>
      <c r="I63" s="158"/>
      <c r="J63" s="158"/>
      <c r="K63" s="158"/>
      <c r="L63" s="158"/>
      <c r="M63" s="158"/>
      <c r="N63" s="158"/>
      <c r="O63" s="158"/>
      <c r="P63" s="158"/>
      <c r="Q63" s="158"/>
      <c r="R63" s="158"/>
      <c r="S63" s="158"/>
      <c r="T63" s="158"/>
      <c r="U63" s="158"/>
      <c r="V63" s="158"/>
      <c r="W63" s="158"/>
      <c r="X63" s="158"/>
      <c r="Y63" s="158"/>
      <c r="Z63" s="158"/>
    </row>
    <row r="64" spans="1:26" ht="14.25" customHeight="1" x14ac:dyDescent="0.25">
      <c r="A64" s="156"/>
      <c r="B64" s="156"/>
      <c r="C64" s="156"/>
      <c r="D64" s="157"/>
      <c r="E64" s="156"/>
      <c r="F64" s="157"/>
      <c r="G64" s="156"/>
      <c r="H64" s="156"/>
      <c r="I64" s="158"/>
      <c r="J64" s="158"/>
      <c r="K64" s="158"/>
      <c r="L64" s="158"/>
      <c r="M64" s="158"/>
      <c r="N64" s="158"/>
      <c r="O64" s="158"/>
      <c r="P64" s="158"/>
      <c r="Q64" s="158"/>
      <c r="R64" s="158"/>
      <c r="S64" s="158"/>
      <c r="T64" s="158"/>
      <c r="U64" s="158"/>
      <c r="V64" s="158"/>
      <c r="W64" s="158"/>
      <c r="X64" s="158"/>
      <c r="Y64" s="158"/>
      <c r="Z64" s="158"/>
    </row>
    <row r="65" spans="1:26" ht="14.25" customHeight="1" x14ac:dyDescent="0.25">
      <c r="A65" s="156"/>
      <c r="B65" s="156"/>
      <c r="C65" s="156"/>
      <c r="D65" s="157"/>
      <c r="E65" s="156"/>
      <c r="F65" s="157"/>
      <c r="G65" s="156"/>
      <c r="H65" s="156"/>
      <c r="I65" s="158"/>
      <c r="J65" s="158"/>
      <c r="K65" s="158"/>
      <c r="L65" s="158"/>
      <c r="M65" s="158"/>
      <c r="N65" s="158"/>
      <c r="O65" s="158"/>
      <c r="P65" s="158"/>
      <c r="Q65" s="158"/>
      <c r="R65" s="158"/>
      <c r="S65" s="158"/>
      <c r="T65" s="158"/>
      <c r="U65" s="158"/>
      <c r="V65" s="158"/>
      <c r="W65" s="158"/>
      <c r="X65" s="158"/>
      <c r="Y65" s="158"/>
      <c r="Z65" s="158"/>
    </row>
    <row r="66" spans="1:26" ht="14.25" customHeight="1" x14ac:dyDescent="0.25">
      <c r="A66" s="156"/>
      <c r="B66" s="156"/>
      <c r="C66" s="156"/>
      <c r="D66" s="157"/>
      <c r="E66" s="156"/>
      <c r="F66" s="157"/>
      <c r="G66" s="156"/>
      <c r="H66" s="156"/>
      <c r="I66" s="158"/>
      <c r="J66" s="158"/>
      <c r="K66" s="158"/>
      <c r="L66" s="158"/>
      <c r="M66" s="158"/>
      <c r="N66" s="158"/>
      <c r="O66" s="158"/>
      <c r="P66" s="158"/>
      <c r="Q66" s="158"/>
      <c r="R66" s="158"/>
      <c r="S66" s="158"/>
      <c r="T66" s="158"/>
      <c r="U66" s="158"/>
      <c r="V66" s="158"/>
      <c r="W66" s="158"/>
      <c r="X66" s="158"/>
      <c r="Y66" s="158"/>
      <c r="Z66" s="158"/>
    </row>
    <row r="67" spans="1:26" ht="14.25" customHeight="1" x14ac:dyDescent="0.25">
      <c r="A67" s="156"/>
      <c r="B67" s="156"/>
      <c r="C67" s="156"/>
      <c r="D67" s="157"/>
      <c r="E67" s="156"/>
      <c r="F67" s="157"/>
      <c r="G67" s="156"/>
      <c r="H67" s="156"/>
      <c r="I67" s="158"/>
      <c r="J67" s="158"/>
      <c r="K67" s="158"/>
      <c r="L67" s="158"/>
      <c r="M67" s="158"/>
      <c r="N67" s="158"/>
      <c r="O67" s="158"/>
      <c r="P67" s="158"/>
      <c r="Q67" s="158"/>
      <c r="R67" s="158"/>
      <c r="S67" s="158"/>
      <c r="T67" s="158"/>
      <c r="U67" s="158"/>
      <c r="V67" s="158"/>
      <c r="W67" s="158"/>
      <c r="X67" s="158"/>
      <c r="Y67" s="158"/>
      <c r="Z67" s="158"/>
    </row>
    <row r="68" spans="1:26" ht="14.25" customHeight="1" x14ac:dyDescent="0.25">
      <c r="A68" s="156"/>
      <c r="B68" s="156"/>
      <c r="C68" s="156"/>
      <c r="D68" s="157"/>
      <c r="E68" s="156"/>
      <c r="F68" s="157"/>
      <c r="G68" s="156"/>
      <c r="H68" s="156"/>
      <c r="I68" s="158"/>
      <c r="J68" s="158"/>
      <c r="K68" s="158"/>
      <c r="L68" s="158"/>
      <c r="M68" s="158"/>
      <c r="N68" s="158"/>
      <c r="O68" s="158"/>
      <c r="P68" s="158"/>
      <c r="Q68" s="158"/>
      <c r="R68" s="158"/>
      <c r="S68" s="158"/>
      <c r="T68" s="158"/>
      <c r="U68" s="158"/>
      <c r="V68" s="158"/>
      <c r="W68" s="158"/>
      <c r="X68" s="158"/>
      <c r="Y68" s="158"/>
      <c r="Z68" s="158"/>
    </row>
    <row r="69" spans="1:26" ht="14.25" customHeight="1" x14ac:dyDescent="0.25">
      <c r="A69" s="156"/>
      <c r="B69" s="156"/>
      <c r="C69" s="156"/>
      <c r="D69" s="157"/>
      <c r="E69" s="156"/>
      <c r="F69" s="157"/>
      <c r="G69" s="156"/>
      <c r="H69" s="156"/>
      <c r="I69" s="158"/>
      <c r="J69" s="158"/>
      <c r="K69" s="158"/>
      <c r="L69" s="158"/>
      <c r="M69" s="158"/>
      <c r="N69" s="158"/>
      <c r="O69" s="158"/>
      <c r="P69" s="158"/>
      <c r="Q69" s="158"/>
      <c r="R69" s="158"/>
      <c r="S69" s="158"/>
      <c r="T69" s="158"/>
      <c r="U69" s="158"/>
      <c r="V69" s="158"/>
      <c r="W69" s="158"/>
      <c r="X69" s="158"/>
      <c r="Y69" s="158"/>
      <c r="Z69" s="158"/>
    </row>
    <row r="70" spans="1:26" ht="14.25" customHeight="1" x14ac:dyDescent="0.25">
      <c r="A70" s="156"/>
      <c r="B70" s="156"/>
      <c r="C70" s="156"/>
      <c r="D70" s="157"/>
      <c r="E70" s="156"/>
      <c r="F70" s="157"/>
      <c r="G70" s="156"/>
      <c r="H70" s="156"/>
      <c r="I70" s="158"/>
      <c r="J70" s="158"/>
      <c r="K70" s="158"/>
      <c r="L70" s="158"/>
      <c r="M70" s="158"/>
      <c r="N70" s="158"/>
      <c r="O70" s="158"/>
      <c r="P70" s="158"/>
      <c r="Q70" s="158"/>
      <c r="R70" s="158"/>
      <c r="S70" s="158"/>
      <c r="T70" s="158"/>
      <c r="U70" s="158"/>
      <c r="V70" s="158"/>
      <c r="W70" s="158"/>
      <c r="X70" s="158"/>
      <c r="Y70" s="158"/>
      <c r="Z70" s="158"/>
    </row>
    <row r="71" spans="1:26" ht="14.25" customHeight="1" x14ac:dyDescent="0.25">
      <c r="A71" s="156"/>
      <c r="B71" s="156"/>
      <c r="C71" s="156"/>
      <c r="D71" s="157"/>
      <c r="E71" s="156"/>
      <c r="F71" s="157"/>
      <c r="G71" s="156"/>
      <c r="H71" s="156"/>
      <c r="I71" s="158"/>
      <c r="J71" s="158"/>
      <c r="K71" s="158"/>
      <c r="L71" s="158"/>
      <c r="M71" s="158"/>
      <c r="N71" s="158"/>
      <c r="O71" s="158"/>
      <c r="P71" s="158"/>
      <c r="Q71" s="158"/>
      <c r="R71" s="158"/>
      <c r="S71" s="158"/>
      <c r="T71" s="158"/>
      <c r="U71" s="158"/>
      <c r="V71" s="158"/>
      <c r="W71" s="158"/>
      <c r="X71" s="158"/>
      <c r="Y71" s="158"/>
      <c r="Z71" s="158"/>
    </row>
    <row r="72" spans="1:26" ht="14.25" customHeight="1" x14ac:dyDescent="0.25">
      <c r="A72" s="156"/>
      <c r="B72" s="156"/>
      <c r="C72" s="156"/>
      <c r="D72" s="157"/>
      <c r="E72" s="156"/>
      <c r="F72" s="157"/>
      <c r="G72" s="156"/>
      <c r="H72" s="156"/>
      <c r="I72" s="158"/>
      <c r="J72" s="158"/>
      <c r="K72" s="158"/>
      <c r="L72" s="158"/>
      <c r="M72" s="158"/>
      <c r="N72" s="158"/>
      <c r="O72" s="158"/>
      <c r="P72" s="158"/>
      <c r="Q72" s="158"/>
      <c r="R72" s="158"/>
      <c r="S72" s="158"/>
      <c r="T72" s="158"/>
      <c r="U72" s="158"/>
      <c r="V72" s="158"/>
      <c r="W72" s="158"/>
      <c r="X72" s="158"/>
      <c r="Y72" s="158"/>
      <c r="Z72" s="158"/>
    </row>
    <row r="73" spans="1:26" ht="14.25" customHeight="1" x14ac:dyDescent="0.25">
      <c r="A73" s="156"/>
      <c r="B73" s="156"/>
      <c r="C73" s="156"/>
      <c r="D73" s="157"/>
      <c r="E73" s="156"/>
      <c r="F73" s="157"/>
      <c r="G73" s="156"/>
      <c r="H73" s="156"/>
      <c r="I73" s="158"/>
      <c r="J73" s="158"/>
      <c r="K73" s="158"/>
      <c r="L73" s="158"/>
      <c r="M73" s="158"/>
      <c r="N73" s="158"/>
      <c r="O73" s="158"/>
      <c r="P73" s="158"/>
      <c r="Q73" s="158"/>
      <c r="R73" s="158"/>
      <c r="S73" s="158"/>
      <c r="T73" s="158"/>
      <c r="U73" s="158"/>
      <c r="V73" s="158"/>
      <c r="W73" s="158"/>
      <c r="X73" s="158"/>
      <c r="Y73" s="158"/>
      <c r="Z73" s="158"/>
    </row>
    <row r="74" spans="1:26" ht="14.25" customHeight="1" x14ac:dyDescent="0.25">
      <c r="A74" s="156"/>
      <c r="B74" s="156"/>
      <c r="C74" s="156"/>
      <c r="D74" s="157"/>
      <c r="E74" s="156"/>
      <c r="F74" s="157"/>
      <c r="G74" s="156"/>
      <c r="H74" s="156"/>
      <c r="I74" s="158"/>
      <c r="J74" s="158"/>
      <c r="K74" s="158"/>
      <c r="L74" s="158"/>
      <c r="M74" s="158"/>
      <c r="N74" s="158"/>
      <c r="O74" s="158"/>
      <c r="P74" s="158"/>
      <c r="Q74" s="158"/>
      <c r="R74" s="158"/>
      <c r="S74" s="158"/>
      <c r="T74" s="158"/>
      <c r="U74" s="158"/>
      <c r="V74" s="158"/>
      <c r="W74" s="158"/>
      <c r="X74" s="158"/>
      <c r="Y74" s="158"/>
      <c r="Z74" s="158"/>
    </row>
    <row r="75" spans="1:26" ht="14.25" customHeight="1" x14ac:dyDescent="0.25">
      <c r="A75" s="156"/>
      <c r="B75" s="156"/>
      <c r="C75" s="156"/>
      <c r="D75" s="157"/>
      <c r="E75" s="156"/>
      <c r="F75" s="157"/>
      <c r="G75" s="156"/>
      <c r="H75" s="156"/>
      <c r="I75" s="158"/>
      <c r="J75" s="158"/>
      <c r="K75" s="158"/>
      <c r="L75" s="158"/>
      <c r="M75" s="158"/>
      <c r="N75" s="158"/>
      <c r="O75" s="158"/>
      <c r="P75" s="158"/>
      <c r="Q75" s="158"/>
      <c r="R75" s="158"/>
      <c r="S75" s="158"/>
      <c r="T75" s="158"/>
      <c r="U75" s="158"/>
      <c r="V75" s="158"/>
      <c r="W75" s="158"/>
      <c r="X75" s="158"/>
      <c r="Y75" s="158"/>
      <c r="Z75" s="158"/>
    </row>
    <row r="76" spans="1:26" ht="14.25" customHeight="1" x14ac:dyDescent="0.25">
      <c r="A76" s="156"/>
      <c r="B76" s="156"/>
      <c r="C76" s="156"/>
      <c r="D76" s="157"/>
      <c r="E76" s="156"/>
      <c r="F76" s="157"/>
      <c r="G76" s="156"/>
      <c r="H76" s="156"/>
      <c r="I76" s="158"/>
      <c r="J76" s="158"/>
      <c r="K76" s="158"/>
      <c r="L76" s="158"/>
      <c r="M76" s="158"/>
      <c r="N76" s="158"/>
      <c r="O76" s="158"/>
      <c r="P76" s="158"/>
      <c r="Q76" s="158"/>
      <c r="R76" s="158"/>
      <c r="S76" s="158"/>
      <c r="T76" s="158"/>
      <c r="U76" s="158"/>
      <c r="V76" s="158"/>
      <c r="W76" s="158"/>
      <c r="X76" s="158"/>
      <c r="Y76" s="158"/>
      <c r="Z76" s="158"/>
    </row>
    <row r="77" spans="1:26" ht="14.25" customHeight="1" x14ac:dyDescent="0.25">
      <c r="A77" s="156"/>
      <c r="B77" s="156"/>
      <c r="C77" s="156"/>
      <c r="D77" s="157"/>
      <c r="E77" s="156"/>
      <c r="F77" s="157"/>
      <c r="G77" s="156"/>
      <c r="H77" s="156"/>
      <c r="I77" s="158"/>
      <c r="J77" s="158"/>
      <c r="K77" s="158"/>
      <c r="L77" s="158"/>
      <c r="M77" s="158"/>
      <c r="N77" s="158"/>
      <c r="O77" s="158"/>
      <c r="P77" s="158"/>
      <c r="Q77" s="158"/>
      <c r="R77" s="158"/>
      <c r="S77" s="158"/>
      <c r="T77" s="158"/>
      <c r="U77" s="158"/>
      <c r="V77" s="158"/>
      <c r="W77" s="158"/>
      <c r="X77" s="158"/>
      <c r="Y77" s="158"/>
      <c r="Z77" s="158"/>
    </row>
    <row r="78" spans="1:26" ht="14.25" customHeight="1" x14ac:dyDescent="0.25">
      <c r="A78" s="156"/>
      <c r="B78" s="156"/>
      <c r="C78" s="156"/>
      <c r="D78" s="157"/>
      <c r="E78" s="156"/>
      <c r="F78" s="157"/>
      <c r="G78" s="156"/>
      <c r="H78" s="156"/>
      <c r="I78" s="158"/>
      <c r="J78" s="158"/>
      <c r="K78" s="158"/>
      <c r="L78" s="158"/>
      <c r="M78" s="158"/>
      <c r="N78" s="158"/>
      <c r="O78" s="158"/>
      <c r="P78" s="158"/>
      <c r="Q78" s="158"/>
      <c r="R78" s="158"/>
      <c r="S78" s="158"/>
      <c r="T78" s="158"/>
      <c r="U78" s="158"/>
      <c r="V78" s="158"/>
      <c r="W78" s="158"/>
      <c r="X78" s="158"/>
      <c r="Y78" s="158"/>
      <c r="Z78" s="158"/>
    </row>
    <row r="79" spans="1:26" ht="14.25" customHeight="1" x14ac:dyDescent="0.25">
      <c r="A79" s="156"/>
      <c r="B79" s="156"/>
      <c r="C79" s="156"/>
      <c r="D79" s="157"/>
      <c r="E79" s="156"/>
      <c r="F79" s="157"/>
      <c r="G79" s="156"/>
      <c r="H79" s="156"/>
      <c r="I79" s="158"/>
      <c r="J79" s="158"/>
      <c r="K79" s="158"/>
      <c r="L79" s="158"/>
      <c r="M79" s="158"/>
      <c r="N79" s="158"/>
      <c r="O79" s="158"/>
      <c r="P79" s="158"/>
      <c r="Q79" s="158"/>
      <c r="R79" s="158"/>
      <c r="S79" s="158"/>
      <c r="T79" s="158"/>
      <c r="U79" s="158"/>
      <c r="V79" s="158"/>
      <c r="W79" s="158"/>
      <c r="X79" s="158"/>
      <c r="Y79" s="158"/>
      <c r="Z79" s="158"/>
    </row>
    <row r="80" spans="1:26" ht="14.25" customHeight="1" x14ac:dyDescent="0.25">
      <c r="A80" s="156"/>
      <c r="B80" s="156"/>
      <c r="C80" s="156"/>
      <c r="D80" s="157"/>
      <c r="E80" s="156"/>
      <c r="F80" s="157"/>
      <c r="G80" s="156"/>
      <c r="H80" s="156"/>
      <c r="I80" s="158"/>
      <c r="J80" s="158"/>
      <c r="K80" s="158"/>
      <c r="L80" s="158"/>
      <c r="M80" s="158"/>
      <c r="N80" s="158"/>
      <c r="O80" s="158"/>
      <c r="P80" s="158"/>
      <c r="Q80" s="158"/>
      <c r="R80" s="158"/>
      <c r="S80" s="158"/>
      <c r="T80" s="158"/>
      <c r="U80" s="158"/>
      <c r="V80" s="158"/>
      <c r="W80" s="158"/>
      <c r="X80" s="158"/>
      <c r="Y80" s="158"/>
      <c r="Z80" s="158"/>
    </row>
    <row r="81" spans="1:26" ht="14.25" customHeight="1" x14ac:dyDescent="0.25">
      <c r="A81" s="156"/>
      <c r="B81" s="156"/>
      <c r="C81" s="156"/>
      <c r="D81" s="157"/>
      <c r="E81" s="156"/>
      <c r="F81" s="157"/>
      <c r="G81" s="156"/>
      <c r="H81" s="156"/>
      <c r="I81" s="158"/>
      <c r="J81" s="158"/>
      <c r="K81" s="158"/>
      <c r="L81" s="158"/>
      <c r="M81" s="158"/>
      <c r="N81" s="158"/>
      <c r="O81" s="158"/>
      <c r="P81" s="158"/>
      <c r="Q81" s="158"/>
      <c r="R81" s="158"/>
      <c r="S81" s="158"/>
      <c r="T81" s="158"/>
      <c r="U81" s="158"/>
      <c r="V81" s="158"/>
      <c r="W81" s="158"/>
      <c r="X81" s="158"/>
      <c r="Y81" s="158"/>
      <c r="Z81" s="158"/>
    </row>
    <row r="82" spans="1:26" ht="14.25" customHeight="1" x14ac:dyDescent="0.25">
      <c r="A82" s="156"/>
      <c r="B82" s="156"/>
      <c r="C82" s="156"/>
      <c r="D82" s="157"/>
      <c r="E82" s="156"/>
      <c r="F82" s="157"/>
      <c r="G82" s="156"/>
      <c r="H82" s="156"/>
      <c r="I82" s="158"/>
      <c r="J82" s="158"/>
      <c r="K82" s="158"/>
      <c r="L82" s="158"/>
      <c r="M82" s="158"/>
      <c r="N82" s="158"/>
      <c r="O82" s="158"/>
      <c r="P82" s="158"/>
      <c r="Q82" s="158"/>
      <c r="R82" s="158"/>
      <c r="S82" s="158"/>
      <c r="T82" s="158"/>
      <c r="U82" s="158"/>
      <c r="V82" s="158"/>
      <c r="W82" s="158"/>
      <c r="X82" s="158"/>
      <c r="Y82" s="158"/>
      <c r="Z82" s="158"/>
    </row>
    <row r="83" spans="1:26" ht="14.25" customHeight="1" x14ac:dyDescent="0.25">
      <c r="A83" s="156"/>
      <c r="B83" s="156"/>
      <c r="C83" s="156"/>
      <c r="D83" s="157"/>
      <c r="E83" s="156"/>
      <c r="F83" s="157"/>
      <c r="G83" s="156"/>
      <c r="H83" s="156"/>
      <c r="I83" s="158"/>
      <c r="J83" s="158"/>
      <c r="K83" s="158"/>
      <c r="L83" s="158"/>
      <c r="M83" s="158"/>
      <c r="N83" s="158"/>
      <c r="O83" s="158"/>
      <c r="P83" s="158"/>
      <c r="Q83" s="158"/>
      <c r="R83" s="158"/>
      <c r="S83" s="158"/>
      <c r="T83" s="158"/>
      <c r="U83" s="158"/>
      <c r="V83" s="158"/>
      <c r="W83" s="158"/>
      <c r="X83" s="158"/>
      <c r="Y83" s="158"/>
      <c r="Z83" s="158"/>
    </row>
    <row r="84" spans="1:26" ht="14.25" customHeight="1" x14ac:dyDescent="0.25">
      <c r="A84" s="156"/>
      <c r="B84" s="156"/>
      <c r="C84" s="156"/>
      <c r="D84" s="157"/>
      <c r="E84" s="156"/>
      <c r="F84" s="157"/>
      <c r="G84" s="156"/>
      <c r="H84" s="156"/>
      <c r="I84" s="158"/>
      <c r="J84" s="158"/>
      <c r="K84" s="158"/>
      <c r="L84" s="158"/>
      <c r="M84" s="158"/>
      <c r="N84" s="158"/>
      <c r="O84" s="158"/>
      <c r="P84" s="158"/>
      <c r="Q84" s="158"/>
      <c r="R84" s="158"/>
      <c r="S84" s="158"/>
      <c r="T84" s="158"/>
      <c r="U84" s="158"/>
      <c r="V84" s="158"/>
      <c r="W84" s="158"/>
      <c r="X84" s="158"/>
      <c r="Y84" s="158"/>
      <c r="Z84" s="158"/>
    </row>
    <row r="85" spans="1:26" ht="14.25" customHeight="1" x14ac:dyDescent="0.25">
      <c r="A85" s="156"/>
      <c r="B85" s="156"/>
      <c r="C85" s="156"/>
      <c r="D85" s="157"/>
      <c r="E85" s="156"/>
      <c r="F85" s="157"/>
      <c r="G85" s="156"/>
      <c r="H85" s="156"/>
      <c r="I85" s="158"/>
      <c r="J85" s="158"/>
      <c r="K85" s="158"/>
      <c r="L85" s="158"/>
      <c r="M85" s="158"/>
      <c r="N85" s="158"/>
      <c r="O85" s="158"/>
      <c r="P85" s="158"/>
      <c r="Q85" s="158"/>
      <c r="R85" s="158"/>
      <c r="S85" s="158"/>
      <c r="T85" s="158"/>
      <c r="U85" s="158"/>
      <c r="V85" s="158"/>
      <c r="W85" s="158"/>
      <c r="X85" s="158"/>
      <c r="Y85" s="158"/>
      <c r="Z85" s="158"/>
    </row>
    <row r="86" spans="1:26" ht="14.25" customHeight="1" x14ac:dyDescent="0.25">
      <c r="A86" s="156"/>
      <c r="B86" s="156"/>
      <c r="C86" s="156"/>
      <c r="D86" s="157"/>
      <c r="E86" s="156"/>
      <c r="F86" s="157"/>
      <c r="G86" s="156"/>
      <c r="H86" s="156"/>
      <c r="I86" s="158"/>
      <c r="J86" s="158"/>
      <c r="K86" s="158"/>
      <c r="L86" s="158"/>
      <c r="M86" s="158"/>
      <c r="N86" s="158"/>
      <c r="O86" s="158"/>
      <c r="P86" s="158"/>
      <c r="Q86" s="158"/>
      <c r="R86" s="158"/>
      <c r="S86" s="158"/>
      <c r="T86" s="158"/>
      <c r="U86" s="158"/>
      <c r="V86" s="158"/>
      <c r="W86" s="158"/>
      <c r="X86" s="158"/>
      <c r="Y86" s="158"/>
      <c r="Z86" s="158"/>
    </row>
    <row r="87" spans="1:26" ht="14.25" customHeight="1" x14ac:dyDescent="0.25">
      <c r="A87" s="156"/>
      <c r="B87" s="156"/>
      <c r="C87" s="156"/>
      <c r="D87" s="157"/>
      <c r="E87" s="156"/>
      <c r="F87" s="157"/>
      <c r="G87" s="156"/>
      <c r="H87" s="156"/>
      <c r="I87" s="158"/>
      <c r="J87" s="158"/>
      <c r="K87" s="158"/>
      <c r="L87" s="158"/>
      <c r="M87" s="158"/>
      <c r="N87" s="158"/>
      <c r="O87" s="158"/>
      <c r="P87" s="158"/>
      <c r="Q87" s="158"/>
      <c r="R87" s="158"/>
      <c r="S87" s="158"/>
      <c r="T87" s="158"/>
      <c r="U87" s="158"/>
      <c r="V87" s="158"/>
      <c r="W87" s="158"/>
      <c r="X87" s="158"/>
      <c r="Y87" s="158"/>
      <c r="Z87" s="158"/>
    </row>
    <row r="88" spans="1:26" ht="14.25" customHeight="1" x14ac:dyDescent="0.25">
      <c r="A88" s="156"/>
      <c r="B88" s="156"/>
      <c r="C88" s="156"/>
      <c r="D88" s="157"/>
      <c r="E88" s="156"/>
      <c r="F88" s="157"/>
      <c r="G88" s="156"/>
      <c r="H88" s="156"/>
      <c r="I88" s="158"/>
      <c r="J88" s="158"/>
      <c r="K88" s="158"/>
      <c r="L88" s="158"/>
      <c r="M88" s="158"/>
      <c r="N88" s="158"/>
      <c r="O88" s="158"/>
      <c r="P88" s="158"/>
      <c r="Q88" s="158"/>
      <c r="R88" s="158"/>
      <c r="S88" s="158"/>
      <c r="T88" s="158"/>
      <c r="U88" s="158"/>
      <c r="V88" s="158"/>
      <c r="W88" s="158"/>
      <c r="X88" s="158"/>
      <c r="Y88" s="158"/>
      <c r="Z88" s="158"/>
    </row>
    <row r="89" spans="1:26" ht="14.25" customHeight="1" x14ac:dyDescent="0.25">
      <c r="A89" s="156"/>
      <c r="B89" s="156"/>
      <c r="C89" s="156"/>
      <c r="D89" s="157"/>
      <c r="E89" s="156"/>
      <c r="F89" s="157"/>
      <c r="G89" s="156"/>
      <c r="H89" s="156"/>
      <c r="I89" s="158"/>
      <c r="J89" s="158"/>
      <c r="K89" s="158"/>
      <c r="L89" s="158"/>
      <c r="M89" s="158"/>
      <c r="N89" s="158"/>
      <c r="O89" s="158"/>
      <c r="P89" s="158"/>
      <c r="Q89" s="158"/>
      <c r="R89" s="158"/>
      <c r="S89" s="158"/>
      <c r="T89" s="158"/>
      <c r="U89" s="158"/>
      <c r="V89" s="158"/>
      <c r="W89" s="158"/>
      <c r="X89" s="158"/>
      <c r="Y89" s="158"/>
      <c r="Z89" s="158"/>
    </row>
    <row r="90" spans="1:26" ht="14.25" customHeight="1" x14ac:dyDescent="0.25">
      <c r="A90" s="156"/>
      <c r="B90" s="156"/>
      <c r="C90" s="156"/>
      <c r="D90" s="157"/>
      <c r="E90" s="156"/>
      <c r="F90" s="157"/>
      <c r="G90" s="156"/>
      <c r="H90" s="156"/>
      <c r="I90" s="158"/>
      <c r="J90" s="158"/>
      <c r="K90" s="158"/>
      <c r="L90" s="158"/>
      <c r="M90" s="158"/>
      <c r="N90" s="158"/>
      <c r="O90" s="158"/>
      <c r="P90" s="158"/>
      <c r="Q90" s="158"/>
      <c r="R90" s="158"/>
      <c r="S90" s="158"/>
      <c r="T90" s="158"/>
      <c r="U90" s="158"/>
      <c r="V90" s="158"/>
      <c r="W90" s="158"/>
      <c r="X90" s="158"/>
      <c r="Y90" s="158"/>
      <c r="Z90" s="158"/>
    </row>
    <row r="91" spans="1:26" ht="14.25" customHeight="1" x14ac:dyDescent="0.25">
      <c r="A91" s="156"/>
      <c r="B91" s="156"/>
      <c r="C91" s="156"/>
      <c r="D91" s="157"/>
      <c r="E91" s="156"/>
      <c r="F91" s="157"/>
      <c r="G91" s="156"/>
      <c r="H91" s="156"/>
      <c r="I91" s="158"/>
      <c r="J91" s="158"/>
      <c r="K91" s="158"/>
      <c r="L91" s="158"/>
      <c r="M91" s="158"/>
      <c r="N91" s="158"/>
      <c r="O91" s="158"/>
      <c r="P91" s="158"/>
      <c r="Q91" s="158"/>
      <c r="R91" s="158"/>
      <c r="S91" s="158"/>
      <c r="T91" s="158"/>
      <c r="U91" s="158"/>
      <c r="V91" s="158"/>
      <c r="W91" s="158"/>
      <c r="X91" s="158"/>
      <c r="Y91" s="158"/>
      <c r="Z91" s="158"/>
    </row>
    <row r="92" spans="1:26" ht="14.25" customHeight="1" x14ac:dyDescent="0.25">
      <c r="A92" s="156"/>
      <c r="B92" s="156"/>
      <c r="C92" s="156"/>
      <c r="D92" s="157"/>
      <c r="E92" s="156"/>
      <c r="F92" s="157"/>
      <c r="G92" s="156"/>
      <c r="H92" s="156"/>
      <c r="I92" s="158"/>
      <c r="J92" s="158"/>
      <c r="K92" s="158"/>
      <c r="L92" s="158"/>
      <c r="M92" s="158"/>
      <c r="N92" s="158"/>
      <c r="O92" s="158"/>
      <c r="P92" s="158"/>
      <c r="Q92" s="158"/>
      <c r="R92" s="158"/>
      <c r="S92" s="158"/>
      <c r="T92" s="158"/>
      <c r="U92" s="158"/>
      <c r="V92" s="158"/>
      <c r="W92" s="158"/>
      <c r="X92" s="158"/>
      <c r="Y92" s="158"/>
      <c r="Z92" s="158"/>
    </row>
    <row r="93" spans="1:26" ht="14.25" customHeight="1" x14ac:dyDescent="0.25">
      <c r="A93" s="156"/>
      <c r="B93" s="156"/>
      <c r="C93" s="156"/>
      <c r="D93" s="157"/>
      <c r="E93" s="156"/>
      <c r="F93" s="157"/>
      <c r="G93" s="156"/>
      <c r="H93" s="156"/>
      <c r="I93" s="158"/>
      <c r="J93" s="158"/>
      <c r="K93" s="158"/>
      <c r="L93" s="158"/>
      <c r="M93" s="158"/>
      <c r="N93" s="158"/>
      <c r="O93" s="158"/>
      <c r="P93" s="158"/>
      <c r="Q93" s="158"/>
      <c r="R93" s="158"/>
      <c r="S93" s="158"/>
      <c r="T93" s="158"/>
      <c r="U93" s="158"/>
      <c r="V93" s="158"/>
      <c r="W93" s="158"/>
      <c r="X93" s="158"/>
      <c r="Y93" s="158"/>
      <c r="Z93" s="158"/>
    </row>
    <row r="94" spans="1:26" ht="14.25" customHeight="1" x14ac:dyDescent="0.25">
      <c r="A94" s="156"/>
      <c r="B94" s="156"/>
      <c r="C94" s="156"/>
      <c r="D94" s="157"/>
      <c r="E94" s="156"/>
      <c r="F94" s="157"/>
      <c r="G94" s="156"/>
      <c r="H94" s="156"/>
      <c r="I94" s="158"/>
      <c r="J94" s="158"/>
      <c r="K94" s="158"/>
      <c r="L94" s="158"/>
      <c r="M94" s="158"/>
      <c r="N94" s="158"/>
      <c r="O94" s="158"/>
      <c r="P94" s="158"/>
      <c r="Q94" s="158"/>
      <c r="R94" s="158"/>
      <c r="S94" s="158"/>
      <c r="T94" s="158"/>
      <c r="U94" s="158"/>
      <c r="V94" s="158"/>
      <c r="W94" s="158"/>
      <c r="X94" s="158"/>
      <c r="Y94" s="158"/>
      <c r="Z94" s="158"/>
    </row>
    <row r="95" spans="1:26" ht="14.25" customHeight="1" x14ac:dyDescent="0.25">
      <c r="A95" s="156"/>
      <c r="B95" s="156"/>
      <c r="C95" s="156"/>
      <c r="D95" s="157"/>
      <c r="E95" s="156"/>
      <c r="F95" s="157"/>
      <c r="G95" s="156"/>
      <c r="H95" s="156"/>
      <c r="I95" s="158"/>
      <c r="J95" s="158"/>
      <c r="K95" s="158"/>
      <c r="L95" s="158"/>
      <c r="M95" s="158"/>
      <c r="N95" s="158"/>
      <c r="O95" s="158"/>
      <c r="P95" s="158"/>
      <c r="Q95" s="158"/>
      <c r="R95" s="158"/>
      <c r="S95" s="158"/>
      <c r="T95" s="158"/>
      <c r="U95" s="158"/>
      <c r="V95" s="158"/>
      <c r="W95" s="158"/>
      <c r="X95" s="158"/>
      <c r="Y95" s="158"/>
      <c r="Z95" s="158"/>
    </row>
    <row r="96" spans="1:26" ht="14.25" customHeight="1" x14ac:dyDescent="0.25">
      <c r="A96" s="156"/>
      <c r="B96" s="156"/>
      <c r="C96" s="156"/>
      <c r="D96" s="157"/>
      <c r="E96" s="156"/>
      <c r="F96" s="157"/>
      <c r="G96" s="156"/>
      <c r="H96" s="156"/>
      <c r="I96" s="158"/>
      <c r="J96" s="158"/>
      <c r="K96" s="158"/>
      <c r="L96" s="158"/>
      <c r="M96" s="158"/>
      <c r="N96" s="158"/>
      <c r="O96" s="158"/>
      <c r="P96" s="158"/>
      <c r="Q96" s="158"/>
      <c r="R96" s="158"/>
      <c r="S96" s="158"/>
      <c r="T96" s="158"/>
      <c r="U96" s="158"/>
      <c r="V96" s="158"/>
      <c r="W96" s="158"/>
      <c r="X96" s="158"/>
      <c r="Y96" s="158"/>
      <c r="Z96" s="158"/>
    </row>
    <row r="97" spans="1:26" ht="14.25" customHeight="1" x14ac:dyDescent="0.25">
      <c r="A97" s="156"/>
      <c r="B97" s="156"/>
      <c r="C97" s="156"/>
      <c r="D97" s="157"/>
      <c r="E97" s="156"/>
      <c r="F97" s="157"/>
      <c r="G97" s="156"/>
      <c r="H97" s="156"/>
      <c r="I97" s="158"/>
      <c r="J97" s="158"/>
      <c r="K97" s="158"/>
      <c r="L97" s="158"/>
      <c r="M97" s="158"/>
      <c r="N97" s="158"/>
      <c r="O97" s="158"/>
      <c r="P97" s="158"/>
      <c r="Q97" s="158"/>
      <c r="R97" s="158"/>
      <c r="S97" s="158"/>
      <c r="T97" s="158"/>
      <c r="U97" s="158"/>
      <c r="V97" s="158"/>
      <c r="W97" s="158"/>
      <c r="X97" s="158"/>
      <c r="Y97" s="158"/>
      <c r="Z97" s="158"/>
    </row>
    <row r="98" spans="1:26" ht="14.25" customHeight="1" x14ac:dyDescent="0.25">
      <c r="A98" s="156"/>
      <c r="B98" s="156"/>
      <c r="C98" s="156"/>
      <c r="D98" s="157"/>
      <c r="E98" s="156"/>
      <c r="F98" s="157"/>
      <c r="G98" s="156"/>
      <c r="H98" s="156"/>
      <c r="I98" s="158"/>
      <c r="J98" s="158"/>
      <c r="K98" s="158"/>
      <c r="L98" s="158"/>
      <c r="M98" s="158"/>
      <c r="N98" s="158"/>
      <c r="O98" s="158"/>
      <c r="P98" s="158"/>
      <c r="Q98" s="158"/>
      <c r="R98" s="158"/>
      <c r="S98" s="158"/>
      <c r="T98" s="158"/>
      <c r="U98" s="158"/>
      <c r="V98" s="158"/>
      <c r="W98" s="158"/>
      <c r="X98" s="158"/>
      <c r="Y98" s="158"/>
      <c r="Z98" s="158"/>
    </row>
    <row r="99" spans="1:26" ht="14.25" customHeight="1" x14ac:dyDescent="0.25">
      <c r="A99" s="156"/>
      <c r="B99" s="156"/>
      <c r="C99" s="156"/>
      <c r="D99" s="157"/>
      <c r="E99" s="156"/>
      <c r="F99" s="157"/>
      <c r="G99" s="156"/>
      <c r="H99" s="156"/>
      <c r="I99" s="158"/>
      <c r="J99" s="158"/>
      <c r="K99" s="158"/>
      <c r="L99" s="158"/>
      <c r="M99" s="158"/>
      <c r="N99" s="158"/>
      <c r="O99" s="158"/>
      <c r="P99" s="158"/>
      <c r="Q99" s="158"/>
      <c r="R99" s="158"/>
      <c r="S99" s="158"/>
      <c r="T99" s="158"/>
      <c r="U99" s="158"/>
      <c r="V99" s="158"/>
      <c r="W99" s="158"/>
      <c r="X99" s="158"/>
      <c r="Y99" s="158"/>
      <c r="Z99" s="158"/>
    </row>
    <row r="100" spans="1:26" ht="14.25" customHeight="1" x14ac:dyDescent="0.25">
      <c r="A100" s="156"/>
      <c r="B100" s="156"/>
      <c r="C100" s="156"/>
      <c r="D100" s="157"/>
      <c r="E100" s="156"/>
      <c r="F100" s="157"/>
      <c r="G100" s="156"/>
      <c r="H100" s="156"/>
      <c r="I100" s="158"/>
      <c r="J100" s="158"/>
      <c r="K100" s="158"/>
      <c r="L100" s="158"/>
      <c r="M100" s="158"/>
      <c r="N100" s="158"/>
      <c r="O100" s="158"/>
      <c r="P100" s="158"/>
      <c r="Q100" s="158"/>
      <c r="R100" s="158"/>
      <c r="S100" s="158"/>
      <c r="T100" s="158"/>
      <c r="U100" s="158"/>
      <c r="V100" s="158"/>
      <c r="W100" s="158"/>
      <c r="X100" s="158"/>
      <c r="Y100" s="158"/>
      <c r="Z100" s="158"/>
    </row>
    <row r="101" spans="1:26" ht="14.25" customHeight="1" x14ac:dyDescent="0.25">
      <c r="A101" s="156"/>
      <c r="B101" s="156"/>
      <c r="C101" s="156"/>
      <c r="D101" s="157"/>
      <c r="E101" s="156"/>
      <c r="F101" s="157"/>
      <c r="G101" s="156"/>
      <c r="H101" s="156"/>
      <c r="I101" s="158"/>
      <c r="J101" s="158"/>
      <c r="K101" s="158"/>
      <c r="L101" s="158"/>
      <c r="M101" s="158"/>
      <c r="N101" s="158"/>
      <c r="O101" s="158"/>
      <c r="P101" s="158"/>
      <c r="Q101" s="158"/>
      <c r="R101" s="158"/>
      <c r="S101" s="158"/>
      <c r="T101" s="158"/>
      <c r="U101" s="158"/>
      <c r="V101" s="158"/>
      <c r="W101" s="158"/>
      <c r="X101" s="158"/>
      <c r="Y101" s="158"/>
      <c r="Z101" s="158"/>
    </row>
    <row r="102" spans="1:26" ht="14.25" customHeight="1" x14ac:dyDescent="0.25">
      <c r="A102" s="156"/>
      <c r="B102" s="156"/>
      <c r="C102" s="156"/>
      <c r="D102" s="157"/>
      <c r="E102" s="156"/>
      <c r="F102" s="157"/>
      <c r="G102" s="156"/>
      <c r="H102" s="156"/>
      <c r="I102" s="158"/>
      <c r="J102" s="158"/>
      <c r="K102" s="158"/>
      <c r="L102" s="158"/>
      <c r="M102" s="158"/>
      <c r="N102" s="158"/>
      <c r="O102" s="158"/>
      <c r="P102" s="158"/>
      <c r="Q102" s="158"/>
      <c r="R102" s="158"/>
      <c r="S102" s="158"/>
      <c r="T102" s="158"/>
      <c r="U102" s="158"/>
      <c r="V102" s="158"/>
      <c r="W102" s="158"/>
      <c r="X102" s="158"/>
      <c r="Y102" s="158"/>
      <c r="Z102" s="158"/>
    </row>
    <row r="103" spans="1:26" ht="14.25" customHeight="1" x14ac:dyDescent="0.25">
      <c r="A103" s="156"/>
      <c r="B103" s="156"/>
      <c r="C103" s="156"/>
      <c r="D103" s="157"/>
      <c r="E103" s="156"/>
      <c r="F103" s="157"/>
      <c r="G103" s="156"/>
      <c r="H103" s="156"/>
      <c r="I103" s="158"/>
      <c r="J103" s="158"/>
      <c r="K103" s="158"/>
      <c r="L103" s="158"/>
      <c r="M103" s="158"/>
      <c r="N103" s="158"/>
      <c r="O103" s="158"/>
      <c r="P103" s="158"/>
      <c r="Q103" s="158"/>
      <c r="R103" s="158"/>
      <c r="S103" s="158"/>
      <c r="T103" s="158"/>
      <c r="U103" s="158"/>
      <c r="V103" s="158"/>
      <c r="W103" s="158"/>
      <c r="X103" s="158"/>
      <c r="Y103" s="158"/>
      <c r="Z103" s="158"/>
    </row>
    <row r="104" spans="1:26" ht="14.25" customHeight="1" x14ac:dyDescent="0.25">
      <c r="A104" s="156"/>
      <c r="B104" s="156"/>
      <c r="C104" s="156"/>
      <c r="D104" s="157"/>
      <c r="E104" s="156"/>
      <c r="F104" s="157"/>
      <c r="G104" s="156"/>
      <c r="H104" s="156"/>
      <c r="I104" s="158"/>
      <c r="J104" s="158"/>
      <c r="K104" s="158"/>
      <c r="L104" s="158"/>
      <c r="M104" s="158"/>
      <c r="N104" s="158"/>
      <c r="O104" s="158"/>
      <c r="P104" s="158"/>
      <c r="Q104" s="158"/>
      <c r="R104" s="158"/>
      <c r="S104" s="158"/>
      <c r="T104" s="158"/>
      <c r="U104" s="158"/>
      <c r="V104" s="158"/>
      <c r="W104" s="158"/>
      <c r="X104" s="158"/>
      <c r="Y104" s="158"/>
      <c r="Z104" s="158"/>
    </row>
    <row r="105" spans="1:26" ht="14.25" customHeight="1" x14ac:dyDescent="0.25">
      <c r="A105" s="156"/>
      <c r="B105" s="156"/>
      <c r="C105" s="156"/>
      <c r="D105" s="157"/>
      <c r="E105" s="156"/>
      <c r="F105" s="157"/>
      <c r="G105" s="156"/>
      <c r="H105" s="156"/>
      <c r="I105" s="158"/>
      <c r="J105" s="158"/>
      <c r="K105" s="158"/>
      <c r="L105" s="158"/>
      <c r="M105" s="158"/>
      <c r="N105" s="158"/>
      <c r="O105" s="158"/>
      <c r="P105" s="158"/>
      <c r="Q105" s="158"/>
      <c r="R105" s="158"/>
      <c r="S105" s="158"/>
      <c r="T105" s="158"/>
      <c r="U105" s="158"/>
      <c r="V105" s="158"/>
      <c r="W105" s="158"/>
      <c r="X105" s="158"/>
      <c r="Y105" s="158"/>
      <c r="Z105" s="158"/>
    </row>
    <row r="106" spans="1:26" ht="14.25" customHeight="1" x14ac:dyDescent="0.25">
      <c r="A106" s="156"/>
      <c r="B106" s="156"/>
      <c r="C106" s="156"/>
      <c r="D106" s="157"/>
      <c r="E106" s="156"/>
      <c r="F106" s="157"/>
      <c r="G106" s="156"/>
      <c r="H106" s="156"/>
      <c r="I106" s="158"/>
      <c r="J106" s="158"/>
      <c r="K106" s="158"/>
      <c r="L106" s="158"/>
      <c r="M106" s="158"/>
      <c r="N106" s="158"/>
      <c r="O106" s="158"/>
      <c r="P106" s="158"/>
      <c r="Q106" s="158"/>
      <c r="R106" s="158"/>
      <c r="S106" s="158"/>
      <c r="T106" s="158"/>
      <c r="U106" s="158"/>
      <c r="V106" s="158"/>
      <c r="W106" s="158"/>
      <c r="X106" s="158"/>
      <c r="Y106" s="158"/>
      <c r="Z106" s="158"/>
    </row>
    <row r="107" spans="1:26" ht="14.25" customHeight="1" x14ac:dyDescent="0.25">
      <c r="A107" s="156"/>
      <c r="B107" s="156"/>
      <c r="C107" s="156"/>
      <c r="D107" s="157"/>
      <c r="E107" s="156"/>
      <c r="F107" s="157"/>
      <c r="G107" s="156"/>
      <c r="H107" s="156"/>
      <c r="I107" s="158"/>
      <c r="J107" s="158"/>
      <c r="K107" s="158"/>
      <c r="L107" s="158"/>
      <c r="M107" s="158"/>
      <c r="N107" s="158"/>
      <c r="O107" s="158"/>
      <c r="P107" s="158"/>
      <c r="Q107" s="158"/>
      <c r="R107" s="158"/>
      <c r="S107" s="158"/>
      <c r="T107" s="158"/>
      <c r="U107" s="158"/>
      <c r="V107" s="158"/>
      <c r="W107" s="158"/>
      <c r="X107" s="158"/>
      <c r="Y107" s="158"/>
      <c r="Z107" s="158"/>
    </row>
    <row r="108" spans="1:26" ht="14.25" customHeight="1" x14ac:dyDescent="0.25">
      <c r="A108" s="156"/>
      <c r="B108" s="156"/>
      <c r="C108" s="156"/>
      <c r="D108" s="157"/>
      <c r="E108" s="156"/>
      <c r="F108" s="157"/>
      <c r="G108" s="156"/>
      <c r="H108" s="156"/>
      <c r="I108" s="158"/>
      <c r="J108" s="158"/>
      <c r="K108" s="158"/>
      <c r="L108" s="158"/>
      <c r="M108" s="158"/>
      <c r="N108" s="158"/>
      <c r="O108" s="158"/>
      <c r="P108" s="158"/>
      <c r="Q108" s="158"/>
      <c r="R108" s="158"/>
      <c r="S108" s="158"/>
      <c r="T108" s="158"/>
      <c r="U108" s="158"/>
      <c r="V108" s="158"/>
      <c r="W108" s="158"/>
      <c r="X108" s="158"/>
      <c r="Y108" s="158"/>
      <c r="Z108" s="158"/>
    </row>
    <row r="109" spans="1:26" ht="14.25" customHeight="1" x14ac:dyDescent="0.25">
      <c r="A109" s="156"/>
      <c r="B109" s="156"/>
      <c r="C109" s="156"/>
      <c r="D109" s="157"/>
      <c r="E109" s="156"/>
      <c r="F109" s="157"/>
      <c r="G109" s="156"/>
      <c r="H109" s="156"/>
      <c r="I109" s="158"/>
      <c r="J109" s="158"/>
      <c r="K109" s="158"/>
      <c r="L109" s="158"/>
      <c r="M109" s="158"/>
      <c r="N109" s="158"/>
      <c r="O109" s="158"/>
      <c r="P109" s="158"/>
      <c r="Q109" s="158"/>
      <c r="R109" s="158"/>
      <c r="S109" s="158"/>
      <c r="T109" s="158"/>
      <c r="U109" s="158"/>
      <c r="V109" s="158"/>
      <c r="W109" s="158"/>
      <c r="X109" s="158"/>
      <c r="Y109" s="158"/>
      <c r="Z109" s="158"/>
    </row>
    <row r="110" spans="1:26" ht="14.25" customHeight="1" x14ac:dyDescent="0.25">
      <c r="A110" s="156"/>
      <c r="B110" s="156"/>
      <c r="C110" s="156"/>
      <c r="D110" s="157"/>
      <c r="E110" s="156"/>
      <c r="F110" s="157"/>
      <c r="G110" s="156"/>
      <c r="H110" s="156"/>
      <c r="I110" s="158"/>
      <c r="J110" s="158"/>
      <c r="K110" s="158"/>
      <c r="L110" s="158"/>
      <c r="M110" s="158"/>
      <c r="N110" s="158"/>
      <c r="O110" s="158"/>
      <c r="P110" s="158"/>
      <c r="Q110" s="158"/>
      <c r="R110" s="158"/>
      <c r="S110" s="158"/>
      <c r="T110" s="158"/>
      <c r="U110" s="158"/>
      <c r="V110" s="158"/>
      <c r="W110" s="158"/>
      <c r="X110" s="158"/>
      <c r="Y110" s="158"/>
      <c r="Z110" s="158"/>
    </row>
    <row r="111" spans="1:26" ht="14.25" customHeight="1" x14ac:dyDescent="0.25">
      <c r="A111" s="156"/>
      <c r="B111" s="156"/>
      <c r="C111" s="156"/>
      <c r="D111" s="157"/>
      <c r="E111" s="156"/>
      <c r="F111" s="157"/>
      <c r="G111" s="156"/>
      <c r="H111" s="156"/>
      <c r="I111" s="158"/>
      <c r="J111" s="158"/>
      <c r="K111" s="158"/>
      <c r="L111" s="158"/>
      <c r="M111" s="158"/>
      <c r="N111" s="158"/>
      <c r="O111" s="158"/>
      <c r="P111" s="158"/>
      <c r="Q111" s="158"/>
      <c r="R111" s="158"/>
      <c r="S111" s="158"/>
      <c r="T111" s="158"/>
      <c r="U111" s="158"/>
      <c r="V111" s="158"/>
      <c r="W111" s="158"/>
      <c r="X111" s="158"/>
      <c r="Y111" s="158"/>
      <c r="Z111" s="158"/>
    </row>
    <row r="112" spans="1:26" ht="14.25" customHeight="1" x14ac:dyDescent="0.25">
      <c r="A112" s="156"/>
      <c r="B112" s="156"/>
      <c r="C112" s="156"/>
      <c r="D112" s="157"/>
      <c r="E112" s="156"/>
      <c r="F112" s="157"/>
      <c r="G112" s="156"/>
      <c r="H112" s="156"/>
      <c r="I112" s="158"/>
      <c r="J112" s="158"/>
      <c r="K112" s="158"/>
      <c r="L112" s="158"/>
      <c r="M112" s="158"/>
      <c r="N112" s="158"/>
      <c r="O112" s="158"/>
      <c r="P112" s="158"/>
      <c r="Q112" s="158"/>
      <c r="R112" s="158"/>
      <c r="S112" s="158"/>
      <c r="T112" s="158"/>
      <c r="U112" s="158"/>
      <c r="V112" s="158"/>
      <c r="W112" s="158"/>
      <c r="X112" s="158"/>
      <c r="Y112" s="158"/>
      <c r="Z112" s="158"/>
    </row>
    <row r="113" spans="1:26" ht="14.25" customHeight="1" x14ac:dyDescent="0.25">
      <c r="A113" s="156"/>
      <c r="B113" s="156"/>
      <c r="C113" s="156"/>
      <c r="D113" s="157"/>
      <c r="E113" s="156"/>
      <c r="F113" s="157"/>
      <c r="G113" s="156"/>
      <c r="H113" s="156"/>
      <c r="I113" s="158"/>
      <c r="J113" s="158"/>
      <c r="K113" s="158"/>
      <c r="L113" s="158"/>
      <c r="M113" s="158"/>
      <c r="N113" s="158"/>
      <c r="O113" s="158"/>
      <c r="P113" s="158"/>
      <c r="Q113" s="158"/>
      <c r="R113" s="158"/>
      <c r="S113" s="158"/>
      <c r="T113" s="158"/>
      <c r="U113" s="158"/>
      <c r="V113" s="158"/>
      <c r="W113" s="158"/>
      <c r="X113" s="158"/>
      <c r="Y113" s="158"/>
      <c r="Z113" s="158"/>
    </row>
    <row r="114" spans="1:26" ht="14.25" customHeight="1" x14ac:dyDescent="0.25">
      <c r="A114" s="156"/>
      <c r="B114" s="156"/>
      <c r="C114" s="156"/>
      <c r="D114" s="157"/>
      <c r="E114" s="156"/>
      <c r="F114" s="157"/>
      <c r="G114" s="156"/>
      <c r="H114" s="156"/>
      <c r="I114" s="158"/>
      <c r="J114" s="158"/>
      <c r="K114" s="158"/>
      <c r="L114" s="158"/>
      <c r="M114" s="158"/>
      <c r="N114" s="158"/>
      <c r="O114" s="158"/>
      <c r="P114" s="158"/>
      <c r="Q114" s="158"/>
      <c r="R114" s="158"/>
      <c r="S114" s="158"/>
      <c r="T114" s="158"/>
      <c r="U114" s="158"/>
      <c r="V114" s="158"/>
      <c r="W114" s="158"/>
      <c r="X114" s="158"/>
      <c r="Y114" s="158"/>
      <c r="Z114" s="158"/>
    </row>
    <row r="115" spans="1:26" ht="14.25" customHeight="1" x14ac:dyDescent="0.25">
      <c r="A115" s="156"/>
      <c r="B115" s="156"/>
      <c r="C115" s="156"/>
      <c r="D115" s="157"/>
      <c r="E115" s="156"/>
      <c r="F115" s="157"/>
      <c r="G115" s="156"/>
      <c r="H115" s="156"/>
      <c r="I115" s="158"/>
      <c r="J115" s="158"/>
      <c r="K115" s="158"/>
      <c r="L115" s="158"/>
      <c r="M115" s="158"/>
      <c r="N115" s="158"/>
      <c r="O115" s="158"/>
      <c r="P115" s="158"/>
      <c r="Q115" s="158"/>
      <c r="R115" s="158"/>
      <c r="S115" s="158"/>
      <c r="T115" s="158"/>
      <c r="U115" s="158"/>
      <c r="V115" s="158"/>
      <c r="W115" s="158"/>
      <c r="X115" s="158"/>
      <c r="Y115" s="158"/>
      <c r="Z115" s="158"/>
    </row>
    <row r="116" spans="1:26" ht="14.25" customHeight="1" x14ac:dyDescent="0.25">
      <c r="A116" s="156"/>
      <c r="B116" s="156"/>
      <c r="C116" s="156"/>
      <c r="D116" s="157"/>
      <c r="E116" s="156"/>
      <c r="F116" s="157"/>
      <c r="G116" s="156"/>
      <c r="H116" s="156"/>
      <c r="I116" s="158"/>
      <c r="J116" s="158"/>
      <c r="K116" s="158"/>
      <c r="L116" s="158"/>
      <c r="M116" s="158"/>
      <c r="N116" s="158"/>
      <c r="O116" s="158"/>
      <c r="P116" s="158"/>
      <c r="Q116" s="158"/>
      <c r="R116" s="158"/>
      <c r="S116" s="158"/>
      <c r="T116" s="158"/>
      <c r="U116" s="158"/>
      <c r="V116" s="158"/>
      <c r="W116" s="158"/>
      <c r="X116" s="158"/>
      <c r="Y116" s="158"/>
      <c r="Z116" s="158"/>
    </row>
    <row r="117" spans="1:26" ht="14.25" customHeight="1" x14ac:dyDescent="0.25">
      <c r="A117" s="156"/>
      <c r="B117" s="156"/>
      <c r="C117" s="156"/>
      <c r="D117" s="157"/>
      <c r="E117" s="156"/>
      <c r="F117" s="157"/>
      <c r="G117" s="156"/>
      <c r="H117" s="156"/>
      <c r="I117" s="158"/>
      <c r="J117" s="158"/>
      <c r="K117" s="158"/>
      <c r="L117" s="158"/>
      <c r="M117" s="158"/>
      <c r="N117" s="158"/>
      <c r="O117" s="158"/>
      <c r="P117" s="158"/>
      <c r="Q117" s="158"/>
      <c r="R117" s="158"/>
      <c r="S117" s="158"/>
      <c r="T117" s="158"/>
      <c r="U117" s="158"/>
      <c r="V117" s="158"/>
      <c r="W117" s="158"/>
      <c r="X117" s="158"/>
      <c r="Y117" s="158"/>
      <c r="Z117" s="158"/>
    </row>
    <row r="118" spans="1:26" ht="14.25" customHeight="1" x14ac:dyDescent="0.25">
      <c r="A118" s="156"/>
      <c r="B118" s="156"/>
      <c r="C118" s="156"/>
      <c r="D118" s="157"/>
      <c r="E118" s="156"/>
      <c r="F118" s="157"/>
      <c r="G118" s="156"/>
      <c r="H118" s="156"/>
      <c r="I118" s="158"/>
      <c r="J118" s="158"/>
      <c r="K118" s="158"/>
      <c r="L118" s="158"/>
      <c r="M118" s="158"/>
      <c r="N118" s="158"/>
      <c r="O118" s="158"/>
      <c r="P118" s="158"/>
      <c r="Q118" s="158"/>
      <c r="R118" s="158"/>
      <c r="S118" s="158"/>
      <c r="T118" s="158"/>
      <c r="U118" s="158"/>
      <c r="V118" s="158"/>
      <c r="W118" s="158"/>
      <c r="X118" s="158"/>
      <c r="Y118" s="158"/>
      <c r="Z118" s="158"/>
    </row>
    <row r="119" spans="1:26" ht="14.25" customHeight="1" x14ac:dyDescent="0.25">
      <c r="A119" s="156"/>
      <c r="B119" s="156"/>
      <c r="C119" s="156"/>
      <c r="D119" s="157"/>
      <c r="E119" s="156"/>
      <c r="F119" s="157"/>
      <c r="G119" s="156"/>
      <c r="H119" s="156"/>
      <c r="I119" s="158"/>
      <c r="J119" s="158"/>
      <c r="K119" s="158"/>
      <c r="L119" s="158"/>
      <c r="M119" s="158"/>
      <c r="N119" s="158"/>
      <c r="O119" s="158"/>
      <c r="P119" s="158"/>
      <c r="Q119" s="158"/>
      <c r="R119" s="158"/>
      <c r="S119" s="158"/>
      <c r="T119" s="158"/>
      <c r="U119" s="158"/>
      <c r="V119" s="158"/>
      <c r="W119" s="158"/>
      <c r="X119" s="158"/>
      <c r="Y119" s="158"/>
      <c r="Z119" s="158"/>
    </row>
    <row r="120" spans="1:26" ht="14.25" customHeight="1" x14ac:dyDescent="0.25">
      <c r="A120" s="156"/>
      <c r="B120" s="156"/>
      <c r="C120" s="156"/>
      <c r="D120" s="157"/>
      <c r="E120" s="156"/>
      <c r="F120" s="157"/>
      <c r="G120" s="156"/>
      <c r="H120" s="156"/>
      <c r="I120" s="158"/>
      <c r="J120" s="158"/>
      <c r="K120" s="158"/>
      <c r="L120" s="158"/>
      <c r="M120" s="158"/>
      <c r="N120" s="158"/>
      <c r="O120" s="158"/>
      <c r="P120" s="158"/>
      <c r="Q120" s="158"/>
      <c r="R120" s="158"/>
      <c r="S120" s="158"/>
      <c r="T120" s="158"/>
      <c r="U120" s="158"/>
      <c r="V120" s="158"/>
      <c r="W120" s="158"/>
      <c r="X120" s="158"/>
      <c r="Y120" s="158"/>
      <c r="Z120" s="158"/>
    </row>
    <row r="121" spans="1:26" ht="14.25" customHeight="1" x14ac:dyDescent="0.25">
      <c r="A121" s="156"/>
      <c r="B121" s="156"/>
      <c r="C121" s="156"/>
      <c r="D121" s="157"/>
      <c r="E121" s="156"/>
      <c r="F121" s="157"/>
      <c r="G121" s="156"/>
      <c r="H121" s="156"/>
      <c r="I121" s="158"/>
      <c r="J121" s="158"/>
      <c r="K121" s="158"/>
      <c r="L121" s="158"/>
      <c r="M121" s="158"/>
      <c r="N121" s="158"/>
      <c r="O121" s="158"/>
      <c r="P121" s="158"/>
      <c r="Q121" s="158"/>
      <c r="R121" s="158"/>
      <c r="S121" s="158"/>
      <c r="T121" s="158"/>
      <c r="U121" s="158"/>
      <c r="V121" s="158"/>
      <c r="W121" s="158"/>
      <c r="X121" s="158"/>
      <c r="Y121" s="158"/>
      <c r="Z121" s="158"/>
    </row>
    <row r="122" spans="1:26" ht="14.25" customHeight="1" x14ac:dyDescent="0.25">
      <c r="A122" s="156"/>
      <c r="B122" s="156"/>
      <c r="C122" s="156"/>
      <c r="D122" s="157"/>
      <c r="E122" s="156"/>
      <c r="F122" s="157"/>
      <c r="G122" s="156"/>
      <c r="H122" s="156"/>
      <c r="I122" s="158"/>
      <c r="J122" s="158"/>
      <c r="K122" s="158"/>
      <c r="L122" s="158"/>
      <c r="M122" s="158"/>
      <c r="N122" s="158"/>
      <c r="O122" s="158"/>
      <c r="P122" s="158"/>
      <c r="Q122" s="158"/>
      <c r="R122" s="158"/>
      <c r="S122" s="158"/>
      <c r="T122" s="158"/>
      <c r="U122" s="158"/>
      <c r="V122" s="158"/>
      <c r="W122" s="158"/>
      <c r="X122" s="158"/>
      <c r="Y122" s="158"/>
      <c r="Z122" s="158"/>
    </row>
    <row r="123" spans="1:26" ht="14.25" customHeight="1" x14ac:dyDescent="0.25">
      <c r="A123" s="156"/>
      <c r="B123" s="156"/>
      <c r="C123" s="156"/>
      <c r="D123" s="157"/>
      <c r="E123" s="156"/>
      <c r="F123" s="157"/>
      <c r="G123" s="156"/>
      <c r="H123" s="156"/>
      <c r="I123" s="158"/>
      <c r="J123" s="158"/>
      <c r="K123" s="158"/>
      <c r="L123" s="158"/>
      <c r="M123" s="158"/>
      <c r="N123" s="158"/>
      <c r="O123" s="158"/>
      <c r="P123" s="158"/>
      <c r="Q123" s="158"/>
      <c r="R123" s="158"/>
      <c r="S123" s="158"/>
      <c r="T123" s="158"/>
      <c r="U123" s="158"/>
      <c r="V123" s="158"/>
      <c r="W123" s="158"/>
      <c r="X123" s="158"/>
      <c r="Y123" s="158"/>
      <c r="Z123" s="158"/>
    </row>
    <row r="124" spans="1:26" ht="14.25" customHeight="1" x14ac:dyDescent="0.25">
      <c r="A124" s="156"/>
      <c r="B124" s="156"/>
      <c r="C124" s="156"/>
      <c r="D124" s="157"/>
      <c r="E124" s="156"/>
      <c r="F124" s="157"/>
      <c r="G124" s="156"/>
      <c r="H124" s="156"/>
      <c r="I124" s="158"/>
      <c r="J124" s="158"/>
      <c r="K124" s="158"/>
      <c r="L124" s="158"/>
      <c r="M124" s="158"/>
      <c r="N124" s="158"/>
      <c r="O124" s="158"/>
      <c r="P124" s="158"/>
      <c r="Q124" s="158"/>
      <c r="R124" s="158"/>
      <c r="S124" s="158"/>
      <c r="T124" s="158"/>
      <c r="U124" s="158"/>
      <c r="V124" s="158"/>
      <c r="W124" s="158"/>
      <c r="X124" s="158"/>
      <c r="Y124" s="158"/>
      <c r="Z124" s="158"/>
    </row>
    <row r="125" spans="1:26" ht="14.25" customHeight="1" x14ac:dyDescent="0.25">
      <c r="A125" s="156"/>
      <c r="B125" s="156"/>
      <c r="C125" s="156"/>
      <c r="D125" s="157"/>
      <c r="E125" s="156"/>
      <c r="F125" s="157"/>
      <c r="G125" s="156"/>
      <c r="H125" s="156"/>
      <c r="I125" s="158"/>
      <c r="J125" s="158"/>
      <c r="K125" s="158"/>
      <c r="L125" s="158"/>
      <c r="M125" s="158"/>
      <c r="N125" s="158"/>
      <c r="O125" s="158"/>
      <c r="P125" s="158"/>
      <c r="Q125" s="158"/>
      <c r="R125" s="158"/>
      <c r="S125" s="158"/>
      <c r="T125" s="158"/>
      <c r="U125" s="158"/>
      <c r="V125" s="158"/>
      <c r="W125" s="158"/>
      <c r="X125" s="158"/>
      <c r="Y125" s="158"/>
      <c r="Z125" s="158"/>
    </row>
    <row r="126" spans="1:26" ht="14.25" customHeight="1" x14ac:dyDescent="0.25">
      <c r="A126" s="156"/>
      <c r="B126" s="156"/>
      <c r="C126" s="156"/>
      <c r="D126" s="157"/>
      <c r="E126" s="156"/>
      <c r="F126" s="157"/>
      <c r="G126" s="156"/>
      <c r="H126" s="156"/>
      <c r="I126" s="158"/>
      <c r="J126" s="158"/>
      <c r="K126" s="158"/>
      <c r="L126" s="158"/>
      <c r="M126" s="158"/>
      <c r="N126" s="158"/>
      <c r="O126" s="158"/>
      <c r="P126" s="158"/>
      <c r="Q126" s="158"/>
      <c r="R126" s="158"/>
      <c r="S126" s="158"/>
      <c r="T126" s="158"/>
      <c r="U126" s="158"/>
      <c r="V126" s="158"/>
      <c r="W126" s="158"/>
      <c r="X126" s="158"/>
      <c r="Y126" s="158"/>
      <c r="Z126" s="158"/>
    </row>
    <row r="127" spans="1:26" ht="14.25" customHeight="1" x14ac:dyDescent="0.25">
      <c r="A127" s="156"/>
      <c r="B127" s="156"/>
      <c r="C127" s="156"/>
      <c r="D127" s="157"/>
      <c r="E127" s="156"/>
      <c r="F127" s="157"/>
      <c r="G127" s="156"/>
      <c r="H127" s="156"/>
      <c r="I127" s="158"/>
      <c r="J127" s="158"/>
      <c r="K127" s="158"/>
      <c r="L127" s="158"/>
      <c r="M127" s="158"/>
      <c r="N127" s="158"/>
      <c r="O127" s="158"/>
      <c r="P127" s="158"/>
      <c r="Q127" s="158"/>
      <c r="R127" s="158"/>
      <c r="S127" s="158"/>
      <c r="T127" s="158"/>
      <c r="U127" s="158"/>
      <c r="V127" s="158"/>
      <c r="W127" s="158"/>
      <c r="X127" s="158"/>
      <c r="Y127" s="158"/>
      <c r="Z127" s="158"/>
    </row>
    <row r="128" spans="1:26" ht="14.25" customHeight="1" x14ac:dyDescent="0.25">
      <c r="A128" s="156"/>
      <c r="B128" s="156"/>
      <c r="C128" s="156"/>
      <c r="D128" s="157"/>
      <c r="E128" s="156"/>
      <c r="F128" s="157"/>
      <c r="G128" s="156"/>
      <c r="H128" s="156"/>
      <c r="I128" s="158"/>
      <c r="J128" s="158"/>
      <c r="K128" s="158"/>
      <c r="L128" s="158"/>
      <c r="M128" s="158"/>
      <c r="N128" s="158"/>
      <c r="O128" s="158"/>
      <c r="P128" s="158"/>
      <c r="Q128" s="158"/>
      <c r="R128" s="158"/>
      <c r="S128" s="158"/>
      <c r="T128" s="158"/>
      <c r="U128" s="158"/>
      <c r="V128" s="158"/>
      <c r="W128" s="158"/>
      <c r="X128" s="158"/>
      <c r="Y128" s="158"/>
      <c r="Z128" s="158"/>
    </row>
    <row r="129" spans="1:26" ht="14.25" customHeight="1" x14ac:dyDescent="0.25">
      <c r="A129" s="156"/>
      <c r="B129" s="156"/>
      <c r="C129" s="156"/>
      <c r="D129" s="157"/>
      <c r="E129" s="156"/>
      <c r="F129" s="157"/>
      <c r="G129" s="156"/>
      <c r="H129" s="156"/>
      <c r="I129" s="158"/>
      <c r="J129" s="158"/>
      <c r="K129" s="158"/>
      <c r="L129" s="158"/>
      <c r="M129" s="158"/>
      <c r="N129" s="158"/>
      <c r="O129" s="158"/>
      <c r="P129" s="158"/>
      <c r="Q129" s="158"/>
      <c r="R129" s="158"/>
      <c r="S129" s="158"/>
      <c r="T129" s="158"/>
      <c r="U129" s="158"/>
      <c r="V129" s="158"/>
      <c r="W129" s="158"/>
      <c r="X129" s="158"/>
      <c r="Y129" s="158"/>
      <c r="Z129" s="158"/>
    </row>
    <row r="130" spans="1:26" ht="14.25" customHeight="1" x14ac:dyDescent="0.25">
      <c r="A130" s="156"/>
      <c r="B130" s="156"/>
      <c r="C130" s="156"/>
      <c r="D130" s="157"/>
      <c r="E130" s="156"/>
      <c r="F130" s="157"/>
      <c r="G130" s="156"/>
      <c r="H130" s="156"/>
      <c r="I130" s="158"/>
      <c r="J130" s="158"/>
      <c r="K130" s="158"/>
      <c r="L130" s="158"/>
      <c r="M130" s="158"/>
      <c r="N130" s="158"/>
      <c r="O130" s="158"/>
      <c r="P130" s="158"/>
      <c r="Q130" s="158"/>
      <c r="R130" s="158"/>
      <c r="S130" s="158"/>
      <c r="T130" s="158"/>
      <c r="U130" s="158"/>
      <c r="V130" s="158"/>
      <c r="W130" s="158"/>
      <c r="X130" s="158"/>
      <c r="Y130" s="158"/>
      <c r="Z130" s="158"/>
    </row>
    <row r="131" spans="1:26" ht="14.25" customHeight="1" x14ac:dyDescent="0.25">
      <c r="A131" s="156"/>
      <c r="B131" s="156"/>
      <c r="C131" s="156"/>
      <c r="D131" s="157"/>
      <c r="E131" s="156"/>
      <c r="F131" s="157"/>
      <c r="G131" s="156"/>
      <c r="H131" s="156"/>
      <c r="I131" s="158"/>
      <c r="J131" s="158"/>
      <c r="K131" s="158"/>
      <c r="L131" s="158"/>
      <c r="M131" s="158"/>
      <c r="N131" s="158"/>
      <c r="O131" s="158"/>
      <c r="P131" s="158"/>
      <c r="Q131" s="158"/>
      <c r="R131" s="158"/>
      <c r="S131" s="158"/>
      <c r="T131" s="158"/>
      <c r="U131" s="158"/>
      <c r="V131" s="158"/>
      <c r="W131" s="158"/>
      <c r="X131" s="158"/>
      <c r="Y131" s="158"/>
      <c r="Z131" s="158"/>
    </row>
    <row r="132" spans="1:26" ht="14.25" customHeight="1" x14ac:dyDescent="0.25">
      <c r="A132" s="156"/>
      <c r="B132" s="156"/>
      <c r="C132" s="156"/>
      <c r="D132" s="157"/>
      <c r="E132" s="156"/>
      <c r="F132" s="157"/>
      <c r="G132" s="156"/>
      <c r="H132" s="156"/>
      <c r="I132" s="158"/>
      <c r="J132" s="158"/>
      <c r="K132" s="158"/>
      <c r="L132" s="158"/>
      <c r="M132" s="158"/>
      <c r="N132" s="158"/>
      <c r="O132" s="158"/>
      <c r="P132" s="158"/>
      <c r="Q132" s="158"/>
      <c r="R132" s="158"/>
      <c r="S132" s="158"/>
      <c r="T132" s="158"/>
      <c r="U132" s="158"/>
      <c r="V132" s="158"/>
      <c r="W132" s="158"/>
      <c r="X132" s="158"/>
      <c r="Y132" s="158"/>
      <c r="Z132" s="158"/>
    </row>
    <row r="133" spans="1:26" ht="14.25" customHeight="1" x14ac:dyDescent="0.25">
      <c r="A133" s="156"/>
      <c r="B133" s="156"/>
      <c r="C133" s="156"/>
      <c r="D133" s="157"/>
      <c r="E133" s="156"/>
      <c r="F133" s="157"/>
      <c r="G133" s="156"/>
      <c r="H133" s="156"/>
      <c r="I133" s="158"/>
      <c r="J133" s="158"/>
      <c r="K133" s="158"/>
      <c r="L133" s="158"/>
      <c r="M133" s="158"/>
      <c r="N133" s="158"/>
      <c r="O133" s="158"/>
      <c r="P133" s="158"/>
      <c r="Q133" s="158"/>
      <c r="R133" s="158"/>
      <c r="S133" s="158"/>
      <c r="T133" s="158"/>
      <c r="U133" s="158"/>
      <c r="V133" s="158"/>
      <c r="W133" s="158"/>
      <c r="X133" s="158"/>
      <c r="Y133" s="158"/>
      <c r="Z133" s="158"/>
    </row>
    <row r="134" spans="1:26" ht="14.25" customHeight="1" x14ac:dyDescent="0.25">
      <c r="A134" s="156"/>
      <c r="B134" s="156"/>
      <c r="C134" s="156"/>
      <c r="D134" s="157"/>
      <c r="E134" s="156"/>
      <c r="F134" s="157"/>
      <c r="G134" s="156"/>
      <c r="H134" s="156"/>
      <c r="I134" s="158"/>
      <c r="J134" s="158"/>
      <c r="K134" s="158"/>
      <c r="L134" s="158"/>
      <c r="M134" s="158"/>
      <c r="N134" s="158"/>
      <c r="O134" s="158"/>
      <c r="P134" s="158"/>
      <c r="Q134" s="158"/>
      <c r="R134" s="158"/>
      <c r="S134" s="158"/>
      <c r="T134" s="158"/>
      <c r="U134" s="158"/>
      <c r="V134" s="158"/>
      <c r="W134" s="158"/>
      <c r="X134" s="158"/>
      <c r="Y134" s="158"/>
      <c r="Z134" s="158"/>
    </row>
    <row r="135" spans="1:26" ht="14.25" customHeight="1" x14ac:dyDescent="0.25">
      <c r="A135" s="156"/>
      <c r="B135" s="156"/>
      <c r="C135" s="156"/>
      <c r="D135" s="157"/>
      <c r="E135" s="156"/>
      <c r="F135" s="157"/>
      <c r="G135" s="156"/>
      <c r="H135" s="156"/>
      <c r="I135" s="158"/>
      <c r="J135" s="158"/>
      <c r="K135" s="158"/>
      <c r="L135" s="158"/>
      <c r="M135" s="158"/>
      <c r="N135" s="158"/>
      <c r="O135" s="158"/>
      <c r="P135" s="158"/>
      <c r="Q135" s="158"/>
      <c r="R135" s="158"/>
      <c r="S135" s="158"/>
      <c r="T135" s="158"/>
      <c r="U135" s="158"/>
      <c r="V135" s="158"/>
      <c r="W135" s="158"/>
      <c r="X135" s="158"/>
      <c r="Y135" s="158"/>
      <c r="Z135" s="158"/>
    </row>
    <row r="136" spans="1:26" ht="14.25" customHeight="1" x14ac:dyDescent="0.25">
      <c r="A136" s="156"/>
      <c r="B136" s="156"/>
      <c r="C136" s="156"/>
      <c r="D136" s="157"/>
      <c r="E136" s="156"/>
      <c r="F136" s="157"/>
      <c r="G136" s="156"/>
      <c r="H136" s="156"/>
      <c r="I136" s="158"/>
      <c r="J136" s="158"/>
      <c r="K136" s="158"/>
      <c r="L136" s="158"/>
      <c r="M136" s="158"/>
      <c r="N136" s="158"/>
      <c r="O136" s="158"/>
      <c r="P136" s="158"/>
      <c r="Q136" s="158"/>
      <c r="R136" s="158"/>
      <c r="S136" s="158"/>
      <c r="T136" s="158"/>
      <c r="U136" s="158"/>
      <c r="V136" s="158"/>
      <c r="W136" s="158"/>
      <c r="X136" s="158"/>
      <c r="Y136" s="158"/>
      <c r="Z136" s="158"/>
    </row>
    <row r="137" spans="1:26" ht="14.25" customHeight="1" x14ac:dyDescent="0.25">
      <c r="A137" s="156"/>
      <c r="B137" s="156"/>
      <c r="C137" s="156"/>
      <c r="D137" s="157"/>
      <c r="E137" s="156"/>
      <c r="F137" s="157"/>
      <c r="G137" s="156"/>
      <c r="H137" s="156"/>
      <c r="I137" s="158"/>
      <c r="J137" s="158"/>
      <c r="K137" s="158"/>
      <c r="L137" s="158"/>
      <c r="M137" s="158"/>
      <c r="N137" s="158"/>
      <c r="O137" s="158"/>
      <c r="P137" s="158"/>
      <c r="Q137" s="158"/>
      <c r="R137" s="158"/>
      <c r="S137" s="158"/>
      <c r="T137" s="158"/>
      <c r="U137" s="158"/>
      <c r="V137" s="158"/>
      <c r="W137" s="158"/>
      <c r="X137" s="158"/>
      <c r="Y137" s="158"/>
      <c r="Z137" s="158"/>
    </row>
    <row r="138" spans="1:26" ht="14.25" customHeight="1" x14ac:dyDescent="0.25">
      <c r="A138" s="156"/>
      <c r="B138" s="156"/>
      <c r="C138" s="156"/>
      <c r="D138" s="157"/>
      <c r="E138" s="156"/>
      <c r="F138" s="157"/>
      <c r="G138" s="156"/>
      <c r="H138" s="156"/>
      <c r="I138" s="158"/>
      <c r="J138" s="158"/>
      <c r="K138" s="158"/>
      <c r="L138" s="158"/>
      <c r="M138" s="158"/>
      <c r="N138" s="158"/>
      <c r="O138" s="158"/>
      <c r="P138" s="158"/>
      <c r="Q138" s="158"/>
      <c r="R138" s="158"/>
      <c r="S138" s="158"/>
      <c r="T138" s="158"/>
      <c r="U138" s="158"/>
      <c r="V138" s="158"/>
      <c r="W138" s="158"/>
      <c r="X138" s="158"/>
      <c r="Y138" s="158"/>
      <c r="Z138" s="158"/>
    </row>
    <row r="139" spans="1:26" ht="14.25" customHeight="1" x14ac:dyDescent="0.25">
      <c r="A139" s="156"/>
      <c r="B139" s="156"/>
      <c r="C139" s="156"/>
      <c r="D139" s="157"/>
      <c r="E139" s="156"/>
      <c r="F139" s="157"/>
      <c r="G139" s="156"/>
      <c r="H139" s="156"/>
      <c r="I139" s="158"/>
      <c r="J139" s="158"/>
      <c r="K139" s="158"/>
      <c r="L139" s="158"/>
      <c r="M139" s="158"/>
      <c r="N139" s="158"/>
      <c r="O139" s="158"/>
      <c r="P139" s="158"/>
      <c r="Q139" s="158"/>
      <c r="R139" s="158"/>
      <c r="S139" s="158"/>
      <c r="T139" s="158"/>
      <c r="U139" s="158"/>
      <c r="V139" s="158"/>
      <c r="W139" s="158"/>
      <c r="X139" s="158"/>
      <c r="Y139" s="158"/>
      <c r="Z139" s="158"/>
    </row>
    <row r="140" spans="1:26" ht="14.25" customHeight="1" x14ac:dyDescent="0.25">
      <c r="A140" s="156"/>
      <c r="B140" s="156"/>
      <c r="C140" s="156"/>
      <c r="D140" s="157"/>
      <c r="E140" s="156"/>
      <c r="F140" s="157"/>
      <c r="G140" s="156"/>
      <c r="H140" s="156"/>
      <c r="I140" s="158"/>
      <c r="J140" s="158"/>
      <c r="K140" s="158"/>
      <c r="L140" s="158"/>
      <c r="M140" s="158"/>
      <c r="N140" s="158"/>
      <c r="O140" s="158"/>
      <c r="P140" s="158"/>
      <c r="Q140" s="158"/>
      <c r="R140" s="158"/>
      <c r="S140" s="158"/>
      <c r="T140" s="158"/>
      <c r="U140" s="158"/>
      <c r="V140" s="158"/>
      <c r="W140" s="158"/>
      <c r="X140" s="158"/>
      <c r="Y140" s="158"/>
      <c r="Z140" s="158"/>
    </row>
    <row r="141" spans="1:26" ht="14.25" customHeight="1" x14ac:dyDescent="0.25">
      <c r="A141" s="156"/>
      <c r="B141" s="156"/>
      <c r="C141" s="156"/>
      <c r="D141" s="157"/>
      <c r="E141" s="156"/>
      <c r="F141" s="157"/>
      <c r="G141" s="156"/>
      <c r="H141" s="156"/>
      <c r="I141" s="158"/>
      <c r="J141" s="158"/>
      <c r="K141" s="158"/>
      <c r="L141" s="158"/>
      <c r="M141" s="158"/>
      <c r="N141" s="158"/>
      <c r="O141" s="158"/>
      <c r="P141" s="158"/>
      <c r="Q141" s="158"/>
      <c r="R141" s="158"/>
      <c r="S141" s="158"/>
      <c r="T141" s="158"/>
      <c r="U141" s="158"/>
      <c r="V141" s="158"/>
      <c r="W141" s="158"/>
      <c r="X141" s="158"/>
      <c r="Y141" s="158"/>
      <c r="Z141" s="158"/>
    </row>
    <row r="142" spans="1:26" ht="14.25" customHeight="1" x14ac:dyDescent="0.25">
      <c r="A142" s="156"/>
      <c r="B142" s="156"/>
      <c r="C142" s="156"/>
      <c r="D142" s="157"/>
      <c r="E142" s="156"/>
      <c r="F142" s="157"/>
      <c r="G142" s="156"/>
      <c r="H142" s="156"/>
      <c r="I142" s="158"/>
      <c r="J142" s="158"/>
      <c r="K142" s="158"/>
      <c r="L142" s="158"/>
      <c r="M142" s="158"/>
      <c r="N142" s="158"/>
      <c r="O142" s="158"/>
      <c r="P142" s="158"/>
      <c r="Q142" s="158"/>
      <c r="R142" s="158"/>
      <c r="S142" s="158"/>
      <c r="T142" s="158"/>
      <c r="U142" s="158"/>
      <c r="V142" s="158"/>
      <c r="W142" s="158"/>
      <c r="X142" s="158"/>
      <c r="Y142" s="158"/>
      <c r="Z142" s="158"/>
    </row>
    <row r="143" spans="1:26" ht="14.25" customHeight="1" x14ac:dyDescent="0.25">
      <c r="A143" s="156"/>
      <c r="B143" s="156"/>
      <c r="C143" s="156"/>
      <c r="D143" s="157"/>
      <c r="E143" s="156"/>
      <c r="F143" s="157"/>
      <c r="G143" s="156"/>
      <c r="H143" s="156"/>
      <c r="I143" s="158"/>
      <c r="J143" s="158"/>
      <c r="K143" s="158"/>
      <c r="L143" s="158"/>
      <c r="M143" s="158"/>
      <c r="N143" s="158"/>
      <c r="O143" s="158"/>
      <c r="P143" s="158"/>
      <c r="Q143" s="158"/>
      <c r="R143" s="158"/>
      <c r="S143" s="158"/>
      <c r="T143" s="158"/>
      <c r="U143" s="158"/>
      <c r="V143" s="158"/>
      <c r="W143" s="158"/>
      <c r="X143" s="158"/>
      <c r="Y143" s="158"/>
      <c r="Z143" s="158"/>
    </row>
    <row r="144" spans="1:26" ht="14.25" customHeight="1" x14ac:dyDescent="0.25">
      <c r="A144" s="156"/>
      <c r="B144" s="156"/>
      <c r="C144" s="156"/>
      <c r="D144" s="157"/>
      <c r="E144" s="156"/>
      <c r="F144" s="157"/>
      <c r="G144" s="156"/>
      <c r="H144" s="156"/>
      <c r="I144" s="158"/>
      <c r="J144" s="158"/>
      <c r="K144" s="158"/>
      <c r="L144" s="158"/>
      <c r="M144" s="158"/>
      <c r="N144" s="158"/>
      <c r="O144" s="158"/>
      <c r="P144" s="158"/>
      <c r="Q144" s="158"/>
      <c r="R144" s="158"/>
      <c r="S144" s="158"/>
      <c r="T144" s="158"/>
      <c r="U144" s="158"/>
      <c r="V144" s="158"/>
      <c r="W144" s="158"/>
      <c r="X144" s="158"/>
      <c r="Y144" s="158"/>
      <c r="Z144" s="158"/>
    </row>
    <row r="145" spans="1:26" ht="14.25" customHeight="1" x14ac:dyDescent="0.25">
      <c r="A145" s="156"/>
      <c r="B145" s="156"/>
      <c r="C145" s="156"/>
      <c r="D145" s="157"/>
      <c r="E145" s="156"/>
      <c r="F145" s="157"/>
      <c r="G145" s="156"/>
      <c r="H145" s="156"/>
      <c r="I145" s="158"/>
      <c r="J145" s="158"/>
      <c r="K145" s="158"/>
      <c r="L145" s="158"/>
      <c r="M145" s="158"/>
      <c r="N145" s="158"/>
      <c r="O145" s="158"/>
      <c r="P145" s="158"/>
      <c r="Q145" s="158"/>
      <c r="R145" s="158"/>
      <c r="S145" s="158"/>
      <c r="T145" s="158"/>
      <c r="U145" s="158"/>
      <c r="V145" s="158"/>
      <c r="W145" s="158"/>
      <c r="X145" s="158"/>
      <c r="Y145" s="158"/>
      <c r="Z145" s="158"/>
    </row>
    <row r="146" spans="1:26" ht="14.25" customHeight="1" x14ac:dyDescent="0.25">
      <c r="A146" s="156"/>
      <c r="B146" s="156"/>
      <c r="C146" s="156"/>
      <c r="D146" s="157"/>
      <c r="E146" s="156"/>
      <c r="F146" s="157"/>
      <c r="G146" s="156"/>
      <c r="H146" s="156"/>
      <c r="I146" s="158"/>
      <c r="J146" s="158"/>
      <c r="K146" s="158"/>
      <c r="L146" s="158"/>
      <c r="M146" s="158"/>
      <c r="N146" s="158"/>
      <c r="O146" s="158"/>
      <c r="P146" s="158"/>
      <c r="Q146" s="158"/>
      <c r="R146" s="158"/>
      <c r="S146" s="158"/>
      <c r="T146" s="158"/>
      <c r="U146" s="158"/>
      <c r="V146" s="158"/>
      <c r="W146" s="158"/>
      <c r="X146" s="158"/>
      <c r="Y146" s="158"/>
      <c r="Z146" s="158"/>
    </row>
    <row r="147" spans="1:26" ht="14.25" customHeight="1" x14ac:dyDescent="0.25">
      <c r="A147" s="156"/>
      <c r="B147" s="156"/>
      <c r="C147" s="156"/>
      <c r="D147" s="157"/>
      <c r="E147" s="156"/>
      <c r="F147" s="157"/>
      <c r="G147" s="156"/>
      <c r="H147" s="156"/>
      <c r="I147" s="158"/>
      <c r="J147" s="158"/>
      <c r="K147" s="158"/>
      <c r="L147" s="158"/>
      <c r="M147" s="158"/>
      <c r="N147" s="158"/>
      <c r="O147" s="158"/>
      <c r="P147" s="158"/>
      <c r="Q147" s="158"/>
      <c r="R147" s="158"/>
      <c r="S147" s="158"/>
      <c r="T147" s="158"/>
      <c r="U147" s="158"/>
      <c r="V147" s="158"/>
      <c r="W147" s="158"/>
      <c r="X147" s="158"/>
      <c r="Y147" s="158"/>
      <c r="Z147" s="158"/>
    </row>
    <row r="148" spans="1:26" ht="14.25" customHeight="1" x14ac:dyDescent="0.25">
      <c r="A148" s="156"/>
      <c r="B148" s="156"/>
      <c r="C148" s="156"/>
      <c r="D148" s="157"/>
      <c r="E148" s="156"/>
      <c r="F148" s="157"/>
      <c r="G148" s="156"/>
      <c r="H148" s="156"/>
      <c r="I148" s="158"/>
      <c r="J148" s="158"/>
      <c r="K148" s="158"/>
      <c r="L148" s="158"/>
      <c r="M148" s="158"/>
      <c r="N148" s="158"/>
      <c r="O148" s="158"/>
      <c r="P148" s="158"/>
      <c r="Q148" s="158"/>
      <c r="R148" s="158"/>
      <c r="S148" s="158"/>
      <c r="T148" s="158"/>
      <c r="U148" s="158"/>
      <c r="V148" s="158"/>
      <c r="W148" s="158"/>
      <c r="X148" s="158"/>
      <c r="Y148" s="158"/>
      <c r="Z148" s="158"/>
    </row>
    <row r="149" spans="1:26" ht="14.25" customHeight="1" x14ac:dyDescent="0.25">
      <c r="A149" s="156"/>
      <c r="B149" s="156"/>
      <c r="C149" s="156"/>
      <c r="D149" s="157"/>
      <c r="E149" s="156"/>
      <c r="F149" s="157"/>
      <c r="G149" s="156"/>
      <c r="H149" s="156"/>
      <c r="I149" s="158"/>
      <c r="J149" s="158"/>
      <c r="K149" s="158"/>
      <c r="L149" s="158"/>
      <c r="M149" s="158"/>
      <c r="N149" s="158"/>
      <c r="O149" s="158"/>
      <c r="P149" s="158"/>
      <c r="Q149" s="158"/>
      <c r="R149" s="158"/>
      <c r="S149" s="158"/>
      <c r="T149" s="158"/>
      <c r="U149" s="158"/>
      <c r="V149" s="158"/>
      <c r="W149" s="158"/>
      <c r="X149" s="158"/>
      <c r="Y149" s="158"/>
      <c r="Z149" s="158"/>
    </row>
    <row r="150" spans="1:26" ht="14.25" customHeight="1" x14ac:dyDescent="0.25">
      <c r="A150" s="156"/>
      <c r="B150" s="156"/>
      <c r="C150" s="156"/>
      <c r="D150" s="157"/>
      <c r="E150" s="156"/>
      <c r="F150" s="157"/>
      <c r="G150" s="156"/>
      <c r="H150" s="156"/>
      <c r="I150" s="158"/>
      <c r="J150" s="158"/>
      <c r="K150" s="158"/>
      <c r="L150" s="158"/>
      <c r="M150" s="158"/>
      <c r="N150" s="158"/>
      <c r="O150" s="158"/>
      <c r="P150" s="158"/>
      <c r="Q150" s="158"/>
      <c r="R150" s="158"/>
      <c r="S150" s="158"/>
      <c r="T150" s="158"/>
      <c r="U150" s="158"/>
      <c r="V150" s="158"/>
      <c r="W150" s="158"/>
      <c r="X150" s="158"/>
      <c r="Y150" s="158"/>
      <c r="Z150" s="158"/>
    </row>
    <row r="151" spans="1:26" ht="14.25" customHeight="1" x14ac:dyDescent="0.25">
      <c r="A151" s="156"/>
      <c r="B151" s="156"/>
      <c r="C151" s="156"/>
      <c r="D151" s="157"/>
      <c r="E151" s="156"/>
      <c r="F151" s="157"/>
      <c r="G151" s="156"/>
      <c r="H151" s="156"/>
      <c r="I151" s="158"/>
      <c r="J151" s="158"/>
      <c r="K151" s="158"/>
      <c r="L151" s="158"/>
      <c r="M151" s="158"/>
      <c r="N151" s="158"/>
      <c r="O151" s="158"/>
      <c r="P151" s="158"/>
      <c r="Q151" s="158"/>
      <c r="R151" s="158"/>
      <c r="S151" s="158"/>
      <c r="T151" s="158"/>
      <c r="U151" s="158"/>
      <c r="V151" s="158"/>
      <c r="W151" s="158"/>
      <c r="X151" s="158"/>
      <c r="Y151" s="158"/>
      <c r="Z151" s="158"/>
    </row>
    <row r="152" spans="1:26" ht="14.25" customHeight="1" x14ac:dyDescent="0.25">
      <c r="A152" s="156"/>
      <c r="B152" s="156"/>
      <c r="C152" s="156"/>
      <c r="D152" s="157"/>
      <c r="E152" s="156"/>
      <c r="F152" s="157"/>
      <c r="G152" s="156"/>
      <c r="H152" s="156"/>
      <c r="I152" s="158"/>
      <c r="J152" s="158"/>
      <c r="K152" s="158"/>
      <c r="L152" s="158"/>
      <c r="M152" s="158"/>
      <c r="N152" s="158"/>
      <c r="O152" s="158"/>
      <c r="P152" s="158"/>
      <c r="Q152" s="158"/>
      <c r="R152" s="158"/>
      <c r="S152" s="158"/>
      <c r="T152" s="158"/>
      <c r="U152" s="158"/>
      <c r="V152" s="158"/>
      <c r="W152" s="158"/>
      <c r="X152" s="158"/>
      <c r="Y152" s="158"/>
      <c r="Z152" s="158"/>
    </row>
    <row r="153" spans="1:26" ht="14.25" customHeight="1" x14ac:dyDescent="0.25">
      <c r="A153" s="156"/>
      <c r="B153" s="156"/>
      <c r="C153" s="156"/>
      <c r="D153" s="157"/>
      <c r="E153" s="156"/>
      <c r="F153" s="157"/>
      <c r="G153" s="156"/>
      <c r="H153" s="156"/>
      <c r="I153" s="158"/>
      <c r="J153" s="158"/>
      <c r="K153" s="158"/>
      <c r="L153" s="158"/>
      <c r="M153" s="158"/>
      <c r="N153" s="158"/>
      <c r="O153" s="158"/>
      <c r="P153" s="158"/>
      <c r="Q153" s="158"/>
      <c r="R153" s="158"/>
      <c r="S153" s="158"/>
      <c r="T153" s="158"/>
      <c r="U153" s="158"/>
      <c r="V153" s="158"/>
      <c r="W153" s="158"/>
      <c r="X153" s="158"/>
      <c r="Y153" s="158"/>
      <c r="Z153" s="158"/>
    </row>
    <row r="154" spans="1:26" ht="14.25" customHeight="1" x14ac:dyDescent="0.25">
      <c r="A154" s="156"/>
      <c r="B154" s="156"/>
      <c r="C154" s="156"/>
      <c r="D154" s="157"/>
      <c r="E154" s="156"/>
      <c r="F154" s="157"/>
      <c r="G154" s="156"/>
      <c r="H154" s="156"/>
      <c r="I154" s="158"/>
      <c r="J154" s="158"/>
      <c r="K154" s="158"/>
      <c r="L154" s="158"/>
      <c r="M154" s="158"/>
      <c r="N154" s="158"/>
      <c r="O154" s="158"/>
      <c r="P154" s="158"/>
      <c r="Q154" s="158"/>
      <c r="R154" s="158"/>
      <c r="S154" s="158"/>
      <c r="T154" s="158"/>
      <c r="U154" s="158"/>
      <c r="V154" s="158"/>
      <c r="W154" s="158"/>
      <c r="X154" s="158"/>
      <c r="Y154" s="158"/>
      <c r="Z154" s="158"/>
    </row>
    <row r="155" spans="1:26" ht="14.25" customHeight="1" x14ac:dyDescent="0.25">
      <c r="A155" s="156"/>
      <c r="B155" s="156"/>
      <c r="C155" s="156"/>
      <c r="D155" s="157"/>
      <c r="E155" s="156"/>
      <c r="F155" s="157"/>
      <c r="G155" s="156"/>
      <c r="H155" s="156"/>
      <c r="I155" s="158"/>
      <c r="J155" s="158"/>
      <c r="K155" s="158"/>
      <c r="L155" s="158"/>
      <c r="M155" s="158"/>
      <c r="N155" s="158"/>
      <c r="O155" s="158"/>
      <c r="P155" s="158"/>
      <c r="Q155" s="158"/>
      <c r="R155" s="158"/>
      <c r="S155" s="158"/>
      <c r="T155" s="158"/>
      <c r="U155" s="158"/>
      <c r="V155" s="158"/>
      <c r="W155" s="158"/>
      <c r="X155" s="158"/>
      <c r="Y155" s="158"/>
      <c r="Z155" s="158"/>
    </row>
    <row r="156" spans="1:26" ht="14.25" customHeight="1" x14ac:dyDescent="0.25">
      <c r="A156" s="156"/>
      <c r="B156" s="156"/>
      <c r="C156" s="156"/>
      <c r="D156" s="157"/>
      <c r="E156" s="156"/>
      <c r="F156" s="157"/>
      <c r="G156" s="156"/>
      <c r="H156" s="156"/>
      <c r="I156" s="158"/>
      <c r="J156" s="158"/>
      <c r="K156" s="158"/>
      <c r="L156" s="158"/>
      <c r="M156" s="158"/>
      <c r="N156" s="158"/>
      <c r="O156" s="158"/>
      <c r="P156" s="158"/>
      <c r="Q156" s="158"/>
      <c r="R156" s="158"/>
      <c r="S156" s="158"/>
      <c r="T156" s="158"/>
      <c r="U156" s="158"/>
      <c r="V156" s="158"/>
      <c r="W156" s="158"/>
      <c r="X156" s="158"/>
      <c r="Y156" s="158"/>
      <c r="Z156" s="158"/>
    </row>
    <row r="157" spans="1:26" ht="14.25" customHeight="1" x14ac:dyDescent="0.25">
      <c r="A157" s="156"/>
      <c r="B157" s="156"/>
      <c r="C157" s="156"/>
      <c r="D157" s="157"/>
      <c r="E157" s="156"/>
      <c r="F157" s="157"/>
      <c r="G157" s="156"/>
      <c r="H157" s="156"/>
      <c r="I157" s="158"/>
      <c r="J157" s="158"/>
      <c r="K157" s="158"/>
      <c r="L157" s="158"/>
      <c r="M157" s="158"/>
      <c r="N157" s="158"/>
      <c r="O157" s="158"/>
      <c r="P157" s="158"/>
      <c r="Q157" s="158"/>
      <c r="R157" s="158"/>
      <c r="S157" s="158"/>
      <c r="T157" s="158"/>
      <c r="U157" s="158"/>
      <c r="V157" s="158"/>
      <c r="W157" s="158"/>
      <c r="X157" s="158"/>
      <c r="Y157" s="158"/>
      <c r="Z157" s="158"/>
    </row>
    <row r="158" spans="1:26" ht="14.25" customHeight="1" x14ac:dyDescent="0.25">
      <c r="A158" s="156"/>
      <c r="B158" s="156"/>
      <c r="C158" s="156"/>
      <c r="D158" s="157"/>
      <c r="E158" s="156"/>
      <c r="F158" s="157"/>
      <c r="G158" s="156"/>
      <c r="H158" s="156"/>
      <c r="I158" s="158"/>
      <c r="J158" s="158"/>
      <c r="K158" s="158"/>
      <c r="L158" s="158"/>
      <c r="M158" s="158"/>
      <c r="N158" s="158"/>
      <c r="O158" s="158"/>
      <c r="P158" s="158"/>
      <c r="Q158" s="158"/>
      <c r="R158" s="158"/>
      <c r="S158" s="158"/>
      <c r="T158" s="158"/>
      <c r="U158" s="158"/>
      <c r="V158" s="158"/>
      <c r="W158" s="158"/>
      <c r="X158" s="158"/>
      <c r="Y158" s="158"/>
      <c r="Z158" s="158"/>
    </row>
    <row r="159" spans="1:26" ht="14.25" customHeight="1" x14ac:dyDescent="0.25">
      <c r="A159" s="156"/>
      <c r="B159" s="156"/>
      <c r="C159" s="156"/>
      <c r="D159" s="157"/>
      <c r="E159" s="156"/>
      <c r="F159" s="157"/>
      <c r="G159" s="156"/>
      <c r="H159" s="156"/>
      <c r="I159" s="158"/>
      <c r="J159" s="158"/>
      <c r="K159" s="158"/>
      <c r="L159" s="158"/>
      <c r="M159" s="158"/>
      <c r="N159" s="158"/>
      <c r="O159" s="158"/>
      <c r="P159" s="158"/>
      <c r="Q159" s="158"/>
      <c r="R159" s="158"/>
      <c r="S159" s="158"/>
      <c r="T159" s="158"/>
      <c r="U159" s="158"/>
      <c r="V159" s="158"/>
      <c r="W159" s="158"/>
      <c r="X159" s="158"/>
      <c r="Y159" s="158"/>
      <c r="Z159" s="158"/>
    </row>
    <row r="160" spans="1:26" ht="14.25" customHeight="1" x14ac:dyDescent="0.25">
      <c r="A160" s="156"/>
      <c r="B160" s="156"/>
      <c r="C160" s="156"/>
      <c r="D160" s="157"/>
      <c r="E160" s="156"/>
      <c r="F160" s="157"/>
      <c r="G160" s="156"/>
      <c r="H160" s="156"/>
      <c r="I160" s="158"/>
      <c r="J160" s="158"/>
      <c r="K160" s="158"/>
      <c r="L160" s="158"/>
      <c r="M160" s="158"/>
      <c r="N160" s="158"/>
      <c r="O160" s="158"/>
      <c r="P160" s="158"/>
      <c r="Q160" s="158"/>
      <c r="R160" s="158"/>
      <c r="S160" s="158"/>
      <c r="T160" s="158"/>
      <c r="U160" s="158"/>
      <c r="V160" s="158"/>
      <c r="W160" s="158"/>
      <c r="X160" s="158"/>
      <c r="Y160" s="158"/>
      <c r="Z160" s="158"/>
    </row>
    <row r="161" spans="1:26" ht="14.25" customHeight="1" x14ac:dyDescent="0.25">
      <c r="A161" s="156"/>
      <c r="B161" s="156"/>
      <c r="C161" s="156"/>
      <c r="D161" s="157"/>
      <c r="E161" s="156"/>
      <c r="F161" s="157"/>
      <c r="G161" s="156"/>
      <c r="H161" s="156"/>
      <c r="I161" s="158"/>
      <c r="J161" s="158"/>
      <c r="K161" s="158"/>
      <c r="L161" s="158"/>
      <c r="M161" s="158"/>
      <c r="N161" s="158"/>
      <c r="O161" s="158"/>
      <c r="P161" s="158"/>
      <c r="Q161" s="158"/>
      <c r="R161" s="158"/>
      <c r="S161" s="158"/>
      <c r="T161" s="158"/>
      <c r="U161" s="158"/>
      <c r="V161" s="158"/>
      <c r="W161" s="158"/>
      <c r="X161" s="158"/>
      <c r="Y161" s="158"/>
      <c r="Z161" s="158"/>
    </row>
    <row r="162" spans="1:26" ht="14.25" customHeight="1" x14ac:dyDescent="0.25">
      <c r="A162" s="156"/>
      <c r="B162" s="156"/>
      <c r="C162" s="156"/>
      <c r="D162" s="157"/>
      <c r="E162" s="156"/>
      <c r="F162" s="157"/>
      <c r="G162" s="156"/>
      <c r="H162" s="156"/>
      <c r="I162" s="158"/>
      <c r="J162" s="158"/>
      <c r="K162" s="158"/>
      <c r="L162" s="158"/>
      <c r="M162" s="158"/>
      <c r="N162" s="158"/>
      <c r="O162" s="158"/>
      <c r="P162" s="158"/>
      <c r="Q162" s="158"/>
      <c r="R162" s="158"/>
      <c r="S162" s="158"/>
      <c r="T162" s="158"/>
      <c r="U162" s="158"/>
      <c r="V162" s="158"/>
      <c r="W162" s="158"/>
      <c r="X162" s="158"/>
      <c r="Y162" s="158"/>
      <c r="Z162" s="158"/>
    </row>
    <row r="163" spans="1:26" ht="14.25" customHeight="1" x14ac:dyDescent="0.25">
      <c r="A163" s="156"/>
      <c r="B163" s="156"/>
      <c r="C163" s="156"/>
      <c r="D163" s="157"/>
      <c r="E163" s="156"/>
      <c r="F163" s="157"/>
      <c r="G163" s="156"/>
      <c r="H163" s="156"/>
      <c r="I163" s="158"/>
      <c r="J163" s="158"/>
      <c r="K163" s="158"/>
      <c r="L163" s="158"/>
      <c r="M163" s="158"/>
      <c r="N163" s="158"/>
      <c r="O163" s="158"/>
      <c r="P163" s="158"/>
      <c r="Q163" s="158"/>
      <c r="R163" s="158"/>
      <c r="S163" s="158"/>
      <c r="T163" s="158"/>
      <c r="U163" s="158"/>
      <c r="V163" s="158"/>
      <c r="W163" s="158"/>
      <c r="X163" s="158"/>
      <c r="Y163" s="158"/>
      <c r="Z163" s="158"/>
    </row>
    <row r="164" spans="1:26" ht="14.25" customHeight="1" x14ac:dyDescent="0.25">
      <c r="A164" s="156"/>
      <c r="B164" s="156"/>
      <c r="C164" s="156"/>
      <c r="D164" s="157"/>
      <c r="E164" s="156"/>
      <c r="F164" s="157"/>
      <c r="G164" s="156"/>
      <c r="H164" s="156"/>
      <c r="I164" s="158"/>
      <c r="J164" s="158"/>
      <c r="K164" s="158"/>
      <c r="L164" s="158"/>
      <c r="M164" s="158"/>
      <c r="N164" s="158"/>
      <c r="O164" s="158"/>
      <c r="P164" s="158"/>
      <c r="Q164" s="158"/>
      <c r="R164" s="158"/>
      <c r="S164" s="158"/>
      <c r="T164" s="158"/>
      <c r="U164" s="158"/>
      <c r="V164" s="158"/>
      <c r="W164" s="158"/>
      <c r="X164" s="158"/>
      <c r="Y164" s="158"/>
      <c r="Z164" s="158"/>
    </row>
    <row r="165" spans="1:26" ht="14.25" customHeight="1" x14ac:dyDescent="0.25">
      <c r="A165" s="156"/>
      <c r="B165" s="156"/>
      <c r="C165" s="156"/>
      <c r="D165" s="157"/>
      <c r="E165" s="156"/>
      <c r="F165" s="157"/>
      <c r="G165" s="156"/>
      <c r="H165" s="156"/>
      <c r="I165" s="158"/>
      <c r="J165" s="158"/>
      <c r="K165" s="158"/>
      <c r="L165" s="158"/>
      <c r="M165" s="158"/>
      <c r="N165" s="158"/>
      <c r="O165" s="158"/>
      <c r="P165" s="158"/>
      <c r="Q165" s="158"/>
      <c r="R165" s="158"/>
      <c r="S165" s="158"/>
      <c r="T165" s="158"/>
      <c r="U165" s="158"/>
      <c r="V165" s="158"/>
      <c r="W165" s="158"/>
      <c r="X165" s="158"/>
      <c r="Y165" s="158"/>
      <c r="Z165" s="158"/>
    </row>
    <row r="166" spans="1:26" ht="14.25" customHeight="1" x14ac:dyDescent="0.25">
      <c r="A166" s="156"/>
      <c r="B166" s="156"/>
      <c r="C166" s="156"/>
      <c r="D166" s="157"/>
      <c r="E166" s="156"/>
      <c r="F166" s="157"/>
      <c r="G166" s="156"/>
      <c r="H166" s="156"/>
      <c r="I166" s="158"/>
      <c r="J166" s="158"/>
      <c r="K166" s="158"/>
      <c r="L166" s="158"/>
      <c r="M166" s="158"/>
      <c r="N166" s="158"/>
      <c r="O166" s="158"/>
      <c r="P166" s="158"/>
      <c r="Q166" s="158"/>
      <c r="R166" s="158"/>
      <c r="S166" s="158"/>
      <c r="T166" s="158"/>
      <c r="U166" s="158"/>
      <c r="V166" s="158"/>
      <c r="W166" s="158"/>
      <c r="X166" s="158"/>
      <c r="Y166" s="158"/>
      <c r="Z166" s="158"/>
    </row>
    <row r="167" spans="1:26" ht="14.25" customHeight="1" x14ac:dyDescent="0.25">
      <c r="A167" s="156"/>
      <c r="B167" s="156"/>
      <c r="C167" s="156"/>
      <c r="D167" s="157"/>
      <c r="E167" s="156"/>
      <c r="F167" s="157"/>
      <c r="G167" s="156"/>
      <c r="H167" s="156"/>
      <c r="I167" s="158"/>
      <c r="J167" s="158"/>
      <c r="K167" s="158"/>
      <c r="L167" s="158"/>
      <c r="M167" s="158"/>
      <c r="N167" s="158"/>
      <c r="O167" s="158"/>
      <c r="P167" s="158"/>
      <c r="Q167" s="158"/>
      <c r="R167" s="158"/>
      <c r="S167" s="158"/>
      <c r="T167" s="158"/>
      <c r="U167" s="158"/>
      <c r="V167" s="158"/>
      <c r="W167" s="158"/>
      <c r="X167" s="158"/>
      <c r="Y167" s="158"/>
      <c r="Z167" s="158"/>
    </row>
    <row r="168" spans="1:26" ht="14.25" customHeight="1" x14ac:dyDescent="0.25">
      <c r="A168" s="156"/>
      <c r="B168" s="156"/>
      <c r="C168" s="156"/>
      <c r="D168" s="157"/>
      <c r="E168" s="156"/>
      <c r="F168" s="157"/>
      <c r="G168" s="156"/>
      <c r="H168" s="156"/>
      <c r="I168" s="158"/>
      <c r="J168" s="158"/>
      <c r="K168" s="158"/>
      <c r="L168" s="158"/>
      <c r="M168" s="158"/>
      <c r="N168" s="158"/>
      <c r="O168" s="158"/>
      <c r="P168" s="158"/>
      <c r="Q168" s="158"/>
      <c r="R168" s="158"/>
      <c r="S168" s="158"/>
      <c r="T168" s="158"/>
      <c r="U168" s="158"/>
      <c r="V168" s="158"/>
      <c r="W168" s="158"/>
      <c r="X168" s="158"/>
      <c r="Y168" s="158"/>
      <c r="Z168" s="158"/>
    </row>
    <row r="169" spans="1:26" ht="14.25" customHeight="1" x14ac:dyDescent="0.25">
      <c r="A169" s="156"/>
      <c r="B169" s="156"/>
      <c r="C169" s="156"/>
      <c r="D169" s="157"/>
      <c r="E169" s="156"/>
      <c r="F169" s="157"/>
      <c r="G169" s="156"/>
      <c r="H169" s="156"/>
      <c r="I169" s="158"/>
      <c r="J169" s="158"/>
      <c r="K169" s="158"/>
      <c r="L169" s="158"/>
      <c r="M169" s="158"/>
      <c r="N169" s="158"/>
      <c r="O169" s="158"/>
      <c r="P169" s="158"/>
      <c r="Q169" s="158"/>
      <c r="R169" s="158"/>
      <c r="S169" s="158"/>
      <c r="T169" s="158"/>
      <c r="U169" s="158"/>
      <c r="V169" s="158"/>
      <c r="W169" s="158"/>
      <c r="X169" s="158"/>
      <c r="Y169" s="158"/>
      <c r="Z169" s="158"/>
    </row>
    <row r="170" spans="1:26" ht="14.25" customHeight="1" x14ac:dyDescent="0.25">
      <c r="A170" s="156"/>
      <c r="B170" s="156"/>
      <c r="C170" s="156"/>
      <c r="D170" s="157"/>
      <c r="E170" s="156"/>
      <c r="F170" s="157"/>
      <c r="G170" s="156"/>
      <c r="H170" s="156"/>
      <c r="I170" s="158"/>
      <c r="J170" s="158"/>
      <c r="K170" s="158"/>
      <c r="L170" s="158"/>
      <c r="M170" s="158"/>
      <c r="N170" s="158"/>
      <c r="O170" s="158"/>
      <c r="P170" s="158"/>
      <c r="Q170" s="158"/>
      <c r="R170" s="158"/>
      <c r="S170" s="158"/>
      <c r="T170" s="158"/>
      <c r="U170" s="158"/>
      <c r="V170" s="158"/>
      <c r="W170" s="158"/>
      <c r="X170" s="158"/>
      <c r="Y170" s="158"/>
      <c r="Z170" s="158"/>
    </row>
    <row r="171" spans="1:26" ht="14.25" customHeight="1" x14ac:dyDescent="0.25">
      <c r="A171" s="156"/>
      <c r="B171" s="156"/>
      <c r="C171" s="156"/>
      <c r="D171" s="157"/>
      <c r="E171" s="156"/>
      <c r="F171" s="157"/>
      <c r="G171" s="156"/>
      <c r="H171" s="156"/>
      <c r="I171" s="158"/>
      <c r="J171" s="158"/>
      <c r="K171" s="158"/>
      <c r="L171" s="158"/>
      <c r="M171" s="158"/>
      <c r="N171" s="158"/>
      <c r="O171" s="158"/>
      <c r="P171" s="158"/>
      <c r="Q171" s="158"/>
      <c r="R171" s="158"/>
      <c r="S171" s="158"/>
      <c r="T171" s="158"/>
      <c r="U171" s="158"/>
      <c r="V171" s="158"/>
      <c r="W171" s="158"/>
      <c r="X171" s="158"/>
      <c r="Y171" s="158"/>
      <c r="Z171" s="158"/>
    </row>
    <row r="172" spans="1:26" ht="14.25" customHeight="1" x14ac:dyDescent="0.25">
      <c r="A172" s="156"/>
      <c r="B172" s="156"/>
      <c r="C172" s="156"/>
      <c r="D172" s="157"/>
      <c r="E172" s="156"/>
      <c r="F172" s="157"/>
      <c r="G172" s="156"/>
      <c r="H172" s="156"/>
      <c r="I172" s="158"/>
      <c r="J172" s="158"/>
      <c r="K172" s="158"/>
      <c r="L172" s="158"/>
      <c r="M172" s="158"/>
      <c r="N172" s="158"/>
      <c r="O172" s="158"/>
      <c r="P172" s="158"/>
      <c r="Q172" s="158"/>
      <c r="R172" s="158"/>
      <c r="S172" s="158"/>
      <c r="T172" s="158"/>
      <c r="U172" s="158"/>
      <c r="V172" s="158"/>
      <c r="W172" s="158"/>
      <c r="X172" s="158"/>
      <c r="Y172" s="158"/>
      <c r="Z172" s="158"/>
    </row>
    <row r="173" spans="1:26" ht="14.25" customHeight="1" x14ac:dyDescent="0.25">
      <c r="A173" s="156"/>
      <c r="B173" s="156"/>
      <c r="C173" s="156"/>
      <c r="D173" s="157"/>
      <c r="E173" s="156"/>
      <c r="F173" s="157"/>
      <c r="G173" s="156"/>
      <c r="H173" s="156"/>
      <c r="I173" s="158"/>
      <c r="J173" s="158"/>
      <c r="K173" s="158"/>
      <c r="L173" s="158"/>
      <c r="M173" s="158"/>
      <c r="N173" s="158"/>
      <c r="O173" s="158"/>
      <c r="P173" s="158"/>
      <c r="Q173" s="158"/>
      <c r="R173" s="158"/>
      <c r="S173" s="158"/>
      <c r="T173" s="158"/>
      <c r="U173" s="158"/>
      <c r="V173" s="158"/>
      <c r="W173" s="158"/>
      <c r="X173" s="158"/>
      <c r="Y173" s="158"/>
      <c r="Z173" s="158"/>
    </row>
    <row r="174" spans="1:26" ht="14.25" customHeight="1" x14ac:dyDescent="0.25">
      <c r="A174" s="156"/>
      <c r="B174" s="156"/>
      <c r="C174" s="156"/>
      <c r="D174" s="157"/>
      <c r="E174" s="156"/>
      <c r="F174" s="157"/>
      <c r="G174" s="156"/>
      <c r="H174" s="156"/>
      <c r="I174" s="158"/>
      <c r="J174" s="158"/>
      <c r="K174" s="158"/>
      <c r="L174" s="158"/>
      <c r="M174" s="158"/>
      <c r="N174" s="158"/>
      <c r="O174" s="158"/>
      <c r="P174" s="158"/>
      <c r="Q174" s="158"/>
      <c r="R174" s="158"/>
      <c r="S174" s="158"/>
      <c r="T174" s="158"/>
      <c r="U174" s="158"/>
      <c r="V174" s="158"/>
      <c r="W174" s="158"/>
      <c r="X174" s="158"/>
      <c r="Y174" s="158"/>
      <c r="Z174" s="158"/>
    </row>
    <row r="175" spans="1:26" ht="14.25" customHeight="1" x14ac:dyDescent="0.25">
      <c r="A175" s="156"/>
      <c r="B175" s="156"/>
      <c r="C175" s="156"/>
      <c r="D175" s="157"/>
      <c r="E175" s="156"/>
      <c r="F175" s="157"/>
      <c r="G175" s="156"/>
      <c r="H175" s="156"/>
      <c r="I175" s="158"/>
      <c r="J175" s="158"/>
      <c r="K175" s="158"/>
      <c r="L175" s="158"/>
      <c r="M175" s="158"/>
      <c r="N175" s="158"/>
      <c r="O175" s="158"/>
      <c r="P175" s="158"/>
      <c r="Q175" s="158"/>
      <c r="R175" s="158"/>
      <c r="S175" s="158"/>
      <c r="T175" s="158"/>
      <c r="U175" s="158"/>
      <c r="V175" s="158"/>
      <c r="W175" s="158"/>
      <c r="X175" s="158"/>
      <c r="Y175" s="158"/>
      <c r="Z175" s="158"/>
    </row>
    <row r="176" spans="1:26" ht="14.25" customHeight="1" x14ac:dyDescent="0.25">
      <c r="A176" s="156"/>
      <c r="B176" s="156"/>
      <c r="C176" s="156"/>
      <c r="D176" s="157"/>
      <c r="E176" s="156"/>
      <c r="F176" s="157"/>
      <c r="G176" s="156"/>
      <c r="H176" s="156"/>
      <c r="I176" s="158"/>
      <c r="J176" s="158"/>
      <c r="K176" s="158"/>
      <c r="L176" s="158"/>
      <c r="M176" s="158"/>
      <c r="N176" s="158"/>
      <c r="O176" s="158"/>
      <c r="P176" s="158"/>
      <c r="Q176" s="158"/>
      <c r="R176" s="158"/>
      <c r="S176" s="158"/>
      <c r="T176" s="158"/>
      <c r="U176" s="158"/>
      <c r="V176" s="158"/>
      <c r="W176" s="158"/>
      <c r="X176" s="158"/>
      <c r="Y176" s="158"/>
      <c r="Z176" s="158"/>
    </row>
    <row r="177" spans="1:26" ht="14.25" customHeight="1" x14ac:dyDescent="0.25">
      <c r="A177" s="156"/>
      <c r="B177" s="156"/>
      <c r="C177" s="156"/>
      <c r="D177" s="157"/>
      <c r="E177" s="156"/>
      <c r="F177" s="157"/>
      <c r="G177" s="156"/>
      <c r="H177" s="156"/>
      <c r="I177" s="158"/>
      <c r="J177" s="158"/>
      <c r="K177" s="158"/>
      <c r="L177" s="158"/>
      <c r="M177" s="158"/>
      <c r="N177" s="158"/>
      <c r="O177" s="158"/>
      <c r="P177" s="158"/>
      <c r="Q177" s="158"/>
      <c r="R177" s="158"/>
      <c r="S177" s="158"/>
      <c r="T177" s="158"/>
      <c r="U177" s="158"/>
      <c r="V177" s="158"/>
      <c r="W177" s="158"/>
      <c r="X177" s="158"/>
      <c r="Y177" s="158"/>
      <c r="Z177" s="158"/>
    </row>
    <row r="178" spans="1:26" ht="14.25" customHeight="1" x14ac:dyDescent="0.25">
      <c r="A178" s="156"/>
      <c r="B178" s="156"/>
      <c r="C178" s="156"/>
      <c r="D178" s="157"/>
      <c r="E178" s="156"/>
      <c r="F178" s="157"/>
      <c r="G178" s="156"/>
      <c r="H178" s="156"/>
      <c r="I178" s="158"/>
      <c r="J178" s="158"/>
      <c r="K178" s="158"/>
      <c r="L178" s="158"/>
      <c r="M178" s="158"/>
      <c r="N178" s="158"/>
      <c r="O178" s="158"/>
      <c r="P178" s="158"/>
      <c r="Q178" s="158"/>
      <c r="R178" s="158"/>
      <c r="S178" s="158"/>
      <c r="T178" s="158"/>
      <c r="U178" s="158"/>
      <c r="V178" s="158"/>
      <c r="W178" s="158"/>
      <c r="X178" s="158"/>
      <c r="Y178" s="158"/>
      <c r="Z178" s="158"/>
    </row>
    <row r="179" spans="1:26" ht="14.25" customHeight="1" x14ac:dyDescent="0.25">
      <c r="A179" s="156"/>
      <c r="B179" s="156"/>
      <c r="C179" s="156"/>
      <c r="D179" s="157"/>
      <c r="E179" s="156"/>
      <c r="F179" s="157"/>
      <c r="G179" s="156"/>
      <c r="H179" s="156"/>
      <c r="I179" s="158"/>
      <c r="J179" s="158"/>
      <c r="K179" s="158"/>
      <c r="L179" s="158"/>
      <c r="M179" s="158"/>
      <c r="N179" s="158"/>
      <c r="O179" s="158"/>
      <c r="P179" s="158"/>
      <c r="Q179" s="158"/>
      <c r="R179" s="158"/>
      <c r="S179" s="158"/>
      <c r="T179" s="158"/>
      <c r="U179" s="158"/>
      <c r="V179" s="158"/>
      <c r="W179" s="158"/>
      <c r="X179" s="158"/>
      <c r="Y179" s="158"/>
      <c r="Z179" s="158"/>
    </row>
    <row r="180" spans="1:26" ht="14.25" customHeight="1" x14ac:dyDescent="0.25">
      <c r="A180" s="156"/>
      <c r="B180" s="156"/>
      <c r="C180" s="156"/>
      <c r="D180" s="157"/>
      <c r="E180" s="156"/>
      <c r="F180" s="157"/>
      <c r="G180" s="156"/>
      <c r="H180" s="156"/>
      <c r="I180" s="158"/>
      <c r="J180" s="158"/>
      <c r="K180" s="158"/>
      <c r="L180" s="158"/>
      <c r="M180" s="158"/>
      <c r="N180" s="158"/>
      <c r="O180" s="158"/>
      <c r="P180" s="158"/>
      <c r="Q180" s="158"/>
      <c r="R180" s="158"/>
      <c r="S180" s="158"/>
      <c r="T180" s="158"/>
      <c r="U180" s="158"/>
      <c r="V180" s="158"/>
      <c r="W180" s="158"/>
      <c r="X180" s="158"/>
      <c r="Y180" s="158"/>
      <c r="Z180" s="158"/>
    </row>
    <row r="181" spans="1:26" ht="14.25" customHeight="1" x14ac:dyDescent="0.25">
      <c r="A181" s="156"/>
      <c r="B181" s="156"/>
      <c r="C181" s="156"/>
      <c r="D181" s="157"/>
      <c r="E181" s="156"/>
      <c r="F181" s="157"/>
      <c r="G181" s="156"/>
      <c r="H181" s="156"/>
      <c r="I181" s="158"/>
      <c r="J181" s="158"/>
      <c r="K181" s="158"/>
      <c r="L181" s="158"/>
      <c r="M181" s="158"/>
      <c r="N181" s="158"/>
      <c r="O181" s="158"/>
      <c r="P181" s="158"/>
      <c r="Q181" s="158"/>
      <c r="R181" s="158"/>
      <c r="S181" s="158"/>
      <c r="T181" s="158"/>
      <c r="U181" s="158"/>
      <c r="V181" s="158"/>
      <c r="W181" s="158"/>
      <c r="X181" s="158"/>
      <c r="Y181" s="158"/>
      <c r="Z181" s="158"/>
    </row>
    <row r="182" spans="1:26" ht="14.25" customHeight="1" x14ac:dyDescent="0.25">
      <c r="A182" s="156"/>
      <c r="B182" s="156"/>
      <c r="C182" s="156"/>
      <c r="D182" s="157"/>
      <c r="E182" s="156"/>
      <c r="F182" s="157"/>
      <c r="G182" s="156"/>
      <c r="H182" s="156"/>
      <c r="I182" s="158"/>
      <c r="J182" s="158"/>
      <c r="K182" s="158"/>
      <c r="L182" s="158"/>
      <c r="M182" s="158"/>
      <c r="N182" s="158"/>
      <c r="O182" s="158"/>
      <c r="P182" s="158"/>
      <c r="Q182" s="158"/>
      <c r="R182" s="158"/>
      <c r="S182" s="158"/>
      <c r="T182" s="158"/>
      <c r="U182" s="158"/>
      <c r="V182" s="158"/>
      <c r="W182" s="158"/>
      <c r="X182" s="158"/>
      <c r="Y182" s="158"/>
      <c r="Z182" s="158"/>
    </row>
    <row r="183" spans="1:26" ht="14.25" customHeight="1" x14ac:dyDescent="0.25">
      <c r="A183" s="156"/>
      <c r="B183" s="156"/>
      <c r="C183" s="156"/>
      <c r="D183" s="157"/>
      <c r="E183" s="156"/>
      <c r="F183" s="157"/>
      <c r="G183" s="156"/>
      <c r="H183" s="156"/>
      <c r="I183" s="158"/>
      <c r="J183" s="158"/>
      <c r="K183" s="158"/>
      <c r="L183" s="158"/>
      <c r="M183" s="158"/>
      <c r="N183" s="158"/>
      <c r="O183" s="158"/>
      <c r="P183" s="158"/>
      <c r="Q183" s="158"/>
      <c r="R183" s="158"/>
      <c r="S183" s="158"/>
      <c r="T183" s="158"/>
      <c r="U183" s="158"/>
      <c r="V183" s="158"/>
      <c r="W183" s="158"/>
      <c r="X183" s="158"/>
      <c r="Y183" s="158"/>
      <c r="Z183" s="158"/>
    </row>
    <row r="184" spans="1:26" ht="14.25" customHeight="1" x14ac:dyDescent="0.25">
      <c r="A184" s="156"/>
      <c r="B184" s="156"/>
      <c r="C184" s="156"/>
      <c r="D184" s="157"/>
      <c r="E184" s="156"/>
      <c r="F184" s="157"/>
      <c r="G184" s="156"/>
      <c r="H184" s="156"/>
      <c r="I184" s="158"/>
      <c r="J184" s="158"/>
      <c r="K184" s="158"/>
      <c r="L184" s="158"/>
      <c r="M184" s="158"/>
      <c r="N184" s="158"/>
      <c r="O184" s="158"/>
      <c r="P184" s="158"/>
      <c r="Q184" s="158"/>
      <c r="R184" s="158"/>
      <c r="S184" s="158"/>
      <c r="T184" s="158"/>
      <c r="U184" s="158"/>
      <c r="V184" s="158"/>
      <c r="W184" s="158"/>
      <c r="X184" s="158"/>
      <c r="Y184" s="158"/>
      <c r="Z184" s="158"/>
    </row>
    <row r="185" spans="1:26" ht="14.25" customHeight="1" x14ac:dyDescent="0.25">
      <c r="A185" s="156"/>
      <c r="B185" s="156"/>
      <c r="C185" s="156"/>
      <c r="D185" s="157"/>
      <c r="E185" s="156"/>
      <c r="F185" s="157"/>
      <c r="G185" s="156"/>
      <c r="H185" s="156"/>
      <c r="I185" s="158"/>
      <c r="J185" s="158"/>
      <c r="K185" s="158"/>
      <c r="L185" s="158"/>
      <c r="M185" s="158"/>
      <c r="N185" s="158"/>
      <c r="O185" s="158"/>
      <c r="P185" s="158"/>
      <c r="Q185" s="158"/>
      <c r="R185" s="158"/>
      <c r="S185" s="158"/>
      <c r="T185" s="158"/>
      <c r="U185" s="158"/>
      <c r="V185" s="158"/>
      <c r="W185" s="158"/>
      <c r="X185" s="158"/>
      <c r="Y185" s="158"/>
      <c r="Z185" s="158"/>
    </row>
    <row r="186" spans="1:26" ht="14.25" customHeight="1" x14ac:dyDescent="0.25">
      <c r="A186" s="156"/>
      <c r="B186" s="156"/>
      <c r="C186" s="156"/>
      <c r="D186" s="157"/>
      <c r="E186" s="156"/>
      <c r="F186" s="157"/>
      <c r="G186" s="156"/>
      <c r="H186" s="156"/>
      <c r="I186" s="158"/>
      <c r="J186" s="158"/>
      <c r="K186" s="158"/>
      <c r="L186" s="158"/>
      <c r="M186" s="158"/>
      <c r="N186" s="158"/>
      <c r="O186" s="158"/>
      <c r="P186" s="158"/>
      <c r="Q186" s="158"/>
      <c r="R186" s="158"/>
      <c r="S186" s="158"/>
      <c r="T186" s="158"/>
      <c r="U186" s="158"/>
      <c r="V186" s="158"/>
      <c r="W186" s="158"/>
      <c r="X186" s="158"/>
      <c r="Y186" s="158"/>
      <c r="Z186" s="158"/>
    </row>
    <row r="187" spans="1:26" ht="14.25" customHeight="1" x14ac:dyDescent="0.25">
      <c r="A187" s="156"/>
      <c r="B187" s="156"/>
      <c r="C187" s="156"/>
      <c r="D187" s="157"/>
      <c r="E187" s="156"/>
      <c r="F187" s="157"/>
      <c r="G187" s="156"/>
      <c r="H187" s="156"/>
      <c r="I187" s="158"/>
      <c r="J187" s="158"/>
      <c r="K187" s="158"/>
      <c r="L187" s="158"/>
      <c r="M187" s="158"/>
      <c r="N187" s="158"/>
      <c r="O187" s="158"/>
      <c r="P187" s="158"/>
      <c r="Q187" s="158"/>
      <c r="R187" s="158"/>
      <c r="S187" s="158"/>
      <c r="T187" s="158"/>
      <c r="U187" s="158"/>
      <c r="V187" s="158"/>
      <c r="W187" s="158"/>
      <c r="X187" s="158"/>
      <c r="Y187" s="158"/>
      <c r="Z187" s="158"/>
    </row>
    <row r="188" spans="1:26" ht="14.25" customHeight="1" x14ac:dyDescent="0.25">
      <c r="A188" s="156"/>
      <c r="B188" s="156"/>
      <c r="C188" s="156"/>
      <c r="D188" s="157"/>
      <c r="E188" s="156"/>
      <c r="F188" s="157"/>
      <c r="G188" s="156"/>
      <c r="H188" s="156"/>
      <c r="I188" s="158"/>
      <c r="J188" s="158"/>
      <c r="K188" s="158"/>
      <c r="L188" s="158"/>
      <c r="M188" s="158"/>
      <c r="N188" s="158"/>
      <c r="O188" s="158"/>
      <c r="P188" s="158"/>
      <c r="Q188" s="158"/>
      <c r="R188" s="158"/>
      <c r="S188" s="158"/>
      <c r="T188" s="158"/>
      <c r="U188" s="158"/>
      <c r="V188" s="158"/>
      <c r="W188" s="158"/>
      <c r="X188" s="158"/>
      <c r="Y188" s="158"/>
      <c r="Z188" s="158"/>
    </row>
    <row r="189" spans="1:26" ht="14.25" customHeight="1" x14ac:dyDescent="0.25">
      <c r="A189" s="156"/>
      <c r="B189" s="156"/>
      <c r="C189" s="156"/>
      <c r="D189" s="157"/>
      <c r="E189" s="156"/>
      <c r="F189" s="157"/>
      <c r="G189" s="156"/>
      <c r="H189" s="156"/>
      <c r="I189" s="158"/>
      <c r="J189" s="158"/>
      <c r="K189" s="158"/>
      <c r="L189" s="158"/>
      <c r="M189" s="158"/>
      <c r="N189" s="158"/>
      <c r="O189" s="158"/>
      <c r="P189" s="158"/>
      <c r="Q189" s="158"/>
      <c r="R189" s="158"/>
      <c r="S189" s="158"/>
      <c r="T189" s="158"/>
      <c r="U189" s="158"/>
      <c r="V189" s="158"/>
      <c r="W189" s="158"/>
      <c r="X189" s="158"/>
      <c r="Y189" s="158"/>
      <c r="Z189" s="158"/>
    </row>
    <row r="190" spans="1:26" ht="14.25" customHeight="1" x14ac:dyDescent="0.25">
      <c r="A190" s="156"/>
      <c r="B190" s="156"/>
      <c r="C190" s="156"/>
      <c r="D190" s="157"/>
      <c r="E190" s="156"/>
      <c r="F190" s="157"/>
      <c r="G190" s="156"/>
      <c r="H190" s="156"/>
      <c r="I190" s="158"/>
      <c r="J190" s="158"/>
      <c r="K190" s="158"/>
      <c r="L190" s="158"/>
      <c r="M190" s="158"/>
      <c r="N190" s="158"/>
      <c r="O190" s="158"/>
      <c r="P190" s="158"/>
      <c r="Q190" s="158"/>
      <c r="R190" s="158"/>
      <c r="S190" s="158"/>
      <c r="T190" s="158"/>
      <c r="U190" s="158"/>
      <c r="V190" s="158"/>
      <c r="W190" s="158"/>
      <c r="X190" s="158"/>
      <c r="Y190" s="158"/>
      <c r="Z190" s="158"/>
    </row>
    <row r="191" spans="1:26" ht="14.25" customHeight="1" x14ac:dyDescent="0.25">
      <c r="A191" s="156"/>
      <c r="B191" s="156"/>
      <c r="C191" s="156"/>
      <c r="D191" s="157"/>
      <c r="E191" s="156"/>
      <c r="F191" s="157"/>
      <c r="G191" s="156"/>
      <c r="H191" s="156"/>
      <c r="I191" s="158"/>
      <c r="J191" s="158"/>
      <c r="K191" s="158"/>
      <c r="L191" s="158"/>
      <c r="M191" s="158"/>
      <c r="N191" s="158"/>
      <c r="O191" s="158"/>
      <c r="P191" s="158"/>
      <c r="Q191" s="158"/>
      <c r="R191" s="158"/>
      <c r="S191" s="158"/>
      <c r="T191" s="158"/>
      <c r="U191" s="158"/>
      <c r="V191" s="158"/>
      <c r="W191" s="158"/>
      <c r="X191" s="158"/>
      <c r="Y191" s="158"/>
      <c r="Z191" s="158"/>
    </row>
    <row r="192" spans="1:26" ht="14.25" customHeight="1" x14ac:dyDescent="0.25">
      <c r="A192" s="156"/>
      <c r="B192" s="156"/>
      <c r="C192" s="156"/>
      <c r="D192" s="157"/>
      <c r="E192" s="156"/>
      <c r="F192" s="157"/>
      <c r="G192" s="156"/>
      <c r="H192" s="156"/>
      <c r="I192" s="158"/>
      <c r="J192" s="158"/>
      <c r="K192" s="158"/>
      <c r="L192" s="158"/>
      <c r="M192" s="158"/>
      <c r="N192" s="158"/>
      <c r="O192" s="158"/>
      <c r="P192" s="158"/>
      <c r="Q192" s="158"/>
      <c r="R192" s="158"/>
      <c r="S192" s="158"/>
      <c r="T192" s="158"/>
      <c r="U192" s="158"/>
      <c r="V192" s="158"/>
      <c r="W192" s="158"/>
      <c r="X192" s="158"/>
      <c r="Y192" s="158"/>
      <c r="Z192" s="158"/>
    </row>
    <row r="193" spans="1:26" ht="14.25" customHeight="1" x14ac:dyDescent="0.25">
      <c r="A193" s="156"/>
      <c r="B193" s="156"/>
      <c r="C193" s="156"/>
      <c r="D193" s="157"/>
      <c r="E193" s="156"/>
      <c r="F193" s="157"/>
      <c r="G193" s="156"/>
      <c r="H193" s="156"/>
      <c r="I193" s="158"/>
      <c r="J193" s="158"/>
      <c r="K193" s="158"/>
      <c r="L193" s="158"/>
      <c r="M193" s="158"/>
      <c r="N193" s="158"/>
      <c r="O193" s="158"/>
      <c r="P193" s="158"/>
      <c r="Q193" s="158"/>
      <c r="R193" s="158"/>
      <c r="S193" s="158"/>
      <c r="T193" s="158"/>
      <c r="U193" s="158"/>
      <c r="V193" s="158"/>
      <c r="W193" s="158"/>
      <c r="X193" s="158"/>
      <c r="Y193" s="158"/>
      <c r="Z193" s="158"/>
    </row>
    <row r="194" spans="1:26" ht="14.25" customHeight="1" x14ac:dyDescent="0.25">
      <c r="A194" s="156"/>
      <c r="B194" s="156"/>
      <c r="C194" s="156"/>
      <c r="D194" s="157"/>
      <c r="E194" s="156"/>
      <c r="F194" s="157"/>
      <c r="G194" s="156"/>
      <c r="H194" s="156"/>
      <c r="I194" s="158"/>
      <c r="J194" s="158"/>
      <c r="K194" s="158"/>
      <c r="L194" s="158"/>
      <c r="M194" s="158"/>
      <c r="N194" s="158"/>
      <c r="O194" s="158"/>
      <c r="P194" s="158"/>
      <c r="Q194" s="158"/>
      <c r="R194" s="158"/>
      <c r="S194" s="158"/>
      <c r="T194" s="158"/>
      <c r="U194" s="158"/>
      <c r="V194" s="158"/>
      <c r="W194" s="158"/>
      <c r="X194" s="158"/>
      <c r="Y194" s="158"/>
      <c r="Z194" s="158"/>
    </row>
    <row r="195" spans="1:26" ht="14.25" customHeight="1" x14ac:dyDescent="0.25">
      <c r="A195" s="156"/>
      <c r="B195" s="156"/>
      <c r="C195" s="156"/>
      <c r="D195" s="157"/>
      <c r="E195" s="156"/>
      <c r="F195" s="157"/>
      <c r="G195" s="156"/>
      <c r="H195" s="156"/>
      <c r="I195" s="158"/>
      <c r="J195" s="158"/>
      <c r="K195" s="158"/>
      <c r="L195" s="158"/>
      <c r="M195" s="158"/>
      <c r="N195" s="158"/>
      <c r="O195" s="158"/>
      <c r="P195" s="158"/>
      <c r="Q195" s="158"/>
      <c r="R195" s="158"/>
      <c r="S195" s="158"/>
      <c r="T195" s="158"/>
      <c r="U195" s="158"/>
      <c r="V195" s="158"/>
      <c r="W195" s="158"/>
      <c r="X195" s="158"/>
      <c r="Y195" s="158"/>
      <c r="Z195" s="158"/>
    </row>
    <row r="196" spans="1:26" ht="14.25" customHeight="1" x14ac:dyDescent="0.25">
      <c r="A196" s="156"/>
      <c r="B196" s="156"/>
      <c r="C196" s="156"/>
      <c r="D196" s="157"/>
      <c r="E196" s="156"/>
      <c r="F196" s="157"/>
      <c r="G196" s="156"/>
      <c r="H196" s="156"/>
      <c r="I196" s="158"/>
      <c r="J196" s="158"/>
      <c r="K196" s="158"/>
      <c r="L196" s="158"/>
      <c r="M196" s="158"/>
      <c r="N196" s="158"/>
      <c r="O196" s="158"/>
      <c r="P196" s="158"/>
      <c r="Q196" s="158"/>
      <c r="R196" s="158"/>
      <c r="S196" s="158"/>
      <c r="T196" s="158"/>
      <c r="U196" s="158"/>
      <c r="V196" s="158"/>
      <c r="W196" s="158"/>
      <c r="X196" s="158"/>
      <c r="Y196" s="158"/>
      <c r="Z196" s="158"/>
    </row>
    <row r="197" spans="1:26" ht="14.25" customHeight="1" x14ac:dyDescent="0.25">
      <c r="A197" s="156"/>
      <c r="B197" s="156"/>
      <c r="C197" s="156"/>
      <c r="D197" s="157"/>
      <c r="E197" s="156"/>
      <c r="F197" s="157"/>
      <c r="G197" s="156"/>
      <c r="H197" s="156"/>
      <c r="I197" s="158"/>
      <c r="J197" s="158"/>
      <c r="K197" s="158"/>
      <c r="L197" s="158"/>
      <c r="M197" s="158"/>
      <c r="N197" s="158"/>
      <c r="O197" s="158"/>
      <c r="P197" s="158"/>
      <c r="Q197" s="158"/>
      <c r="R197" s="158"/>
      <c r="S197" s="158"/>
      <c r="T197" s="158"/>
      <c r="U197" s="158"/>
      <c r="V197" s="158"/>
      <c r="W197" s="158"/>
      <c r="X197" s="158"/>
      <c r="Y197" s="158"/>
      <c r="Z197" s="158"/>
    </row>
    <row r="198" spans="1:26" ht="14.25" customHeight="1" x14ac:dyDescent="0.25">
      <c r="A198" s="156"/>
      <c r="B198" s="156"/>
      <c r="C198" s="156"/>
      <c r="D198" s="157"/>
      <c r="E198" s="156"/>
      <c r="F198" s="157"/>
      <c r="G198" s="156"/>
      <c r="H198" s="156"/>
      <c r="I198" s="158"/>
      <c r="J198" s="158"/>
      <c r="K198" s="158"/>
      <c r="L198" s="158"/>
      <c r="M198" s="158"/>
      <c r="N198" s="158"/>
      <c r="O198" s="158"/>
      <c r="P198" s="158"/>
      <c r="Q198" s="158"/>
      <c r="R198" s="158"/>
      <c r="S198" s="158"/>
      <c r="T198" s="158"/>
      <c r="U198" s="158"/>
      <c r="V198" s="158"/>
      <c r="W198" s="158"/>
      <c r="X198" s="158"/>
      <c r="Y198" s="158"/>
      <c r="Z198" s="158"/>
    </row>
    <row r="199" spans="1:26" ht="14.25" customHeight="1" x14ac:dyDescent="0.25">
      <c r="A199" s="156"/>
      <c r="B199" s="156"/>
      <c r="C199" s="156"/>
      <c r="D199" s="157"/>
      <c r="E199" s="156"/>
      <c r="F199" s="157"/>
      <c r="G199" s="156"/>
      <c r="H199" s="156"/>
      <c r="I199" s="158"/>
      <c r="J199" s="158"/>
      <c r="K199" s="158"/>
      <c r="L199" s="158"/>
      <c r="M199" s="158"/>
      <c r="N199" s="158"/>
      <c r="O199" s="158"/>
      <c r="P199" s="158"/>
      <c r="Q199" s="158"/>
      <c r="R199" s="158"/>
      <c r="S199" s="158"/>
      <c r="T199" s="158"/>
      <c r="U199" s="158"/>
      <c r="V199" s="158"/>
      <c r="W199" s="158"/>
      <c r="X199" s="158"/>
      <c r="Y199" s="158"/>
      <c r="Z199" s="158"/>
    </row>
    <row r="200" spans="1:26" ht="14.25" customHeight="1" x14ac:dyDescent="0.25">
      <c r="A200" s="156"/>
      <c r="B200" s="156"/>
      <c r="C200" s="156"/>
      <c r="D200" s="157"/>
      <c r="E200" s="156"/>
      <c r="F200" s="157"/>
      <c r="G200" s="156"/>
      <c r="H200" s="156"/>
      <c r="I200" s="158"/>
      <c r="J200" s="158"/>
      <c r="K200" s="158"/>
      <c r="L200" s="158"/>
      <c r="M200" s="158"/>
      <c r="N200" s="158"/>
      <c r="O200" s="158"/>
      <c r="P200" s="158"/>
      <c r="Q200" s="158"/>
      <c r="R200" s="158"/>
      <c r="S200" s="158"/>
      <c r="T200" s="158"/>
      <c r="U200" s="158"/>
      <c r="V200" s="158"/>
      <c r="W200" s="158"/>
      <c r="X200" s="158"/>
      <c r="Y200" s="158"/>
      <c r="Z200" s="158"/>
    </row>
    <row r="201" spans="1:26" ht="14.25" customHeight="1" x14ac:dyDescent="0.25">
      <c r="A201" s="156"/>
      <c r="B201" s="156"/>
      <c r="C201" s="156"/>
      <c r="D201" s="157"/>
      <c r="E201" s="156"/>
      <c r="F201" s="157"/>
      <c r="G201" s="156"/>
      <c r="H201" s="156"/>
      <c r="I201" s="158"/>
      <c r="J201" s="158"/>
      <c r="K201" s="158"/>
      <c r="L201" s="158"/>
      <c r="M201" s="158"/>
      <c r="N201" s="158"/>
      <c r="O201" s="158"/>
      <c r="P201" s="158"/>
      <c r="Q201" s="158"/>
      <c r="R201" s="158"/>
      <c r="S201" s="158"/>
      <c r="T201" s="158"/>
      <c r="U201" s="158"/>
      <c r="V201" s="158"/>
      <c r="W201" s="158"/>
      <c r="X201" s="158"/>
      <c r="Y201" s="158"/>
      <c r="Z201" s="158"/>
    </row>
    <row r="202" spans="1:26" ht="14.25" customHeight="1" x14ac:dyDescent="0.25">
      <c r="A202" s="156"/>
      <c r="B202" s="156"/>
      <c r="C202" s="156"/>
      <c r="D202" s="157"/>
      <c r="E202" s="156"/>
      <c r="F202" s="157"/>
      <c r="G202" s="156"/>
      <c r="H202" s="156"/>
      <c r="I202" s="158"/>
      <c r="J202" s="158"/>
      <c r="K202" s="158"/>
      <c r="L202" s="158"/>
      <c r="M202" s="158"/>
      <c r="N202" s="158"/>
      <c r="O202" s="158"/>
      <c r="P202" s="158"/>
      <c r="Q202" s="158"/>
      <c r="R202" s="158"/>
      <c r="S202" s="158"/>
      <c r="T202" s="158"/>
      <c r="U202" s="158"/>
      <c r="V202" s="158"/>
      <c r="W202" s="158"/>
      <c r="X202" s="158"/>
      <c r="Y202" s="158"/>
      <c r="Z202" s="158"/>
    </row>
    <row r="203" spans="1:26" ht="14.25" customHeight="1" x14ac:dyDescent="0.25">
      <c r="A203" s="156"/>
      <c r="B203" s="156"/>
      <c r="C203" s="156"/>
      <c r="D203" s="157"/>
      <c r="E203" s="156"/>
      <c r="F203" s="157"/>
      <c r="G203" s="156"/>
      <c r="H203" s="156"/>
      <c r="I203" s="158"/>
      <c r="J203" s="158"/>
      <c r="K203" s="158"/>
      <c r="L203" s="158"/>
      <c r="M203" s="158"/>
      <c r="N203" s="158"/>
      <c r="O203" s="158"/>
      <c r="P203" s="158"/>
      <c r="Q203" s="158"/>
      <c r="R203" s="158"/>
      <c r="S203" s="158"/>
      <c r="T203" s="158"/>
      <c r="U203" s="158"/>
      <c r="V203" s="158"/>
      <c r="W203" s="158"/>
      <c r="X203" s="158"/>
      <c r="Y203" s="158"/>
      <c r="Z203" s="158"/>
    </row>
    <row r="204" spans="1:26" ht="14.25" customHeight="1" x14ac:dyDescent="0.25">
      <c r="A204" s="156"/>
      <c r="B204" s="156"/>
      <c r="C204" s="156"/>
      <c r="D204" s="157"/>
      <c r="E204" s="156"/>
      <c r="F204" s="157"/>
      <c r="G204" s="156"/>
      <c r="H204" s="156"/>
      <c r="I204" s="158"/>
      <c r="J204" s="158"/>
      <c r="K204" s="158"/>
      <c r="L204" s="158"/>
      <c r="M204" s="158"/>
      <c r="N204" s="158"/>
      <c r="O204" s="158"/>
      <c r="P204" s="158"/>
      <c r="Q204" s="158"/>
      <c r="R204" s="158"/>
      <c r="S204" s="158"/>
      <c r="T204" s="158"/>
      <c r="U204" s="158"/>
      <c r="V204" s="158"/>
      <c r="W204" s="158"/>
      <c r="X204" s="158"/>
      <c r="Y204" s="158"/>
      <c r="Z204" s="158"/>
    </row>
    <row r="205" spans="1:26" ht="14.25" customHeight="1" x14ac:dyDescent="0.25">
      <c r="A205" s="156"/>
      <c r="B205" s="156"/>
      <c r="C205" s="156"/>
      <c r="D205" s="157"/>
      <c r="E205" s="156"/>
      <c r="F205" s="157"/>
      <c r="G205" s="156"/>
      <c r="H205" s="156"/>
      <c r="I205" s="158"/>
      <c r="J205" s="158"/>
      <c r="K205" s="158"/>
      <c r="L205" s="158"/>
      <c r="M205" s="158"/>
      <c r="N205" s="158"/>
      <c r="O205" s="158"/>
      <c r="P205" s="158"/>
      <c r="Q205" s="158"/>
      <c r="R205" s="158"/>
      <c r="S205" s="158"/>
      <c r="T205" s="158"/>
      <c r="U205" s="158"/>
      <c r="V205" s="158"/>
      <c r="W205" s="158"/>
      <c r="X205" s="158"/>
      <c r="Y205" s="158"/>
      <c r="Z205" s="158"/>
    </row>
    <row r="206" spans="1:26" ht="14.25" customHeight="1" x14ac:dyDescent="0.25">
      <c r="A206" s="156"/>
      <c r="B206" s="156"/>
      <c r="C206" s="156"/>
      <c r="D206" s="157"/>
      <c r="E206" s="156"/>
      <c r="F206" s="157"/>
      <c r="G206" s="156"/>
      <c r="H206" s="156"/>
      <c r="I206" s="158"/>
      <c r="J206" s="158"/>
      <c r="K206" s="158"/>
      <c r="L206" s="158"/>
      <c r="M206" s="158"/>
      <c r="N206" s="158"/>
      <c r="O206" s="158"/>
      <c r="P206" s="158"/>
      <c r="Q206" s="158"/>
      <c r="R206" s="158"/>
      <c r="S206" s="158"/>
      <c r="T206" s="158"/>
      <c r="U206" s="158"/>
      <c r="V206" s="158"/>
      <c r="W206" s="158"/>
      <c r="X206" s="158"/>
      <c r="Y206" s="158"/>
      <c r="Z206" s="158"/>
    </row>
    <row r="207" spans="1:26" ht="14.25" customHeight="1" x14ac:dyDescent="0.25">
      <c r="A207" s="156"/>
      <c r="B207" s="156"/>
      <c r="C207" s="156"/>
      <c r="D207" s="157"/>
      <c r="E207" s="156"/>
      <c r="F207" s="157"/>
      <c r="G207" s="156"/>
      <c r="H207" s="156"/>
      <c r="I207" s="158"/>
      <c r="J207" s="158"/>
      <c r="K207" s="158"/>
      <c r="L207" s="158"/>
      <c r="M207" s="158"/>
      <c r="N207" s="158"/>
      <c r="O207" s="158"/>
      <c r="P207" s="158"/>
      <c r="Q207" s="158"/>
      <c r="R207" s="158"/>
      <c r="S207" s="158"/>
      <c r="T207" s="158"/>
      <c r="U207" s="158"/>
      <c r="V207" s="158"/>
      <c r="W207" s="158"/>
      <c r="X207" s="158"/>
      <c r="Y207" s="158"/>
      <c r="Z207" s="158"/>
    </row>
    <row r="208" spans="1:26" ht="14.25" customHeight="1" x14ac:dyDescent="0.25">
      <c r="A208" s="156"/>
      <c r="B208" s="156"/>
      <c r="C208" s="156"/>
      <c r="D208" s="157"/>
      <c r="E208" s="156"/>
      <c r="F208" s="157"/>
      <c r="G208" s="156"/>
      <c r="H208" s="156"/>
      <c r="I208" s="158"/>
      <c r="J208" s="158"/>
      <c r="K208" s="158"/>
      <c r="L208" s="158"/>
      <c r="M208" s="158"/>
      <c r="N208" s="158"/>
      <c r="O208" s="158"/>
      <c r="P208" s="158"/>
      <c r="Q208" s="158"/>
      <c r="R208" s="158"/>
      <c r="S208" s="158"/>
      <c r="T208" s="158"/>
      <c r="U208" s="158"/>
      <c r="V208" s="158"/>
      <c r="W208" s="158"/>
      <c r="X208" s="158"/>
      <c r="Y208" s="158"/>
      <c r="Z208" s="158"/>
    </row>
    <row r="209" spans="1:26" ht="14.25" customHeight="1" x14ac:dyDescent="0.25">
      <c r="A209" s="156"/>
      <c r="B209" s="156"/>
      <c r="C209" s="156"/>
      <c r="D209" s="157"/>
      <c r="E209" s="156"/>
      <c r="F209" s="157"/>
      <c r="G209" s="156"/>
      <c r="H209" s="156"/>
      <c r="I209" s="158"/>
      <c r="J209" s="158"/>
      <c r="K209" s="158"/>
      <c r="L209" s="158"/>
      <c r="M209" s="158"/>
      <c r="N209" s="158"/>
      <c r="O209" s="158"/>
      <c r="P209" s="158"/>
      <c r="Q209" s="158"/>
      <c r="R209" s="158"/>
      <c r="S209" s="158"/>
      <c r="T209" s="158"/>
      <c r="U209" s="158"/>
      <c r="V209" s="158"/>
      <c r="W209" s="158"/>
      <c r="X209" s="158"/>
      <c r="Y209" s="158"/>
      <c r="Z209" s="158"/>
    </row>
    <row r="210" spans="1:26" ht="14.25" customHeight="1" x14ac:dyDescent="0.25">
      <c r="A210" s="156"/>
      <c r="B210" s="156"/>
      <c r="C210" s="156"/>
      <c r="D210" s="157"/>
      <c r="E210" s="156"/>
      <c r="F210" s="157"/>
      <c r="G210" s="156"/>
      <c r="H210" s="156"/>
      <c r="I210" s="158"/>
      <c r="J210" s="158"/>
      <c r="K210" s="158"/>
      <c r="L210" s="158"/>
      <c r="M210" s="158"/>
      <c r="N210" s="158"/>
      <c r="O210" s="158"/>
      <c r="P210" s="158"/>
      <c r="Q210" s="158"/>
      <c r="R210" s="158"/>
      <c r="S210" s="158"/>
      <c r="T210" s="158"/>
      <c r="U210" s="158"/>
      <c r="V210" s="158"/>
      <c r="W210" s="158"/>
      <c r="X210" s="158"/>
      <c r="Y210" s="158"/>
      <c r="Z210" s="158"/>
    </row>
    <row r="211" spans="1:26" ht="14.25" customHeight="1" x14ac:dyDescent="0.25">
      <c r="A211" s="156"/>
      <c r="B211" s="156"/>
      <c r="C211" s="156"/>
      <c r="D211" s="157"/>
      <c r="E211" s="156"/>
      <c r="F211" s="157"/>
      <c r="G211" s="156"/>
      <c r="H211" s="156"/>
      <c r="I211" s="158"/>
      <c r="J211" s="158"/>
      <c r="K211" s="158"/>
      <c r="L211" s="158"/>
      <c r="M211" s="158"/>
      <c r="N211" s="158"/>
      <c r="O211" s="158"/>
      <c r="P211" s="158"/>
      <c r="Q211" s="158"/>
      <c r="R211" s="158"/>
      <c r="S211" s="158"/>
      <c r="T211" s="158"/>
      <c r="U211" s="158"/>
      <c r="V211" s="158"/>
      <c r="W211" s="158"/>
      <c r="X211" s="158"/>
      <c r="Y211" s="158"/>
      <c r="Z211" s="158"/>
    </row>
    <row r="212" spans="1:26" ht="14.25" customHeight="1" x14ac:dyDescent="0.25">
      <c r="A212" s="156"/>
      <c r="B212" s="156"/>
      <c r="C212" s="156"/>
      <c r="D212" s="157"/>
      <c r="E212" s="156"/>
      <c r="F212" s="157"/>
      <c r="G212" s="156"/>
      <c r="H212" s="156"/>
      <c r="I212" s="158"/>
      <c r="J212" s="158"/>
      <c r="K212" s="158"/>
      <c r="L212" s="158"/>
      <c r="M212" s="158"/>
      <c r="N212" s="158"/>
      <c r="O212" s="158"/>
      <c r="P212" s="158"/>
      <c r="Q212" s="158"/>
      <c r="R212" s="158"/>
      <c r="S212" s="158"/>
      <c r="T212" s="158"/>
      <c r="U212" s="158"/>
      <c r="V212" s="158"/>
      <c r="W212" s="158"/>
      <c r="X212" s="158"/>
      <c r="Y212" s="158"/>
      <c r="Z212" s="158"/>
    </row>
    <row r="213" spans="1:26" ht="14.25" customHeight="1" x14ac:dyDescent="0.25">
      <c r="A213" s="156"/>
      <c r="B213" s="156"/>
      <c r="C213" s="156"/>
      <c r="D213" s="157"/>
      <c r="E213" s="156"/>
      <c r="F213" s="157"/>
      <c r="G213" s="156"/>
      <c r="H213" s="156"/>
      <c r="I213" s="158"/>
      <c r="J213" s="158"/>
      <c r="K213" s="158"/>
      <c r="L213" s="158"/>
      <c r="M213" s="158"/>
      <c r="N213" s="158"/>
      <c r="O213" s="158"/>
      <c r="P213" s="158"/>
      <c r="Q213" s="158"/>
      <c r="R213" s="158"/>
      <c r="S213" s="158"/>
      <c r="T213" s="158"/>
      <c r="U213" s="158"/>
      <c r="V213" s="158"/>
      <c r="W213" s="158"/>
      <c r="X213" s="158"/>
      <c r="Y213" s="158"/>
      <c r="Z213" s="158"/>
    </row>
    <row r="214" spans="1:26" ht="14.25" customHeight="1" x14ac:dyDescent="0.25">
      <c r="A214" s="156"/>
      <c r="B214" s="156"/>
      <c r="C214" s="156"/>
      <c r="D214" s="157"/>
      <c r="E214" s="156"/>
      <c r="F214" s="157"/>
      <c r="G214" s="156"/>
      <c r="H214" s="156"/>
      <c r="I214" s="158"/>
      <c r="J214" s="158"/>
      <c r="K214" s="158"/>
      <c r="L214" s="158"/>
      <c r="M214" s="158"/>
      <c r="N214" s="158"/>
      <c r="O214" s="158"/>
      <c r="P214" s="158"/>
      <c r="Q214" s="158"/>
      <c r="R214" s="158"/>
      <c r="S214" s="158"/>
      <c r="T214" s="158"/>
      <c r="U214" s="158"/>
      <c r="V214" s="158"/>
      <c r="W214" s="158"/>
      <c r="X214" s="158"/>
      <c r="Y214" s="158"/>
      <c r="Z214" s="158"/>
    </row>
    <row r="215" spans="1:26" ht="14.25" customHeight="1" x14ac:dyDescent="0.25">
      <c r="A215" s="156"/>
      <c r="B215" s="156"/>
      <c r="C215" s="156"/>
      <c r="D215" s="157"/>
      <c r="E215" s="156"/>
      <c r="F215" s="157"/>
      <c r="G215" s="156"/>
      <c r="H215" s="156"/>
      <c r="I215" s="158"/>
      <c r="J215" s="158"/>
      <c r="K215" s="158"/>
      <c r="L215" s="158"/>
      <c r="M215" s="158"/>
      <c r="N215" s="158"/>
      <c r="O215" s="158"/>
      <c r="P215" s="158"/>
      <c r="Q215" s="158"/>
      <c r="R215" s="158"/>
      <c r="S215" s="158"/>
      <c r="T215" s="158"/>
      <c r="U215" s="158"/>
      <c r="V215" s="158"/>
      <c r="W215" s="158"/>
      <c r="X215" s="158"/>
      <c r="Y215" s="158"/>
      <c r="Z215" s="158"/>
    </row>
    <row r="216" spans="1:26" ht="14.25" customHeight="1" x14ac:dyDescent="0.25">
      <c r="A216" s="156"/>
      <c r="B216" s="156"/>
      <c r="C216" s="156"/>
      <c r="D216" s="157"/>
      <c r="E216" s="156"/>
      <c r="F216" s="157"/>
      <c r="G216" s="156"/>
      <c r="H216" s="156"/>
      <c r="I216" s="158"/>
      <c r="J216" s="158"/>
      <c r="K216" s="158"/>
      <c r="L216" s="158"/>
      <c r="M216" s="158"/>
      <c r="N216" s="158"/>
      <c r="O216" s="158"/>
      <c r="P216" s="158"/>
      <c r="Q216" s="158"/>
      <c r="R216" s="158"/>
      <c r="S216" s="158"/>
      <c r="T216" s="158"/>
      <c r="U216" s="158"/>
      <c r="V216" s="158"/>
      <c r="W216" s="158"/>
      <c r="X216" s="158"/>
      <c r="Y216" s="158"/>
      <c r="Z216" s="158"/>
    </row>
    <row r="217" spans="1:26" ht="14.25" customHeight="1" x14ac:dyDescent="0.25">
      <c r="A217" s="156"/>
      <c r="B217" s="156"/>
      <c r="C217" s="156"/>
      <c r="D217" s="157"/>
      <c r="E217" s="156"/>
      <c r="F217" s="157"/>
      <c r="G217" s="156"/>
      <c r="H217" s="156"/>
      <c r="I217" s="158"/>
      <c r="J217" s="158"/>
      <c r="K217" s="158"/>
      <c r="L217" s="158"/>
      <c r="M217" s="158"/>
      <c r="N217" s="158"/>
      <c r="O217" s="158"/>
      <c r="P217" s="158"/>
      <c r="Q217" s="158"/>
      <c r="R217" s="158"/>
      <c r="S217" s="158"/>
      <c r="T217" s="158"/>
      <c r="U217" s="158"/>
      <c r="V217" s="158"/>
      <c r="W217" s="158"/>
      <c r="X217" s="158"/>
      <c r="Y217" s="158"/>
      <c r="Z217" s="158"/>
    </row>
    <row r="218" spans="1:26" ht="14.25" customHeight="1" x14ac:dyDescent="0.25">
      <c r="A218" s="156"/>
      <c r="B218" s="156"/>
      <c r="C218" s="156"/>
      <c r="D218" s="157"/>
      <c r="E218" s="156"/>
      <c r="F218" s="157"/>
      <c r="G218" s="156"/>
      <c r="H218" s="156"/>
      <c r="I218" s="158"/>
      <c r="J218" s="158"/>
      <c r="K218" s="158"/>
      <c r="L218" s="158"/>
      <c r="M218" s="158"/>
      <c r="N218" s="158"/>
      <c r="O218" s="158"/>
      <c r="P218" s="158"/>
      <c r="Q218" s="158"/>
      <c r="R218" s="158"/>
      <c r="S218" s="158"/>
      <c r="T218" s="158"/>
      <c r="U218" s="158"/>
      <c r="V218" s="158"/>
      <c r="W218" s="158"/>
      <c r="X218" s="158"/>
      <c r="Y218" s="158"/>
      <c r="Z218" s="158"/>
    </row>
    <row r="219" spans="1:26" ht="14.25" customHeight="1" x14ac:dyDescent="0.25">
      <c r="A219" s="156"/>
      <c r="B219" s="156"/>
      <c r="C219" s="156"/>
      <c r="D219" s="157"/>
      <c r="E219" s="156"/>
      <c r="F219" s="157"/>
      <c r="G219" s="156"/>
      <c r="H219" s="156"/>
      <c r="I219" s="158"/>
      <c r="J219" s="158"/>
      <c r="K219" s="158"/>
      <c r="L219" s="158"/>
      <c r="M219" s="158"/>
      <c r="N219" s="158"/>
      <c r="O219" s="158"/>
      <c r="P219" s="158"/>
      <c r="Q219" s="158"/>
      <c r="R219" s="158"/>
      <c r="S219" s="158"/>
      <c r="T219" s="158"/>
      <c r="U219" s="158"/>
      <c r="V219" s="158"/>
      <c r="W219" s="158"/>
      <c r="X219" s="158"/>
      <c r="Y219" s="158"/>
      <c r="Z219" s="158"/>
    </row>
    <row r="220" spans="1:26" ht="14.25" customHeight="1" x14ac:dyDescent="0.25">
      <c r="A220" s="156"/>
      <c r="B220" s="156"/>
      <c r="C220" s="156"/>
      <c r="D220" s="157"/>
      <c r="E220" s="156"/>
      <c r="F220" s="157"/>
      <c r="G220" s="156"/>
      <c r="H220" s="156"/>
      <c r="I220" s="158"/>
      <c r="J220" s="158"/>
      <c r="K220" s="158"/>
      <c r="L220" s="158"/>
      <c r="M220" s="158"/>
      <c r="N220" s="158"/>
      <c r="O220" s="158"/>
      <c r="P220" s="158"/>
      <c r="Q220" s="158"/>
      <c r="R220" s="158"/>
      <c r="S220" s="158"/>
      <c r="T220" s="158"/>
      <c r="U220" s="158"/>
      <c r="V220" s="158"/>
      <c r="W220" s="158"/>
      <c r="X220" s="158"/>
      <c r="Y220" s="158"/>
      <c r="Z220" s="158"/>
    </row>
    <row r="221" spans="1:26" ht="14.25" customHeight="1" x14ac:dyDescent="0.25">
      <c r="A221" s="156"/>
      <c r="B221" s="156"/>
      <c r="C221" s="156"/>
      <c r="D221" s="157"/>
      <c r="E221" s="156"/>
      <c r="F221" s="157"/>
      <c r="G221" s="156"/>
      <c r="H221" s="156"/>
      <c r="I221" s="158"/>
      <c r="J221" s="158"/>
      <c r="K221" s="158"/>
      <c r="L221" s="158"/>
      <c r="M221" s="158"/>
      <c r="N221" s="158"/>
      <c r="O221" s="158"/>
      <c r="P221" s="158"/>
      <c r="Q221" s="158"/>
      <c r="R221" s="158"/>
      <c r="S221" s="158"/>
      <c r="T221" s="158"/>
      <c r="U221" s="158"/>
      <c r="V221" s="158"/>
      <c r="W221" s="158"/>
      <c r="X221" s="158"/>
      <c r="Y221" s="158"/>
      <c r="Z221" s="158"/>
    </row>
    <row r="222" spans="1:26" ht="14.25" customHeight="1" x14ac:dyDescent="0.25">
      <c r="A222" s="156"/>
      <c r="B222" s="156"/>
      <c r="C222" s="156"/>
      <c r="D222" s="157"/>
      <c r="E222" s="156"/>
      <c r="F222" s="157"/>
      <c r="G222" s="156"/>
      <c r="H222" s="156"/>
      <c r="I222" s="158"/>
      <c r="J222" s="158"/>
      <c r="K222" s="158"/>
      <c r="L222" s="158"/>
      <c r="M222" s="158"/>
      <c r="N222" s="158"/>
      <c r="O222" s="158"/>
      <c r="P222" s="158"/>
      <c r="Q222" s="158"/>
      <c r="R222" s="158"/>
      <c r="S222" s="158"/>
      <c r="T222" s="158"/>
      <c r="U222" s="158"/>
      <c r="V222" s="158"/>
      <c r="W222" s="158"/>
      <c r="X222" s="158"/>
      <c r="Y222" s="158"/>
      <c r="Z222" s="158"/>
    </row>
    <row r="223" spans="1:26" ht="14.25" customHeight="1" x14ac:dyDescent="0.25">
      <c r="A223" s="156"/>
      <c r="B223" s="156"/>
      <c r="C223" s="156"/>
      <c r="D223" s="157"/>
      <c r="E223" s="156"/>
      <c r="F223" s="157"/>
      <c r="G223" s="156"/>
      <c r="H223" s="156"/>
      <c r="I223" s="158"/>
      <c r="J223" s="158"/>
      <c r="K223" s="158"/>
      <c r="L223" s="158"/>
      <c r="M223" s="158"/>
      <c r="N223" s="158"/>
      <c r="O223" s="158"/>
      <c r="P223" s="158"/>
      <c r="Q223" s="158"/>
      <c r="R223" s="158"/>
      <c r="S223" s="158"/>
      <c r="T223" s="158"/>
      <c r="U223" s="158"/>
      <c r="V223" s="158"/>
      <c r="W223" s="158"/>
      <c r="X223" s="158"/>
      <c r="Y223" s="158"/>
      <c r="Z223" s="158"/>
    </row>
    <row r="224" spans="1:26" ht="14.25" customHeight="1" x14ac:dyDescent="0.25">
      <c r="A224" s="156"/>
      <c r="B224" s="156"/>
      <c r="C224" s="156"/>
      <c r="D224" s="157"/>
      <c r="E224" s="156"/>
      <c r="F224" s="157"/>
      <c r="G224" s="156"/>
      <c r="H224" s="156"/>
      <c r="I224" s="158"/>
      <c r="J224" s="158"/>
      <c r="K224" s="158"/>
      <c r="L224" s="158"/>
      <c r="M224" s="158"/>
      <c r="N224" s="158"/>
      <c r="O224" s="158"/>
      <c r="P224" s="158"/>
      <c r="Q224" s="158"/>
      <c r="R224" s="158"/>
      <c r="S224" s="158"/>
      <c r="T224" s="158"/>
      <c r="U224" s="158"/>
      <c r="V224" s="158"/>
      <c r="W224" s="158"/>
      <c r="X224" s="158"/>
      <c r="Y224" s="158"/>
      <c r="Z224" s="158"/>
    </row>
    <row r="225" spans="1:26" ht="14.25" customHeight="1" x14ac:dyDescent="0.25">
      <c r="A225" s="156"/>
      <c r="B225" s="156"/>
      <c r="C225" s="156"/>
      <c r="D225" s="157"/>
      <c r="E225" s="156"/>
      <c r="F225" s="157"/>
      <c r="G225" s="156"/>
      <c r="H225" s="156"/>
      <c r="I225" s="158"/>
      <c r="J225" s="158"/>
      <c r="K225" s="158"/>
      <c r="L225" s="158"/>
      <c r="M225" s="158"/>
      <c r="N225" s="158"/>
      <c r="O225" s="158"/>
      <c r="P225" s="158"/>
      <c r="Q225" s="158"/>
      <c r="R225" s="158"/>
      <c r="S225" s="158"/>
      <c r="T225" s="158"/>
      <c r="U225" s="158"/>
      <c r="V225" s="158"/>
      <c r="W225" s="158"/>
      <c r="X225" s="158"/>
      <c r="Y225" s="158"/>
      <c r="Z225" s="158"/>
    </row>
    <row r="226" spans="1:26" ht="14.25" customHeight="1" x14ac:dyDescent="0.25">
      <c r="A226" s="156"/>
      <c r="B226" s="156"/>
      <c r="C226" s="156"/>
      <c r="D226" s="157"/>
      <c r="E226" s="156"/>
      <c r="F226" s="157"/>
      <c r="G226" s="156"/>
      <c r="H226" s="156"/>
      <c r="I226" s="158"/>
      <c r="J226" s="158"/>
      <c r="K226" s="158"/>
      <c r="L226" s="158"/>
      <c r="M226" s="158"/>
      <c r="N226" s="158"/>
      <c r="O226" s="158"/>
      <c r="P226" s="158"/>
      <c r="Q226" s="158"/>
      <c r="R226" s="158"/>
      <c r="S226" s="158"/>
      <c r="T226" s="158"/>
      <c r="U226" s="158"/>
      <c r="V226" s="158"/>
      <c r="W226" s="158"/>
      <c r="X226" s="158"/>
      <c r="Y226" s="158"/>
      <c r="Z226" s="158"/>
    </row>
    <row r="227" spans="1:26" ht="14.25" customHeight="1" x14ac:dyDescent="0.25">
      <c r="A227" s="156"/>
      <c r="B227" s="156"/>
      <c r="C227" s="156"/>
      <c r="D227" s="157"/>
      <c r="E227" s="156"/>
      <c r="F227" s="157"/>
      <c r="G227" s="156"/>
      <c r="H227" s="156"/>
      <c r="I227" s="158"/>
      <c r="J227" s="158"/>
      <c r="K227" s="158"/>
      <c r="L227" s="158"/>
      <c r="M227" s="158"/>
      <c r="N227" s="158"/>
      <c r="O227" s="158"/>
      <c r="P227" s="158"/>
      <c r="Q227" s="158"/>
      <c r="R227" s="158"/>
      <c r="S227" s="158"/>
      <c r="T227" s="158"/>
      <c r="U227" s="158"/>
      <c r="V227" s="158"/>
      <c r="W227" s="158"/>
      <c r="X227" s="158"/>
      <c r="Y227" s="158"/>
      <c r="Z227" s="158"/>
    </row>
    <row r="228" spans="1:26" ht="14.25" customHeight="1" x14ac:dyDescent="0.25">
      <c r="A228" s="156"/>
      <c r="B228" s="156"/>
      <c r="C228" s="156"/>
      <c r="D228" s="157"/>
      <c r="E228" s="156"/>
      <c r="F228" s="157"/>
      <c r="G228" s="156"/>
      <c r="H228" s="156"/>
      <c r="I228" s="158"/>
      <c r="J228" s="158"/>
      <c r="K228" s="158"/>
      <c r="L228" s="158"/>
      <c r="M228" s="158"/>
      <c r="N228" s="158"/>
      <c r="O228" s="158"/>
      <c r="P228" s="158"/>
      <c r="Q228" s="158"/>
      <c r="R228" s="158"/>
      <c r="S228" s="158"/>
      <c r="T228" s="158"/>
      <c r="U228" s="158"/>
      <c r="V228" s="158"/>
      <c r="W228" s="158"/>
      <c r="X228" s="158"/>
      <c r="Y228" s="158"/>
      <c r="Z228" s="158"/>
    </row>
    <row r="229" spans="1:26" ht="14.25" customHeight="1" x14ac:dyDescent="0.25">
      <c r="A229" s="156"/>
      <c r="B229" s="156"/>
      <c r="C229" s="156"/>
      <c r="D229" s="157"/>
      <c r="E229" s="156"/>
      <c r="F229" s="157"/>
      <c r="G229" s="156"/>
      <c r="H229" s="156"/>
      <c r="I229" s="158"/>
      <c r="J229" s="158"/>
      <c r="K229" s="158"/>
      <c r="L229" s="158"/>
      <c r="M229" s="158"/>
      <c r="N229" s="158"/>
      <c r="O229" s="158"/>
      <c r="P229" s="158"/>
      <c r="Q229" s="158"/>
      <c r="R229" s="158"/>
      <c r="S229" s="158"/>
      <c r="T229" s="158"/>
      <c r="U229" s="158"/>
      <c r="V229" s="158"/>
      <c r="W229" s="158"/>
      <c r="X229" s="158"/>
      <c r="Y229" s="158"/>
      <c r="Z229" s="158"/>
    </row>
    <row r="230" spans="1:26" ht="14.25" customHeight="1" x14ac:dyDescent="0.25">
      <c r="A230" s="156"/>
      <c r="B230" s="156"/>
      <c r="C230" s="156"/>
      <c r="D230" s="157"/>
      <c r="E230" s="156"/>
      <c r="F230" s="157"/>
      <c r="G230" s="156"/>
      <c r="H230" s="156"/>
      <c r="I230" s="158"/>
      <c r="J230" s="158"/>
      <c r="K230" s="158"/>
      <c r="L230" s="158"/>
      <c r="M230" s="158"/>
      <c r="N230" s="158"/>
      <c r="O230" s="158"/>
      <c r="P230" s="158"/>
      <c r="Q230" s="158"/>
      <c r="R230" s="158"/>
      <c r="S230" s="158"/>
      <c r="T230" s="158"/>
      <c r="U230" s="158"/>
      <c r="V230" s="158"/>
      <c r="W230" s="158"/>
      <c r="X230" s="158"/>
      <c r="Y230" s="158"/>
      <c r="Z230" s="158"/>
    </row>
    <row r="231" spans="1:26" ht="14.25" customHeight="1" x14ac:dyDescent="0.25">
      <c r="A231" s="156"/>
      <c r="B231" s="156"/>
      <c r="C231" s="156"/>
      <c r="D231" s="157"/>
      <c r="E231" s="156"/>
      <c r="F231" s="157"/>
      <c r="G231" s="156"/>
      <c r="H231" s="156"/>
      <c r="I231" s="158"/>
      <c r="J231" s="158"/>
      <c r="K231" s="158"/>
      <c r="L231" s="158"/>
      <c r="M231" s="158"/>
      <c r="N231" s="158"/>
      <c r="O231" s="158"/>
      <c r="P231" s="158"/>
      <c r="Q231" s="158"/>
      <c r="R231" s="158"/>
      <c r="S231" s="158"/>
      <c r="T231" s="158"/>
      <c r="U231" s="158"/>
      <c r="V231" s="158"/>
      <c r="W231" s="158"/>
      <c r="X231" s="158"/>
      <c r="Y231" s="158"/>
      <c r="Z231" s="158"/>
    </row>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H2:J2"/>
    <mergeCell ref="H3:J3"/>
    <mergeCell ref="B5:J5"/>
    <mergeCell ref="B6:J6"/>
    <mergeCell ref="B7:J7"/>
    <mergeCell ref="B18:C18"/>
    <mergeCell ref="B21:D21"/>
    <mergeCell ref="E21:J21"/>
    <mergeCell ref="B29:C29"/>
    <mergeCell ref="B8:J8"/>
    <mergeCell ref="E10:J10"/>
    <mergeCell ref="B10:D1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Звіт</vt:lpstr>
      <vt:lpstr>Реєстр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BLIDA</dc:creator>
  <cp:lastModifiedBy>BLIDA</cp:lastModifiedBy>
  <cp:lastPrinted>2021-01-15T13:20:16Z</cp:lastPrinted>
  <dcterms:created xsi:type="dcterms:W3CDTF">2021-01-08T08:52:56Z</dcterms:created>
  <dcterms:modified xsi:type="dcterms:W3CDTF">2021-01-15T13:22:52Z</dcterms:modified>
</cp:coreProperties>
</file>