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анильчук\1\"/>
    </mc:Choice>
  </mc:AlternateContent>
  <bookViews>
    <workbookView xWindow="0" yWindow="0" windowWidth="20490" windowHeight="7755"/>
  </bookViews>
  <sheets>
    <sheet name="Звіт" sheetId="1" r:id="rId1"/>
    <sheet name="Реєстр" sheetId="2" r:id="rId2"/>
  </sheets>
  <definedNames>
    <definedName name="_xlnm._FilterDatabase" localSheetId="0" hidden="1">Звіт!$A$18:$T$18</definedName>
  </definedNames>
  <calcPr calcId="15251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46" i="1" l="1"/>
  <c r="P45" i="1"/>
  <c r="P37" i="1"/>
  <c r="P36" i="1"/>
  <c r="P34" i="1"/>
  <c r="P33" i="1"/>
  <c r="R33" i="1" s="1"/>
  <c r="S33" i="1" s="1"/>
  <c r="P32" i="1"/>
  <c r="P31" i="1"/>
  <c r="P30" i="1"/>
  <c r="P29" i="1" s="1"/>
  <c r="R34" i="1"/>
  <c r="M34" i="1"/>
  <c r="Q34" i="1"/>
  <c r="S34" i="1" s="1"/>
  <c r="M33" i="1"/>
  <c r="Q33" i="1" s="1"/>
  <c r="I29" i="2" l="1"/>
  <c r="F29" i="2"/>
  <c r="D29" i="2"/>
  <c r="I18" i="2"/>
  <c r="F18" i="2"/>
  <c r="D18" i="2"/>
  <c r="J81" i="1"/>
  <c r="G81" i="1"/>
  <c r="P80" i="1"/>
  <c r="R80" i="1" s="1"/>
  <c r="R81" i="1" s="1"/>
  <c r="M80" i="1"/>
  <c r="M81" i="1" s="1"/>
  <c r="J78" i="1"/>
  <c r="G78" i="1"/>
  <c r="P77" i="1"/>
  <c r="R77" i="1" s="1"/>
  <c r="M77" i="1"/>
  <c r="Q77" i="1" s="1"/>
  <c r="P76" i="1"/>
  <c r="M76" i="1"/>
  <c r="P73" i="1"/>
  <c r="M73" i="1"/>
  <c r="J73" i="1"/>
  <c r="G73" i="1"/>
  <c r="P72" i="1"/>
  <c r="M72" i="1"/>
  <c r="J72" i="1"/>
  <c r="G72" i="1"/>
  <c r="P71" i="1"/>
  <c r="P74" i="1" s="1"/>
  <c r="M71" i="1"/>
  <c r="J71" i="1"/>
  <c r="J74" i="1" s="1"/>
  <c r="G71" i="1"/>
  <c r="M69" i="1"/>
  <c r="P68" i="1"/>
  <c r="M68" i="1"/>
  <c r="J68" i="1"/>
  <c r="G68" i="1"/>
  <c r="Q68" i="1" s="1"/>
  <c r="P67" i="1"/>
  <c r="M67" i="1"/>
  <c r="J67" i="1"/>
  <c r="G67" i="1"/>
  <c r="Q67" i="1" s="1"/>
  <c r="P66" i="1"/>
  <c r="M66" i="1"/>
  <c r="J66" i="1"/>
  <c r="J69" i="1" s="1"/>
  <c r="G66" i="1"/>
  <c r="Q66" i="1" s="1"/>
  <c r="P63" i="1"/>
  <c r="M63" i="1"/>
  <c r="J63" i="1"/>
  <c r="G63" i="1"/>
  <c r="Q63" i="1" s="1"/>
  <c r="P62" i="1"/>
  <c r="M62" i="1"/>
  <c r="J62" i="1"/>
  <c r="G62" i="1"/>
  <c r="Q62" i="1" s="1"/>
  <c r="P61" i="1"/>
  <c r="P64" i="1" s="1"/>
  <c r="M61" i="1"/>
  <c r="M64" i="1" s="1"/>
  <c r="J61" i="1"/>
  <c r="G61" i="1"/>
  <c r="M59" i="1"/>
  <c r="P58" i="1"/>
  <c r="M58" i="1"/>
  <c r="J58" i="1"/>
  <c r="R58" i="1" s="1"/>
  <c r="G58" i="1"/>
  <c r="Q58" i="1" s="1"/>
  <c r="S58" i="1" s="1"/>
  <c r="P57" i="1"/>
  <c r="M57" i="1"/>
  <c r="J57" i="1"/>
  <c r="G57" i="1"/>
  <c r="Q57" i="1" s="1"/>
  <c r="P56" i="1"/>
  <c r="P59" i="1" s="1"/>
  <c r="M56" i="1"/>
  <c r="J56" i="1"/>
  <c r="R56" i="1" s="1"/>
  <c r="G56" i="1"/>
  <c r="Q56" i="1" s="1"/>
  <c r="P53" i="1"/>
  <c r="M53" i="1"/>
  <c r="J53" i="1"/>
  <c r="R53" i="1" s="1"/>
  <c r="G53" i="1"/>
  <c r="Q53" i="1" s="1"/>
  <c r="S53" i="1" s="1"/>
  <c r="P52" i="1"/>
  <c r="M52" i="1"/>
  <c r="J52" i="1"/>
  <c r="R52" i="1" s="1"/>
  <c r="G52" i="1"/>
  <c r="Q52" i="1" s="1"/>
  <c r="S52" i="1" s="1"/>
  <c r="P51" i="1"/>
  <c r="M51" i="1"/>
  <c r="J51" i="1"/>
  <c r="R51" i="1" s="1"/>
  <c r="G51" i="1"/>
  <c r="Q51" i="1" s="1"/>
  <c r="S51" i="1" s="1"/>
  <c r="P50" i="1"/>
  <c r="P54" i="1" s="1"/>
  <c r="M50" i="1"/>
  <c r="M54" i="1" s="1"/>
  <c r="J50" i="1"/>
  <c r="J54" i="1" s="1"/>
  <c r="G50" i="1"/>
  <c r="P47" i="1"/>
  <c r="P48" i="1" s="1"/>
  <c r="M47" i="1"/>
  <c r="J47" i="1"/>
  <c r="G47" i="1"/>
  <c r="M46" i="1"/>
  <c r="J46" i="1"/>
  <c r="R46" i="1" s="1"/>
  <c r="G46" i="1"/>
  <c r="M45" i="1"/>
  <c r="J45" i="1"/>
  <c r="R45" i="1" s="1"/>
  <c r="G45" i="1"/>
  <c r="M42" i="1"/>
  <c r="J42" i="1"/>
  <c r="R42" i="1" s="1"/>
  <c r="G42" i="1"/>
  <c r="P41" i="1"/>
  <c r="P43" i="1" s="1"/>
  <c r="M41" i="1"/>
  <c r="M43" i="1" s="1"/>
  <c r="J41" i="1"/>
  <c r="J43" i="1" s="1"/>
  <c r="G41" i="1"/>
  <c r="G43" i="1" s="1"/>
  <c r="P38" i="1"/>
  <c r="P35" i="1" s="1"/>
  <c r="M38" i="1"/>
  <c r="Q38" i="1" s="1"/>
  <c r="R37" i="1"/>
  <c r="M37" i="1"/>
  <c r="Q37" i="1" s="1"/>
  <c r="S37" i="1" s="1"/>
  <c r="M36" i="1"/>
  <c r="Q36" i="1" s="1"/>
  <c r="R32" i="1"/>
  <c r="M32" i="1"/>
  <c r="Q32" i="1" s="1"/>
  <c r="R31" i="1"/>
  <c r="M31" i="1"/>
  <c r="Q31" i="1" s="1"/>
  <c r="M30" i="1"/>
  <c r="P28" i="1"/>
  <c r="M28" i="1"/>
  <c r="J28" i="1"/>
  <c r="G28" i="1"/>
  <c r="Q28" i="1" s="1"/>
  <c r="P27" i="1"/>
  <c r="M27" i="1"/>
  <c r="J27" i="1"/>
  <c r="G27" i="1"/>
  <c r="Q27" i="1" s="1"/>
  <c r="P26" i="1"/>
  <c r="P25" i="1" s="1"/>
  <c r="M26" i="1"/>
  <c r="J26" i="1"/>
  <c r="G26" i="1"/>
  <c r="Q26" i="1" s="1"/>
  <c r="M25" i="1"/>
  <c r="P21" i="1"/>
  <c r="M21" i="1"/>
  <c r="J21" i="1"/>
  <c r="G21" i="1"/>
  <c r="R20" i="1"/>
  <c r="R21" i="1" s="1"/>
  <c r="Q20" i="1"/>
  <c r="M74" i="1" l="1"/>
  <c r="M48" i="1"/>
  <c r="J59" i="1"/>
  <c r="R38" i="1"/>
  <c r="S38" i="1" s="1"/>
  <c r="Q47" i="1"/>
  <c r="J48" i="1"/>
  <c r="J64" i="1"/>
  <c r="R63" i="1"/>
  <c r="S63" i="1" s="1"/>
  <c r="R68" i="1"/>
  <c r="Q71" i="1"/>
  <c r="Q73" i="1"/>
  <c r="Q30" i="1"/>
  <c r="Q29" i="1" s="1"/>
  <c r="M29" i="1"/>
  <c r="M39" i="1" s="1"/>
  <c r="R28" i="1"/>
  <c r="G48" i="1"/>
  <c r="R47" i="1"/>
  <c r="S47" i="1" s="1"/>
  <c r="G54" i="1"/>
  <c r="R72" i="1"/>
  <c r="R73" i="1"/>
  <c r="Q80" i="1"/>
  <c r="Q81" i="1" s="1"/>
  <c r="P78" i="1"/>
  <c r="R76" i="1"/>
  <c r="M78" i="1"/>
  <c r="Q72" i="1"/>
  <c r="S72" i="1" s="1"/>
  <c r="P69" i="1"/>
  <c r="R67" i="1"/>
  <c r="R61" i="1"/>
  <c r="Q61" i="1"/>
  <c r="Q45" i="1"/>
  <c r="Q42" i="1"/>
  <c r="S42" i="1" s="1"/>
  <c r="S28" i="1"/>
  <c r="J25" i="1"/>
  <c r="J39" i="1" s="1"/>
  <c r="J82" i="1" s="1"/>
  <c r="J84" i="1" s="1"/>
  <c r="S31" i="1"/>
  <c r="Q21" i="1"/>
  <c r="S20" i="1"/>
  <c r="S21" i="1" s="1"/>
  <c r="S71" i="1"/>
  <c r="Q25" i="1"/>
  <c r="R30" i="1"/>
  <c r="R29" i="1" s="1"/>
  <c r="Q35" i="1"/>
  <c r="S56" i="1"/>
  <c r="Q59" i="1"/>
  <c r="R26" i="1"/>
  <c r="S26" i="1" s="1"/>
  <c r="S32" i="1"/>
  <c r="M35" i="1"/>
  <c r="R41" i="1"/>
  <c r="R43" i="1" s="1"/>
  <c r="Q64" i="1"/>
  <c r="S77" i="1"/>
  <c r="P39" i="1"/>
  <c r="P82" i="1" s="1"/>
  <c r="P84" i="1" s="1"/>
  <c r="R36" i="1"/>
  <c r="R35" i="1" s="1"/>
  <c r="S45" i="1"/>
  <c r="Q69" i="1"/>
  <c r="S67" i="1"/>
  <c r="S68" i="1"/>
  <c r="R78" i="1"/>
  <c r="Q41" i="1"/>
  <c r="Q46" i="1"/>
  <c r="S46" i="1" s="1"/>
  <c r="R57" i="1"/>
  <c r="R59" i="1" s="1"/>
  <c r="R62" i="1"/>
  <c r="R64" i="1" s="1"/>
  <c r="G25" i="1"/>
  <c r="G39" i="1" s="1"/>
  <c r="Q50" i="1"/>
  <c r="G59" i="1"/>
  <c r="G64" i="1"/>
  <c r="R66" i="1"/>
  <c r="R69" i="1" s="1"/>
  <c r="G69" i="1"/>
  <c r="R71" i="1"/>
  <c r="R74" i="1" s="1"/>
  <c r="G74" i="1"/>
  <c r="S80" i="1"/>
  <c r="S81" i="1" s="1"/>
  <c r="P81" i="1"/>
  <c r="R27" i="1"/>
  <c r="S27" i="1" s="1"/>
  <c r="R50" i="1"/>
  <c r="R54" i="1" s="1"/>
  <c r="Q76" i="1"/>
  <c r="S66" i="1" l="1"/>
  <c r="S61" i="1"/>
  <c r="R48" i="1"/>
  <c r="M82" i="1"/>
  <c r="M84" i="1" s="1"/>
  <c r="S57" i="1"/>
  <c r="S62" i="1"/>
  <c r="S73" i="1"/>
  <c r="S74" i="1" s="1"/>
  <c r="Q74" i="1"/>
  <c r="Q82" i="1" s="1"/>
  <c r="Q39" i="1"/>
  <c r="S25" i="1"/>
  <c r="S69" i="1"/>
  <c r="Q48" i="1"/>
  <c r="S64" i="1"/>
  <c r="S59" i="1"/>
  <c r="S30" i="1"/>
  <c r="S29" i="1" s="1"/>
  <c r="S36" i="1"/>
  <c r="S35" i="1" s="1"/>
  <c r="Q54" i="1"/>
  <c r="S50" i="1"/>
  <c r="S54" i="1" s="1"/>
  <c r="S76" i="1"/>
  <c r="S78" i="1" s="1"/>
  <c r="Q78" i="1"/>
  <c r="G82" i="1"/>
  <c r="G84" i="1" s="1"/>
  <c r="Q43" i="1"/>
  <c r="S41" i="1"/>
  <c r="S43" i="1" s="1"/>
  <c r="S48" i="1"/>
  <c r="R25" i="1"/>
  <c r="R39" i="1" s="1"/>
  <c r="R82" i="1" s="1"/>
  <c r="R84" i="1" s="1"/>
  <c r="S39" i="1" l="1"/>
  <c r="S82" i="1" s="1"/>
  <c r="S84" i="1" s="1"/>
  <c r="Q84" i="1"/>
</calcChain>
</file>

<file path=xl/sharedStrings.xml><?xml version="1.0" encoding="utf-8"?>
<sst xmlns="http://schemas.openxmlformats.org/spreadsheetml/2006/main" count="285" uniqueCount="169">
  <si>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</si>
  <si>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</si>
  <si>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</si>
  <si>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</si>
  <si>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</si>
  <si>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</si>
  <si>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</si>
  <si>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</si>
  <si>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</si>
  <si>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</si>
  <si>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</si>
  <si>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</si>
  <si>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</si>
  <si>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</si>
  <si>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</si>
  <si>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</si>
  <si>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</si>
  <si>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</si>
  <si>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</si>
  <si>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</si>
  <si>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</si>
  <si>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</si>
  <si>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</si>
  <si>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</si>
  <si>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</si>
  <si>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</si>
  <si>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</si>
  <si>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</si>
  <si>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</si>
  <si>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</si>
  <si>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</si>
  <si>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</si>
  <si>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</si>
  <si>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</si>
  <si>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</si>
  <si>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</si>
  <si>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</si>
  <si>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</si>
  <si>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</si>
  <si>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</si>
  <si>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</si>
  <si>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</si>
  <si>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</si>
  <si>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</si>
  <si>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</si>
  <si>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</si>
  <si>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</si>
  <si>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</si>
  <si>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</si>
  <si>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</si>
  <si>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</si>
  <si>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</si>
  <si>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</si>
  <si>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</si>
  <si>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</si>
  <si>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</si>
  <si>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</si>
  <si>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</si>
  <si>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</si>
  <si>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</si>
  <si>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</si>
  <si>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</si>
  <si>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</si>
  <si>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</si>
  <si>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</si>
  <si>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</si>
  <si>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</si>
  <si>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</si>
  <si>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</si>
  <si>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</si>
  <si>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</si>
  <si>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</si>
  <si>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</si>
  <si>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</si>
  <si>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</si>
  <si>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</si>
  <si>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</si>
  <si>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</si>
  <si>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</si>
  <si>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</si>
  <si>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</si>
  <si>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</si>
  <si>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</si>
  <si>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</si>
  <si>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</si>
  <si>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</si>
  <si>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</si>
  <si>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</si>
  <si>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</si>
  <si>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</si>
  <si>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</si>
  <si>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</si>
  <si>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</si>
  <si>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</si>
  <si>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</si>
  <si>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</si>
  <si>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</si>
  <si>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</si>
  <si>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</si>
  <si>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</si>
  <si>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</si>
  <si>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</si>
  <si>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</si>
  <si>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</si>
  <si>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</si>
  <si>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</si>
  <si>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</si>
  <si>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</si>
  <si>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</si>
  <si>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</si>
  <si>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</si>
  <si>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</si>
  <si>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</si>
  <si>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</si>
  <si>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</si>
  <si>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</si>
  <si>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</si>
  <si>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</si>
  <si>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</si>
  <si>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</si>
  <si>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</si>
  <si>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</si>
  <si>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</si>
  <si>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</si>
  <si>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</si>
  <si>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</si>
  <si>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</si>
  <si>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</si>
  <si>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</si>
  <si>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</si>
  <si>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</si>
  <si>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</si>
  <si>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</si>
  <si>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</si>
  <si>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</si>
  <si>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</si>
  <si>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</si>
  <si>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</si>
  <si>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</si>
  <si>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</si>
  <si>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</si>
  <si>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</si>
  <si>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</si>
  <si>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</si>
  <si>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</si>
  <si>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</si>
  <si>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</si>
  <si>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</si>
  <si>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</si>
  <si>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Додаток № 4</t>
  </si>
  <si>
    <t>Повна назва організації Грантоотримувача: Громадська організація «Волинська фундація»</t>
  </si>
  <si>
    <t>1.2.4</t>
  </si>
  <si>
    <t>1.2.5</t>
  </si>
  <si>
    <t xml:space="preserve">Данильчук Павло Петрович, стратегічне планування, організація та масштабування основних проєктів організації </t>
  </si>
  <si>
    <t xml:space="preserve"> Куркова Віра Володимирівна, організація грантової роботи, надання фінансових консультацій</t>
  </si>
  <si>
    <t>Грищук Юлія Богданіва, послуги комунікації зі ЗМІ, інформаційна робота</t>
  </si>
  <si>
    <t>Плотнікова Марина Володимирівна, послуги з організаційного розвитку, налагодження співпраці з іншими інституціями та організаціями у сфері культури</t>
  </si>
  <si>
    <t>Тьохта Ангеліна Іванівна, залучення потенційних спонсорів та партнерів, фандрейзінг</t>
  </si>
  <si>
    <t>Бугачук Антон Павлович, спеціалізована діяльність з дизайну</t>
  </si>
  <si>
    <t>Іванків Ольга Ярославівна, бухгалтерські послуги</t>
  </si>
  <si>
    <t>м.Луцьк, вул.Шевченка, 2. 64 кв.м.</t>
  </si>
  <si>
    <t>днів</t>
  </si>
  <si>
    <t>м.Луцьк, м. Луцьк, вул. Залізнична, будинок 9</t>
  </si>
  <si>
    <t>Канцелярські матеріали</t>
  </si>
  <si>
    <t>Зйомки та монтаж відео-роликів про діяльність організації</t>
  </si>
  <si>
    <t>Зйомки та трансляція онлайн проєкту "Файна гутірка"</t>
  </si>
  <si>
    <t>Голови правління організації</t>
  </si>
  <si>
    <t>Данильчук Анна Леонардівна</t>
  </si>
  <si>
    <t>№ 3INST81-05109 від "05" листопада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</si>
</sst>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0" borderId="81" xfId="0" applyNumberFormat="1" applyFont="1" applyBorder="1" applyAlignment="1">
      <alignment horizontal="center" vertical="top" wrapText="1"/>
    </xf>
    <xf numFmtId="166" fontId="4" fillId="5" borderId="66" xfId="0" applyNumberFormat="1" applyFont="1" applyFill="1" applyBorder="1" applyAlignment="1">
      <alignment vertical="center" wrapText="1"/>
    </xf>
    <xf numFmtId="166" fontId="4" fillId="0" borderId="83" xfId="0" applyNumberFormat="1" applyFont="1" applyBorder="1" applyAlignment="1">
      <alignment vertical="top" wrapText="1"/>
    </xf>
    <xf numFmtId="166" fontId="4" fillId="0" borderId="84" xfId="0" applyNumberFormat="1" applyFont="1" applyBorder="1" applyAlignment="1">
      <alignment vertical="top" wrapText="1"/>
    </xf>
    <xf numFmtId="166" fontId="4" fillId="0" borderId="85" xfId="0" applyNumberFormat="1" applyFont="1" applyBorder="1" applyAlignment="1">
      <alignment vertical="top" wrapText="1"/>
    </xf>
    <xf numFmtId="166" fontId="4" fillId="5" borderId="82" xfId="0" applyNumberFormat="1" applyFont="1" applyFill="1" applyBorder="1" applyAlignment="1">
      <alignment vertical="center" wrapText="1"/>
    </xf>
    <xf numFmtId="49" fontId="4" fillId="5" borderId="82" xfId="0" applyNumberFormat="1" applyFont="1" applyFill="1" applyBorder="1" applyAlignment="1">
      <alignment horizontal="center" vertical="center" wrapText="1"/>
    </xf>
    <xf numFmtId="3" fontId="4" fillId="5" borderId="88" xfId="0" applyNumberFormat="1" applyFont="1" applyFill="1" applyBorder="1" applyAlignment="1">
      <alignment horizontal="center" vertical="center" wrapText="1"/>
    </xf>
    <xf numFmtId="4" fontId="4" fillId="5" borderId="88" xfId="0" applyNumberFormat="1" applyFont="1" applyFill="1" applyBorder="1" applyAlignment="1">
      <alignment horizontal="center" vertical="center" wrapText="1"/>
    </xf>
    <xf numFmtId="4" fontId="4" fillId="5" borderId="89" xfId="0" applyNumberFormat="1" applyFont="1" applyFill="1" applyBorder="1" applyAlignment="1">
      <alignment horizontal="right" vertical="center" wrapText="1"/>
    </xf>
    <xf numFmtId="0" fontId="4" fillId="5" borderId="90" xfId="0" applyFont="1" applyFill="1" applyBorder="1" applyAlignment="1">
      <alignment vertical="center" wrapText="1"/>
    </xf>
    <xf numFmtId="0" fontId="4" fillId="5" borderId="68" xfId="0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4" fontId="5" fillId="0" borderId="86" xfId="0" applyNumberFormat="1" applyFont="1" applyBorder="1" applyAlignment="1">
      <alignment horizontal="right" vertical="top" wrapText="1"/>
    </xf>
    <xf numFmtId="4" fontId="5" fillId="0" borderId="87" xfId="0" applyNumberFormat="1" applyFont="1" applyBorder="1" applyAlignment="1">
      <alignment horizontal="right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3" fontId="5" fillId="0" borderId="91" xfId="0" applyNumberFormat="1" applyFont="1" applyBorder="1" applyAlignment="1">
      <alignment horizontal="center" vertical="top" wrapText="1"/>
    </xf>
    <xf numFmtId="4" fontId="5" fillId="0" borderId="92" xfId="0" applyNumberFormat="1" applyFont="1" applyBorder="1" applyAlignment="1">
      <alignment horizontal="center" vertical="top" wrapText="1"/>
    </xf>
    <xf numFmtId="4" fontId="5" fillId="0" borderId="93" xfId="0" applyNumberFormat="1" applyFont="1" applyBorder="1" applyAlignment="1">
      <alignment horizontal="right" vertical="top" wrapText="1"/>
    </xf>
    <xf numFmtId="3" fontId="5" fillId="0" borderId="94" xfId="0" applyNumberFormat="1" applyFont="1" applyBorder="1" applyAlignment="1">
      <alignment horizontal="center" vertical="top" wrapText="1"/>
    </xf>
    <xf numFmtId="4" fontId="5" fillId="0" borderId="95" xfId="0" applyNumberFormat="1" applyFont="1" applyBorder="1" applyAlignment="1">
      <alignment horizontal="right" vertical="top" wrapText="1"/>
    </xf>
    <xf numFmtId="3" fontId="5" fillId="0" borderId="96" xfId="0" applyNumberFormat="1" applyFont="1" applyBorder="1" applyAlignment="1">
      <alignment horizontal="center" vertical="top" wrapText="1"/>
    </xf>
    <xf numFmtId="4" fontId="5" fillId="0" borderId="71" xfId="0" applyNumberFormat="1" applyFont="1" applyBorder="1" applyAlignment="1">
      <alignment horizontal="center" vertical="top" wrapText="1"/>
    </xf>
    <xf numFmtId="4" fontId="5" fillId="0" borderId="97" xfId="0" applyNumberFormat="1" applyFont="1" applyBorder="1" applyAlignment="1">
      <alignment horizontal="right" vertical="top" wrapText="1"/>
    </xf>
    <xf numFmtId="3" fontId="5" fillId="0" borderId="98" xfId="0" applyNumberFormat="1" applyFont="1" applyBorder="1" applyAlignment="1">
      <alignment horizontal="center" vertical="top" wrapText="1"/>
    </xf>
    <xf numFmtId="4" fontId="5" fillId="0" borderId="99" xfId="0" applyNumberFormat="1" applyFont="1" applyBorder="1" applyAlignment="1">
      <alignment horizontal="right" vertical="top" wrapText="1"/>
    </xf>
    <xf numFmtId="3" fontId="5" fillId="0" borderId="100" xfId="0" applyNumberFormat="1" applyFont="1" applyBorder="1" applyAlignment="1">
      <alignment horizontal="center" vertical="top" wrapText="1"/>
    </xf>
    <xf numFmtId="4" fontId="5" fillId="0" borderId="101" xfId="0" applyNumberFormat="1" applyFont="1" applyBorder="1" applyAlignment="1">
      <alignment horizontal="center" vertical="top" wrapText="1"/>
    </xf>
    <xf numFmtId="4" fontId="5" fillId="0" borderId="102" xfId="0" applyNumberFormat="1" applyFont="1" applyBorder="1" applyAlignment="1">
      <alignment horizontal="right" vertical="top" wrapText="1"/>
    </xf>
    <xf numFmtId="166" fontId="25" fillId="0" borderId="107" xfId="0" applyNumberFormat="1" applyFont="1" applyBorder="1" applyAlignment="1">
      <alignment vertical="top" wrapText="1"/>
    </xf>
    <xf numFmtId="166" fontId="25" fillId="0" borderId="108" xfId="0" applyNumberFormat="1" applyFont="1" applyBorder="1" applyAlignment="1">
      <alignment vertical="top" wrapText="1"/>
    </xf>
    <xf numFmtId="49" fontId="4" fillId="0" borderId="109" xfId="0" applyNumberFormat="1" applyFont="1" applyBorder="1" applyAlignment="1">
      <alignment horizontal="center" vertical="top" wrapText="1"/>
    </xf>
    <xf numFmtId="49" fontId="4" fillId="0" borderId="110" xfId="0" applyNumberFormat="1" applyFont="1" applyBorder="1" applyAlignment="1">
      <alignment horizontal="center" vertical="top" wrapText="1"/>
    </xf>
    <xf numFmtId="49" fontId="4" fillId="0" borderId="111" xfId="0" applyNumberFormat="1" applyFont="1" applyBorder="1" applyAlignment="1">
      <alignment horizontal="center" vertical="top" wrapText="1"/>
    </xf>
    <xf numFmtId="166" fontId="4" fillId="5" borderId="112" xfId="0" applyNumberFormat="1" applyFont="1" applyFill="1" applyBorder="1" applyAlignment="1">
      <alignment vertical="center" wrapText="1"/>
    </xf>
    <xf numFmtId="166" fontId="25" fillId="0" borderId="118" xfId="0" applyNumberFormat="1" applyFont="1" applyBorder="1" applyAlignment="1">
      <alignment vertical="top" wrapText="1"/>
    </xf>
    <xf numFmtId="166" fontId="25" fillId="0" borderId="119" xfId="0" applyNumberFormat="1" applyFont="1" applyBorder="1" applyAlignment="1">
      <alignment vertical="top" wrapText="1"/>
    </xf>
    <xf numFmtId="166" fontId="25" fillId="0" borderId="120" xfId="0" applyNumberFormat="1" applyFont="1" applyBorder="1" applyAlignment="1">
      <alignment vertical="top" wrapText="1"/>
    </xf>
    <xf numFmtId="166" fontId="4" fillId="5" borderId="67" xfId="0" applyNumberFormat="1" applyFont="1" applyFill="1" applyBorder="1" applyAlignment="1">
      <alignment horizontal="center" vertical="center" wrapText="1"/>
    </xf>
    <xf numFmtId="166" fontId="4" fillId="5" borderId="112" xfId="0" applyNumberFormat="1" applyFont="1" applyFill="1" applyBorder="1" applyAlignment="1">
      <alignment horizontal="center" vertical="center" wrapText="1"/>
    </xf>
    <xf numFmtId="166" fontId="5" fillId="0" borderId="113" xfId="0" applyNumberFormat="1" applyFont="1" applyBorder="1" applyAlignment="1">
      <alignment horizontal="center" vertical="top" wrapText="1"/>
    </xf>
    <xf numFmtId="166" fontId="5" fillId="0" borderId="86" xfId="0" applyNumberFormat="1" applyFont="1" applyBorder="1" applyAlignment="1">
      <alignment horizontal="center" vertical="top" wrapText="1"/>
    </xf>
    <xf numFmtId="166" fontId="5" fillId="0" borderId="87" xfId="0" applyNumberFormat="1" applyFont="1" applyBorder="1" applyAlignment="1">
      <alignment horizontal="center" vertical="top" wrapText="1"/>
    </xf>
    <xf numFmtId="4" fontId="5" fillId="0" borderId="109" xfId="0" applyNumberFormat="1" applyFont="1" applyBorder="1" applyAlignment="1">
      <alignment horizontal="right" vertical="top" wrapText="1"/>
    </xf>
    <xf numFmtId="4" fontId="5" fillId="0" borderId="121" xfId="0" applyNumberFormat="1" applyFont="1" applyBorder="1" applyAlignment="1">
      <alignment horizontal="right" vertical="top" wrapText="1"/>
    </xf>
    <xf numFmtId="4" fontId="5" fillId="0" borderId="105" xfId="0" applyNumberFormat="1" applyFont="1" applyBorder="1" applyAlignment="1">
      <alignment horizontal="right" vertical="top" wrapText="1"/>
    </xf>
    <xf numFmtId="0" fontId="5" fillId="0" borderId="122" xfId="0" applyFont="1" applyBorder="1" applyAlignment="1">
      <alignment vertical="top" wrapText="1"/>
    </xf>
    <xf numFmtId="0" fontId="5" fillId="0" borderId="123" xfId="0" applyFont="1" applyBorder="1" applyAlignment="1">
      <alignment vertical="top" wrapText="1"/>
    </xf>
    <xf numFmtId="0" fontId="5" fillId="0" borderId="106" xfId="0" applyFont="1" applyBorder="1" applyAlignment="1">
      <alignment vertical="top" wrapText="1"/>
    </xf>
    <xf numFmtId="0" fontId="5" fillId="0" borderId="124" xfId="0" applyFont="1" applyBorder="1" applyAlignment="1">
      <alignment vertical="top" wrapText="1"/>
    </xf>
    <xf numFmtId="0" fontId="5" fillId="0" borderId="125" xfId="0" applyFont="1" applyBorder="1" applyAlignment="1">
      <alignment vertical="top" wrapText="1"/>
    </xf>
    <xf numFmtId="4" fontId="4" fillId="5" borderId="126" xfId="0" applyNumberFormat="1" applyFont="1" applyFill="1" applyBorder="1" applyAlignment="1">
      <alignment horizontal="right" vertical="center" wrapText="1"/>
    </xf>
    <xf numFmtId="4" fontId="5" fillId="0" borderId="119" xfId="0" applyNumberFormat="1" applyFont="1" applyBorder="1" applyAlignment="1">
      <alignment horizontal="right" vertical="top" wrapText="1"/>
    </xf>
    <xf numFmtId="4" fontId="5" fillId="0" borderId="120" xfId="0" applyNumberFormat="1" applyFont="1" applyBorder="1" applyAlignment="1">
      <alignment horizontal="right" vertical="top" wrapText="1"/>
    </xf>
    <xf numFmtId="4" fontId="5" fillId="0" borderId="113" xfId="0" applyNumberFormat="1" applyFont="1" applyBorder="1" applyAlignment="1">
      <alignment horizontal="right" vertical="top" wrapText="1"/>
    </xf>
    <xf numFmtId="4" fontId="5" fillId="0" borderId="44" xfId="0" applyNumberFormat="1" applyFont="1" applyBorder="1" applyAlignment="1">
      <alignment horizontal="center" vertical="top" wrapText="1"/>
    </xf>
    <xf numFmtId="167" fontId="25" fillId="0" borderId="62" xfId="0" applyNumberFormat="1" applyFont="1" applyBorder="1" applyAlignment="1">
      <alignment vertical="top" wrapText="1"/>
    </xf>
    <xf numFmtId="0" fontId="25" fillId="0" borderId="70" xfId="0" applyFont="1" applyBorder="1" applyAlignment="1">
      <alignment wrapText="1"/>
    </xf>
    <xf numFmtId="0" fontId="25" fillId="0" borderId="0" xfId="0" applyFont="1" applyAlignment="1">
      <alignment wrapText="1"/>
    </xf>
    <xf numFmtId="3" fontId="25" fillId="0" borderId="70" xfId="0" applyNumberFormat="1" applyFont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103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5" fillId="0" borderId="112" xfId="0" applyNumberFormat="1" applyFont="1" applyBorder="1" applyAlignment="1">
      <alignment horizontal="center" vertical="center" wrapText="1"/>
    </xf>
    <xf numFmtId="3" fontId="5" fillId="0" borderId="115" xfId="0" applyNumberFormat="1" applyFont="1" applyBorder="1" applyAlignment="1">
      <alignment horizontal="center" vertical="center" wrapText="1"/>
    </xf>
    <xf numFmtId="3" fontId="5" fillId="0" borderId="116" xfId="0" applyNumberFormat="1" applyFont="1" applyBorder="1" applyAlignment="1">
      <alignment horizontal="center" vertical="center" wrapText="1"/>
    </xf>
    <xf numFmtId="3" fontId="5" fillId="0" borderId="67" xfId="0" applyNumberFormat="1" applyFont="1" applyBorder="1" applyAlignment="1">
      <alignment horizontal="center" vertical="center" wrapText="1"/>
    </xf>
    <xf numFmtId="3" fontId="5" fillId="0" borderId="117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14" xfId="0" applyNumberFormat="1" applyFont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3" fontId="25" fillId="0" borderId="70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1" fillId="7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1"/>
  <sheetViews>
    <sheetView tabSelected="1" topLeftCell="A43" zoomScale="70" zoomScaleNormal="70" workbookViewId="0">
      <selection activeCell="A50" sqref="A50:XFD52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149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168</v>
      </c>
      <c r="Q4" s="292"/>
      <c r="R4" s="292"/>
      <c r="S4" s="29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.75" customHeight="1" x14ac:dyDescent="0.2">
      <c r="A11" s="243" t="s">
        <v>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5.75" customHeight="1" x14ac:dyDescent="0.2">
      <c r="A12" s="243" t="s">
        <v>2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6"/>
      <c r="B13" s="6"/>
      <c r="C13" s="6"/>
      <c r="D13" s="6"/>
      <c r="E13" s="8"/>
      <c r="F13" s="6"/>
      <c r="G13" s="6"/>
      <c r="H13" s="8"/>
      <c r="I13" s="6"/>
      <c r="J13" s="6"/>
      <c r="K13" s="8"/>
      <c r="L13" s="6"/>
      <c r="M13" s="6"/>
      <c r="N13" s="8"/>
      <c r="O13" s="6"/>
      <c r="P13" s="6"/>
      <c r="Q13" s="6"/>
      <c r="R13" s="6"/>
      <c r="S13" s="6"/>
      <c r="T13" s="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245" t="s">
        <v>150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9"/>
      <c r="B15" s="10"/>
      <c r="C15" s="11"/>
      <c r="D15" s="12"/>
      <c r="E15" s="13"/>
      <c r="F15" s="12"/>
      <c r="G15" s="12"/>
      <c r="H15" s="13"/>
      <c r="I15" s="12"/>
      <c r="J15" s="12"/>
      <c r="K15" s="13"/>
      <c r="L15" s="12"/>
      <c r="M15" s="12"/>
      <c r="N15" s="13"/>
      <c r="O15" s="12"/>
      <c r="P15" s="12"/>
      <c r="Q15" s="12"/>
      <c r="R15" s="12"/>
      <c r="S15" s="12"/>
      <c r="T15" s="1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71.25" customHeight="1" x14ac:dyDescent="0.25">
      <c r="A16" s="246" t="s">
        <v>3</v>
      </c>
      <c r="B16" s="248" t="s">
        <v>4</v>
      </c>
      <c r="C16" s="248" t="s">
        <v>5</v>
      </c>
      <c r="D16" s="250" t="s">
        <v>6</v>
      </c>
      <c r="E16" s="237" t="s">
        <v>7</v>
      </c>
      <c r="F16" s="238"/>
      <c r="G16" s="239"/>
      <c r="H16" s="237" t="s">
        <v>8</v>
      </c>
      <c r="I16" s="238"/>
      <c r="J16" s="239"/>
      <c r="K16" s="237" t="s">
        <v>9</v>
      </c>
      <c r="L16" s="238"/>
      <c r="M16" s="239"/>
      <c r="N16" s="237" t="s">
        <v>10</v>
      </c>
      <c r="O16" s="238"/>
      <c r="P16" s="239"/>
      <c r="Q16" s="240" t="s">
        <v>11</v>
      </c>
      <c r="R16" s="238"/>
      <c r="S16" s="239"/>
      <c r="T16" s="241" t="s">
        <v>12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ht="41.25" customHeight="1" x14ac:dyDescent="0.25">
      <c r="A17" s="247"/>
      <c r="B17" s="249"/>
      <c r="C17" s="249"/>
      <c r="D17" s="251"/>
      <c r="E17" s="16" t="s">
        <v>13</v>
      </c>
      <c r="F17" s="17" t="s">
        <v>14</v>
      </c>
      <c r="G17" s="18" t="s">
        <v>15</v>
      </c>
      <c r="H17" s="16" t="s">
        <v>13</v>
      </c>
      <c r="I17" s="17" t="s">
        <v>14</v>
      </c>
      <c r="J17" s="18" t="s">
        <v>16</v>
      </c>
      <c r="K17" s="16" t="s">
        <v>13</v>
      </c>
      <c r="L17" s="17" t="s">
        <v>14</v>
      </c>
      <c r="M17" s="18" t="s">
        <v>17</v>
      </c>
      <c r="N17" s="16" t="s">
        <v>13</v>
      </c>
      <c r="O17" s="17" t="s">
        <v>14</v>
      </c>
      <c r="P17" s="18" t="s">
        <v>18</v>
      </c>
      <c r="Q17" s="18" t="s">
        <v>19</v>
      </c>
      <c r="R17" s="18" t="s">
        <v>20</v>
      </c>
      <c r="S17" s="18" t="s">
        <v>21</v>
      </c>
      <c r="T17" s="24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19" t="s">
        <v>22</v>
      </c>
      <c r="B18" s="20">
        <v>1</v>
      </c>
      <c r="C18" s="20">
        <v>2</v>
      </c>
      <c r="D18" s="21">
        <v>3</v>
      </c>
      <c r="E18" s="22">
        <v>4</v>
      </c>
      <c r="F18" s="23">
        <v>5</v>
      </c>
      <c r="G18" s="21">
        <v>6</v>
      </c>
      <c r="H18" s="22">
        <v>5</v>
      </c>
      <c r="I18" s="23">
        <v>6</v>
      </c>
      <c r="J18" s="21">
        <v>7</v>
      </c>
      <c r="K18" s="22">
        <v>8</v>
      </c>
      <c r="L18" s="23">
        <v>9</v>
      </c>
      <c r="M18" s="21">
        <v>10</v>
      </c>
      <c r="N18" s="22">
        <v>11</v>
      </c>
      <c r="O18" s="23">
        <v>12</v>
      </c>
      <c r="P18" s="21">
        <v>13</v>
      </c>
      <c r="Q18" s="21">
        <v>14</v>
      </c>
      <c r="R18" s="21">
        <v>15</v>
      </c>
      <c r="S18" s="21">
        <v>16</v>
      </c>
      <c r="T18" s="24">
        <v>11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9.5" customHeight="1" x14ac:dyDescent="0.2">
      <c r="A19" s="25" t="s">
        <v>23</v>
      </c>
      <c r="B19" s="26" t="s">
        <v>24</v>
      </c>
      <c r="C19" s="27" t="s">
        <v>25</v>
      </c>
      <c r="D19" s="28"/>
      <c r="E19" s="29"/>
      <c r="F19" s="30"/>
      <c r="G19" s="31"/>
      <c r="H19" s="29"/>
      <c r="I19" s="30"/>
      <c r="J19" s="31"/>
      <c r="K19" s="29"/>
      <c r="L19" s="30"/>
      <c r="M19" s="31"/>
      <c r="N19" s="29"/>
      <c r="O19" s="30"/>
      <c r="P19" s="31"/>
      <c r="Q19" s="31"/>
      <c r="R19" s="31"/>
      <c r="S19" s="31"/>
      <c r="T19" s="3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38" ht="30" customHeight="1" x14ac:dyDescent="0.2">
      <c r="A20" s="34" t="s">
        <v>26</v>
      </c>
      <c r="B20" s="35" t="s">
        <v>27</v>
      </c>
      <c r="C20" s="36" t="s">
        <v>28</v>
      </c>
      <c r="D20" s="37" t="s">
        <v>29</v>
      </c>
      <c r="E20" s="38"/>
      <c r="F20" s="39"/>
      <c r="G20" s="40">
        <v>0</v>
      </c>
      <c r="H20" s="38"/>
      <c r="I20" s="39"/>
      <c r="J20" s="40">
        <v>0</v>
      </c>
      <c r="K20" s="38"/>
      <c r="L20" s="39"/>
      <c r="M20" s="40">
        <v>534142.68000000005</v>
      </c>
      <c r="N20" s="38"/>
      <c r="O20" s="39"/>
      <c r="P20" s="40">
        <v>0</v>
      </c>
      <c r="Q20" s="40">
        <f>G20+M20</f>
        <v>534142.68000000005</v>
      </c>
      <c r="R20" s="40">
        <f>J20+P20</f>
        <v>0</v>
      </c>
      <c r="S20" s="40">
        <f>Q20-R20</f>
        <v>534142.68000000005</v>
      </c>
      <c r="T20" s="4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9.5" customHeight="1" x14ac:dyDescent="0.2">
      <c r="A21" s="42" t="s">
        <v>30</v>
      </c>
      <c r="B21" s="43"/>
      <c r="C21" s="44"/>
      <c r="D21" s="45"/>
      <c r="E21" s="46"/>
      <c r="F21" s="47"/>
      <c r="G21" s="48">
        <f>SUM(G20)</f>
        <v>0</v>
      </c>
      <c r="H21" s="46"/>
      <c r="I21" s="47"/>
      <c r="J21" s="48">
        <f>SUM(J20)</f>
        <v>0</v>
      </c>
      <c r="K21" s="46"/>
      <c r="L21" s="47"/>
      <c r="M21" s="48">
        <f>SUM(M20)</f>
        <v>534142.68000000005</v>
      </c>
      <c r="N21" s="46"/>
      <c r="O21" s="47"/>
      <c r="P21" s="48">
        <f t="shared" ref="P21:S21" si="0">SUM(P20)</f>
        <v>0</v>
      </c>
      <c r="Q21" s="48">
        <f t="shared" si="0"/>
        <v>534142.68000000005</v>
      </c>
      <c r="R21" s="48">
        <f t="shared" si="0"/>
        <v>0</v>
      </c>
      <c r="S21" s="48">
        <f t="shared" si="0"/>
        <v>534142.68000000005</v>
      </c>
      <c r="T21" s="4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2" customHeight="1" x14ac:dyDescent="0.2">
      <c r="A22" s="257"/>
      <c r="B22" s="244"/>
      <c r="C22" s="244"/>
      <c r="D22" s="50"/>
      <c r="E22" s="51"/>
      <c r="F22" s="52"/>
      <c r="G22" s="53"/>
      <c r="H22" s="51"/>
      <c r="I22" s="52"/>
      <c r="J22" s="53"/>
      <c r="K22" s="51"/>
      <c r="L22" s="52"/>
      <c r="M22" s="53"/>
      <c r="N22" s="51"/>
      <c r="O22" s="52"/>
      <c r="P22" s="53"/>
      <c r="Q22" s="53"/>
      <c r="R22" s="53"/>
      <c r="S22" s="53"/>
      <c r="T22" s="5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9.5" customHeight="1" x14ac:dyDescent="0.2">
      <c r="A23" s="55" t="s">
        <v>23</v>
      </c>
      <c r="B23" s="56" t="s">
        <v>31</v>
      </c>
      <c r="C23" s="57" t="s">
        <v>32</v>
      </c>
      <c r="D23" s="58"/>
      <c r="E23" s="59"/>
      <c r="F23" s="60"/>
      <c r="G23" s="61"/>
      <c r="H23" s="59"/>
      <c r="I23" s="60"/>
      <c r="J23" s="61"/>
      <c r="K23" s="59"/>
      <c r="L23" s="60"/>
      <c r="M23" s="61"/>
      <c r="N23" s="59"/>
      <c r="O23" s="60"/>
      <c r="P23" s="61"/>
      <c r="Q23" s="61"/>
      <c r="R23" s="61"/>
      <c r="S23" s="61"/>
      <c r="T23" s="62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ht="30" customHeight="1" x14ac:dyDescent="0.2">
      <c r="A24" s="63" t="s">
        <v>26</v>
      </c>
      <c r="B24" s="64" t="s">
        <v>27</v>
      </c>
      <c r="C24" s="63" t="s">
        <v>33</v>
      </c>
      <c r="D24" s="65"/>
      <c r="E24" s="66"/>
      <c r="F24" s="67"/>
      <c r="G24" s="68"/>
      <c r="H24" s="66"/>
      <c r="I24" s="67"/>
      <c r="J24" s="68"/>
      <c r="K24" s="66"/>
      <c r="L24" s="67"/>
      <c r="M24" s="68"/>
      <c r="N24" s="66"/>
      <c r="O24" s="67"/>
      <c r="P24" s="68"/>
      <c r="Q24" s="68"/>
      <c r="R24" s="68"/>
      <c r="S24" s="68"/>
      <c r="T24" s="69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</row>
    <row r="25" spans="1:38" ht="30" customHeight="1" x14ac:dyDescent="0.2">
      <c r="A25" s="71" t="s">
        <v>34</v>
      </c>
      <c r="B25" s="72" t="s">
        <v>35</v>
      </c>
      <c r="C25" s="71" t="s">
        <v>36</v>
      </c>
      <c r="D25" s="73"/>
      <c r="E25" s="74"/>
      <c r="F25" s="75"/>
      <c r="G25" s="76">
        <f>SUM(G26:G28)</f>
        <v>0</v>
      </c>
      <c r="H25" s="74"/>
      <c r="I25" s="75"/>
      <c r="J25" s="76">
        <f>SUM(J26:J28)</f>
        <v>0</v>
      </c>
      <c r="K25" s="74"/>
      <c r="L25" s="75"/>
      <c r="M25" s="76">
        <f>SUM(M26:M28)</f>
        <v>0</v>
      </c>
      <c r="N25" s="74"/>
      <c r="O25" s="75"/>
      <c r="P25" s="76">
        <f t="shared" ref="P25:S25" si="1">SUM(P26:P28)</f>
        <v>0</v>
      </c>
      <c r="Q25" s="76">
        <f t="shared" si="1"/>
        <v>0</v>
      </c>
      <c r="R25" s="76">
        <f t="shared" si="1"/>
        <v>0</v>
      </c>
      <c r="S25" s="76">
        <f t="shared" si="1"/>
        <v>0</v>
      </c>
      <c r="T25" s="77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25.5" customHeight="1" x14ac:dyDescent="0.2">
      <c r="A26" s="78" t="s">
        <v>37</v>
      </c>
      <c r="B26" s="79" t="s">
        <v>38</v>
      </c>
      <c r="C26" s="80" t="s">
        <v>39</v>
      </c>
      <c r="D26" s="81" t="s">
        <v>40</v>
      </c>
      <c r="E26" s="82"/>
      <c r="F26" s="83"/>
      <c r="G26" s="84">
        <f t="shared" ref="G26:G28" si="2">E26*F26</f>
        <v>0</v>
      </c>
      <c r="H26" s="82"/>
      <c r="I26" s="83"/>
      <c r="J26" s="84">
        <f t="shared" ref="J26:J28" si="3">H26*I26</f>
        <v>0</v>
      </c>
      <c r="K26" s="82"/>
      <c r="L26" s="83"/>
      <c r="M26" s="84">
        <f t="shared" ref="M26:M28" si="4">K26*L26</f>
        <v>0</v>
      </c>
      <c r="N26" s="82"/>
      <c r="O26" s="83"/>
      <c r="P26" s="84">
        <f t="shared" ref="P26:P28" si="5">N26*O26</f>
        <v>0</v>
      </c>
      <c r="Q26" s="84">
        <f t="shared" ref="Q26:Q28" si="6">G26+M26</f>
        <v>0</v>
      </c>
      <c r="R26" s="84">
        <f t="shared" ref="R26:R28" si="7">J26+P26</f>
        <v>0</v>
      </c>
      <c r="S26" s="84">
        <f t="shared" ref="S26:S28" si="8">Q26-R26</f>
        <v>0</v>
      </c>
      <c r="T26" s="85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25.5" customHeight="1" x14ac:dyDescent="0.2">
      <c r="A27" s="86" t="s">
        <v>37</v>
      </c>
      <c r="B27" s="87" t="s">
        <v>41</v>
      </c>
      <c r="C27" s="80" t="s">
        <v>39</v>
      </c>
      <c r="D27" s="81" t="s">
        <v>40</v>
      </c>
      <c r="E27" s="82"/>
      <c r="F27" s="83"/>
      <c r="G27" s="84">
        <f t="shared" si="2"/>
        <v>0</v>
      </c>
      <c r="H27" s="82"/>
      <c r="I27" s="83"/>
      <c r="J27" s="84">
        <f t="shared" si="3"/>
        <v>0</v>
      </c>
      <c r="K27" s="82"/>
      <c r="L27" s="83"/>
      <c r="M27" s="84">
        <f t="shared" si="4"/>
        <v>0</v>
      </c>
      <c r="N27" s="82"/>
      <c r="O27" s="83"/>
      <c r="P27" s="84">
        <f t="shared" si="5"/>
        <v>0</v>
      </c>
      <c r="Q27" s="84">
        <f t="shared" si="6"/>
        <v>0</v>
      </c>
      <c r="R27" s="84">
        <f t="shared" si="7"/>
        <v>0</v>
      </c>
      <c r="S27" s="84">
        <f t="shared" si="8"/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25.5" customHeight="1" thickBot="1" x14ac:dyDescent="0.25">
      <c r="A28" s="88" t="s">
        <v>37</v>
      </c>
      <c r="B28" s="89" t="s">
        <v>42</v>
      </c>
      <c r="C28" s="90" t="s">
        <v>39</v>
      </c>
      <c r="D28" s="91" t="s">
        <v>40</v>
      </c>
      <c r="E28" s="92"/>
      <c r="F28" s="93"/>
      <c r="G28" s="94">
        <f t="shared" si="2"/>
        <v>0</v>
      </c>
      <c r="H28" s="92"/>
      <c r="I28" s="93"/>
      <c r="J28" s="94">
        <f t="shared" si="3"/>
        <v>0</v>
      </c>
      <c r="K28" s="92"/>
      <c r="L28" s="93"/>
      <c r="M28" s="94">
        <f t="shared" si="4"/>
        <v>0</v>
      </c>
      <c r="N28" s="92"/>
      <c r="O28" s="93"/>
      <c r="P28" s="94">
        <f t="shared" si="5"/>
        <v>0</v>
      </c>
      <c r="Q28" s="94">
        <f t="shared" si="6"/>
        <v>0</v>
      </c>
      <c r="R28" s="94">
        <f t="shared" si="7"/>
        <v>0</v>
      </c>
      <c r="S28" s="94">
        <f t="shared" si="8"/>
        <v>0</v>
      </c>
      <c r="T28" s="9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5">
      <c r="A29" s="177" t="s">
        <v>34</v>
      </c>
      <c r="B29" s="64" t="s">
        <v>43</v>
      </c>
      <c r="C29" s="177" t="s">
        <v>44</v>
      </c>
      <c r="D29" s="215"/>
      <c r="E29" s="191"/>
      <c r="F29" s="192"/>
      <c r="G29" s="188"/>
      <c r="H29" s="74"/>
      <c r="I29" s="75"/>
      <c r="J29" s="76"/>
      <c r="K29" s="191"/>
      <c r="L29" s="192"/>
      <c r="M29" s="188">
        <f>SUM(M30:M34)</f>
        <v>212535</v>
      </c>
      <c r="N29" s="74"/>
      <c r="O29" s="75"/>
      <c r="P29" s="76">
        <f>SUM(P30:P34)</f>
        <v>212535</v>
      </c>
      <c r="Q29" s="188">
        <f>SUM(Q30:Q34)</f>
        <v>212535</v>
      </c>
      <c r="R29" s="188">
        <f>SUM(R30:R34)</f>
        <v>212535</v>
      </c>
      <c r="S29" s="188">
        <f>SUM(S30:S34)</f>
        <v>0</v>
      </c>
      <c r="T29" s="18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40.5" customHeight="1" x14ac:dyDescent="0.2">
      <c r="A30" s="178" t="s">
        <v>37</v>
      </c>
      <c r="B30" s="208" t="s">
        <v>45</v>
      </c>
      <c r="C30" s="212" t="s">
        <v>153</v>
      </c>
      <c r="D30" s="217" t="s">
        <v>40</v>
      </c>
      <c r="E30" s="264" t="s">
        <v>46</v>
      </c>
      <c r="F30" s="264"/>
      <c r="G30" s="265"/>
      <c r="H30" s="270" t="s">
        <v>46</v>
      </c>
      <c r="I30" s="271"/>
      <c r="J30" s="272"/>
      <c r="K30" s="193">
        <v>3</v>
      </c>
      <c r="L30" s="194">
        <v>14169</v>
      </c>
      <c r="M30" s="195">
        <f t="shared" ref="M30:M34" si="9">K30*L30</f>
        <v>42507</v>
      </c>
      <c r="N30" s="193">
        <v>3</v>
      </c>
      <c r="O30" s="194">
        <v>14169</v>
      </c>
      <c r="P30" s="195">
        <f t="shared" ref="P30:P34" si="10">N30*O30</f>
        <v>42507</v>
      </c>
      <c r="Q30" s="220">
        <f t="shared" ref="Q30:Q34" si="11">G30+M30</f>
        <v>42507</v>
      </c>
      <c r="R30" s="231">
        <f t="shared" ref="R30:R34" si="12">J30+P30</f>
        <v>42507</v>
      </c>
      <c r="S30" s="231">
        <f t="shared" ref="S30:S34" si="13">Q30-R30</f>
        <v>0</v>
      </c>
      <c r="T30" s="223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40.5" customHeight="1" x14ac:dyDescent="0.2">
      <c r="A31" s="179" t="s">
        <v>37</v>
      </c>
      <c r="B31" s="209" t="s">
        <v>47</v>
      </c>
      <c r="C31" s="213" t="s">
        <v>154</v>
      </c>
      <c r="D31" s="218" t="s">
        <v>40</v>
      </c>
      <c r="E31" s="266"/>
      <c r="F31" s="266"/>
      <c r="G31" s="267"/>
      <c r="H31" s="273"/>
      <c r="I31" s="266"/>
      <c r="J31" s="267"/>
      <c r="K31" s="196">
        <v>3</v>
      </c>
      <c r="L31" s="83">
        <v>14169</v>
      </c>
      <c r="M31" s="197">
        <f t="shared" si="9"/>
        <v>42507</v>
      </c>
      <c r="N31" s="196">
        <v>3</v>
      </c>
      <c r="O31" s="83">
        <v>14169</v>
      </c>
      <c r="P31" s="197">
        <f t="shared" si="10"/>
        <v>42507</v>
      </c>
      <c r="Q31" s="221">
        <f t="shared" si="11"/>
        <v>42507</v>
      </c>
      <c r="R31" s="189">
        <f t="shared" si="12"/>
        <v>42507</v>
      </c>
      <c r="S31" s="189">
        <f t="shared" si="13"/>
        <v>0</v>
      </c>
      <c r="T31" s="22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40.5" customHeight="1" x14ac:dyDescent="0.2">
      <c r="A32" s="180" t="s">
        <v>37</v>
      </c>
      <c r="B32" s="210" t="s">
        <v>48</v>
      </c>
      <c r="C32" s="213" t="s">
        <v>155</v>
      </c>
      <c r="D32" s="218" t="s">
        <v>40</v>
      </c>
      <c r="E32" s="266"/>
      <c r="F32" s="266"/>
      <c r="G32" s="267"/>
      <c r="H32" s="273"/>
      <c r="I32" s="266"/>
      <c r="J32" s="267"/>
      <c r="K32" s="198">
        <v>3</v>
      </c>
      <c r="L32" s="199">
        <v>14169</v>
      </c>
      <c r="M32" s="200">
        <f t="shared" si="9"/>
        <v>42507</v>
      </c>
      <c r="N32" s="198">
        <v>3</v>
      </c>
      <c r="O32" s="199">
        <v>14169</v>
      </c>
      <c r="P32" s="200">
        <f t="shared" si="10"/>
        <v>42507</v>
      </c>
      <c r="Q32" s="222">
        <f t="shared" si="11"/>
        <v>42507</v>
      </c>
      <c r="R32" s="189">
        <f t="shared" si="12"/>
        <v>42507</v>
      </c>
      <c r="S32" s="189">
        <f t="shared" si="13"/>
        <v>0</v>
      </c>
      <c r="T32" s="22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40.5" customHeight="1" x14ac:dyDescent="0.2">
      <c r="A33" s="180" t="s">
        <v>37</v>
      </c>
      <c r="B33" s="210" t="s">
        <v>151</v>
      </c>
      <c r="C33" s="213" t="s">
        <v>156</v>
      </c>
      <c r="D33" s="218" t="s">
        <v>40</v>
      </c>
      <c r="E33" s="266"/>
      <c r="F33" s="266"/>
      <c r="G33" s="267"/>
      <c r="H33" s="273"/>
      <c r="I33" s="266"/>
      <c r="J33" s="267"/>
      <c r="K33" s="201">
        <v>3</v>
      </c>
      <c r="L33" s="176">
        <v>14169</v>
      </c>
      <c r="M33" s="202">
        <f t="shared" si="9"/>
        <v>42507</v>
      </c>
      <c r="N33" s="201">
        <v>3</v>
      </c>
      <c r="O33" s="176">
        <v>14169</v>
      </c>
      <c r="P33" s="202">
        <f t="shared" si="10"/>
        <v>42507</v>
      </c>
      <c r="Q33" s="229">
        <f t="shared" si="11"/>
        <v>42507</v>
      </c>
      <c r="R33" s="189">
        <f t="shared" si="12"/>
        <v>42507</v>
      </c>
      <c r="S33" s="189">
        <f t="shared" si="13"/>
        <v>0</v>
      </c>
      <c r="T33" s="226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40.5" customHeight="1" thickBot="1" x14ac:dyDescent="0.25">
      <c r="A34" s="180" t="s">
        <v>37</v>
      </c>
      <c r="B34" s="210" t="s">
        <v>152</v>
      </c>
      <c r="C34" s="214" t="s">
        <v>157</v>
      </c>
      <c r="D34" s="219" t="s">
        <v>40</v>
      </c>
      <c r="E34" s="268"/>
      <c r="F34" s="268"/>
      <c r="G34" s="269"/>
      <c r="H34" s="274"/>
      <c r="I34" s="268"/>
      <c r="J34" s="269"/>
      <c r="K34" s="203">
        <v>3</v>
      </c>
      <c r="L34" s="204">
        <v>14169</v>
      </c>
      <c r="M34" s="205">
        <f t="shared" si="9"/>
        <v>42507</v>
      </c>
      <c r="N34" s="203">
        <v>3</v>
      </c>
      <c r="O34" s="204">
        <v>14169</v>
      </c>
      <c r="P34" s="205">
        <f t="shared" si="10"/>
        <v>42507</v>
      </c>
      <c r="Q34" s="230">
        <f t="shared" si="11"/>
        <v>42507</v>
      </c>
      <c r="R34" s="190">
        <f t="shared" si="12"/>
        <v>42507</v>
      </c>
      <c r="S34" s="190">
        <f t="shared" si="13"/>
        <v>0</v>
      </c>
      <c r="T34" s="22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5">
      <c r="A35" s="181" t="s">
        <v>34</v>
      </c>
      <c r="B35" s="182" t="s">
        <v>49</v>
      </c>
      <c r="C35" s="211" t="s">
        <v>50</v>
      </c>
      <c r="D35" s="216"/>
      <c r="E35" s="183"/>
      <c r="F35" s="184"/>
      <c r="G35" s="185"/>
      <c r="H35" s="183"/>
      <c r="I35" s="184"/>
      <c r="J35" s="185"/>
      <c r="K35" s="183"/>
      <c r="L35" s="184"/>
      <c r="M35" s="185">
        <f>SUM(M36:M38)</f>
        <v>48000</v>
      </c>
      <c r="N35" s="183"/>
      <c r="O35" s="184"/>
      <c r="P35" s="185">
        <f>SUM(P36:P38)</f>
        <v>48000</v>
      </c>
      <c r="Q35" s="185">
        <f t="shared" ref="Q35:S35" si="14">SUM(Q36:Q38)</f>
        <v>48000</v>
      </c>
      <c r="R35" s="228">
        <f t="shared" si="14"/>
        <v>48000</v>
      </c>
      <c r="S35" s="228">
        <f t="shared" si="14"/>
        <v>0</v>
      </c>
      <c r="T35" s="186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78" t="s">
        <v>37</v>
      </c>
      <c r="B36" s="79" t="s">
        <v>51</v>
      </c>
      <c r="C36" s="206" t="s">
        <v>158</v>
      </c>
      <c r="D36" s="81"/>
      <c r="E36" s="258" t="s">
        <v>46</v>
      </c>
      <c r="F36" s="244"/>
      <c r="G36" s="259"/>
      <c r="H36" s="258" t="s">
        <v>46</v>
      </c>
      <c r="I36" s="244"/>
      <c r="J36" s="259"/>
      <c r="K36" s="82">
        <v>3</v>
      </c>
      <c r="L36" s="83">
        <v>10000</v>
      </c>
      <c r="M36" s="84">
        <f t="shared" ref="M36:M38" si="15">K36*L36</f>
        <v>30000</v>
      </c>
      <c r="N36" s="82">
        <v>3</v>
      </c>
      <c r="O36" s="83">
        <v>10000</v>
      </c>
      <c r="P36" s="84">
        <f t="shared" ref="P36:P37" si="16">N36*O36</f>
        <v>30000</v>
      </c>
      <c r="Q36" s="84">
        <f t="shared" ref="Q36:Q38" si="17">G36+M36</f>
        <v>30000</v>
      </c>
      <c r="R36" s="84">
        <f t="shared" ref="R36:R38" si="18">J36+P36</f>
        <v>30000</v>
      </c>
      <c r="S36" s="84">
        <f t="shared" ref="S36:S38" si="19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6" t="s">
        <v>37</v>
      </c>
      <c r="B37" s="87" t="s">
        <v>52</v>
      </c>
      <c r="C37" s="207" t="s">
        <v>159</v>
      </c>
      <c r="D37" s="81"/>
      <c r="E37" s="260"/>
      <c r="F37" s="244"/>
      <c r="G37" s="259"/>
      <c r="H37" s="260"/>
      <c r="I37" s="244"/>
      <c r="J37" s="259"/>
      <c r="K37" s="82">
        <v>3</v>
      </c>
      <c r="L37" s="83">
        <v>6000</v>
      </c>
      <c r="M37" s="84">
        <f t="shared" si="15"/>
        <v>18000</v>
      </c>
      <c r="N37" s="82">
        <v>3</v>
      </c>
      <c r="O37" s="83">
        <v>6000</v>
      </c>
      <c r="P37" s="84">
        <f t="shared" si="16"/>
        <v>18000</v>
      </c>
      <c r="Q37" s="84">
        <f t="shared" si="17"/>
        <v>18000</v>
      </c>
      <c r="R37" s="84">
        <f t="shared" si="18"/>
        <v>18000</v>
      </c>
      <c r="S37" s="84">
        <f t="shared" si="19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25">
      <c r="A38" s="88" t="s">
        <v>37</v>
      </c>
      <c r="B38" s="89" t="s">
        <v>53</v>
      </c>
      <c r="C38" s="90" t="s">
        <v>39</v>
      </c>
      <c r="D38" s="91"/>
      <c r="E38" s="261"/>
      <c r="F38" s="262"/>
      <c r="G38" s="263"/>
      <c r="H38" s="261"/>
      <c r="I38" s="262"/>
      <c r="J38" s="263"/>
      <c r="K38" s="92"/>
      <c r="L38" s="93"/>
      <c r="M38" s="94">
        <f t="shared" si="15"/>
        <v>0</v>
      </c>
      <c r="N38" s="92"/>
      <c r="O38" s="93"/>
      <c r="P38" s="94">
        <f t="shared" ref="P38" si="20">N38*O38</f>
        <v>0</v>
      </c>
      <c r="Q38" s="84">
        <f t="shared" si="17"/>
        <v>0</v>
      </c>
      <c r="R38" s="84">
        <f t="shared" si="18"/>
        <v>0</v>
      </c>
      <c r="S38" s="84">
        <f t="shared" si="19"/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96" t="s">
        <v>54</v>
      </c>
      <c r="B39" s="97"/>
      <c r="C39" s="98"/>
      <c r="D39" s="99"/>
      <c r="E39" s="100"/>
      <c r="F39" s="101"/>
      <c r="G39" s="102">
        <f>G25+G29+G35</f>
        <v>0</v>
      </c>
      <c r="H39" s="100"/>
      <c r="I39" s="101"/>
      <c r="J39" s="102">
        <f>J25+J29+J35</f>
        <v>0</v>
      </c>
      <c r="K39" s="100"/>
      <c r="L39" s="101"/>
      <c r="M39" s="102">
        <f>M25+M29+M35</f>
        <v>260535</v>
      </c>
      <c r="N39" s="100"/>
      <c r="O39" s="101"/>
      <c r="P39" s="102">
        <f t="shared" ref="P39:S39" si="21">P25+P29+P35</f>
        <v>260535</v>
      </c>
      <c r="Q39" s="102">
        <f t="shared" si="21"/>
        <v>260535</v>
      </c>
      <c r="R39" s="102">
        <f t="shared" si="21"/>
        <v>260535</v>
      </c>
      <c r="S39" s="102">
        <f t="shared" si="21"/>
        <v>0</v>
      </c>
      <c r="T39" s="10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71" t="s">
        <v>26</v>
      </c>
      <c r="B40" s="72" t="s">
        <v>55</v>
      </c>
      <c r="C40" s="71" t="s">
        <v>56</v>
      </c>
      <c r="D40" s="73"/>
      <c r="E40" s="74"/>
      <c r="F40" s="75"/>
      <c r="G40" s="104"/>
      <c r="H40" s="74"/>
      <c r="I40" s="75"/>
      <c r="J40" s="104"/>
      <c r="K40" s="74"/>
      <c r="L40" s="75"/>
      <c r="M40" s="104"/>
      <c r="N40" s="74"/>
      <c r="O40" s="75"/>
      <c r="P40" s="104"/>
      <c r="Q40" s="104"/>
      <c r="R40" s="104"/>
      <c r="S40" s="104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 x14ac:dyDescent="0.2">
      <c r="A41" s="78" t="s">
        <v>37</v>
      </c>
      <c r="B41" s="105" t="s">
        <v>57</v>
      </c>
      <c r="C41" s="80" t="s">
        <v>58</v>
      </c>
      <c r="D41" s="81"/>
      <c r="E41" s="82"/>
      <c r="F41" s="106">
        <v>0.22</v>
      </c>
      <c r="G41" s="84">
        <f t="shared" ref="G41:G42" si="22">E41*F41</f>
        <v>0</v>
      </c>
      <c r="H41" s="82"/>
      <c r="I41" s="106">
        <v>0.22</v>
      </c>
      <c r="J41" s="84">
        <f t="shared" ref="J41:J42" si="23">H41*I41</f>
        <v>0</v>
      </c>
      <c r="K41" s="82"/>
      <c r="L41" s="106">
        <v>0.22</v>
      </c>
      <c r="M41" s="84">
        <f t="shared" ref="M41:M42" si="24">K41*L41</f>
        <v>0</v>
      </c>
      <c r="N41" s="82"/>
      <c r="O41" s="106">
        <v>0.22</v>
      </c>
      <c r="P41" s="84">
        <f t="shared" ref="P41" si="25">N41*O41</f>
        <v>0</v>
      </c>
      <c r="Q41" s="84">
        <f t="shared" ref="Q41:Q42" si="26">G41+M41</f>
        <v>0</v>
      </c>
      <c r="R41" s="84">
        <f t="shared" ref="R41:R42" si="27">J41+P41</f>
        <v>0</v>
      </c>
      <c r="S41" s="84">
        <f t="shared" ref="S41:S42" si="28">Q41-R41</f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86" t="s">
        <v>37</v>
      </c>
      <c r="B42" s="87" t="s">
        <v>59</v>
      </c>
      <c r="C42" s="80" t="s">
        <v>44</v>
      </c>
      <c r="D42" s="81"/>
      <c r="E42" s="82"/>
      <c r="F42" s="106">
        <v>0.22</v>
      </c>
      <c r="G42" s="84">
        <f t="shared" si="22"/>
        <v>0</v>
      </c>
      <c r="H42" s="82"/>
      <c r="I42" s="106">
        <v>0.22</v>
      </c>
      <c r="J42" s="84">
        <f t="shared" si="23"/>
        <v>0</v>
      </c>
      <c r="K42" s="232">
        <v>212535</v>
      </c>
      <c r="L42" s="106">
        <v>0.22</v>
      </c>
      <c r="M42" s="84">
        <f t="shared" si="24"/>
        <v>46757.7</v>
      </c>
      <c r="N42" s="232">
        <v>212535</v>
      </c>
      <c r="O42" s="106">
        <v>0.22</v>
      </c>
      <c r="P42" s="84">
        <v>46757</v>
      </c>
      <c r="Q42" s="84">
        <f t="shared" si="26"/>
        <v>46757.7</v>
      </c>
      <c r="R42" s="84">
        <f t="shared" si="27"/>
        <v>46757</v>
      </c>
      <c r="S42" s="84">
        <f t="shared" si="28"/>
        <v>0.69999999999708962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96" t="s">
        <v>60</v>
      </c>
      <c r="B43" s="97"/>
      <c r="C43" s="98"/>
      <c r="D43" s="99"/>
      <c r="E43" s="100"/>
      <c r="F43" s="101"/>
      <c r="G43" s="102">
        <f>SUM(G41:G42)</f>
        <v>0</v>
      </c>
      <c r="H43" s="100"/>
      <c r="I43" s="101"/>
      <c r="J43" s="102">
        <f>SUM(J41:J42)</f>
        <v>0</v>
      </c>
      <c r="K43" s="100"/>
      <c r="L43" s="101"/>
      <c r="M43" s="102">
        <f>SUM(M41:M42)</f>
        <v>46757.7</v>
      </c>
      <c r="N43" s="100"/>
      <c r="O43" s="101"/>
      <c r="P43" s="102">
        <f t="shared" ref="P43:S43" si="29">SUM(P41:P42)</f>
        <v>46757</v>
      </c>
      <c r="Q43" s="102">
        <f t="shared" si="29"/>
        <v>46757.7</v>
      </c>
      <c r="R43" s="102">
        <f t="shared" si="29"/>
        <v>46757</v>
      </c>
      <c r="S43" s="102">
        <f t="shared" si="29"/>
        <v>0.69999999999708962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">
      <c r="A44" s="71" t="s">
        <v>26</v>
      </c>
      <c r="B44" s="72" t="s">
        <v>61</v>
      </c>
      <c r="C44" s="71" t="s">
        <v>62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 x14ac:dyDescent="0.2">
      <c r="A45" s="78" t="s">
        <v>37</v>
      </c>
      <c r="B45" s="105" t="s">
        <v>63</v>
      </c>
      <c r="C45" s="233" t="s">
        <v>160</v>
      </c>
      <c r="D45" s="81" t="s">
        <v>40</v>
      </c>
      <c r="E45" s="82"/>
      <c r="F45" s="83"/>
      <c r="G45" s="84">
        <f t="shared" ref="G45:G47" si="30">E45*F45</f>
        <v>0</v>
      </c>
      <c r="H45" s="82"/>
      <c r="I45" s="83"/>
      <c r="J45" s="84">
        <f t="shared" ref="J45:J47" si="31">H45*I45</f>
        <v>0</v>
      </c>
      <c r="K45" s="82">
        <v>3</v>
      </c>
      <c r="L45" s="83">
        <v>12500</v>
      </c>
      <c r="M45" s="84">
        <f t="shared" ref="M45:M47" si="32">K45*L45</f>
        <v>37500</v>
      </c>
      <c r="N45" s="82">
        <v>3</v>
      </c>
      <c r="O45" s="83">
        <v>12500</v>
      </c>
      <c r="P45" s="84">
        <f t="shared" ref="P45:P46" si="33">N45*O45</f>
        <v>37500</v>
      </c>
      <c r="Q45" s="84">
        <f t="shared" ref="Q45:Q47" si="34">G45+M45</f>
        <v>37500</v>
      </c>
      <c r="R45" s="84">
        <f t="shared" ref="R45:R47" si="35">J45+P45</f>
        <v>37500</v>
      </c>
      <c r="S45" s="84">
        <f t="shared" ref="S45:S47" si="36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6" t="s">
        <v>37</v>
      </c>
      <c r="B46" s="87" t="s">
        <v>65</v>
      </c>
      <c r="C46" s="233" t="s">
        <v>162</v>
      </c>
      <c r="D46" s="81" t="s">
        <v>161</v>
      </c>
      <c r="E46" s="82"/>
      <c r="F46" s="83"/>
      <c r="G46" s="84">
        <f t="shared" si="30"/>
        <v>0</v>
      </c>
      <c r="H46" s="82"/>
      <c r="I46" s="83"/>
      <c r="J46" s="84">
        <f t="shared" si="31"/>
        <v>0</v>
      </c>
      <c r="K46" s="82">
        <v>6</v>
      </c>
      <c r="L46" s="83">
        <v>4500</v>
      </c>
      <c r="M46" s="84">
        <f t="shared" si="32"/>
        <v>27000</v>
      </c>
      <c r="N46" s="82">
        <v>6</v>
      </c>
      <c r="O46" s="83">
        <v>4500</v>
      </c>
      <c r="P46" s="84">
        <f t="shared" si="33"/>
        <v>27000</v>
      </c>
      <c r="Q46" s="84">
        <f t="shared" si="34"/>
        <v>27000</v>
      </c>
      <c r="R46" s="84">
        <f t="shared" si="35"/>
        <v>27000</v>
      </c>
      <c r="S46" s="84">
        <f t="shared" si="36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8" t="s">
        <v>37</v>
      </c>
      <c r="B47" s="89" t="s">
        <v>66</v>
      </c>
      <c r="C47" s="107" t="s">
        <v>64</v>
      </c>
      <c r="D47" s="91" t="s">
        <v>40</v>
      </c>
      <c r="E47" s="92"/>
      <c r="F47" s="93"/>
      <c r="G47" s="94">
        <f t="shared" si="30"/>
        <v>0</v>
      </c>
      <c r="H47" s="92"/>
      <c r="I47" s="93"/>
      <c r="J47" s="94">
        <f t="shared" si="31"/>
        <v>0</v>
      </c>
      <c r="K47" s="92"/>
      <c r="L47" s="93"/>
      <c r="M47" s="94">
        <f t="shared" si="32"/>
        <v>0</v>
      </c>
      <c r="N47" s="92"/>
      <c r="O47" s="93"/>
      <c r="P47" s="94">
        <f t="shared" ref="P47" si="37">N47*O47</f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96" t="s">
        <v>67</v>
      </c>
      <c r="B48" s="97"/>
      <c r="C48" s="98"/>
      <c r="D48" s="99"/>
      <c r="E48" s="100"/>
      <c r="F48" s="101"/>
      <c r="G48" s="102">
        <f>SUM(G45:G47)</f>
        <v>0</v>
      </c>
      <c r="H48" s="100"/>
      <c r="I48" s="101"/>
      <c r="J48" s="102">
        <f>SUM(J45:J47)</f>
        <v>0</v>
      </c>
      <c r="K48" s="100"/>
      <c r="L48" s="101"/>
      <c r="M48" s="102">
        <f>SUM(M45:M47)</f>
        <v>64500</v>
      </c>
      <c r="N48" s="100"/>
      <c r="O48" s="101"/>
      <c r="P48" s="102">
        <f t="shared" ref="P48:S48" si="38">SUM(P45:P47)</f>
        <v>64500</v>
      </c>
      <c r="Q48" s="102">
        <f t="shared" si="38"/>
        <v>64500</v>
      </c>
      <c r="R48" s="102">
        <f t="shared" si="38"/>
        <v>64500</v>
      </c>
      <c r="S48" s="102">
        <f t="shared" si="38"/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">
      <c r="A49" s="71" t="s">
        <v>26</v>
      </c>
      <c r="B49" s="72" t="s">
        <v>68</v>
      </c>
      <c r="C49" s="108" t="s">
        <v>69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25.5" customHeight="1" x14ac:dyDescent="0.2">
      <c r="A50" s="78" t="s">
        <v>37</v>
      </c>
      <c r="B50" s="105" t="s">
        <v>70</v>
      </c>
      <c r="C50" s="107" t="s">
        <v>71</v>
      </c>
      <c r="D50" s="81" t="s">
        <v>40</v>
      </c>
      <c r="E50" s="82"/>
      <c r="F50" s="83"/>
      <c r="G50" s="84">
        <f t="shared" ref="G50:G53" si="39">E50*F50</f>
        <v>0</v>
      </c>
      <c r="H50" s="82"/>
      <c r="I50" s="83"/>
      <c r="J50" s="84">
        <f t="shared" ref="J50:J53" si="40">H50*I50</f>
        <v>0</v>
      </c>
      <c r="K50" s="82"/>
      <c r="L50" s="83"/>
      <c r="M50" s="84">
        <f t="shared" ref="M50:M53" si="41">K50*L50</f>
        <v>0</v>
      </c>
      <c r="N50" s="82"/>
      <c r="O50" s="83"/>
      <c r="P50" s="84">
        <f t="shared" ref="P50:P53" si="42">N50*O50</f>
        <v>0</v>
      </c>
      <c r="Q50" s="84">
        <f t="shared" ref="Q50:Q53" si="43">G50+M50</f>
        <v>0</v>
      </c>
      <c r="R50" s="84">
        <f t="shared" ref="R50:R53" si="44">J50+P50</f>
        <v>0</v>
      </c>
      <c r="S50" s="84">
        <f t="shared" ref="S50:S53" si="45"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25.5" customHeight="1" x14ac:dyDescent="0.2">
      <c r="A51" s="86" t="s">
        <v>37</v>
      </c>
      <c r="B51" s="89" t="s">
        <v>72</v>
      </c>
      <c r="C51" s="107" t="s">
        <v>73</v>
      </c>
      <c r="D51" s="81" t="s">
        <v>40</v>
      </c>
      <c r="E51" s="82"/>
      <c r="F51" s="83"/>
      <c r="G51" s="84">
        <f t="shared" si="39"/>
        <v>0</v>
      </c>
      <c r="H51" s="82"/>
      <c r="I51" s="83"/>
      <c r="J51" s="84">
        <f t="shared" si="40"/>
        <v>0</v>
      </c>
      <c r="K51" s="82"/>
      <c r="L51" s="83"/>
      <c r="M51" s="84">
        <f t="shared" si="41"/>
        <v>0</v>
      </c>
      <c r="N51" s="82"/>
      <c r="O51" s="83"/>
      <c r="P51" s="84">
        <f t="shared" si="42"/>
        <v>0</v>
      </c>
      <c r="Q51" s="84">
        <f t="shared" si="43"/>
        <v>0</v>
      </c>
      <c r="R51" s="84">
        <f t="shared" si="44"/>
        <v>0</v>
      </c>
      <c r="S51" s="84">
        <f t="shared" si="45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25.5" customHeight="1" x14ac:dyDescent="0.2">
      <c r="A52" s="86" t="s">
        <v>37</v>
      </c>
      <c r="B52" s="87" t="s">
        <v>74</v>
      </c>
      <c r="C52" s="109" t="s">
        <v>75</v>
      </c>
      <c r="D52" s="81" t="s">
        <v>40</v>
      </c>
      <c r="E52" s="82"/>
      <c r="F52" s="83"/>
      <c r="G52" s="84">
        <f t="shared" si="39"/>
        <v>0</v>
      </c>
      <c r="H52" s="82"/>
      <c r="I52" s="83"/>
      <c r="J52" s="84">
        <f t="shared" si="40"/>
        <v>0</v>
      </c>
      <c r="K52" s="82"/>
      <c r="L52" s="83"/>
      <c r="M52" s="84">
        <f t="shared" si="41"/>
        <v>0</v>
      </c>
      <c r="N52" s="82"/>
      <c r="O52" s="83"/>
      <c r="P52" s="84">
        <f t="shared" si="42"/>
        <v>0</v>
      </c>
      <c r="Q52" s="84">
        <f t="shared" si="43"/>
        <v>0</v>
      </c>
      <c r="R52" s="84">
        <f t="shared" si="44"/>
        <v>0</v>
      </c>
      <c r="S52" s="84">
        <f t="shared" si="45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45.75" customHeight="1" x14ac:dyDescent="0.2">
      <c r="A53" s="88" t="s">
        <v>37</v>
      </c>
      <c r="B53" s="87" t="s">
        <v>76</v>
      </c>
      <c r="C53" s="110" t="s">
        <v>77</v>
      </c>
      <c r="D53" s="91" t="s">
        <v>40</v>
      </c>
      <c r="E53" s="92"/>
      <c r="F53" s="93"/>
      <c r="G53" s="94">
        <f t="shared" si="39"/>
        <v>0</v>
      </c>
      <c r="H53" s="92"/>
      <c r="I53" s="93"/>
      <c r="J53" s="94">
        <f t="shared" si="40"/>
        <v>0</v>
      </c>
      <c r="K53" s="92"/>
      <c r="L53" s="93"/>
      <c r="M53" s="94">
        <f t="shared" si="41"/>
        <v>0</v>
      </c>
      <c r="N53" s="92"/>
      <c r="O53" s="93"/>
      <c r="P53" s="94">
        <f t="shared" si="42"/>
        <v>0</v>
      </c>
      <c r="Q53" s="84">
        <f t="shared" si="43"/>
        <v>0</v>
      </c>
      <c r="R53" s="84">
        <f t="shared" si="44"/>
        <v>0</v>
      </c>
      <c r="S53" s="84">
        <f t="shared" si="45"/>
        <v>0</v>
      </c>
      <c r="T53" s="9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111" t="s">
        <v>78</v>
      </c>
      <c r="B54" s="97"/>
      <c r="C54" s="98"/>
      <c r="D54" s="99"/>
      <c r="E54" s="100"/>
      <c r="F54" s="101"/>
      <c r="G54" s="102">
        <f>SUM(G50:G53)</f>
        <v>0</v>
      </c>
      <c r="H54" s="100"/>
      <c r="I54" s="101"/>
      <c r="J54" s="102">
        <f>SUM(J50:J53)</f>
        <v>0</v>
      </c>
      <c r="K54" s="100"/>
      <c r="L54" s="101"/>
      <c r="M54" s="102">
        <f>SUM(M50:M53)</f>
        <v>0</v>
      </c>
      <c r="N54" s="100"/>
      <c r="O54" s="101"/>
      <c r="P54" s="102">
        <f t="shared" ref="P54:S54" si="46">SUM(P50:P53)</f>
        <v>0</v>
      </c>
      <c r="Q54" s="102">
        <f t="shared" si="46"/>
        <v>0</v>
      </c>
      <c r="R54" s="102">
        <f t="shared" si="46"/>
        <v>0</v>
      </c>
      <c r="S54" s="102">
        <f t="shared" si="46"/>
        <v>0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2">
      <c r="A55" s="71" t="s">
        <v>26</v>
      </c>
      <c r="B55" s="72" t="s">
        <v>79</v>
      </c>
      <c r="C55" s="71" t="s">
        <v>80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30" customHeight="1" x14ac:dyDescent="0.2">
      <c r="A56" s="78" t="s">
        <v>37</v>
      </c>
      <c r="B56" s="105" t="s">
        <v>81</v>
      </c>
      <c r="C56" s="112" t="s">
        <v>82</v>
      </c>
      <c r="D56" s="81" t="s">
        <v>40</v>
      </c>
      <c r="E56" s="82"/>
      <c r="F56" s="83"/>
      <c r="G56" s="84">
        <f t="shared" ref="G56:G58" si="47">E56*F56</f>
        <v>0</v>
      </c>
      <c r="H56" s="82"/>
      <c r="I56" s="83"/>
      <c r="J56" s="84">
        <f t="shared" ref="J56:J58" si="48">H56*I56</f>
        <v>0</v>
      </c>
      <c r="K56" s="82"/>
      <c r="L56" s="83"/>
      <c r="M56" s="84">
        <f t="shared" ref="M56:M58" si="49">K56*L56</f>
        <v>0</v>
      </c>
      <c r="N56" s="82"/>
      <c r="O56" s="83"/>
      <c r="P56" s="84">
        <f t="shared" ref="P56:P58" si="50">N56*O56</f>
        <v>0</v>
      </c>
      <c r="Q56" s="84">
        <f t="shared" ref="Q56:Q58" si="51">G56+M56</f>
        <v>0</v>
      </c>
      <c r="R56" s="84">
        <f t="shared" ref="R56:R58" si="52">J56+P56</f>
        <v>0</v>
      </c>
      <c r="S56" s="84">
        <f t="shared" ref="S56:S58" si="53"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6" t="s">
        <v>37</v>
      </c>
      <c r="B57" s="87" t="s">
        <v>83</v>
      </c>
      <c r="C57" s="112" t="s">
        <v>84</v>
      </c>
      <c r="D57" s="81" t="s">
        <v>40</v>
      </c>
      <c r="E57" s="82"/>
      <c r="F57" s="83"/>
      <c r="G57" s="84">
        <f t="shared" si="47"/>
        <v>0</v>
      </c>
      <c r="H57" s="82"/>
      <c r="I57" s="83"/>
      <c r="J57" s="84">
        <f t="shared" si="48"/>
        <v>0</v>
      </c>
      <c r="K57" s="82"/>
      <c r="L57" s="83"/>
      <c r="M57" s="84">
        <f t="shared" si="49"/>
        <v>0</v>
      </c>
      <c r="N57" s="82"/>
      <c r="O57" s="83"/>
      <c r="P57" s="84">
        <f t="shared" si="50"/>
        <v>0</v>
      </c>
      <c r="Q57" s="84">
        <f t="shared" si="51"/>
        <v>0</v>
      </c>
      <c r="R57" s="84">
        <f t="shared" si="52"/>
        <v>0</v>
      </c>
      <c r="S57" s="84">
        <f t="shared" si="53"/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8" t="s">
        <v>37</v>
      </c>
      <c r="B58" s="89" t="s">
        <v>85</v>
      </c>
      <c r="C58" s="113" t="s">
        <v>86</v>
      </c>
      <c r="D58" s="91" t="s">
        <v>40</v>
      </c>
      <c r="E58" s="92"/>
      <c r="F58" s="93"/>
      <c r="G58" s="94">
        <f t="shared" si="47"/>
        <v>0</v>
      </c>
      <c r="H58" s="92"/>
      <c r="I58" s="93"/>
      <c r="J58" s="94">
        <f t="shared" si="48"/>
        <v>0</v>
      </c>
      <c r="K58" s="92"/>
      <c r="L58" s="93"/>
      <c r="M58" s="94">
        <f t="shared" si="49"/>
        <v>0</v>
      </c>
      <c r="N58" s="92"/>
      <c r="O58" s="93"/>
      <c r="P58" s="94">
        <f t="shared" si="50"/>
        <v>0</v>
      </c>
      <c r="Q58" s="84">
        <f t="shared" si="51"/>
        <v>0</v>
      </c>
      <c r="R58" s="84">
        <f t="shared" si="52"/>
        <v>0</v>
      </c>
      <c r="S58" s="84">
        <f t="shared" si="53"/>
        <v>0</v>
      </c>
      <c r="T58" s="9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96" t="s">
        <v>87</v>
      </c>
      <c r="B59" s="97"/>
      <c r="C59" s="98"/>
      <c r="D59" s="99"/>
      <c r="E59" s="100"/>
      <c r="F59" s="101"/>
      <c r="G59" s="102">
        <f>SUM(G56:G58)</f>
        <v>0</v>
      </c>
      <c r="H59" s="100"/>
      <c r="I59" s="101"/>
      <c r="J59" s="102">
        <f>SUM(J56:J58)</f>
        <v>0</v>
      </c>
      <c r="K59" s="100"/>
      <c r="L59" s="101"/>
      <c r="M59" s="102">
        <f>SUM(M56:M58)</f>
        <v>0</v>
      </c>
      <c r="N59" s="100"/>
      <c r="O59" s="101"/>
      <c r="P59" s="102">
        <f t="shared" ref="P59:S59" si="54">SUM(P56:P58)</f>
        <v>0</v>
      </c>
      <c r="Q59" s="102">
        <f t="shared" si="54"/>
        <v>0</v>
      </c>
      <c r="R59" s="102">
        <f t="shared" si="54"/>
        <v>0</v>
      </c>
      <c r="S59" s="102">
        <f t="shared" si="54"/>
        <v>0</v>
      </c>
      <c r="T59" s="103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30" customHeight="1" x14ac:dyDescent="0.2">
      <c r="A60" s="71" t="s">
        <v>26</v>
      </c>
      <c r="B60" s="72" t="s">
        <v>88</v>
      </c>
      <c r="C60" s="71" t="s">
        <v>89</v>
      </c>
      <c r="D60" s="73"/>
      <c r="E60" s="74"/>
      <c r="F60" s="75"/>
      <c r="G60" s="104"/>
      <c r="H60" s="74"/>
      <c r="I60" s="75"/>
      <c r="J60" s="104"/>
      <c r="K60" s="74"/>
      <c r="L60" s="75"/>
      <c r="M60" s="104"/>
      <c r="N60" s="74"/>
      <c r="O60" s="75"/>
      <c r="P60" s="104"/>
      <c r="Q60" s="104"/>
      <c r="R60" s="104"/>
      <c r="S60" s="104"/>
      <c r="T60" s="77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ht="30" customHeight="1" x14ac:dyDescent="0.2">
      <c r="A61" s="78" t="s">
        <v>37</v>
      </c>
      <c r="B61" s="105" t="s">
        <v>90</v>
      </c>
      <c r="C61" s="112" t="s">
        <v>163</v>
      </c>
      <c r="D61" s="81" t="s">
        <v>92</v>
      </c>
      <c r="E61" s="82"/>
      <c r="F61" s="83"/>
      <c r="G61" s="84">
        <f t="shared" ref="G61:G63" si="55">E61*F61</f>
        <v>0</v>
      </c>
      <c r="H61" s="82"/>
      <c r="I61" s="83"/>
      <c r="J61" s="84">
        <f t="shared" ref="J61:J63" si="56">H61*I61</f>
        <v>0</v>
      </c>
      <c r="K61" s="82">
        <v>1</v>
      </c>
      <c r="L61" s="83">
        <v>2500</v>
      </c>
      <c r="M61" s="84">
        <f t="shared" ref="M61:M63" si="57">K61*L61</f>
        <v>2500</v>
      </c>
      <c r="N61" s="82">
        <v>1</v>
      </c>
      <c r="O61" s="83">
        <v>6816.41</v>
      </c>
      <c r="P61" s="84">
        <f t="shared" ref="P61:P63" si="58">N61*O61</f>
        <v>6816.41</v>
      </c>
      <c r="Q61" s="84">
        <f t="shared" ref="Q61:Q63" si="59">G61+M61</f>
        <v>2500</v>
      </c>
      <c r="R61" s="84">
        <f t="shared" ref="R61:R63" si="60">J61+P61</f>
        <v>6816.41</v>
      </c>
      <c r="S61" s="84">
        <f t="shared" ref="S61:S63" si="61">Q61-R61</f>
        <v>-4316.41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6" t="s">
        <v>37</v>
      </c>
      <c r="B62" s="87" t="s">
        <v>93</v>
      </c>
      <c r="C62" s="112" t="s">
        <v>91</v>
      </c>
      <c r="D62" s="81" t="s">
        <v>92</v>
      </c>
      <c r="E62" s="82"/>
      <c r="F62" s="83"/>
      <c r="G62" s="84">
        <f t="shared" si="55"/>
        <v>0</v>
      </c>
      <c r="H62" s="82"/>
      <c r="I62" s="83"/>
      <c r="J62" s="84">
        <f t="shared" si="56"/>
        <v>0</v>
      </c>
      <c r="K62" s="82"/>
      <c r="L62" s="83"/>
      <c r="M62" s="84">
        <f t="shared" si="57"/>
        <v>0</v>
      </c>
      <c r="N62" s="82"/>
      <c r="O62" s="83"/>
      <c r="P62" s="84">
        <f t="shared" si="58"/>
        <v>0</v>
      </c>
      <c r="Q62" s="84">
        <f t="shared" si="59"/>
        <v>0</v>
      </c>
      <c r="R62" s="84">
        <f t="shared" si="60"/>
        <v>0</v>
      </c>
      <c r="S62" s="84">
        <f t="shared" si="61"/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8" t="s">
        <v>37</v>
      </c>
      <c r="B63" s="89" t="s">
        <v>94</v>
      </c>
      <c r="C63" s="113" t="s">
        <v>91</v>
      </c>
      <c r="D63" s="91" t="s">
        <v>92</v>
      </c>
      <c r="E63" s="92"/>
      <c r="F63" s="93"/>
      <c r="G63" s="94">
        <f t="shared" si="55"/>
        <v>0</v>
      </c>
      <c r="H63" s="92"/>
      <c r="I63" s="93"/>
      <c r="J63" s="94">
        <f t="shared" si="56"/>
        <v>0</v>
      </c>
      <c r="K63" s="92"/>
      <c r="L63" s="93"/>
      <c r="M63" s="94">
        <f t="shared" si="57"/>
        <v>0</v>
      </c>
      <c r="N63" s="92"/>
      <c r="O63" s="93"/>
      <c r="P63" s="94">
        <f t="shared" si="58"/>
        <v>0</v>
      </c>
      <c r="Q63" s="84">
        <f t="shared" si="59"/>
        <v>0</v>
      </c>
      <c r="R63" s="84">
        <f t="shared" si="60"/>
        <v>0</v>
      </c>
      <c r="S63" s="84">
        <f t="shared" si="61"/>
        <v>0</v>
      </c>
      <c r="T63" s="9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96" t="s">
        <v>95</v>
      </c>
      <c r="B64" s="97"/>
      <c r="C64" s="98"/>
      <c r="D64" s="99"/>
      <c r="E64" s="100"/>
      <c r="F64" s="101"/>
      <c r="G64" s="102">
        <f>SUM(G61:G63)</f>
        <v>0</v>
      </c>
      <c r="H64" s="100"/>
      <c r="I64" s="101"/>
      <c r="J64" s="102">
        <f>SUM(J61:J63)</f>
        <v>0</v>
      </c>
      <c r="K64" s="100"/>
      <c r="L64" s="101"/>
      <c r="M64" s="102">
        <f>SUM(M61:M63)</f>
        <v>2500</v>
      </c>
      <c r="N64" s="100"/>
      <c r="O64" s="101"/>
      <c r="P64" s="102">
        <f t="shared" ref="P64:S64" si="62">SUM(P61:P63)</f>
        <v>6816.41</v>
      </c>
      <c r="Q64" s="102">
        <f t="shared" si="62"/>
        <v>2500</v>
      </c>
      <c r="R64" s="102">
        <f t="shared" si="62"/>
        <v>6816.41</v>
      </c>
      <c r="S64" s="102">
        <f t="shared" si="62"/>
        <v>-4316.41</v>
      </c>
      <c r="T64" s="103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42" customHeight="1" x14ac:dyDescent="0.2">
      <c r="A65" s="71" t="s">
        <v>26</v>
      </c>
      <c r="B65" s="72" t="s">
        <v>96</v>
      </c>
      <c r="C65" s="108" t="s">
        <v>97</v>
      </c>
      <c r="D65" s="73"/>
      <c r="E65" s="74"/>
      <c r="F65" s="75"/>
      <c r="G65" s="104"/>
      <c r="H65" s="74"/>
      <c r="I65" s="75"/>
      <c r="J65" s="104"/>
      <c r="K65" s="74"/>
      <c r="L65" s="75"/>
      <c r="M65" s="104"/>
      <c r="N65" s="74"/>
      <c r="O65" s="75"/>
      <c r="P65" s="104"/>
      <c r="Q65" s="104"/>
      <c r="R65" s="104"/>
      <c r="S65" s="104"/>
      <c r="T65" s="77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ht="30" customHeight="1" x14ac:dyDescent="0.2">
      <c r="A66" s="78" t="s">
        <v>37</v>
      </c>
      <c r="B66" s="105" t="s">
        <v>98</v>
      </c>
      <c r="C66" s="112" t="s">
        <v>99</v>
      </c>
      <c r="D66" s="81" t="s">
        <v>40</v>
      </c>
      <c r="E66" s="82"/>
      <c r="F66" s="83"/>
      <c r="G66" s="84">
        <f t="shared" ref="G66:G68" si="63">E66*F66</f>
        <v>0</v>
      </c>
      <c r="H66" s="82"/>
      <c r="I66" s="83"/>
      <c r="J66" s="84">
        <f t="shared" ref="J66:J68" si="64">H66*I66</f>
        <v>0</v>
      </c>
      <c r="K66" s="82"/>
      <c r="L66" s="83"/>
      <c r="M66" s="84">
        <f t="shared" ref="M66:M68" si="65">K66*L66</f>
        <v>0</v>
      </c>
      <c r="N66" s="82"/>
      <c r="O66" s="83"/>
      <c r="P66" s="84">
        <f t="shared" ref="P66:P68" si="66">N66*O66</f>
        <v>0</v>
      </c>
      <c r="Q66" s="84">
        <f t="shared" ref="Q66:Q68" si="67">G66+M66</f>
        <v>0</v>
      </c>
      <c r="R66" s="84">
        <f t="shared" ref="R66:R68" si="68">J66+P66</f>
        <v>0</v>
      </c>
      <c r="S66" s="84">
        <f t="shared" ref="S66:S68" si="69">Q66-R66</f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6" t="s">
        <v>37</v>
      </c>
      <c r="B67" s="87" t="s">
        <v>100</v>
      </c>
      <c r="C67" s="112" t="s">
        <v>101</v>
      </c>
      <c r="D67" s="81" t="s">
        <v>40</v>
      </c>
      <c r="E67" s="82"/>
      <c r="F67" s="83"/>
      <c r="G67" s="84">
        <f t="shared" si="63"/>
        <v>0</v>
      </c>
      <c r="H67" s="82"/>
      <c r="I67" s="83"/>
      <c r="J67" s="84">
        <f t="shared" si="64"/>
        <v>0</v>
      </c>
      <c r="K67" s="82">
        <v>3</v>
      </c>
      <c r="L67" s="83">
        <v>450</v>
      </c>
      <c r="M67" s="84">
        <f t="shared" si="65"/>
        <v>1350</v>
      </c>
      <c r="N67" s="82"/>
      <c r="O67" s="83"/>
      <c r="P67" s="84">
        <f t="shared" si="66"/>
        <v>0</v>
      </c>
      <c r="Q67" s="84">
        <f t="shared" si="67"/>
        <v>1350</v>
      </c>
      <c r="R67" s="84">
        <f t="shared" si="68"/>
        <v>0</v>
      </c>
      <c r="S67" s="84">
        <f t="shared" si="69"/>
        <v>1350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88" t="s">
        <v>37</v>
      </c>
      <c r="B68" s="89" t="s">
        <v>102</v>
      </c>
      <c r="C68" s="113" t="s">
        <v>103</v>
      </c>
      <c r="D68" s="91" t="s">
        <v>40</v>
      </c>
      <c r="E68" s="92"/>
      <c r="F68" s="93"/>
      <c r="G68" s="94">
        <f t="shared" si="63"/>
        <v>0</v>
      </c>
      <c r="H68" s="92"/>
      <c r="I68" s="93"/>
      <c r="J68" s="94">
        <f t="shared" si="64"/>
        <v>0</v>
      </c>
      <c r="K68" s="92"/>
      <c r="L68" s="93"/>
      <c r="M68" s="94">
        <f t="shared" si="65"/>
        <v>0</v>
      </c>
      <c r="N68" s="92"/>
      <c r="O68" s="93"/>
      <c r="P68" s="94">
        <f t="shared" si="66"/>
        <v>0</v>
      </c>
      <c r="Q68" s="84">
        <f t="shared" si="67"/>
        <v>0</v>
      </c>
      <c r="R68" s="84">
        <f t="shared" si="68"/>
        <v>0</v>
      </c>
      <c r="S68" s="84">
        <f t="shared" si="69"/>
        <v>0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96" t="s">
        <v>104</v>
      </c>
      <c r="B69" s="97"/>
      <c r="C69" s="98"/>
      <c r="D69" s="99"/>
      <c r="E69" s="100"/>
      <c r="F69" s="101"/>
      <c r="G69" s="102">
        <f>SUM(G66:G68)</f>
        <v>0</v>
      </c>
      <c r="H69" s="100"/>
      <c r="I69" s="101"/>
      <c r="J69" s="102">
        <f>SUM(J66:J68)</f>
        <v>0</v>
      </c>
      <c r="K69" s="100"/>
      <c r="L69" s="101"/>
      <c r="M69" s="102">
        <f>SUM(M66:M68)</f>
        <v>1350</v>
      </c>
      <c r="N69" s="100"/>
      <c r="O69" s="101"/>
      <c r="P69" s="102">
        <f t="shared" ref="P69:S69" si="70">SUM(P66:P68)</f>
        <v>0</v>
      </c>
      <c r="Q69" s="102">
        <f t="shared" si="70"/>
        <v>1350</v>
      </c>
      <c r="R69" s="102">
        <f t="shared" si="70"/>
        <v>0</v>
      </c>
      <c r="S69" s="102">
        <f t="shared" si="70"/>
        <v>1350</v>
      </c>
      <c r="T69" s="10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0" customHeight="1" x14ac:dyDescent="0.2">
      <c r="A70" s="71" t="s">
        <v>26</v>
      </c>
      <c r="B70" s="72" t="s">
        <v>105</v>
      </c>
      <c r="C70" s="108" t="s">
        <v>106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30" customHeight="1" x14ac:dyDescent="0.2">
      <c r="A71" s="78" t="s">
        <v>37</v>
      </c>
      <c r="B71" s="105" t="s">
        <v>107</v>
      </c>
      <c r="C71" s="107" t="s">
        <v>108</v>
      </c>
      <c r="D71" s="81"/>
      <c r="E71" s="82"/>
      <c r="F71" s="83"/>
      <c r="G71" s="84">
        <f t="shared" ref="G71:G73" si="71">E71*F71</f>
        <v>0</v>
      </c>
      <c r="H71" s="82"/>
      <c r="I71" s="83"/>
      <c r="J71" s="84">
        <f t="shared" ref="J71:J73" si="72">H71*I71</f>
        <v>0</v>
      </c>
      <c r="K71" s="82"/>
      <c r="L71" s="83"/>
      <c r="M71" s="84">
        <f t="shared" ref="M71:M73" si="73">K71*L71</f>
        <v>0</v>
      </c>
      <c r="N71" s="82"/>
      <c r="O71" s="83"/>
      <c r="P71" s="84">
        <f t="shared" ref="P71:P73" si="74">N71*O71</f>
        <v>0</v>
      </c>
      <c r="Q71" s="84">
        <f t="shared" ref="Q71:Q73" si="75">G71+M71</f>
        <v>0</v>
      </c>
      <c r="R71" s="84">
        <f t="shared" ref="R71:R73" si="76">J71+P71</f>
        <v>0</v>
      </c>
      <c r="S71" s="84">
        <f t="shared" ref="S71:S73" si="77">Q71-R71</f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78" t="s">
        <v>37</v>
      </c>
      <c r="B72" s="79" t="s">
        <v>109</v>
      </c>
      <c r="C72" s="107" t="s">
        <v>110</v>
      </c>
      <c r="D72" s="81" t="s">
        <v>40</v>
      </c>
      <c r="E72" s="82"/>
      <c r="F72" s="83"/>
      <c r="G72" s="84">
        <f t="shared" si="71"/>
        <v>0</v>
      </c>
      <c r="H72" s="82"/>
      <c r="I72" s="83"/>
      <c r="J72" s="84">
        <f t="shared" si="72"/>
        <v>0</v>
      </c>
      <c r="K72" s="82">
        <v>3</v>
      </c>
      <c r="L72" s="83">
        <v>1166.6600000000001</v>
      </c>
      <c r="M72" s="84">
        <f t="shared" si="73"/>
        <v>3499.9800000000005</v>
      </c>
      <c r="N72" s="82">
        <v>1</v>
      </c>
      <c r="O72" s="83">
        <v>534.27</v>
      </c>
      <c r="P72" s="84">
        <f t="shared" si="74"/>
        <v>534.27</v>
      </c>
      <c r="Q72" s="84">
        <f t="shared" si="75"/>
        <v>3499.9800000000005</v>
      </c>
      <c r="R72" s="84">
        <f t="shared" si="76"/>
        <v>534.27</v>
      </c>
      <c r="S72" s="84">
        <f t="shared" si="77"/>
        <v>2965.7100000000005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86" t="s">
        <v>37</v>
      </c>
      <c r="B73" s="87" t="s">
        <v>111</v>
      </c>
      <c r="C73" s="107" t="s">
        <v>112</v>
      </c>
      <c r="D73" s="81"/>
      <c r="E73" s="82"/>
      <c r="F73" s="83"/>
      <c r="G73" s="84">
        <f t="shared" si="71"/>
        <v>0</v>
      </c>
      <c r="H73" s="82"/>
      <c r="I73" s="83"/>
      <c r="J73" s="84">
        <f t="shared" si="72"/>
        <v>0</v>
      </c>
      <c r="K73" s="82"/>
      <c r="L73" s="83"/>
      <c r="M73" s="84">
        <f t="shared" si="73"/>
        <v>0</v>
      </c>
      <c r="N73" s="82"/>
      <c r="O73" s="83"/>
      <c r="P73" s="84">
        <f t="shared" si="74"/>
        <v>0</v>
      </c>
      <c r="Q73" s="84">
        <f t="shared" si="75"/>
        <v>0</v>
      </c>
      <c r="R73" s="84">
        <f t="shared" si="76"/>
        <v>0</v>
      </c>
      <c r="S73" s="84">
        <f t="shared" si="77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111" t="s">
        <v>113</v>
      </c>
      <c r="B74" s="114"/>
      <c r="C74" s="98"/>
      <c r="D74" s="99"/>
      <c r="E74" s="100"/>
      <c r="F74" s="101"/>
      <c r="G74" s="102">
        <f>SUM(G71:G73)</f>
        <v>0</v>
      </c>
      <c r="H74" s="100"/>
      <c r="I74" s="101"/>
      <c r="J74" s="102">
        <f>SUM(J71:J73)</f>
        <v>0</v>
      </c>
      <c r="K74" s="100"/>
      <c r="L74" s="101"/>
      <c r="M74" s="102">
        <f>SUM(M71:M73)</f>
        <v>3499.9800000000005</v>
      </c>
      <c r="N74" s="100"/>
      <c r="O74" s="101"/>
      <c r="P74" s="102">
        <f t="shared" ref="P74:S74" si="78">SUM(P71:P73)</f>
        <v>534.27</v>
      </c>
      <c r="Q74" s="102">
        <f t="shared" si="78"/>
        <v>3499.9800000000005</v>
      </c>
      <c r="R74" s="102">
        <f t="shared" si="78"/>
        <v>534.27</v>
      </c>
      <c r="S74" s="102">
        <f t="shared" si="78"/>
        <v>2965.7100000000005</v>
      </c>
      <c r="T74" s="10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x14ac:dyDescent="0.25">
      <c r="A75" s="71" t="s">
        <v>26</v>
      </c>
      <c r="B75" s="115" t="s">
        <v>114</v>
      </c>
      <c r="C75" s="116" t="s">
        <v>115</v>
      </c>
      <c r="D75" s="73"/>
      <c r="E75" s="74"/>
      <c r="F75" s="75"/>
      <c r="G75" s="104"/>
      <c r="H75" s="74"/>
      <c r="I75" s="75"/>
      <c r="J75" s="104"/>
      <c r="K75" s="74"/>
      <c r="L75" s="75"/>
      <c r="M75" s="104"/>
      <c r="N75" s="74"/>
      <c r="O75" s="75"/>
      <c r="P75" s="104"/>
      <c r="Q75" s="104"/>
      <c r="R75" s="104"/>
      <c r="S75" s="104"/>
      <c r="T75" s="77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30" customHeight="1" x14ac:dyDescent="0.2">
      <c r="A76" s="78" t="s">
        <v>37</v>
      </c>
      <c r="B76" s="117" t="s">
        <v>116</v>
      </c>
      <c r="C76" s="118" t="s">
        <v>164</v>
      </c>
      <c r="D76" s="119" t="s">
        <v>92</v>
      </c>
      <c r="E76" s="275" t="s">
        <v>46</v>
      </c>
      <c r="F76" s="276"/>
      <c r="G76" s="277"/>
      <c r="H76" s="275" t="s">
        <v>46</v>
      </c>
      <c r="I76" s="276"/>
      <c r="J76" s="277"/>
      <c r="K76" s="82">
        <v>3</v>
      </c>
      <c r="L76" s="83">
        <v>9000</v>
      </c>
      <c r="M76" s="84">
        <f t="shared" ref="M76:M77" si="79">K76*L76</f>
        <v>27000</v>
      </c>
      <c r="N76" s="82">
        <v>3</v>
      </c>
      <c r="O76" s="83">
        <v>9000</v>
      </c>
      <c r="P76" s="84">
        <f t="shared" ref="P76:P77" si="80">N76*O76</f>
        <v>27000</v>
      </c>
      <c r="Q76" s="84">
        <f t="shared" ref="Q76:Q77" si="81">G76+M76</f>
        <v>27000</v>
      </c>
      <c r="R76" s="84">
        <f t="shared" ref="R76:R77" si="82">J76+P76</f>
        <v>27000</v>
      </c>
      <c r="S76" s="84">
        <f t="shared" ref="S76:S77" si="83">Q76-R76</f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86" t="s">
        <v>37</v>
      </c>
      <c r="B77" s="120" t="s">
        <v>117</v>
      </c>
      <c r="C77" s="121" t="s">
        <v>165</v>
      </c>
      <c r="D77" s="119" t="s">
        <v>92</v>
      </c>
      <c r="E77" s="278"/>
      <c r="F77" s="279"/>
      <c r="G77" s="280"/>
      <c r="H77" s="278"/>
      <c r="I77" s="279"/>
      <c r="J77" s="280"/>
      <c r="K77" s="82">
        <v>6</v>
      </c>
      <c r="L77" s="83">
        <v>18000</v>
      </c>
      <c r="M77" s="84">
        <f t="shared" si="79"/>
        <v>108000</v>
      </c>
      <c r="N77" s="82">
        <v>6</v>
      </c>
      <c r="O77" s="83">
        <v>18000</v>
      </c>
      <c r="P77" s="84">
        <f t="shared" si="80"/>
        <v>108000</v>
      </c>
      <c r="Q77" s="84">
        <f t="shared" si="81"/>
        <v>108000</v>
      </c>
      <c r="R77" s="84">
        <f t="shared" si="82"/>
        <v>108000</v>
      </c>
      <c r="S77" s="84">
        <f t="shared" si="83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111" t="s">
        <v>118</v>
      </c>
      <c r="B78" s="122"/>
      <c r="C78" s="123"/>
      <c r="D78" s="99"/>
      <c r="E78" s="100"/>
      <c r="F78" s="101"/>
      <c r="G78" s="102">
        <f>SUM(G76:G77)</f>
        <v>0</v>
      </c>
      <c r="H78" s="100"/>
      <c r="I78" s="101"/>
      <c r="J78" s="102">
        <f>SUM(J76:J77)</f>
        <v>0</v>
      </c>
      <c r="K78" s="100"/>
      <c r="L78" s="101"/>
      <c r="M78" s="102">
        <f>SUM(M76:M77)</f>
        <v>135000</v>
      </c>
      <c r="N78" s="100"/>
      <c r="O78" s="101"/>
      <c r="P78" s="102">
        <f t="shared" ref="P78:S78" si="84">SUM(P76:P77)</f>
        <v>135000</v>
      </c>
      <c r="Q78" s="102">
        <f t="shared" si="84"/>
        <v>135000</v>
      </c>
      <c r="R78" s="102">
        <f t="shared" si="84"/>
        <v>135000</v>
      </c>
      <c r="S78" s="102">
        <f t="shared" si="84"/>
        <v>0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x14ac:dyDescent="0.25">
      <c r="A79" s="71" t="s">
        <v>26</v>
      </c>
      <c r="B79" s="124" t="s">
        <v>119</v>
      </c>
      <c r="C79" s="116" t="s">
        <v>120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41.25" customHeight="1" x14ac:dyDescent="0.2">
      <c r="A80" s="86" t="s">
        <v>37</v>
      </c>
      <c r="B80" s="125" t="s">
        <v>121</v>
      </c>
      <c r="C80" s="126" t="s">
        <v>120</v>
      </c>
      <c r="D80" s="119" t="s">
        <v>92</v>
      </c>
      <c r="E80" s="281" t="s">
        <v>46</v>
      </c>
      <c r="F80" s="279"/>
      <c r="G80" s="280"/>
      <c r="H80" s="281" t="s">
        <v>46</v>
      </c>
      <c r="I80" s="279"/>
      <c r="J80" s="280"/>
      <c r="K80" s="82">
        <v>1</v>
      </c>
      <c r="L80" s="83">
        <v>20000</v>
      </c>
      <c r="M80" s="84">
        <f>K80*L80</f>
        <v>20000</v>
      </c>
      <c r="N80" s="82">
        <v>1</v>
      </c>
      <c r="O80" s="83">
        <v>20000</v>
      </c>
      <c r="P80" s="84">
        <f>N80*O80</f>
        <v>20000</v>
      </c>
      <c r="Q80" s="84">
        <f>G80+M80</f>
        <v>20000</v>
      </c>
      <c r="R80" s="84">
        <f>J80+P80</f>
        <v>20000</v>
      </c>
      <c r="S80" s="84">
        <f>Q80-R80</f>
        <v>0</v>
      </c>
      <c r="T80" s="8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x14ac:dyDescent="0.2">
      <c r="A81" s="111" t="s">
        <v>122</v>
      </c>
      <c r="B81" s="127"/>
      <c r="C81" s="123"/>
      <c r="D81" s="99"/>
      <c r="E81" s="100"/>
      <c r="F81" s="101"/>
      <c r="G81" s="102">
        <f>SUM(G80)</f>
        <v>0</v>
      </c>
      <c r="H81" s="100"/>
      <c r="I81" s="101"/>
      <c r="J81" s="102">
        <f>SUM(J80)</f>
        <v>0</v>
      </c>
      <c r="K81" s="100"/>
      <c r="L81" s="101"/>
      <c r="M81" s="102">
        <f>SUM(M80)</f>
        <v>20000</v>
      </c>
      <c r="N81" s="100"/>
      <c r="O81" s="101"/>
      <c r="P81" s="102">
        <f t="shared" ref="P81:S81" si="85">SUM(P80)</f>
        <v>20000</v>
      </c>
      <c r="Q81" s="102">
        <f t="shared" si="85"/>
        <v>20000</v>
      </c>
      <c r="R81" s="102">
        <f t="shared" si="85"/>
        <v>20000</v>
      </c>
      <c r="S81" s="102">
        <f t="shared" si="85"/>
        <v>0</v>
      </c>
      <c r="T81" s="10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9.5" customHeight="1" x14ac:dyDescent="0.2">
      <c r="A82" s="128" t="s">
        <v>123</v>
      </c>
      <c r="B82" s="129"/>
      <c r="C82" s="130"/>
      <c r="D82" s="131"/>
      <c r="E82" s="132"/>
      <c r="F82" s="133"/>
      <c r="G82" s="134">
        <f>G39+G43+G48+G54+G59+G64+G69+G74+G78+G81</f>
        <v>0</v>
      </c>
      <c r="H82" s="132"/>
      <c r="I82" s="133"/>
      <c r="J82" s="134">
        <f>J39+J43+J48+J54+J59+J64+J69+J74+J78+J81</f>
        <v>0</v>
      </c>
      <c r="K82" s="132"/>
      <c r="L82" s="133"/>
      <c r="M82" s="134">
        <f>M39+M43+M48+M54+M59+M64+M69+M74+M78+M81</f>
        <v>534142.67999999993</v>
      </c>
      <c r="N82" s="132"/>
      <c r="O82" s="133"/>
      <c r="P82" s="134">
        <f t="shared" ref="P82:S82" si="86">P39+P43+P48+P54+P59+P64+P69+P74+P78+P81</f>
        <v>534142.67999999993</v>
      </c>
      <c r="Q82" s="134">
        <f>Q39+Q43+Q48+Q54+Q59+Q64+Q69+Q74+Q78+Q81</f>
        <v>534142.67999999993</v>
      </c>
      <c r="R82" s="134">
        <f t="shared" si="86"/>
        <v>534142.67999999993</v>
      </c>
      <c r="S82" s="134">
        <f t="shared" si="86"/>
        <v>-2.2737367544323206E-12</v>
      </c>
      <c r="T82" s="135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</row>
    <row r="83" spans="1:38" ht="15.75" customHeight="1" x14ac:dyDescent="0.25">
      <c r="A83" s="282"/>
      <c r="B83" s="253"/>
      <c r="C83" s="253"/>
      <c r="D83" s="137"/>
      <c r="E83" s="138"/>
      <c r="F83" s="139"/>
      <c r="G83" s="140"/>
      <c r="H83" s="138"/>
      <c r="I83" s="139"/>
      <c r="J83" s="140"/>
      <c r="K83" s="138"/>
      <c r="L83" s="139"/>
      <c r="M83" s="140"/>
      <c r="N83" s="138"/>
      <c r="O83" s="139"/>
      <c r="P83" s="140"/>
      <c r="Q83" s="140"/>
      <c r="R83" s="140"/>
      <c r="S83" s="140"/>
      <c r="T83" s="14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9.5" customHeight="1" x14ac:dyDescent="0.25">
      <c r="A84" s="252" t="s">
        <v>124</v>
      </c>
      <c r="B84" s="253"/>
      <c r="C84" s="254"/>
      <c r="D84" s="142"/>
      <c r="E84" s="143"/>
      <c r="F84" s="144"/>
      <c r="G84" s="145">
        <f>G21-G82</f>
        <v>0</v>
      </c>
      <c r="H84" s="143"/>
      <c r="I84" s="144"/>
      <c r="J84" s="145">
        <f>J21-J82</f>
        <v>0</v>
      </c>
      <c r="K84" s="146"/>
      <c r="L84" s="144"/>
      <c r="M84" s="147">
        <f>M21-M82</f>
        <v>0</v>
      </c>
      <c r="N84" s="146"/>
      <c r="O84" s="144"/>
      <c r="P84" s="147">
        <f t="shared" ref="P84:R84" si="87">P21-P82</f>
        <v>-534142.67999999993</v>
      </c>
      <c r="Q84" s="148">
        <f t="shared" si="87"/>
        <v>0</v>
      </c>
      <c r="R84" s="148">
        <f t="shared" si="87"/>
        <v>-534142.67999999993</v>
      </c>
      <c r="S84" s="148">
        <f>S21-S82</f>
        <v>534142.68000000005</v>
      </c>
      <c r="T84" s="14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50"/>
      <c r="B85" s="151"/>
      <c r="C85" s="150"/>
      <c r="D85" s="150"/>
      <c r="E85" s="51"/>
      <c r="F85" s="150"/>
      <c r="G85" s="150"/>
      <c r="H85" s="51"/>
      <c r="I85" s="150"/>
      <c r="J85" s="150"/>
      <c r="K85" s="51"/>
      <c r="L85" s="150"/>
      <c r="M85" s="150"/>
      <c r="N85" s="51"/>
      <c r="O85" s="150"/>
      <c r="P85" s="150"/>
      <c r="Q85" s="150"/>
      <c r="R85" s="150"/>
      <c r="S85" s="150"/>
      <c r="T85" s="15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0"/>
      <c r="B86" s="151"/>
      <c r="C86" s="150"/>
      <c r="D86" s="150"/>
      <c r="E86" s="51"/>
      <c r="F86" s="150"/>
      <c r="G86" s="150"/>
      <c r="H86" s="51"/>
      <c r="I86" s="150"/>
      <c r="J86" s="150"/>
      <c r="K86" s="51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50" t="s">
        <v>125</v>
      </c>
      <c r="B87" s="151"/>
      <c r="C87" s="234" t="s">
        <v>166</v>
      </c>
      <c r="D87" s="235"/>
      <c r="E87" s="236"/>
      <c r="F87" s="234"/>
      <c r="G87" s="235"/>
      <c r="H87" s="283" t="s">
        <v>167</v>
      </c>
      <c r="I87" s="283"/>
      <c r="J87" s="283"/>
      <c r="K87" s="283"/>
      <c r="L87" s="150"/>
      <c r="M87" s="150"/>
      <c r="N87" s="51"/>
      <c r="O87" s="150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"/>
      <c r="B88" s="1"/>
      <c r="C88" s="152" t="s">
        <v>126</v>
      </c>
      <c r="D88" s="150"/>
      <c r="E88" s="255" t="s">
        <v>127</v>
      </c>
      <c r="F88" s="256"/>
      <c r="G88" s="150"/>
      <c r="H88" s="51"/>
      <c r="I88" s="153" t="s">
        <v>128</v>
      </c>
      <c r="J88" s="150"/>
      <c r="K88" s="51"/>
      <c r="L88" s="153"/>
      <c r="M88" s="150"/>
      <c r="N88" s="51"/>
      <c r="O88" s="153"/>
      <c r="P88" s="150"/>
      <c r="Q88" s="150"/>
      <c r="R88" s="150"/>
      <c r="S88" s="15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35">
      <c r="A89" s="1"/>
      <c r="B89" s="1"/>
      <c r="C89" s="154"/>
      <c r="D89" s="155"/>
      <c r="E89" s="156"/>
      <c r="F89" s="157"/>
      <c r="G89" s="158"/>
      <c r="H89" s="156"/>
      <c r="I89" s="157"/>
      <c r="J89" s="158"/>
      <c r="K89" s="159"/>
      <c r="L89" s="157"/>
      <c r="M89" s="158"/>
      <c r="N89" s="159"/>
      <c r="O89" s="157"/>
      <c r="P89" s="158"/>
      <c r="Q89" s="158"/>
      <c r="R89" s="158"/>
      <c r="S89" s="158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autoFilter ref="A18:T18"/>
  <mergeCells count="26">
    <mergeCell ref="A84:C84"/>
    <mergeCell ref="E88:F88"/>
    <mergeCell ref="E16:G16"/>
    <mergeCell ref="H16:J16"/>
    <mergeCell ref="A22:C22"/>
    <mergeCell ref="E36:G38"/>
    <mergeCell ref="H36:J38"/>
    <mergeCell ref="E30:G34"/>
    <mergeCell ref="H30:J34"/>
    <mergeCell ref="E76:G77"/>
    <mergeCell ref="H76:J77"/>
    <mergeCell ref="E80:G80"/>
    <mergeCell ref="H80:J80"/>
    <mergeCell ref="A83:C83"/>
    <mergeCell ref="H87:K87"/>
    <mergeCell ref="K16:M16"/>
    <mergeCell ref="N16:P16"/>
    <mergeCell ref="Q16:S16"/>
    <mergeCell ref="T16:T17"/>
    <mergeCell ref="A11:T11"/>
    <mergeCell ref="A12:T12"/>
    <mergeCell ref="A14:T14"/>
    <mergeCell ref="A16:A17"/>
    <mergeCell ref="B16:B17"/>
    <mergeCell ref="C16:C17"/>
    <mergeCell ref="D16:D17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129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25">
      <c r="A2" s="160"/>
      <c r="B2" s="160"/>
      <c r="C2" s="160"/>
      <c r="D2" s="161"/>
      <c r="E2" s="160"/>
      <c r="F2" s="161"/>
      <c r="G2" s="160"/>
      <c r="H2" s="290" t="s">
        <v>130</v>
      </c>
      <c r="I2" s="244"/>
      <c r="J2" s="244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25">
      <c r="A3" s="160"/>
      <c r="B3" s="160"/>
      <c r="C3" s="160"/>
      <c r="D3" s="161"/>
      <c r="E3" s="160"/>
      <c r="F3" s="161"/>
      <c r="G3" s="160"/>
      <c r="H3" s="290" t="s">
        <v>131</v>
      </c>
      <c r="I3" s="244"/>
      <c r="J3" s="244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2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3">
      <c r="A5" s="160"/>
      <c r="B5" s="289" t="s">
        <v>132</v>
      </c>
      <c r="C5" s="244"/>
      <c r="D5" s="244"/>
      <c r="E5" s="244"/>
      <c r="F5" s="244"/>
      <c r="G5" s="244"/>
      <c r="H5" s="244"/>
      <c r="I5" s="244"/>
      <c r="J5" s="244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3">
      <c r="A6" s="160"/>
      <c r="B6" s="289" t="s">
        <v>133</v>
      </c>
      <c r="C6" s="244"/>
      <c r="D6" s="244"/>
      <c r="E6" s="244"/>
      <c r="F6" s="244"/>
      <c r="G6" s="244"/>
      <c r="H6" s="244"/>
      <c r="I6" s="244"/>
      <c r="J6" s="244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3">
      <c r="A7" s="160"/>
      <c r="B7" s="291" t="s">
        <v>134</v>
      </c>
      <c r="C7" s="244"/>
      <c r="D7" s="244"/>
      <c r="E7" s="244"/>
      <c r="F7" s="244"/>
      <c r="G7" s="244"/>
      <c r="H7" s="244"/>
      <c r="I7" s="244"/>
      <c r="J7" s="244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3">
      <c r="A8" s="160"/>
      <c r="B8" s="289" t="s">
        <v>135</v>
      </c>
      <c r="C8" s="244"/>
      <c r="D8" s="244"/>
      <c r="E8" s="244"/>
      <c r="F8" s="244"/>
      <c r="G8" s="244"/>
      <c r="H8" s="244"/>
      <c r="I8" s="244"/>
      <c r="J8" s="244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2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2">
      <c r="A10" s="164"/>
      <c r="B10" s="286" t="s">
        <v>136</v>
      </c>
      <c r="C10" s="285"/>
      <c r="D10" s="287"/>
      <c r="E10" s="288" t="s">
        <v>137</v>
      </c>
      <c r="F10" s="285"/>
      <c r="G10" s="285"/>
      <c r="H10" s="285"/>
      <c r="I10" s="285"/>
      <c r="J10" s="287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1.5" customHeight="1" x14ac:dyDescent="0.2">
      <c r="A11" s="165" t="s">
        <v>138</v>
      </c>
      <c r="B11" s="165" t="s">
        <v>139</v>
      </c>
      <c r="C11" s="165" t="s">
        <v>5</v>
      </c>
      <c r="D11" s="166" t="s">
        <v>140</v>
      </c>
      <c r="E11" s="165" t="s">
        <v>141</v>
      </c>
      <c r="F11" s="166" t="s">
        <v>140</v>
      </c>
      <c r="G11" s="165" t="s">
        <v>142</v>
      </c>
      <c r="H11" s="165" t="s">
        <v>143</v>
      </c>
      <c r="I11" s="165" t="s">
        <v>144</v>
      </c>
      <c r="J11" s="165" t="s">
        <v>145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5" customHeight="1" x14ac:dyDescent="0.2">
      <c r="A12" s="167"/>
      <c r="B12" s="167" t="s">
        <v>35</v>
      </c>
      <c r="C12" s="168"/>
      <c r="D12" s="169"/>
      <c r="E12" s="168"/>
      <c r="F12" s="169"/>
      <c r="G12" s="168"/>
      <c r="H12" s="168"/>
      <c r="I12" s="169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2">
      <c r="A13" s="167"/>
      <c r="B13" s="167" t="s">
        <v>57</v>
      </c>
      <c r="C13" s="168"/>
      <c r="D13" s="169"/>
      <c r="E13" s="168"/>
      <c r="F13" s="169"/>
      <c r="G13" s="168"/>
      <c r="H13" s="168"/>
      <c r="I13" s="169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 x14ac:dyDescent="0.2">
      <c r="A14" s="167"/>
      <c r="B14" s="167" t="s">
        <v>59</v>
      </c>
      <c r="C14" s="168"/>
      <c r="D14" s="169"/>
      <c r="E14" s="168"/>
      <c r="F14" s="169"/>
      <c r="G14" s="168"/>
      <c r="H14" s="168"/>
      <c r="I14" s="169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5" customHeight="1" x14ac:dyDescent="0.2">
      <c r="A15" s="167"/>
      <c r="B15" s="167" t="s">
        <v>63</v>
      </c>
      <c r="C15" s="168"/>
      <c r="D15" s="169"/>
      <c r="E15" s="168"/>
      <c r="F15" s="169"/>
      <c r="G15" s="168"/>
      <c r="H15" s="168"/>
      <c r="I15" s="169"/>
      <c r="J15" s="168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5" customHeight="1" x14ac:dyDescent="0.2">
      <c r="A16" s="167"/>
      <c r="B16" s="167" t="s">
        <v>70</v>
      </c>
      <c r="C16" s="168"/>
      <c r="D16" s="169"/>
      <c r="E16" s="168"/>
      <c r="F16" s="169"/>
      <c r="G16" s="168"/>
      <c r="H16" s="168"/>
      <c r="I16" s="169"/>
      <c r="J16" s="168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5" customHeight="1" x14ac:dyDescent="0.2">
      <c r="A17" s="167"/>
      <c r="B17" s="167"/>
      <c r="C17" s="168"/>
      <c r="D17" s="169"/>
      <c r="E17" s="168"/>
      <c r="F17" s="169"/>
      <c r="G17" s="168"/>
      <c r="H17" s="168"/>
      <c r="I17" s="169"/>
      <c r="J17" s="168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5" customHeight="1" x14ac:dyDescent="0.25">
      <c r="A18" s="170"/>
      <c r="B18" s="284" t="s">
        <v>146</v>
      </c>
      <c r="C18" s="285"/>
      <c r="D18" s="171">
        <f>SUM(D12:D17)</f>
        <v>0</v>
      </c>
      <c r="E18" s="172"/>
      <c r="F18" s="171">
        <f>SUM(F12:F17)</f>
        <v>0</v>
      </c>
      <c r="G18" s="172"/>
      <c r="H18" s="172"/>
      <c r="I18" s="171">
        <f>SUM(I12:I17)</f>
        <v>0</v>
      </c>
      <c r="J18" s="172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14.25" customHeight="1" x14ac:dyDescent="0.2">
      <c r="A19" s="160"/>
      <c r="B19" s="160"/>
      <c r="C19" s="160"/>
      <c r="D19" s="161"/>
      <c r="E19" s="160"/>
      <c r="F19" s="161"/>
      <c r="G19" s="160"/>
      <c r="H19" s="160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4.25" customHeight="1" x14ac:dyDescent="0.2">
      <c r="A20" s="160"/>
      <c r="B20" s="160"/>
      <c r="C20" s="160"/>
      <c r="D20" s="161"/>
      <c r="E20" s="160"/>
      <c r="F20" s="161"/>
      <c r="G20" s="160"/>
      <c r="H20" s="160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44.25" customHeight="1" x14ac:dyDescent="0.2">
      <c r="A21" s="164"/>
      <c r="B21" s="286" t="s">
        <v>147</v>
      </c>
      <c r="C21" s="285"/>
      <c r="D21" s="287"/>
      <c r="E21" s="288" t="s">
        <v>137</v>
      </c>
      <c r="F21" s="285"/>
      <c r="G21" s="285"/>
      <c r="H21" s="285"/>
      <c r="I21" s="285"/>
      <c r="J21" s="287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61.5" customHeight="1" x14ac:dyDescent="0.2">
      <c r="A22" s="165" t="s">
        <v>138</v>
      </c>
      <c r="B22" s="165" t="s">
        <v>139</v>
      </c>
      <c r="C22" s="165" t="s">
        <v>5</v>
      </c>
      <c r="D22" s="166" t="s">
        <v>140</v>
      </c>
      <c r="E22" s="165" t="s">
        <v>141</v>
      </c>
      <c r="F22" s="166" t="s">
        <v>140</v>
      </c>
      <c r="G22" s="165" t="s">
        <v>142</v>
      </c>
      <c r="H22" s="165" t="s">
        <v>143</v>
      </c>
      <c r="I22" s="165" t="s">
        <v>144</v>
      </c>
      <c r="J22" s="165" t="s">
        <v>145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5" customHeight="1" x14ac:dyDescent="0.2">
      <c r="A23" s="167"/>
      <c r="B23" s="167" t="s">
        <v>35</v>
      </c>
      <c r="C23" s="168"/>
      <c r="D23" s="169"/>
      <c r="E23" s="168"/>
      <c r="F23" s="169"/>
      <c r="G23" s="168"/>
      <c r="H23" s="168"/>
      <c r="I23" s="169"/>
      <c r="J23" s="168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5" customHeight="1" x14ac:dyDescent="0.2">
      <c r="A24" s="167"/>
      <c r="B24" s="167" t="s">
        <v>57</v>
      </c>
      <c r="C24" s="168"/>
      <c r="D24" s="169"/>
      <c r="E24" s="168"/>
      <c r="F24" s="169"/>
      <c r="G24" s="168"/>
      <c r="H24" s="168"/>
      <c r="I24" s="169"/>
      <c r="J24" s="168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ht="15" customHeight="1" x14ac:dyDescent="0.2">
      <c r="A25" s="167"/>
      <c r="B25" s="167" t="s">
        <v>59</v>
      </c>
      <c r="C25" s="168"/>
      <c r="D25" s="169"/>
      <c r="E25" s="168"/>
      <c r="F25" s="169"/>
      <c r="G25" s="168"/>
      <c r="H25" s="168"/>
      <c r="I25" s="169"/>
      <c r="J25" s="168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15" customHeight="1" x14ac:dyDescent="0.2">
      <c r="A26" s="167"/>
      <c r="B26" s="167" t="s">
        <v>63</v>
      </c>
      <c r="C26" s="168"/>
      <c r="D26" s="169"/>
      <c r="E26" s="168"/>
      <c r="F26" s="169"/>
      <c r="G26" s="168"/>
      <c r="H26" s="168"/>
      <c r="I26" s="169"/>
      <c r="J26" s="168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15" customHeight="1" x14ac:dyDescent="0.2">
      <c r="A27" s="167"/>
      <c r="B27" s="167" t="s">
        <v>70</v>
      </c>
      <c r="C27" s="168"/>
      <c r="D27" s="169"/>
      <c r="E27" s="168"/>
      <c r="F27" s="169"/>
      <c r="G27" s="168"/>
      <c r="H27" s="168"/>
      <c r="I27" s="169"/>
      <c r="J27" s="168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5" customHeight="1" x14ac:dyDescent="0.2">
      <c r="A28" s="167"/>
      <c r="B28" s="167"/>
      <c r="C28" s="168"/>
      <c r="D28" s="169"/>
      <c r="E28" s="168"/>
      <c r="F28" s="169"/>
      <c r="G28" s="168"/>
      <c r="H28" s="168"/>
      <c r="I28" s="169"/>
      <c r="J28" s="168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15" customHeight="1" x14ac:dyDescent="0.25">
      <c r="A29" s="170"/>
      <c r="B29" s="284" t="s">
        <v>146</v>
      </c>
      <c r="C29" s="285"/>
      <c r="D29" s="171">
        <f>SUM(D23:D28)</f>
        <v>0</v>
      </c>
      <c r="E29" s="172"/>
      <c r="F29" s="171">
        <f>SUM(F23:F28)</f>
        <v>0</v>
      </c>
      <c r="G29" s="172"/>
      <c r="H29" s="172"/>
      <c r="I29" s="171">
        <f>SUM(I23:I28)</f>
        <v>0</v>
      </c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ht="14.25" customHeight="1" x14ac:dyDescent="0.2">
      <c r="A30" s="160"/>
      <c r="B30" s="160"/>
      <c r="C30" s="160"/>
      <c r="D30" s="161"/>
      <c r="E30" s="160"/>
      <c r="F30" s="161"/>
      <c r="G30" s="160"/>
      <c r="H30" s="160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4.25" customHeight="1" x14ac:dyDescent="0.2">
      <c r="A31" s="174"/>
      <c r="B31" s="174" t="s">
        <v>148</v>
      </c>
      <c r="C31" s="174"/>
      <c r="D31" s="175"/>
      <c r="E31" s="174"/>
      <c r="F31" s="175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14.25" customHeight="1" x14ac:dyDescent="0.2">
      <c r="A32" s="160"/>
      <c r="B32" s="160"/>
      <c r="C32" s="160"/>
      <c r="D32" s="161"/>
      <c r="E32" s="160"/>
      <c r="F32" s="161"/>
      <c r="G32" s="160"/>
      <c r="H32" s="160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4.25" customHeight="1" x14ac:dyDescent="0.2">
      <c r="A33" s="160"/>
      <c r="B33" s="160"/>
      <c r="C33" s="160"/>
      <c r="D33" s="161"/>
      <c r="E33" s="160"/>
      <c r="F33" s="161"/>
      <c r="G33" s="160"/>
      <c r="H33" s="160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4.25" customHeight="1" x14ac:dyDescent="0.2">
      <c r="A34" s="160"/>
      <c r="B34" s="160"/>
      <c r="C34" s="160"/>
      <c r="D34" s="161"/>
      <c r="E34" s="160"/>
      <c r="F34" s="161"/>
      <c r="G34" s="160"/>
      <c r="H34" s="160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4.25" customHeight="1" x14ac:dyDescent="0.2">
      <c r="A35" s="160"/>
      <c r="B35" s="160"/>
      <c r="C35" s="160"/>
      <c r="D35" s="161"/>
      <c r="E35" s="160"/>
      <c r="F35" s="161"/>
      <c r="G35" s="160"/>
      <c r="H35" s="160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4.25" customHeight="1" x14ac:dyDescent="0.2">
      <c r="A36" s="160"/>
      <c r="B36" s="160"/>
      <c r="C36" s="160"/>
      <c r="D36" s="161"/>
      <c r="E36" s="160"/>
      <c r="F36" s="161"/>
      <c r="G36" s="160"/>
      <c r="H36" s="160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14.25" customHeight="1" x14ac:dyDescent="0.2">
      <c r="A37" s="160"/>
      <c r="B37" s="160"/>
      <c r="C37" s="160"/>
      <c r="D37" s="161"/>
      <c r="E37" s="160"/>
      <c r="F37" s="161"/>
      <c r="G37" s="160"/>
      <c r="H37" s="160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ht="14.25" customHeight="1" x14ac:dyDescent="0.2">
      <c r="A38" s="160"/>
      <c r="B38" s="160"/>
      <c r="C38" s="160"/>
      <c r="D38" s="161"/>
      <c r="E38" s="160"/>
      <c r="F38" s="161"/>
      <c r="G38" s="160"/>
      <c r="H38" s="160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14.25" customHeight="1" x14ac:dyDescent="0.2">
      <c r="A39" s="160"/>
      <c r="B39" s="160"/>
      <c r="C39" s="160"/>
      <c r="D39" s="161"/>
      <c r="E39" s="160"/>
      <c r="F39" s="161"/>
      <c r="G39" s="160"/>
      <c r="H39" s="160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4.25" customHeight="1" x14ac:dyDescent="0.2">
      <c r="A40" s="160"/>
      <c r="B40" s="160"/>
      <c r="C40" s="160"/>
      <c r="D40" s="161"/>
      <c r="E40" s="160"/>
      <c r="F40" s="161"/>
      <c r="G40" s="160"/>
      <c r="H40" s="160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4.25" customHeight="1" x14ac:dyDescent="0.2">
      <c r="A41" s="160"/>
      <c r="B41" s="160"/>
      <c r="C41" s="160"/>
      <c r="D41" s="161"/>
      <c r="E41" s="160"/>
      <c r="F41" s="161"/>
      <c r="G41" s="160"/>
      <c r="H41" s="160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4.25" customHeight="1" x14ac:dyDescent="0.2">
      <c r="A42" s="160"/>
      <c r="B42" s="160"/>
      <c r="C42" s="160"/>
      <c r="D42" s="161"/>
      <c r="E42" s="160"/>
      <c r="F42" s="161"/>
      <c r="G42" s="160"/>
      <c r="H42" s="160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4.25" customHeight="1" x14ac:dyDescent="0.2">
      <c r="A43" s="160"/>
      <c r="B43" s="160"/>
      <c r="C43" s="160"/>
      <c r="D43" s="161"/>
      <c r="E43" s="160"/>
      <c r="F43" s="161"/>
      <c r="G43" s="160"/>
      <c r="H43" s="160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4.25" customHeight="1" x14ac:dyDescent="0.2">
      <c r="A44" s="160"/>
      <c r="B44" s="160"/>
      <c r="C44" s="160"/>
      <c r="D44" s="161"/>
      <c r="E44" s="160"/>
      <c r="F44" s="161"/>
      <c r="G44" s="160"/>
      <c r="H44" s="160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4.25" customHeight="1" x14ac:dyDescent="0.2">
      <c r="A45" s="160"/>
      <c r="B45" s="160"/>
      <c r="C45" s="160"/>
      <c r="D45" s="161"/>
      <c r="E45" s="160"/>
      <c r="F45" s="161"/>
      <c r="G45" s="160"/>
      <c r="H45" s="160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4.25" customHeight="1" x14ac:dyDescent="0.2">
      <c r="A46" s="160"/>
      <c r="B46" s="160"/>
      <c r="C46" s="160"/>
      <c r="D46" s="161"/>
      <c r="E46" s="160"/>
      <c r="F46" s="161"/>
      <c r="G46" s="160"/>
      <c r="H46" s="160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4.25" customHeight="1" x14ac:dyDescent="0.2">
      <c r="A47" s="160"/>
      <c r="B47" s="160"/>
      <c r="C47" s="160"/>
      <c r="D47" s="161"/>
      <c r="E47" s="160"/>
      <c r="F47" s="161"/>
      <c r="G47" s="160"/>
      <c r="H47" s="160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4.25" customHeight="1" x14ac:dyDescent="0.2">
      <c r="A48" s="160"/>
      <c r="B48" s="160"/>
      <c r="C48" s="160"/>
      <c r="D48" s="161"/>
      <c r="E48" s="160"/>
      <c r="F48" s="161"/>
      <c r="G48" s="160"/>
      <c r="H48" s="160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ht="14.25" customHeight="1" x14ac:dyDescent="0.2">
      <c r="A49" s="160"/>
      <c r="B49" s="160"/>
      <c r="C49" s="160"/>
      <c r="D49" s="161"/>
      <c r="E49" s="160"/>
      <c r="F49" s="161"/>
      <c r="G49" s="160"/>
      <c r="H49" s="160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ht="14.25" customHeight="1" x14ac:dyDescent="0.2">
      <c r="A50" s="160"/>
      <c r="B50" s="160"/>
      <c r="C50" s="160"/>
      <c r="D50" s="161"/>
      <c r="E50" s="160"/>
      <c r="F50" s="161"/>
      <c r="G50" s="160"/>
      <c r="H50" s="160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ht="14.25" customHeight="1" x14ac:dyDescent="0.2">
      <c r="A51" s="160"/>
      <c r="B51" s="160"/>
      <c r="C51" s="160"/>
      <c r="D51" s="161"/>
      <c r="E51" s="160"/>
      <c r="F51" s="161"/>
      <c r="G51" s="160"/>
      <c r="H51" s="160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ht="14.25" customHeight="1" x14ac:dyDescent="0.2">
      <c r="A52" s="160"/>
      <c r="B52" s="160"/>
      <c r="C52" s="160"/>
      <c r="D52" s="161"/>
      <c r="E52" s="160"/>
      <c r="F52" s="161"/>
      <c r="G52" s="160"/>
      <c r="H52" s="160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ht="14.25" customHeight="1" x14ac:dyDescent="0.2">
      <c r="A53" s="160"/>
      <c r="B53" s="160"/>
      <c r="C53" s="160"/>
      <c r="D53" s="161"/>
      <c r="E53" s="160"/>
      <c r="F53" s="161"/>
      <c r="G53" s="160"/>
      <c r="H53" s="160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ht="14.25" customHeight="1" x14ac:dyDescent="0.2">
      <c r="A54" s="160"/>
      <c r="B54" s="160"/>
      <c r="C54" s="160"/>
      <c r="D54" s="161"/>
      <c r="E54" s="160"/>
      <c r="F54" s="161"/>
      <c r="G54" s="160"/>
      <c r="H54" s="160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ht="14.25" customHeight="1" x14ac:dyDescent="0.2">
      <c r="A55" s="160"/>
      <c r="B55" s="160"/>
      <c r="C55" s="160"/>
      <c r="D55" s="161"/>
      <c r="E55" s="160"/>
      <c r="F55" s="161"/>
      <c r="G55" s="160"/>
      <c r="H55" s="160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ht="14.25" customHeight="1" x14ac:dyDescent="0.2">
      <c r="A56" s="160"/>
      <c r="B56" s="160"/>
      <c r="C56" s="160"/>
      <c r="D56" s="161"/>
      <c r="E56" s="160"/>
      <c r="F56" s="161"/>
      <c r="G56" s="160"/>
      <c r="H56" s="160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ht="14.25" customHeight="1" x14ac:dyDescent="0.2">
      <c r="A57" s="160"/>
      <c r="B57" s="160"/>
      <c r="C57" s="160"/>
      <c r="D57" s="161"/>
      <c r="E57" s="160"/>
      <c r="F57" s="161"/>
      <c r="G57" s="160"/>
      <c r="H57" s="160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ht="14.25" customHeight="1" x14ac:dyDescent="0.2">
      <c r="A58" s="160"/>
      <c r="B58" s="160"/>
      <c r="C58" s="160"/>
      <c r="D58" s="161"/>
      <c r="E58" s="160"/>
      <c r="F58" s="161"/>
      <c r="G58" s="160"/>
      <c r="H58" s="160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ht="14.25" customHeight="1" x14ac:dyDescent="0.2">
      <c r="A59" s="160"/>
      <c r="B59" s="160"/>
      <c r="C59" s="160"/>
      <c r="D59" s="161"/>
      <c r="E59" s="160"/>
      <c r="F59" s="161"/>
      <c r="G59" s="160"/>
      <c r="H59" s="160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ht="14.25" customHeight="1" x14ac:dyDescent="0.2">
      <c r="A60" s="160"/>
      <c r="B60" s="160"/>
      <c r="C60" s="160"/>
      <c r="D60" s="161"/>
      <c r="E60" s="160"/>
      <c r="F60" s="161"/>
      <c r="G60" s="160"/>
      <c r="H60" s="160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ht="14.25" customHeight="1" x14ac:dyDescent="0.2">
      <c r="A61" s="160"/>
      <c r="B61" s="160"/>
      <c r="C61" s="160"/>
      <c r="D61" s="161"/>
      <c r="E61" s="160"/>
      <c r="F61" s="161"/>
      <c r="G61" s="160"/>
      <c r="H61" s="160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ht="14.25" customHeight="1" x14ac:dyDescent="0.2">
      <c r="A62" s="160"/>
      <c r="B62" s="160"/>
      <c r="C62" s="160"/>
      <c r="D62" s="161"/>
      <c r="E62" s="160"/>
      <c r="F62" s="161"/>
      <c r="G62" s="160"/>
      <c r="H62" s="160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ht="14.25" customHeight="1" x14ac:dyDescent="0.2">
      <c r="A63" s="160"/>
      <c r="B63" s="160"/>
      <c r="C63" s="160"/>
      <c r="D63" s="161"/>
      <c r="E63" s="160"/>
      <c r="F63" s="161"/>
      <c r="G63" s="160"/>
      <c r="H63" s="160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ht="14.25" customHeight="1" x14ac:dyDescent="0.2">
      <c r="A64" s="160"/>
      <c r="B64" s="160"/>
      <c r="C64" s="160"/>
      <c r="D64" s="161"/>
      <c r="E64" s="160"/>
      <c r="F64" s="161"/>
      <c r="G64" s="160"/>
      <c r="H64" s="160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ht="14.25" customHeight="1" x14ac:dyDescent="0.2">
      <c r="A65" s="160"/>
      <c r="B65" s="160"/>
      <c r="C65" s="160"/>
      <c r="D65" s="161"/>
      <c r="E65" s="160"/>
      <c r="F65" s="161"/>
      <c r="G65" s="160"/>
      <c r="H65" s="160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ht="14.25" customHeight="1" x14ac:dyDescent="0.2">
      <c r="A66" s="160"/>
      <c r="B66" s="160"/>
      <c r="C66" s="160"/>
      <c r="D66" s="161"/>
      <c r="E66" s="160"/>
      <c r="F66" s="161"/>
      <c r="G66" s="160"/>
      <c r="H66" s="160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4.25" customHeight="1" x14ac:dyDescent="0.2">
      <c r="A67" s="160"/>
      <c r="B67" s="160"/>
      <c r="C67" s="160"/>
      <c r="D67" s="161"/>
      <c r="E67" s="160"/>
      <c r="F67" s="161"/>
      <c r="G67" s="160"/>
      <c r="H67" s="160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ht="14.25" customHeight="1" x14ac:dyDescent="0.2">
      <c r="A68" s="160"/>
      <c r="B68" s="160"/>
      <c r="C68" s="160"/>
      <c r="D68" s="161"/>
      <c r="E68" s="160"/>
      <c r="F68" s="161"/>
      <c r="G68" s="160"/>
      <c r="H68" s="160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ht="14.25" customHeight="1" x14ac:dyDescent="0.2">
      <c r="A69" s="160"/>
      <c r="B69" s="160"/>
      <c r="C69" s="160"/>
      <c r="D69" s="161"/>
      <c r="E69" s="160"/>
      <c r="F69" s="161"/>
      <c r="G69" s="160"/>
      <c r="H69" s="160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ht="14.25" customHeight="1" x14ac:dyDescent="0.2">
      <c r="A70" s="160"/>
      <c r="B70" s="160"/>
      <c r="C70" s="160"/>
      <c r="D70" s="161"/>
      <c r="E70" s="160"/>
      <c r="F70" s="161"/>
      <c r="G70" s="160"/>
      <c r="H70" s="160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ht="14.25" customHeight="1" x14ac:dyDescent="0.2">
      <c r="A71" s="160"/>
      <c r="B71" s="160"/>
      <c r="C71" s="160"/>
      <c r="D71" s="161"/>
      <c r="E71" s="160"/>
      <c r="F71" s="161"/>
      <c r="G71" s="160"/>
      <c r="H71" s="160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ht="14.25" customHeight="1" x14ac:dyDescent="0.2">
      <c r="A72" s="160"/>
      <c r="B72" s="160"/>
      <c r="C72" s="160"/>
      <c r="D72" s="161"/>
      <c r="E72" s="160"/>
      <c r="F72" s="161"/>
      <c r="G72" s="160"/>
      <c r="H72" s="160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ht="14.25" customHeight="1" x14ac:dyDescent="0.2">
      <c r="A73" s="160"/>
      <c r="B73" s="160"/>
      <c r="C73" s="160"/>
      <c r="D73" s="161"/>
      <c r="E73" s="160"/>
      <c r="F73" s="161"/>
      <c r="G73" s="160"/>
      <c r="H73" s="160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</row>
    <row r="74" spans="1:26" ht="14.25" customHeight="1" x14ac:dyDescent="0.2">
      <c r="A74" s="160"/>
      <c r="B74" s="160"/>
      <c r="C74" s="160"/>
      <c r="D74" s="161"/>
      <c r="E74" s="160"/>
      <c r="F74" s="161"/>
      <c r="G74" s="160"/>
      <c r="H74" s="160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4.25" customHeight="1" x14ac:dyDescent="0.2">
      <c r="A75" s="160"/>
      <c r="B75" s="160"/>
      <c r="C75" s="160"/>
      <c r="D75" s="161"/>
      <c r="E75" s="160"/>
      <c r="F75" s="161"/>
      <c r="G75" s="160"/>
      <c r="H75" s="160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</row>
    <row r="76" spans="1:26" ht="14.25" customHeight="1" x14ac:dyDescent="0.2">
      <c r="A76" s="160"/>
      <c r="B76" s="160"/>
      <c r="C76" s="160"/>
      <c r="D76" s="161"/>
      <c r="E76" s="160"/>
      <c r="F76" s="161"/>
      <c r="G76" s="160"/>
      <c r="H76" s="160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 x14ac:dyDescent="0.2">
      <c r="A77" s="160"/>
      <c r="B77" s="160"/>
      <c r="C77" s="160"/>
      <c r="D77" s="161"/>
      <c r="E77" s="160"/>
      <c r="F77" s="161"/>
      <c r="G77" s="160"/>
      <c r="H77" s="160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ht="14.25" customHeight="1" x14ac:dyDescent="0.2">
      <c r="A78" s="160"/>
      <c r="B78" s="160"/>
      <c r="C78" s="160"/>
      <c r="D78" s="161"/>
      <c r="E78" s="160"/>
      <c r="F78" s="161"/>
      <c r="G78" s="160"/>
      <c r="H78" s="16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 x14ac:dyDescent="0.2">
      <c r="A79" s="160"/>
      <c r="B79" s="160"/>
      <c r="C79" s="160"/>
      <c r="D79" s="161"/>
      <c r="E79" s="160"/>
      <c r="F79" s="161"/>
      <c r="G79" s="160"/>
      <c r="H79" s="16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 x14ac:dyDescent="0.2">
      <c r="A80" s="160"/>
      <c r="B80" s="160"/>
      <c r="C80" s="160"/>
      <c r="D80" s="161"/>
      <c r="E80" s="160"/>
      <c r="F80" s="161"/>
      <c r="G80" s="160"/>
      <c r="H80" s="16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 x14ac:dyDescent="0.2">
      <c r="A81" s="160"/>
      <c r="B81" s="160"/>
      <c r="C81" s="160"/>
      <c r="D81" s="161"/>
      <c r="E81" s="160"/>
      <c r="F81" s="161"/>
      <c r="G81" s="160"/>
      <c r="H81" s="16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 x14ac:dyDescent="0.2">
      <c r="A82" s="160"/>
      <c r="B82" s="160"/>
      <c r="C82" s="160"/>
      <c r="D82" s="161"/>
      <c r="E82" s="160"/>
      <c r="F82" s="161"/>
      <c r="G82" s="160"/>
      <c r="H82" s="16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 x14ac:dyDescent="0.2">
      <c r="A83" s="160"/>
      <c r="B83" s="160"/>
      <c r="C83" s="160"/>
      <c r="D83" s="161"/>
      <c r="E83" s="160"/>
      <c r="F83" s="161"/>
      <c r="G83" s="160"/>
      <c r="H83" s="16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 x14ac:dyDescent="0.2">
      <c r="A84" s="160"/>
      <c r="B84" s="160"/>
      <c r="C84" s="160"/>
      <c r="D84" s="161"/>
      <c r="E84" s="160"/>
      <c r="F84" s="161"/>
      <c r="G84" s="160"/>
      <c r="H84" s="160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 x14ac:dyDescent="0.2">
      <c r="A85" s="160"/>
      <c r="B85" s="160"/>
      <c r="C85" s="160"/>
      <c r="D85" s="161"/>
      <c r="E85" s="160"/>
      <c r="F85" s="161"/>
      <c r="G85" s="160"/>
      <c r="H85" s="160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 x14ac:dyDescent="0.2">
      <c r="A86" s="160"/>
      <c r="B86" s="160"/>
      <c r="C86" s="160"/>
      <c r="D86" s="161"/>
      <c r="E86" s="160"/>
      <c r="F86" s="161"/>
      <c r="G86" s="160"/>
      <c r="H86" s="160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 x14ac:dyDescent="0.2">
      <c r="A87" s="160"/>
      <c r="B87" s="160"/>
      <c r="C87" s="160"/>
      <c r="D87" s="161"/>
      <c r="E87" s="160"/>
      <c r="F87" s="161"/>
      <c r="G87" s="160"/>
      <c r="H87" s="16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 x14ac:dyDescent="0.2">
      <c r="A88" s="160"/>
      <c r="B88" s="160"/>
      <c r="C88" s="160"/>
      <c r="D88" s="161"/>
      <c r="E88" s="160"/>
      <c r="F88" s="161"/>
      <c r="G88" s="160"/>
      <c r="H88" s="16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 x14ac:dyDescent="0.2">
      <c r="A89" s="160"/>
      <c r="B89" s="160"/>
      <c r="C89" s="160"/>
      <c r="D89" s="161"/>
      <c r="E89" s="160"/>
      <c r="F89" s="161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 x14ac:dyDescent="0.2">
      <c r="A90" s="160"/>
      <c r="B90" s="160"/>
      <c r="C90" s="160"/>
      <c r="D90" s="161"/>
      <c r="E90" s="160"/>
      <c r="F90" s="161"/>
      <c r="G90" s="160"/>
      <c r="H90" s="16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 x14ac:dyDescent="0.2">
      <c r="A91" s="160"/>
      <c r="B91" s="160"/>
      <c r="C91" s="160"/>
      <c r="D91" s="161"/>
      <c r="E91" s="160"/>
      <c r="F91" s="161"/>
      <c r="G91" s="160"/>
      <c r="H91" s="16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 x14ac:dyDescent="0.2">
      <c r="A92" s="160"/>
      <c r="B92" s="160"/>
      <c r="C92" s="160"/>
      <c r="D92" s="161"/>
      <c r="E92" s="160"/>
      <c r="F92" s="161"/>
      <c r="G92" s="160"/>
      <c r="H92" s="16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 x14ac:dyDescent="0.2">
      <c r="A93" s="160"/>
      <c r="B93" s="160"/>
      <c r="C93" s="160"/>
      <c r="D93" s="161"/>
      <c r="E93" s="160"/>
      <c r="F93" s="161"/>
      <c r="G93" s="160"/>
      <c r="H93" s="160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 x14ac:dyDescent="0.2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2">
      <c r="A95" s="160"/>
      <c r="B95" s="160"/>
      <c r="C95" s="160"/>
      <c r="D95" s="161"/>
      <c r="E95" s="160"/>
      <c r="F95" s="161"/>
      <c r="G95" s="160"/>
      <c r="H95" s="160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 x14ac:dyDescent="0.2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2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2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2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2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2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2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2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2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2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2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2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2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2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2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2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2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2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2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2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2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2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2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2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2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2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2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2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2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2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2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2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2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2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2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2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2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2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2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2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2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2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2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2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2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2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2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2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2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2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2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2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2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2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2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2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2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2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2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2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2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2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2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2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2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2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2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2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2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2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2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2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2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2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2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2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2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2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2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2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2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2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2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2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2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2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2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2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2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2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2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2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2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2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2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2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2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2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2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2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2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2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2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2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2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2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2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2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2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2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2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2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2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2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2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2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2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2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2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2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2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2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2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2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2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2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2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2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2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2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2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2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2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2">
      <c r="A229" s="160"/>
      <c r="B229" s="160"/>
      <c r="C229" s="160"/>
      <c r="D229" s="161"/>
      <c r="E229" s="160"/>
      <c r="F229" s="161"/>
      <c r="G229" s="160"/>
      <c r="H229" s="160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2">
      <c r="A230" s="160"/>
      <c r="B230" s="160"/>
      <c r="C230" s="160"/>
      <c r="D230" s="161"/>
      <c r="E230" s="160"/>
      <c r="F230" s="161"/>
      <c r="G230" s="160"/>
      <c r="H230" s="160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2">
      <c r="A231" s="160"/>
      <c r="B231" s="160"/>
      <c r="C231" s="160"/>
      <c r="D231" s="161"/>
      <c r="E231" s="160"/>
      <c r="F231" s="161"/>
      <c r="G231" s="160"/>
      <c r="H231" s="160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29:C29"/>
    <mergeCell ref="B8:J8"/>
    <mergeCell ref="E10:J10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2021-01-12T07:06:48Z</cp:lastPrinted>
  <dcterms:modified xsi:type="dcterms:W3CDTF">2021-01-12T07:09:17Z</dcterms:modified>
</cp:coreProperties>
</file>