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3655" windowHeight="1374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4525"/>
  <extLst>
    <ext uri="GoogleSheetsCustomDataVersion1">
      <go:sheetsCustomData xmlns:go="http://customooxmlschemas.google.com/" r:id="" roundtripDataSignature="AMtx7mgKfSRIHVibnl1bMFSfxWTLZh05ng=="/>
    </ext>
  </extLst>
</workbook>
</file>

<file path=xl/calcChain.xml><?xml version="1.0" encoding="utf-8"?>
<calcChain xmlns="http://schemas.openxmlformats.org/spreadsheetml/2006/main">
  <c r="I70" i="2"/>
  <c r="D70"/>
  <c r="D69"/>
  <c r="F69"/>
  <c r="D66"/>
  <c r="D67"/>
  <c r="D68"/>
  <c r="F66"/>
  <c r="F67"/>
  <c r="F68"/>
  <c r="D65"/>
  <c r="F65"/>
  <c r="D61"/>
  <c r="F61"/>
  <c r="F70" s="1"/>
  <c r="P70" i="1" l="1"/>
  <c r="P61" l="1"/>
  <c r="P62"/>
  <c r="P63"/>
  <c r="P64"/>
  <c r="P65"/>
  <c r="P66"/>
  <c r="P67"/>
  <c r="P68"/>
  <c r="P69"/>
  <c r="P71"/>
  <c r="M61"/>
  <c r="M62"/>
  <c r="M63"/>
  <c r="M64"/>
  <c r="M65"/>
  <c r="M66"/>
  <c r="M67"/>
  <c r="M68"/>
  <c r="M69"/>
  <c r="M70"/>
  <c r="M71"/>
  <c r="J61"/>
  <c r="J62"/>
  <c r="J63"/>
  <c r="J64"/>
  <c r="J65"/>
  <c r="J66"/>
  <c r="J67"/>
  <c r="J68"/>
  <c r="J69"/>
  <c r="J70"/>
  <c r="J71"/>
  <c r="G61"/>
  <c r="Q61" s="1"/>
  <c r="G62"/>
  <c r="Q62" s="1"/>
  <c r="G63"/>
  <c r="G64"/>
  <c r="G65"/>
  <c r="G66"/>
  <c r="Q66" s="1"/>
  <c r="G67"/>
  <c r="G68"/>
  <c r="G69"/>
  <c r="Q69" s="1"/>
  <c r="G70"/>
  <c r="Q70" s="1"/>
  <c r="G71"/>
  <c r="J89"/>
  <c r="G89"/>
  <c r="P88"/>
  <c r="P89" s="1"/>
  <c r="M88"/>
  <c r="M89" s="1"/>
  <c r="J86"/>
  <c r="G86"/>
  <c r="R85"/>
  <c r="P85"/>
  <c r="M85"/>
  <c r="Q85" s="1"/>
  <c r="P84"/>
  <c r="P86" s="1"/>
  <c r="M84"/>
  <c r="P81"/>
  <c r="M81"/>
  <c r="J81"/>
  <c r="G81"/>
  <c r="P80"/>
  <c r="M80"/>
  <c r="J80"/>
  <c r="G80"/>
  <c r="M79"/>
  <c r="M82" s="1"/>
  <c r="J79"/>
  <c r="G79"/>
  <c r="G82" s="1"/>
  <c r="P76"/>
  <c r="M76"/>
  <c r="J76"/>
  <c r="G76"/>
  <c r="Q76" s="1"/>
  <c r="P75"/>
  <c r="M75"/>
  <c r="J75"/>
  <c r="G75"/>
  <c r="Q75" s="1"/>
  <c r="P74"/>
  <c r="P77" s="1"/>
  <c r="M74"/>
  <c r="J74"/>
  <c r="G74"/>
  <c r="P60"/>
  <c r="M60"/>
  <c r="J60"/>
  <c r="G60"/>
  <c r="P57"/>
  <c r="M57"/>
  <c r="J57"/>
  <c r="R57" s="1"/>
  <c r="G57"/>
  <c r="Q57" s="1"/>
  <c r="P56"/>
  <c r="M56"/>
  <c r="J56"/>
  <c r="R56" s="1"/>
  <c r="G56"/>
  <c r="P55"/>
  <c r="P58" s="1"/>
  <c r="M55"/>
  <c r="M58" s="1"/>
  <c r="J55"/>
  <c r="R55" s="1"/>
  <c r="R58" s="1"/>
  <c r="G55"/>
  <c r="G58" s="1"/>
  <c r="P52"/>
  <c r="M52"/>
  <c r="J52"/>
  <c r="R52" s="1"/>
  <c r="G52"/>
  <c r="P51"/>
  <c r="M51"/>
  <c r="J51"/>
  <c r="R51" s="1"/>
  <c r="G51"/>
  <c r="Q51" s="1"/>
  <c r="P50"/>
  <c r="M50"/>
  <c r="J50"/>
  <c r="R50" s="1"/>
  <c r="G50"/>
  <c r="P49"/>
  <c r="P53" s="1"/>
  <c r="M49"/>
  <c r="M53" s="1"/>
  <c r="J49"/>
  <c r="J53" s="1"/>
  <c r="G49"/>
  <c r="G53" s="1"/>
  <c r="P46"/>
  <c r="M46"/>
  <c r="J46"/>
  <c r="R46" s="1"/>
  <c r="G46"/>
  <c r="P45"/>
  <c r="M45"/>
  <c r="J45"/>
  <c r="R45" s="1"/>
  <c r="G45"/>
  <c r="P44"/>
  <c r="M44"/>
  <c r="J44"/>
  <c r="R44" s="1"/>
  <c r="G44"/>
  <c r="P41"/>
  <c r="M41"/>
  <c r="J41"/>
  <c r="R41" s="1"/>
  <c r="G41"/>
  <c r="P40"/>
  <c r="M40"/>
  <c r="J40"/>
  <c r="G40"/>
  <c r="P37"/>
  <c r="R37" s="1"/>
  <c r="M37"/>
  <c r="P36"/>
  <c r="R36" s="1"/>
  <c r="M36"/>
  <c r="Q36" s="1"/>
  <c r="P35"/>
  <c r="R35" s="1"/>
  <c r="M35"/>
  <c r="Q35" s="1"/>
  <c r="P33"/>
  <c r="R33" s="1"/>
  <c r="M33"/>
  <c r="P32"/>
  <c r="R32" s="1"/>
  <c r="M32"/>
  <c r="Q32" s="1"/>
  <c r="P31"/>
  <c r="R31" s="1"/>
  <c r="M31"/>
  <c r="Q31" s="1"/>
  <c r="P29"/>
  <c r="M29"/>
  <c r="J29"/>
  <c r="G29"/>
  <c r="P28"/>
  <c r="M28"/>
  <c r="J28"/>
  <c r="G28"/>
  <c r="P27"/>
  <c r="M27"/>
  <c r="J27"/>
  <c r="G27"/>
  <c r="P26"/>
  <c r="M22"/>
  <c r="J22"/>
  <c r="G22"/>
  <c r="Q21"/>
  <c r="Q22" s="1"/>
  <c r="R71" l="1"/>
  <c r="M34"/>
  <c r="M77"/>
  <c r="Q65"/>
  <c r="G26"/>
  <c r="G38" s="1"/>
  <c r="G42"/>
  <c r="Q50"/>
  <c r="Q52"/>
  <c r="S52" s="1"/>
  <c r="Q56"/>
  <c r="R84"/>
  <c r="R86" s="1"/>
  <c r="R47"/>
  <c r="M47"/>
  <c r="P82"/>
  <c r="R34"/>
  <c r="P42"/>
  <c r="P47"/>
  <c r="G77"/>
  <c r="R68"/>
  <c r="R67"/>
  <c r="S66"/>
  <c r="R66"/>
  <c r="R65"/>
  <c r="S65" s="1"/>
  <c r="R64"/>
  <c r="R63"/>
  <c r="R62"/>
  <c r="S62" s="1"/>
  <c r="R61"/>
  <c r="S61" s="1"/>
  <c r="R70"/>
  <c r="S70" s="1"/>
  <c r="R69"/>
  <c r="S69" s="1"/>
  <c r="R40"/>
  <c r="R42" s="1"/>
  <c r="Q71"/>
  <c r="S71" s="1"/>
  <c r="Q67"/>
  <c r="Q63"/>
  <c r="Q68"/>
  <c r="S68" s="1"/>
  <c r="Q64"/>
  <c r="M42"/>
  <c r="P72"/>
  <c r="S50"/>
  <c r="S51"/>
  <c r="S56"/>
  <c r="S57"/>
  <c r="S85"/>
  <c r="R27"/>
  <c r="R28"/>
  <c r="R29"/>
  <c r="Q44"/>
  <c r="Q47" s="1"/>
  <c r="Q45"/>
  <c r="S45" s="1"/>
  <c r="Q46"/>
  <c r="S46" s="1"/>
  <c r="M72"/>
  <c r="R79"/>
  <c r="R80"/>
  <c r="R81"/>
  <c r="M86"/>
  <c r="R88"/>
  <c r="R89" s="1"/>
  <c r="Q28"/>
  <c r="Q29"/>
  <c r="R60"/>
  <c r="R74"/>
  <c r="R75"/>
  <c r="S75" s="1"/>
  <c r="R76"/>
  <c r="S76" s="1"/>
  <c r="Q80"/>
  <c r="Q81"/>
  <c r="S81" s="1"/>
  <c r="Q88"/>
  <c r="G72"/>
  <c r="Q41"/>
  <c r="S41" s="1"/>
  <c r="M30"/>
  <c r="M26"/>
  <c r="R30"/>
  <c r="S35"/>
  <c r="S44"/>
  <c r="S32"/>
  <c r="S31"/>
  <c r="S36"/>
  <c r="Q40"/>
  <c r="Q55"/>
  <c r="J42"/>
  <c r="J47"/>
  <c r="Q27"/>
  <c r="Q60"/>
  <c r="Q74"/>
  <c r="Q79"/>
  <c r="J26"/>
  <c r="J38" s="1"/>
  <c r="P30"/>
  <c r="Q33"/>
  <c r="S33" s="1"/>
  <c r="P34"/>
  <c r="P38" s="1"/>
  <c r="Q37"/>
  <c r="S37" s="1"/>
  <c r="G47"/>
  <c r="R49"/>
  <c r="R53" s="1"/>
  <c r="J58"/>
  <c r="J72"/>
  <c r="J77"/>
  <c r="J82"/>
  <c r="Q84"/>
  <c r="Q89"/>
  <c r="Q49"/>
  <c r="O21" l="1"/>
  <c r="P21" s="1"/>
  <c r="R21" s="1"/>
  <c r="S80"/>
  <c r="M38"/>
  <c r="M90" s="1"/>
  <c r="M92" s="1"/>
  <c r="R26"/>
  <c r="R38" s="1"/>
  <c r="S29"/>
  <c r="G90"/>
  <c r="G92" s="1"/>
  <c r="S28"/>
  <c r="S67"/>
  <c r="R82"/>
  <c r="S63"/>
  <c r="S64"/>
  <c r="R72"/>
  <c r="P90"/>
  <c r="R77"/>
  <c r="S88"/>
  <c r="S89" s="1"/>
  <c r="S34"/>
  <c r="Q86"/>
  <c r="S84"/>
  <c r="S86" s="1"/>
  <c r="Q82"/>
  <c r="S79"/>
  <c r="S82" s="1"/>
  <c r="Q58"/>
  <c r="S55"/>
  <c r="S58" s="1"/>
  <c r="S30"/>
  <c r="Q77"/>
  <c r="S74"/>
  <c r="S77" s="1"/>
  <c r="Q26"/>
  <c r="S27"/>
  <c r="Q53"/>
  <c r="S49"/>
  <c r="S53" s="1"/>
  <c r="Q72"/>
  <c r="S60"/>
  <c r="Q42"/>
  <c r="S40"/>
  <c r="S42" s="1"/>
  <c r="J90"/>
  <c r="J92" s="1"/>
  <c r="Q30"/>
  <c r="Q34"/>
  <c r="S47"/>
  <c r="P22" l="1"/>
  <c r="P92" s="1"/>
  <c r="S26"/>
  <c r="S38" s="1"/>
  <c r="R22"/>
  <c r="S21"/>
  <c r="S22" s="1"/>
  <c r="S72"/>
  <c r="S90" s="1"/>
  <c r="R90"/>
  <c r="R92" s="1"/>
  <c r="Q38"/>
  <c r="Q90" s="1"/>
  <c r="Q92" s="1"/>
  <c r="S92" l="1"/>
</calcChain>
</file>

<file path=xl/sharedStrings.xml><?xml version="1.0" encoding="utf-8"?>
<sst xmlns="http://schemas.openxmlformats.org/spreadsheetml/2006/main" count="595" uniqueCount="302">
  <si>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</si>
  <si>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</si>
  <si>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</si>
  <si>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</si>
  <si>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</si>
  <si>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</si>
  <si>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</si>
  <si>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</si>
  <si>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</si>
  <si>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</si>
  <si>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</si>
  <si>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</si>
  <si>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</si>
  <si>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</si>
  <si>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</si>
  <si>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</si>
  <si>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</si>
  <si>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</si>
  <si>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</si>
  <si>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</si>
  <si>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</si>
  <si>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</si>
  <si>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</si>
  <si>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</si>
  <si>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</si>
  <si>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</si>
  <si>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</si>
  <si>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</si>
  <si>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</si>
  <si>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</si>
  <si>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</si>
  <si>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</si>
  <si>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</si>
  <si>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</si>
  <si>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</si>
  <si>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</si>
  <si>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</si>
  <si>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</si>
  <si>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</si>
  <si>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</si>
  <si>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</si>
  <si>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</si>
  <si>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</si>
  <si>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</si>
  <si>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</si>
  <si>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</si>
  <si>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</si>
  <si>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</si>
  <si>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</si>
  <si>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</si>
  <si>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</si>
  <si>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</si>
  <si>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</si>
  <si>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</si>
  <si>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</si>
  <si>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</si>
  <si>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</si>
  <si>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</si>
  <si>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</si>
  <si>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</si>
  <si>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</si>
  <si>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</si>
  <si>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</si>
  <si>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</si>
  <si>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</si>
  <si>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</si>
  <si>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</si>
  <si>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</si>
  <si>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</si>
  <si>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</si>
  <si>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</si>
  <si>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</si>
  <si>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</si>
  <si>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</si>
  <si>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</si>
  <si>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</si>
  <si>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</si>
  <si>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</si>
  <si>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</si>
  <si>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</si>
  <si>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</si>
  <si>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</si>
  <si>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</si>
  <si>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</si>
  <si>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</si>
  <si>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</si>
  <si>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</si>
  <si>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</si>
  <si>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</si>
  <si>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</si>
  <si>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</si>
  <si>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</si>
  <si>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</si>
  <si>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</si>
  <si>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</si>
  <si>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</si>
  <si>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</si>
  <si>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</si>
  <si>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</si>
  <si>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</si>
  <si>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</si>
  <si>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</si>
  <si>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</si>
  <si>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</si>
  <si>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</si>
  <si>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</si>
  <si>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</si>
  <si>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</si>
  <si>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</si>
  <si>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</si>
  <si>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</si>
  <si>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</si>
  <si>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</si>
  <si>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</si>
  <si>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</si>
  <si>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</si>
  <si>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</si>
  <si>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</si>
  <si>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</si>
  <si>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</si>
  <si>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</si>
  <si>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</si>
  <si>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</si>
  <si>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</si>
  <si>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</si>
  <si>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</si>
  <si>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</si>
  <si>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</si>
  <si>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</si>
  <si>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</si>
  <si>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</si>
  <si>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</si>
  <si>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</si>
  <si>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</si>
  <si>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</si>
  <si>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</si>
  <si>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</si>
  <si>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</si>
  <si>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</si>
  <si>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</si>
  <si>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</si>
  <si>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Мартинюк Наталія Володимирівна, керівник ГО "Культура. Інновації. Майбутнє."</t>
  </si>
  <si>
    <t>Кривець Лілія Сергіївна, операційний (комунікаційний) менеджер</t>
  </si>
  <si>
    <t>Тімошенко Єлизавета Андріївна, проектний менеджер</t>
  </si>
  <si>
    <t>Калініна Віра Валентинівна, бухгалтер</t>
  </si>
  <si>
    <t>Повна назва організації Грантоотримувача: Громадська організація "Культура. Інновації. Майбутнє."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</si>
  <si>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</si>
  <si>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</si>
  <si>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</si>
  <si>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</si>
  <si>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</si>
  <si>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</si>
  <si>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</si>
  <si>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</si>
  <si>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</si>
  <si>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Канцелярські товари</t>
  </si>
  <si>
    <t>Флеш-накопичувач Kingston DataTraveler SE9 G2 128GB (або аналог)</t>
  </si>
  <si>
    <t>Жорсткий диск зовнішній Seagate Expansion 4TB 2.5 USB 3.0 External (або аналог)</t>
  </si>
  <si>
    <t>Монітор 23.8" AOC 24G2U/BK (або аналог)</t>
  </si>
  <si>
    <t>Материнська плата MSI MPG Z390M AC (s1151, Intel Z390, PCI-Ex16) (або аналог)</t>
  </si>
  <si>
    <t>Процессор Intel Core i5-9400F 2.9GHz/8GT/s/9MB (або аналог)</t>
  </si>
  <si>
    <t>Оперативна пам'ять HyperX DDR4-3200 32768MB PC4-25600 (Kit of 2x16384) Fury Black (HX432C16FB3K2/32) (або аналог)</t>
  </si>
  <si>
    <t>Джерело безперебійного живлення LogicPower LPM U1400VA-P (або аналог)</t>
  </si>
  <si>
    <t>Веб камера Logitech HD Webcam C310 (або аналог)</t>
  </si>
  <si>
    <t>Принтер Canon i-SENSYS LBP623Cdw (або аналог)</t>
  </si>
  <si>
    <t>Картріджі збільшеного об'єму Canon 054H для принтера Canon i-SENSYS LBP623Cdw (black, cyan, magenta, yellow)</t>
  </si>
  <si>
    <t>Ноутбук Dell Inspiron 3582 (або аналог)</t>
  </si>
  <si>
    <t>Рекламне обслуговування сторінки ГО та сторінок її проєктів</t>
  </si>
  <si>
    <t>Номер документа згідно банківської виписки: 37, 47, 55</t>
  </si>
  <si>
    <t>Номер документа згідно банківської виписки: 29, 32, 42, 59, 64, 68</t>
  </si>
  <si>
    <t>Згідно банківської виписки</t>
  </si>
  <si>
    <t>Керівник</t>
  </si>
  <si>
    <t>Мартинюк Наталія Володимирівна</t>
  </si>
  <si>
    <t>Договір № 20/02 від 06 жовтня 2020 р. Номер документа згідно банківської виписки: 33, 34, 36, 65, 66, 67</t>
  </si>
  <si>
    <t>Договір № 20/03 від 06 жовтня 2020 р. Номер документа згідно банківської виписки: 43, 44, 45, 60, 61, 62</t>
  </si>
  <si>
    <t>Договір № 20/01 від 06 жовтня 2020 р. Номер документа згідно банківської виписки: 30, 31, 35, 69, 70, 71</t>
  </si>
  <si>
    <t>ТзОВ "Розетка. УА". Видаткова накладна № 2089116 від 05 листопада 2020 р.Номер документа згідно банківської виписки: 46</t>
  </si>
  <si>
    <t>ФОП Возьний А.В. Видаткова накладна № 249 від 10 листопада 2020 р.Номер документа згідно банківської виписки: 52</t>
  </si>
  <si>
    <t>ФОП Возьний А.В. Видаткова накладна № 247 від 10 листопада 2020 р.Номер документа згідно банківської виписки: 51</t>
  </si>
  <si>
    <t>ФОП Хавич А.Р. Видаткові накладні № 71 від 02 грудня 2020 р., № 388 від 22 грудня 2020 р. Номер документа згідно банківської виписки: 54, 74</t>
  </si>
  <si>
    <t>ФОП Балашов Д.С. Договір № 20/04 від 14 жовтня 2020 р. Номер документа згідно банківської виписки: 41, 63</t>
  </si>
  <si>
    <t>ТзОВ Аудиторська фірма "Респект". Договір № 57 від 09 листопада 2020 р. Номер документа згідно банківської виписки: 53</t>
  </si>
  <si>
    <t>за проектом Проєкту інституційної підтримки УКФ № 3INST81-03968 від 21 жовтня 2020 року</t>
  </si>
  <si>
    <t>у період з 12.03.2020 року по 31.12.2020 року</t>
  </si>
  <si>
    <t xml:space="preserve">Протокол Загальних зборів №5 ГО «Культура. Інновації. Майбутнє.» від 22.06.2020 року про призначення Головою Ради Громадської організації.  </t>
  </si>
  <si>
    <t>ТАБЕЛЬ ОБЛІКУ ВИКОРИСТАННЯ РОБОЧОГО ЧАСУ за жовтень 2020</t>
  </si>
  <si>
    <t>ТАБЕЛЬ ОБЛІКУ ВИКОРИСТАННЯ РОБОЧОГО ЧАСУ за листопад 2020</t>
  </si>
  <si>
    <t>ТАБЕЛЬ ОБЛІКУ ВИКОРИСТАННЯ РОБОЧОГО ЧАСУ за грудень 2020</t>
  </si>
  <si>
    <t>Винагорода керівнику ГО Мартинюк Н.В.</t>
  </si>
  <si>
    <t>Прибутковий податок із зп Мартинюк Н.В.</t>
  </si>
  <si>
    <t>Військовий збір із зп Мартинюк Н.В.</t>
  </si>
  <si>
    <t>Винагорода за Договором ЦПХ Калініна Віра Валентинівна, бухгалтер</t>
  </si>
  <si>
    <t>Прибутковий податок із винагороди за договором ЦПХ Калініна В.В.</t>
  </si>
  <si>
    <t>Військовий збір із винагороди за договором ЦПХ Калініна В.В.</t>
  </si>
  <si>
    <t>Винагорода за Договором ЦПХ Тімошенко Є.А., проектний менеджер</t>
  </si>
  <si>
    <t>Військовий збір із винагороди за договором ЦПХ Тімошенко Є.А.</t>
  </si>
  <si>
    <t>Прибутковий податок із винагороди за договором ЦПХ Тімошенко Є.А.</t>
  </si>
  <si>
    <t>Винагорода за Договором ЦПХ Кривець Л.С., операційний (комунікаційний) менеджер</t>
  </si>
  <si>
    <t>Військовий збір із винагороди за договором ЦПХ Кривець Л.С.</t>
  </si>
  <si>
    <t>Прибутковий податок із винагороди за договором ЦПХ Кривець Л.С.</t>
  </si>
  <si>
    <t>Платіжне доручення №39 від 28.10.2020</t>
  </si>
  <si>
    <t>Платіжне доручення №40 від 28.10.2020</t>
  </si>
  <si>
    <t>Платіжне доручення №38 від 28.10.2020</t>
  </si>
  <si>
    <t xml:space="preserve">Цивільно-правовий договір № 20/03 про надання послуг від 06.10.2020 року
</t>
  </si>
  <si>
    <t xml:space="preserve">АКТ Прийому та передачі виконання робіт та послуг За Договором № 20/03 від 14 грудня 2020 року 
</t>
  </si>
  <si>
    <t>Соціальний внесок з оплати праці (нарахування ЄСВ) штатні працівники Мартинюк Н.В.</t>
  </si>
  <si>
    <t>Платіжне доручення №37 від 28.10.2020</t>
  </si>
  <si>
    <t>Платіжне доручення №47 від 06.11.2020</t>
  </si>
  <si>
    <t>Платіжне доручення №49 від 06.11.2020</t>
  </si>
  <si>
    <t>Платіжне доручення №55 від 04.12.2020</t>
  </si>
  <si>
    <t>Платіжне доручення №50 від 06.11.2020</t>
  </si>
  <si>
    <t>Платіжне доручення №48 від 06.11.2020</t>
  </si>
  <si>
    <t>Винагорода за Договором ЦПХ Калініна В.В., бухгалтер</t>
  </si>
  <si>
    <t>Платіжне доручення №57 від 04.12.2020</t>
  </si>
  <si>
    <t>Платіжне доручення №58 від 04.12.2020</t>
  </si>
  <si>
    <t>Платіжне доручення №56 від 04.12.2020</t>
  </si>
  <si>
    <t>Платіжне доручення №44 від 29.10.2020</t>
  </si>
  <si>
    <t>Соціальний внесок з оплати праці (нарахування ЄСВ) за договорам ЦПХ Калініна В.В.</t>
  </si>
  <si>
    <t>Платіжне доручення №42 від 29.10.2020</t>
  </si>
  <si>
    <t>Платіжне доручення №45 від 29.10.2020</t>
  </si>
  <si>
    <t>Платіжне доручення №43 від 29.10.2020</t>
  </si>
  <si>
    <t>Платіжне доручення №61 від 14.12.2020</t>
  </si>
  <si>
    <t>Платіжне доручення №59 від 14.12.2020</t>
  </si>
  <si>
    <t>Платіжне доручення №62 від 14.12.2020</t>
  </si>
  <si>
    <t>Платіжне доручення №60 від 14.12.2020</t>
  </si>
  <si>
    <t xml:space="preserve">АКТ Прийому та передачі виконання робіт та послуг від 14 грудня 2020 року за Договором № 20/03 
</t>
  </si>
  <si>
    <t xml:space="preserve">АКТ Прийому та передачі виконання робіт та послуг від 14 грудня 2020 року  за Договором № 20/03 
</t>
  </si>
  <si>
    <t>Соціальний внесок з оплати праці (нарахування ЄСВ) за договором ЦПХ Тімошенко Є.А.</t>
  </si>
  <si>
    <t>Соціальний внесок з оплати праці (нарахування ЄСВ) за договором ЦПХ Кривець Л.С.</t>
  </si>
  <si>
    <t xml:space="preserve">Цивільно-правовий договір № 20/02 про надання послуг від 06.10.2020 року
</t>
  </si>
  <si>
    <t>Платіжне доручення №36 від 28.10.2020</t>
  </si>
  <si>
    <t>Платіжне доручення №33 від 28.10.2020</t>
  </si>
  <si>
    <t>Платіжне доручення №34 від 28.10.2020</t>
  </si>
  <si>
    <t>Платіжне доручення №67 від 16.12.2020</t>
  </si>
  <si>
    <t>Платіжне доручення №65 від 16.12.2020</t>
  </si>
  <si>
    <t>Платіжне доручення №66 від 16.12.2020</t>
  </si>
  <si>
    <t xml:space="preserve">АКТ Прийому та передачі виконання робіт та послуг  від 14 грудня 2020 року за Договором № 20/03
</t>
  </si>
  <si>
    <t>Платіжне доручення №32 від 28.10.2020</t>
  </si>
  <si>
    <t>Платіжне доручення №64 від 16.12.2020</t>
  </si>
  <si>
    <t xml:space="preserve">Цивільно-правовий договір № 20/01 про надання послуг від 06.10.2020 року
</t>
  </si>
  <si>
    <t>Винагорода за Договором ЦПХ Кривець Л.С., проектний менеджер</t>
  </si>
  <si>
    <t>Платіжне доручення №31 від 28.10.2020</t>
  </si>
  <si>
    <t>Платіжне доручення №29 від 28.10.2020</t>
  </si>
  <si>
    <t>Платіжне доручення №35 від 28.10.2020</t>
  </si>
  <si>
    <t>Платіжне доручення №30 від 28.10.2020</t>
  </si>
  <si>
    <t>Платіжне доручення №71 від 16.12.2020</t>
  </si>
  <si>
    <t>Платіжне доручення №69 від 16.12.2020</t>
  </si>
  <si>
    <t>Платіжне доручення №70від 16.12.2020</t>
  </si>
  <si>
    <t>Платіжне доручення №68 від 16.12.2020</t>
  </si>
  <si>
    <t>Платіжне доручення №54 від 02.12.2020</t>
  </si>
  <si>
    <t>ВН №363 від 02.12.2020 року</t>
  </si>
  <si>
    <t>Платіжне доручення №74 від 18.12.2020</t>
  </si>
  <si>
    <t>ВН №388 від 22.12.2020 року</t>
  </si>
  <si>
    <t xml:space="preserve">Флеш-накопичувач Kingston DataTraveler SE9 G2 128GB </t>
  </si>
  <si>
    <t>Жорсткий диск зовнішній Seagate Backup Plus portable Black, USB 3.0</t>
  </si>
  <si>
    <t>Материнська плата MSI MPG Z390M AC TOMAHAWK</t>
  </si>
  <si>
    <t xml:space="preserve">Процессор Intel Core i5-9400F 3.0GHz-4.40GHz </t>
  </si>
  <si>
    <t>Оперативна пам'ять HyperX DDR4-3200 32768MB PC4-25600 (Kit of 2x16Gb) HyperX Fury RGB Black</t>
  </si>
  <si>
    <t>Блок безперебійного живлення LogicPower LP-1400VA</t>
  </si>
  <si>
    <t xml:space="preserve">Веб камера Logitech Quickcam C310 </t>
  </si>
  <si>
    <t>ВН №249 від 10.11.2020 року</t>
  </si>
  <si>
    <t>Платіжне доручення №52 від 10.11.2020</t>
  </si>
  <si>
    <t>Принтер A4 Canon i-SENSYS LBP621Cw</t>
  </si>
  <si>
    <t>ВН №247 від 10.11.2020 року</t>
  </si>
  <si>
    <t xml:space="preserve">Ноутбук Dell Inspiron 3582 </t>
  </si>
  <si>
    <t>Платіжне доручення №51 від 10.11.2020</t>
  </si>
  <si>
    <t>ВН №2089116 від 05.11.2020 року</t>
  </si>
  <si>
    <t>Платіжне доручення №46 від 04.11.2020</t>
  </si>
  <si>
    <t xml:space="preserve">Монітор 23.8" AOC 24G2U/BK </t>
  </si>
  <si>
    <t>Платіжне доручення №41 від 28.10.2020</t>
  </si>
  <si>
    <t xml:space="preserve">Договір № 20/04 про надання послуг від 14.10.2020 року
</t>
  </si>
  <si>
    <t xml:space="preserve">АКТ Прийому та передачі виконання робіт та послуг від 14 грудня 2020 року за Договором № 20/04 </t>
  </si>
  <si>
    <t xml:space="preserve">ДОГОВІР № 57 про надання аудиторських послуг з виконання завдання з надання впевненості від 09.11.2020
</t>
  </si>
  <si>
    <t xml:space="preserve">АКТ приймання-передачі результатів робіт від 31 грудня 2020 року за Договором № 57 </t>
  </si>
  <si>
    <t>Платіжне доручення №53 від 18.11.2020</t>
  </si>
  <si>
    <t>Платіжне доручення №63 від 14.12.2020</t>
  </si>
  <si>
    <t>Мартинюк Н.В. 2868204762</t>
  </si>
  <si>
    <t>Калініна В.В 2669212723</t>
  </si>
  <si>
    <t>Кривець Л.С. 3297603069</t>
  </si>
  <si>
    <t>ФОП Хавич А.Р. 2874210151</t>
  </si>
  <si>
    <t>ФОП Возьний А.В. 3312105617</t>
  </si>
  <si>
    <t>ТОВ "Розетка.УА" 37193071</t>
  </si>
  <si>
    <t>ФОП Возьний А.В.  3312105617</t>
  </si>
  <si>
    <t>ФОП Балашов Д.С. 2815504317</t>
  </si>
  <si>
    <t>АФ "Респект" у вигляді ТОВ 20971605</t>
  </si>
  <si>
    <t xml:space="preserve">до Порядку здійснення контролю за виконанням </t>
  </si>
  <si>
    <t xml:space="preserve">суб'єктами, які отримують фінансування, згідно </t>
  </si>
  <si>
    <t>Договору про надання гранту, зобов'язань перед</t>
  </si>
  <si>
    <t>Українським культурним фондом.</t>
  </si>
  <si>
    <t xml:space="preserve">Витрати за даними звіту про використання гранту  </t>
  </si>
  <si>
    <t>Ключовий партнер</t>
  </si>
  <si>
    <t>із завдання з надання впевненості</t>
  </si>
  <si>
    <t>Карпенко Наталія Сергіївна</t>
  </si>
  <si>
    <t>Генеральний директор</t>
  </si>
  <si>
    <t>АФ «РЕСПЕКТ» У ВИГЛЯДІ ТОВ</t>
  </si>
  <si>
    <t>Швець Олена Олександрівна</t>
  </si>
  <si>
    <t xml:space="preserve">АКТ Прийому та передачі виконання робіт та послуг від 16 грудня 2020 року за Договором № 20/02 
</t>
  </si>
  <si>
    <t>Тімошенко Є.А. 3670304463</t>
  </si>
  <si>
    <t>Номер документа згідно банківської виписки: 38, 39, 40, 48, 49, 50, 56, 57, 58</t>
  </si>
  <si>
    <t>Додаток № 4</t>
  </si>
  <si>
    <t>№ЗINST81-03968 від "21" жовтня 2020 року</t>
  </si>
  <si>
    <t xml:space="preserve">АКТ Прийому та передачі виконання робіт та послуг від 16 грудня 2020 року за Договором № 20/01 
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</si>
</sst>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5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7" fontId="24" fillId="0" borderId="62" xfId="0" applyNumberFormat="1" applyFont="1" applyBorder="1" applyAlignment="1">
      <alignment horizontal="left" vertical="top" wrapText="1"/>
    </xf>
    <xf numFmtId="167" fontId="24" fillId="0" borderId="64" xfId="0" applyNumberFormat="1" applyFont="1" applyBorder="1" applyAlignment="1">
      <alignment horizontal="left" vertical="top" wrapText="1"/>
    </xf>
    <xf numFmtId="3" fontId="24" fillId="0" borderId="44" xfId="0" applyNumberFormat="1" applyFont="1" applyBorder="1" applyAlignment="1">
      <alignment horizontal="center" vertical="top" wrapText="1"/>
    </xf>
    <xf numFmtId="4" fontId="24" fillId="0" borderId="45" xfId="0" applyNumberFormat="1" applyFont="1" applyBorder="1" applyAlignment="1">
      <alignment horizontal="center" vertical="top" wrapText="1"/>
    </xf>
    <xf numFmtId="3" fontId="24" fillId="0" borderId="52" xfId="0" applyNumberFormat="1" applyFont="1" applyBorder="1" applyAlignment="1">
      <alignment horizontal="center" vertical="top" wrapText="1"/>
    </xf>
    <xf numFmtId="4" fontId="24" fillId="0" borderId="71" xfId="0" applyNumberFormat="1" applyFont="1" applyBorder="1" applyAlignment="1">
      <alignment horizontal="center" vertical="top" wrapText="1"/>
    </xf>
    <xf numFmtId="3" fontId="25" fillId="0" borderId="52" xfId="0" applyNumberFormat="1" applyFont="1" applyBorder="1" applyAlignment="1">
      <alignment horizontal="center" vertical="top" wrapText="1"/>
    </xf>
    <xf numFmtId="4" fontId="25" fillId="0" borderId="71" xfId="0" applyNumberFormat="1" applyFont="1" applyBorder="1" applyAlignment="1">
      <alignment horizontal="center" vertical="top" wrapText="1"/>
    </xf>
    <xf numFmtId="167" fontId="24" fillId="0" borderId="62" xfId="0" applyNumberFormat="1" applyFont="1" applyBorder="1" applyAlignment="1">
      <alignment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70" xfId="0" applyFont="1" applyBorder="1" applyAlignment="1">
      <alignment horizontal="center" wrapText="1"/>
    </xf>
    <xf numFmtId="0" fontId="5" fillId="0" borderId="70" xfId="0" applyFont="1" applyBorder="1" applyAlignment="1"/>
    <xf numFmtId="0" fontId="0" fillId="0" borderId="0" xfId="0" applyFont="1" applyAlignment="1"/>
    <xf numFmtId="0" fontId="27" fillId="0" borderId="0" xfId="0" applyFont="1" applyBorder="1" applyAlignment="1">
      <alignment horizontal="center" vertical="top" wrapText="1"/>
    </xf>
    <xf numFmtId="3" fontId="5" fillId="0" borderId="44" xfId="0" applyNumberFormat="1" applyFont="1" applyFill="1" applyBorder="1" applyAlignment="1">
      <alignment horizontal="center" vertical="top" wrapText="1"/>
    </xf>
    <xf numFmtId="167" fontId="26" fillId="0" borderId="72" xfId="0" applyNumberFormat="1" applyFont="1" applyBorder="1" applyAlignment="1">
      <alignment vertical="top" wrapText="1"/>
    </xf>
    <xf numFmtId="0" fontId="0" fillId="0" borderId="0" xfId="0" applyFont="1" applyAlignment="1"/>
    <xf numFmtId="0" fontId="28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wrapText="1"/>
    </xf>
    <xf numFmtId="4" fontId="30" fillId="0" borderId="0" xfId="0" applyNumberFormat="1" applyFont="1"/>
    <xf numFmtId="0" fontId="31" fillId="0" borderId="0" xfId="0" applyFont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4" fontId="31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left" vertical="top" wrapText="1"/>
    </xf>
    <xf numFmtId="2" fontId="33" fillId="0" borderId="25" xfId="0" applyNumberFormat="1" applyFont="1" applyBorder="1" applyAlignment="1">
      <alignment horizontal="center" vertical="top" wrapText="1"/>
    </xf>
    <xf numFmtId="2" fontId="34" fillId="0" borderId="25" xfId="0" applyNumberFormat="1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center" vertical="top" wrapText="1"/>
    </xf>
    <xf numFmtId="2" fontId="33" fillId="0" borderId="25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wrapText="1"/>
    </xf>
    <xf numFmtId="4" fontId="31" fillId="0" borderId="25" xfId="0" applyNumberFormat="1" applyFont="1" applyBorder="1" applyAlignment="1">
      <alignment wrapText="1"/>
    </xf>
    <xf numFmtId="0" fontId="31" fillId="0" borderId="25" xfId="0" applyFont="1" applyBorder="1" applyAlignment="1">
      <alignment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31" fillId="5" borderId="62" xfId="0" applyFont="1" applyFill="1" applyBorder="1" applyAlignment="1">
      <alignment horizontal="center" vertical="center" wrapText="1"/>
    </xf>
    <xf numFmtId="0" fontId="32" fillId="0" borderId="79" xfId="0" applyFont="1" applyBorder="1"/>
    <xf numFmtId="0" fontId="32" fillId="0" borderId="80" xfId="0" applyFont="1" applyBorder="1"/>
    <xf numFmtId="4" fontId="31" fillId="5" borderId="62" xfId="0" applyNumberFormat="1" applyFont="1" applyFill="1" applyBorder="1" applyAlignment="1">
      <alignment horizontal="center" vertical="center" wrapText="1"/>
    </xf>
    <xf numFmtId="0" fontId="31" fillId="0" borderId="62" xfId="0" applyFont="1" applyBorder="1" applyAlignment="1">
      <alignment horizontal="right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1009"/>
  <sheetViews>
    <sheetView tabSelected="1" zoomScale="70" zoomScaleNormal="70" workbookViewId="0">
      <selection activeCell="Y29" sqref="Y29"/>
    </sheetView>
  </sheetViews>
  <sheetFormatPr defaultColWidth="12.625" defaultRowHeight="15" customHeight="1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299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300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228" t="s">
        <v>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228" t="s">
        <v>2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>
      <c r="A15" s="229" t="s">
        <v>145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230" t="s">
        <v>3</v>
      </c>
      <c r="B17" s="232" t="s">
        <v>4</v>
      </c>
      <c r="C17" s="232" t="s">
        <v>5</v>
      </c>
      <c r="D17" s="234" t="s">
        <v>6</v>
      </c>
      <c r="E17" s="206" t="s">
        <v>7</v>
      </c>
      <c r="F17" s="207"/>
      <c r="G17" s="208"/>
      <c r="H17" s="206" t="s">
        <v>8</v>
      </c>
      <c r="I17" s="207"/>
      <c r="J17" s="208"/>
      <c r="K17" s="206" t="s">
        <v>9</v>
      </c>
      <c r="L17" s="207"/>
      <c r="M17" s="208"/>
      <c r="N17" s="206" t="s">
        <v>10</v>
      </c>
      <c r="O17" s="207"/>
      <c r="P17" s="208"/>
      <c r="Q17" s="225" t="s">
        <v>11</v>
      </c>
      <c r="R17" s="207"/>
      <c r="S17" s="208"/>
      <c r="T17" s="226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231"/>
      <c r="B18" s="233"/>
      <c r="C18" s="233"/>
      <c r="D18" s="235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2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thickBot="1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299991.53999999998</v>
      </c>
      <c r="M21" s="40">
        <v>299991.53999999998</v>
      </c>
      <c r="N21" s="38">
        <v>1</v>
      </c>
      <c r="O21" s="39">
        <f>P38+P42+P72+P77+P82+P89</f>
        <v>299991.53999999998</v>
      </c>
      <c r="P21" s="40">
        <f>N21*O21</f>
        <v>299991.53999999998</v>
      </c>
      <c r="Q21" s="40">
        <f>G21+M21</f>
        <v>299991.53999999998</v>
      </c>
      <c r="R21" s="40">
        <f>J21+P21</f>
        <v>299991.53999999998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299991.53999999998</v>
      </c>
      <c r="N22" s="46"/>
      <c r="O22" s="47"/>
      <c r="P22" s="48">
        <f t="shared" ref="P22:S22" si="0">SUM(P21)</f>
        <v>299991.53999999998</v>
      </c>
      <c r="Q22" s="48">
        <f t="shared" si="0"/>
        <v>299991.53999999998</v>
      </c>
      <c r="R22" s="48">
        <f t="shared" si="0"/>
        <v>299991.53999999998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209"/>
      <c r="B23" s="210"/>
      <c r="C23" s="210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42507</v>
      </c>
      <c r="N26" s="74"/>
      <c r="O26" s="75"/>
      <c r="P26" s="76">
        <f t="shared" ref="P26:S26" si="1">SUM(P27:P29)</f>
        <v>42507</v>
      </c>
      <c r="Q26" s="76">
        <f t="shared" si="1"/>
        <v>42507</v>
      </c>
      <c r="R26" s="76">
        <f t="shared" si="1"/>
        <v>42507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54" customHeight="1">
      <c r="A27" s="78" t="s">
        <v>37</v>
      </c>
      <c r="B27" s="79" t="s">
        <v>38</v>
      </c>
      <c r="C27" s="80" t="s">
        <v>141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>
        <v>3</v>
      </c>
      <c r="L27" s="83">
        <v>14169</v>
      </c>
      <c r="M27" s="84">
        <f t="shared" ref="M27:M29" si="4">K27*L27</f>
        <v>42507</v>
      </c>
      <c r="N27" s="82">
        <v>3</v>
      </c>
      <c r="O27" s="83">
        <v>14169</v>
      </c>
      <c r="P27" s="84">
        <f t="shared" ref="P27:P29" si="5">N27*O27</f>
        <v>42507</v>
      </c>
      <c r="Q27" s="84">
        <f t="shared" ref="Q27:Q29" si="6">G27+M27</f>
        <v>42507</v>
      </c>
      <c r="R27" s="84">
        <f t="shared" ref="R27:R29" si="7">J27+P27</f>
        <v>42507</v>
      </c>
      <c r="S27" s="84">
        <f t="shared" ref="S27:S29" si="8">Q27-R27</f>
        <v>0</v>
      </c>
      <c r="T27" s="85" t="s">
        <v>298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114000</v>
      </c>
      <c r="N30" s="74"/>
      <c r="O30" s="75"/>
      <c r="P30" s="76">
        <f t="shared" ref="P30:S30" si="9">SUM(P31:P33)</f>
        <v>114000</v>
      </c>
      <c r="Q30" s="76">
        <f t="shared" si="9"/>
        <v>114000</v>
      </c>
      <c r="R30" s="76">
        <f t="shared" si="9"/>
        <v>114000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67.5" customHeight="1">
      <c r="A31" s="78" t="s">
        <v>37</v>
      </c>
      <c r="B31" s="79" t="s">
        <v>45</v>
      </c>
      <c r="C31" s="80" t="s">
        <v>144</v>
      </c>
      <c r="D31" s="81" t="s">
        <v>40</v>
      </c>
      <c r="E31" s="211" t="s">
        <v>46</v>
      </c>
      <c r="F31" s="210"/>
      <c r="G31" s="212"/>
      <c r="H31" s="211" t="s">
        <v>46</v>
      </c>
      <c r="I31" s="210"/>
      <c r="J31" s="212"/>
      <c r="K31" s="82">
        <v>3</v>
      </c>
      <c r="L31" s="83">
        <v>14000</v>
      </c>
      <c r="M31" s="84">
        <f t="shared" ref="M31:M33" si="10">K31*L31</f>
        <v>42000</v>
      </c>
      <c r="N31" s="82">
        <v>3</v>
      </c>
      <c r="O31" s="83">
        <v>14000</v>
      </c>
      <c r="P31" s="84">
        <f t="shared" ref="P31:P33" si="11">N31*O31</f>
        <v>42000</v>
      </c>
      <c r="Q31" s="84">
        <f t="shared" ref="Q31:Q33" si="12">G31+M31</f>
        <v>42000</v>
      </c>
      <c r="R31" s="84">
        <f t="shared" ref="R31:R33" si="13">J31+P31</f>
        <v>42000</v>
      </c>
      <c r="S31" s="84">
        <f t="shared" ref="S31:S33" si="14">Q31-R31</f>
        <v>0</v>
      </c>
      <c r="T31" s="85" t="s">
        <v>174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66.75" customHeight="1">
      <c r="A32" s="86" t="s">
        <v>37</v>
      </c>
      <c r="B32" s="87" t="s">
        <v>47</v>
      </c>
      <c r="C32" s="80" t="s">
        <v>143</v>
      </c>
      <c r="D32" s="81" t="s">
        <v>40</v>
      </c>
      <c r="E32" s="213"/>
      <c r="F32" s="210"/>
      <c r="G32" s="212"/>
      <c r="H32" s="213"/>
      <c r="I32" s="210"/>
      <c r="J32" s="212"/>
      <c r="K32" s="82">
        <v>3</v>
      </c>
      <c r="L32" s="83">
        <v>14000</v>
      </c>
      <c r="M32" s="84">
        <f t="shared" si="10"/>
        <v>42000</v>
      </c>
      <c r="N32" s="82">
        <v>3</v>
      </c>
      <c r="O32" s="83">
        <v>14000</v>
      </c>
      <c r="P32" s="84">
        <f t="shared" si="11"/>
        <v>42000</v>
      </c>
      <c r="Q32" s="84">
        <f t="shared" si="12"/>
        <v>42000</v>
      </c>
      <c r="R32" s="84">
        <f t="shared" si="13"/>
        <v>42000</v>
      </c>
      <c r="S32" s="84">
        <f t="shared" si="14"/>
        <v>0</v>
      </c>
      <c r="T32" s="85" t="s">
        <v>173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72.75" customHeight="1">
      <c r="A33" s="88" t="s">
        <v>37</v>
      </c>
      <c r="B33" s="89" t="s">
        <v>48</v>
      </c>
      <c r="C33" s="90" t="s">
        <v>142</v>
      </c>
      <c r="D33" s="91" t="s">
        <v>40</v>
      </c>
      <c r="E33" s="213"/>
      <c r="F33" s="210"/>
      <c r="G33" s="212"/>
      <c r="H33" s="213"/>
      <c r="I33" s="210"/>
      <c r="J33" s="212"/>
      <c r="K33" s="92">
        <v>3</v>
      </c>
      <c r="L33" s="93">
        <v>10000</v>
      </c>
      <c r="M33" s="94">
        <f t="shared" si="10"/>
        <v>30000</v>
      </c>
      <c r="N33" s="92">
        <v>3</v>
      </c>
      <c r="O33" s="93">
        <v>10000</v>
      </c>
      <c r="P33" s="94">
        <f t="shared" si="11"/>
        <v>30000</v>
      </c>
      <c r="Q33" s="94">
        <f t="shared" si="12"/>
        <v>30000</v>
      </c>
      <c r="R33" s="94">
        <f t="shared" si="13"/>
        <v>30000</v>
      </c>
      <c r="S33" s="94">
        <f t="shared" si="14"/>
        <v>0</v>
      </c>
      <c r="T33" s="95" t="s">
        <v>175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0</v>
      </c>
      <c r="N34" s="74"/>
      <c r="O34" s="75"/>
      <c r="P34" s="76">
        <f t="shared" ref="P34:S34" si="15">SUM(P35:P37)</f>
        <v>0</v>
      </c>
      <c r="Q34" s="76">
        <f t="shared" si="15"/>
        <v>0</v>
      </c>
      <c r="R34" s="76">
        <f t="shared" si="15"/>
        <v>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>
      <c r="A35" s="78" t="s">
        <v>37</v>
      </c>
      <c r="B35" s="79" t="s">
        <v>51</v>
      </c>
      <c r="C35" s="80" t="s">
        <v>39</v>
      </c>
      <c r="D35" s="81"/>
      <c r="E35" s="211" t="s">
        <v>46</v>
      </c>
      <c r="F35" s="210"/>
      <c r="G35" s="212"/>
      <c r="H35" s="211" t="s">
        <v>46</v>
      </c>
      <c r="I35" s="210"/>
      <c r="J35" s="212"/>
      <c r="K35" s="82"/>
      <c r="L35" s="83"/>
      <c r="M35" s="84">
        <f t="shared" ref="M35:M37" si="16">K35*L35</f>
        <v>0</v>
      </c>
      <c r="N35" s="82"/>
      <c r="O35" s="83"/>
      <c r="P35" s="84">
        <f t="shared" ref="P35:P37" si="17">N35*O35</f>
        <v>0</v>
      </c>
      <c r="Q35" s="84">
        <f t="shared" ref="Q35:Q37" si="18">G35+M35</f>
        <v>0</v>
      </c>
      <c r="R35" s="84">
        <f t="shared" ref="R35:R37" si="19">J35+P35</f>
        <v>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>
      <c r="A36" s="86" t="s">
        <v>37</v>
      </c>
      <c r="B36" s="87" t="s">
        <v>52</v>
      </c>
      <c r="C36" s="80" t="s">
        <v>39</v>
      </c>
      <c r="D36" s="81"/>
      <c r="E36" s="213"/>
      <c r="F36" s="210"/>
      <c r="G36" s="212"/>
      <c r="H36" s="213"/>
      <c r="I36" s="210"/>
      <c r="J36" s="212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>
      <c r="A37" s="88" t="s">
        <v>37</v>
      </c>
      <c r="B37" s="89" t="s">
        <v>53</v>
      </c>
      <c r="C37" s="90" t="s">
        <v>39</v>
      </c>
      <c r="D37" s="91"/>
      <c r="E37" s="214"/>
      <c r="F37" s="215"/>
      <c r="G37" s="216"/>
      <c r="H37" s="214"/>
      <c r="I37" s="215"/>
      <c r="J37" s="216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>
      <c r="A38" s="96" t="s">
        <v>54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156507</v>
      </c>
      <c r="N38" s="100"/>
      <c r="O38" s="101"/>
      <c r="P38" s="102">
        <f t="shared" ref="P38:S38" si="21">P26+P30+P34</f>
        <v>156507</v>
      </c>
      <c r="Q38" s="102">
        <f t="shared" si="21"/>
        <v>156507</v>
      </c>
      <c r="R38" s="102">
        <f t="shared" si="21"/>
        <v>156507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>
      <c r="A39" s="71" t="s">
        <v>26</v>
      </c>
      <c r="B39" s="72" t="s">
        <v>55</v>
      </c>
      <c r="C39" s="71" t="s">
        <v>56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41.25" customHeight="1">
      <c r="A40" s="78" t="s">
        <v>37</v>
      </c>
      <c r="B40" s="105" t="s">
        <v>57</v>
      </c>
      <c r="C40" s="80" t="s">
        <v>58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>
        <v>42507</v>
      </c>
      <c r="L40" s="106">
        <v>0.22</v>
      </c>
      <c r="M40" s="84">
        <f t="shared" ref="M40:M41" si="24">K40*L40</f>
        <v>9351.5400000000009</v>
      </c>
      <c r="N40" s="82">
        <v>42507</v>
      </c>
      <c r="O40" s="106">
        <v>0.22</v>
      </c>
      <c r="P40" s="84">
        <f t="shared" ref="P40:P41" si="25">N40*O40</f>
        <v>9351.5400000000009</v>
      </c>
      <c r="Q40" s="84">
        <f t="shared" ref="Q40:Q41" si="26">G40+M40</f>
        <v>9351.5400000000009</v>
      </c>
      <c r="R40" s="84">
        <f t="shared" ref="R40:R41" si="27">J40+P40</f>
        <v>9351.5400000000009</v>
      </c>
      <c r="S40" s="84">
        <f t="shared" ref="S40:S41" si="28">Q40-R40</f>
        <v>0</v>
      </c>
      <c r="T40" s="85" t="s">
        <v>168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45" customHeight="1">
      <c r="A41" s="86" t="s">
        <v>37</v>
      </c>
      <c r="B41" s="87" t="s">
        <v>59</v>
      </c>
      <c r="C41" s="80" t="s">
        <v>44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>
        <v>114000</v>
      </c>
      <c r="L41" s="106">
        <v>0.22</v>
      </c>
      <c r="M41" s="84">
        <f t="shared" si="24"/>
        <v>25080</v>
      </c>
      <c r="N41" s="82">
        <v>114000</v>
      </c>
      <c r="O41" s="106">
        <v>0.22</v>
      </c>
      <c r="P41" s="84">
        <f t="shared" si="25"/>
        <v>25080</v>
      </c>
      <c r="Q41" s="84">
        <f t="shared" si="26"/>
        <v>25080</v>
      </c>
      <c r="R41" s="84">
        <f t="shared" si="27"/>
        <v>25080</v>
      </c>
      <c r="S41" s="84">
        <f t="shared" si="28"/>
        <v>0</v>
      </c>
      <c r="T41" s="85" t="s">
        <v>169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>
      <c r="A42" s="96" t="s">
        <v>60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34431.54</v>
      </c>
      <c r="N42" s="100"/>
      <c r="O42" s="101"/>
      <c r="P42" s="102">
        <f t="shared" ref="P42:S42" si="29">SUM(P40:P41)</f>
        <v>34431.54</v>
      </c>
      <c r="Q42" s="102">
        <f t="shared" si="29"/>
        <v>34431.54</v>
      </c>
      <c r="R42" s="102">
        <f t="shared" si="29"/>
        <v>34431.54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>
      <c r="A43" s="71" t="s">
        <v>26</v>
      </c>
      <c r="B43" s="72" t="s">
        <v>61</v>
      </c>
      <c r="C43" s="71" t="s">
        <v>62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>
      <c r="A44" s="78" t="s">
        <v>37</v>
      </c>
      <c r="B44" s="105" t="s">
        <v>63</v>
      </c>
      <c r="C44" s="107" t="s">
        <v>64</v>
      </c>
      <c r="D44" s="81" t="s">
        <v>40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/>
      <c r="L44" s="83"/>
      <c r="M44" s="84">
        <f t="shared" ref="M44:M46" si="32">K44*L44</f>
        <v>0</v>
      </c>
      <c r="N44" s="82"/>
      <c r="O44" s="83"/>
      <c r="P44" s="84">
        <f t="shared" ref="P44:P46" si="33">N44*O44</f>
        <v>0</v>
      </c>
      <c r="Q44" s="84">
        <f t="shared" ref="Q44:Q46" si="34">G44+M44</f>
        <v>0</v>
      </c>
      <c r="R44" s="84">
        <f t="shared" ref="R44:R46" si="35">J44+P44</f>
        <v>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>
      <c r="A45" s="86" t="s">
        <v>37</v>
      </c>
      <c r="B45" s="87" t="s">
        <v>65</v>
      </c>
      <c r="C45" s="107" t="s">
        <v>64</v>
      </c>
      <c r="D45" s="81" t="s">
        <v>40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>
      <c r="A46" s="88" t="s">
        <v>37</v>
      </c>
      <c r="B46" s="89" t="s">
        <v>66</v>
      </c>
      <c r="C46" s="107" t="s">
        <v>64</v>
      </c>
      <c r="D46" s="91" t="s">
        <v>40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>
      <c r="A47" s="96" t="s">
        <v>67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7">SUM(P44:P46)</f>
        <v>0</v>
      </c>
      <c r="Q47" s="102">
        <f t="shared" si="37"/>
        <v>0</v>
      </c>
      <c r="R47" s="102">
        <f t="shared" si="37"/>
        <v>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>
      <c r="A48" s="71" t="s">
        <v>26</v>
      </c>
      <c r="B48" s="72" t="s">
        <v>68</v>
      </c>
      <c r="C48" s="108" t="s">
        <v>69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>
      <c r="A49" s="78" t="s">
        <v>37</v>
      </c>
      <c r="B49" s="105" t="s">
        <v>70</v>
      </c>
      <c r="C49" s="107" t="s">
        <v>71</v>
      </c>
      <c r="D49" s="81" t="s">
        <v>40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>
      <c r="A50" s="86" t="s">
        <v>37</v>
      </c>
      <c r="B50" s="89" t="s">
        <v>72</v>
      </c>
      <c r="C50" s="107" t="s">
        <v>73</v>
      </c>
      <c r="D50" s="81" t="s">
        <v>40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>
      <c r="A51" s="86" t="s">
        <v>37</v>
      </c>
      <c r="B51" s="87" t="s">
        <v>74</v>
      </c>
      <c r="C51" s="109" t="s">
        <v>75</v>
      </c>
      <c r="D51" s="81" t="s">
        <v>40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>
      <c r="A52" s="88" t="s">
        <v>37</v>
      </c>
      <c r="B52" s="87" t="s">
        <v>76</v>
      </c>
      <c r="C52" s="110" t="s">
        <v>77</v>
      </c>
      <c r="D52" s="91" t="s">
        <v>40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>
      <c r="A53" s="111" t="s">
        <v>78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>
      <c r="A54" s="71" t="s">
        <v>26</v>
      </c>
      <c r="B54" s="72" t="s">
        <v>79</v>
      </c>
      <c r="C54" s="71" t="s">
        <v>80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>
      <c r="A55" s="78" t="s">
        <v>37</v>
      </c>
      <c r="B55" s="105" t="s">
        <v>81</v>
      </c>
      <c r="C55" s="112" t="s">
        <v>82</v>
      </c>
      <c r="D55" s="81" t="s">
        <v>40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>
      <c r="A56" s="86" t="s">
        <v>37</v>
      </c>
      <c r="B56" s="87" t="s">
        <v>83</v>
      </c>
      <c r="C56" s="112" t="s">
        <v>84</v>
      </c>
      <c r="D56" s="81" t="s">
        <v>40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>
      <c r="A57" s="88" t="s">
        <v>37</v>
      </c>
      <c r="B57" s="89" t="s">
        <v>85</v>
      </c>
      <c r="C57" s="113" t="s">
        <v>86</v>
      </c>
      <c r="D57" s="91" t="s">
        <v>40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>
      <c r="A58" s="96" t="s">
        <v>87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thickBot="1">
      <c r="A59" s="71" t="s">
        <v>26</v>
      </c>
      <c r="B59" s="72" t="s">
        <v>88</v>
      </c>
      <c r="C59" s="71" t="s">
        <v>89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82.5" customHeight="1" thickBot="1">
      <c r="A60" s="78" t="s">
        <v>37</v>
      </c>
      <c r="B60" s="105" t="s">
        <v>90</v>
      </c>
      <c r="C60" s="166" t="s">
        <v>155</v>
      </c>
      <c r="D60" s="81" t="s">
        <v>91</v>
      </c>
      <c r="E60" s="82"/>
      <c r="F60" s="83"/>
      <c r="G60" s="84">
        <f t="shared" ref="G60:G71" si="54">E60*F60</f>
        <v>0</v>
      </c>
      <c r="H60" s="82"/>
      <c r="I60" s="83"/>
      <c r="J60" s="84">
        <f t="shared" ref="J60:J71" si="55">H60*I60</f>
        <v>0</v>
      </c>
      <c r="K60" s="168">
        <v>3</v>
      </c>
      <c r="L60" s="169">
        <v>400</v>
      </c>
      <c r="M60" s="84">
        <f t="shared" ref="M60:M71" si="56">K60*L60</f>
        <v>1200</v>
      </c>
      <c r="N60" s="82">
        <v>1</v>
      </c>
      <c r="O60" s="83">
        <v>1420.84</v>
      </c>
      <c r="P60" s="84">
        <f t="shared" ref="P60:P71" si="57">N60*O60</f>
        <v>1420.84</v>
      </c>
      <c r="Q60" s="84">
        <f t="shared" ref="Q60:Q71" si="58">G60+M60</f>
        <v>1200</v>
      </c>
      <c r="R60" s="84">
        <f t="shared" ref="R60:R71" si="59">J60+P60</f>
        <v>1420.84</v>
      </c>
      <c r="S60" s="84">
        <f t="shared" ref="S60:S71" si="60">Q60-R60</f>
        <v>-220.83999999999992</v>
      </c>
      <c r="T60" s="85" t="s">
        <v>179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66" customHeight="1" thickBot="1">
      <c r="A61" s="78" t="s">
        <v>37</v>
      </c>
      <c r="B61" s="105" t="s">
        <v>92</v>
      </c>
      <c r="C61" s="166" t="s">
        <v>156</v>
      </c>
      <c r="D61" s="81" t="s">
        <v>91</v>
      </c>
      <c r="E61" s="82"/>
      <c r="F61" s="83"/>
      <c r="G61" s="84">
        <f t="shared" si="54"/>
        <v>0</v>
      </c>
      <c r="H61" s="82"/>
      <c r="I61" s="83"/>
      <c r="J61" s="84">
        <f t="shared" si="55"/>
        <v>0</v>
      </c>
      <c r="K61" s="168">
        <v>4</v>
      </c>
      <c r="L61" s="169">
        <v>609</v>
      </c>
      <c r="M61" s="84">
        <f t="shared" si="56"/>
        <v>2436</v>
      </c>
      <c r="N61" s="82">
        <v>4</v>
      </c>
      <c r="O61" s="83">
        <v>609</v>
      </c>
      <c r="P61" s="84">
        <f t="shared" si="57"/>
        <v>2436</v>
      </c>
      <c r="Q61" s="84">
        <f t="shared" si="58"/>
        <v>2436</v>
      </c>
      <c r="R61" s="84">
        <f t="shared" si="59"/>
        <v>2436</v>
      </c>
      <c r="S61" s="84">
        <f t="shared" si="60"/>
        <v>0</v>
      </c>
      <c r="T61" s="85" t="s">
        <v>177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68.25" customHeight="1" thickBot="1">
      <c r="A62" s="78" t="s">
        <v>37</v>
      </c>
      <c r="B62" s="105" t="s">
        <v>93</v>
      </c>
      <c r="C62" s="167" t="s">
        <v>157</v>
      </c>
      <c r="D62" s="81" t="s">
        <v>91</v>
      </c>
      <c r="E62" s="82"/>
      <c r="F62" s="83"/>
      <c r="G62" s="84">
        <f t="shared" si="54"/>
        <v>0</v>
      </c>
      <c r="H62" s="82"/>
      <c r="I62" s="83"/>
      <c r="J62" s="84">
        <f t="shared" si="55"/>
        <v>0</v>
      </c>
      <c r="K62" s="168">
        <v>1</v>
      </c>
      <c r="L62" s="169">
        <v>3229</v>
      </c>
      <c r="M62" s="84">
        <f t="shared" si="56"/>
        <v>3229</v>
      </c>
      <c r="N62" s="82">
        <v>1</v>
      </c>
      <c r="O62" s="83">
        <v>3229</v>
      </c>
      <c r="P62" s="84">
        <f t="shared" si="57"/>
        <v>3229</v>
      </c>
      <c r="Q62" s="84">
        <f t="shared" si="58"/>
        <v>3229</v>
      </c>
      <c r="R62" s="84">
        <f t="shared" si="59"/>
        <v>3229</v>
      </c>
      <c r="S62" s="84">
        <f t="shared" si="60"/>
        <v>0</v>
      </c>
      <c r="T62" s="85" t="s">
        <v>177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81.75" customHeight="1" thickBot="1">
      <c r="A63" s="78" t="s">
        <v>37</v>
      </c>
      <c r="B63" s="105" t="s">
        <v>146</v>
      </c>
      <c r="C63" s="167" t="s">
        <v>158</v>
      </c>
      <c r="D63" s="81" t="s">
        <v>91</v>
      </c>
      <c r="E63" s="82"/>
      <c r="F63" s="83"/>
      <c r="G63" s="84">
        <f t="shared" si="54"/>
        <v>0</v>
      </c>
      <c r="H63" s="82"/>
      <c r="I63" s="83"/>
      <c r="J63" s="84">
        <f t="shared" si="55"/>
        <v>0</v>
      </c>
      <c r="K63" s="168">
        <v>1</v>
      </c>
      <c r="L63" s="169">
        <v>5999</v>
      </c>
      <c r="M63" s="84">
        <f t="shared" si="56"/>
        <v>5999</v>
      </c>
      <c r="N63" s="82">
        <v>1</v>
      </c>
      <c r="O63" s="83">
        <v>5199</v>
      </c>
      <c r="P63" s="84">
        <f t="shared" si="57"/>
        <v>5199</v>
      </c>
      <c r="Q63" s="84">
        <f t="shared" si="58"/>
        <v>5999</v>
      </c>
      <c r="R63" s="84">
        <f t="shared" si="59"/>
        <v>5199</v>
      </c>
      <c r="S63" s="84">
        <f t="shared" si="60"/>
        <v>800</v>
      </c>
      <c r="T63" s="85" t="s">
        <v>176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66.75" customHeight="1" thickBot="1">
      <c r="A64" s="78" t="s">
        <v>37</v>
      </c>
      <c r="B64" s="105" t="s">
        <v>147</v>
      </c>
      <c r="C64" s="167" t="s">
        <v>159</v>
      </c>
      <c r="D64" s="81" t="s">
        <v>91</v>
      </c>
      <c r="E64" s="82"/>
      <c r="F64" s="83"/>
      <c r="G64" s="84">
        <f t="shared" si="54"/>
        <v>0</v>
      </c>
      <c r="H64" s="82"/>
      <c r="I64" s="83"/>
      <c r="J64" s="84">
        <f t="shared" si="55"/>
        <v>0</v>
      </c>
      <c r="K64" s="168">
        <v>1</v>
      </c>
      <c r="L64" s="169">
        <v>5600</v>
      </c>
      <c r="M64" s="84">
        <f t="shared" si="56"/>
        <v>5600</v>
      </c>
      <c r="N64" s="82">
        <v>1</v>
      </c>
      <c r="O64" s="83">
        <v>5600</v>
      </c>
      <c r="P64" s="84">
        <f t="shared" si="57"/>
        <v>5600</v>
      </c>
      <c r="Q64" s="84">
        <f t="shared" si="58"/>
        <v>5600</v>
      </c>
      <c r="R64" s="84">
        <f t="shared" si="59"/>
        <v>5600</v>
      </c>
      <c r="S64" s="84">
        <f t="shared" si="60"/>
        <v>0</v>
      </c>
      <c r="T64" s="85" t="s">
        <v>177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66.75" customHeight="1" thickBot="1">
      <c r="A65" s="78" t="s">
        <v>37</v>
      </c>
      <c r="B65" s="105" t="s">
        <v>148</v>
      </c>
      <c r="C65" s="167" t="s">
        <v>160</v>
      </c>
      <c r="D65" s="81" t="s">
        <v>91</v>
      </c>
      <c r="E65" s="82"/>
      <c r="F65" s="83"/>
      <c r="G65" s="84">
        <f t="shared" si="54"/>
        <v>0</v>
      </c>
      <c r="H65" s="82"/>
      <c r="I65" s="83"/>
      <c r="J65" s="84">
        <f t="shared" si="55"/>
        <v>0</v>
      </c>
      <c r="K65" s="168">
        <v>1</v>
      </c>
      <c r="L65" s="169">
        <v>4800</v>
      </c>
      <c r="M65" s="84">
        <f t="shared" si="56"/>
        <v>4800</v>
      </c>
      <c r="N65" s="82">
        <v>1</v>
      </c>
      <c r="O65" s="83">
        <v>5200</v>
      </c>
      <c r="P65" s="84">
        <f t="shared" si="57"/>
        <v>5200</v>
      </c>
      <c r="Q65" s="84">
        <f t="shared" si="58"/>
        <v>4800</v>
      </c>
      <c r="R65" s="84">
        <f t="shared" si="59"/>
        <v>5200</v>
      </c>
      <c r="S65" s="84">
        <f t="shared" si="60"/>
        <v>-400</v>
      </c>
      <c r="T65" s="85" t="s">
        <v>177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67.5" customHeight="1" thickBot="1">
      <c r="A66" s="78" t="s">
        <v>37</v>
      </c>
      <c r="B66" s="105" t="s">
        <v>149</v>
      </c>
      <c r="C66" s="167" t="s">
        <v>161</v>
      </c>
      <c r="D66" s="81" t="s">
        <v>91</v>
      </c>
      <c r="E66" s="82"/>
      <c r="F66" s="83"/>
      <c r="G66" s="84">
        <f t="shared" si="54"/>
        <v>0</v>
      </c>
      <c r="H66" s="82"/>
      <c r="I66" s="83"/>
      <c r="J66" s="84">
        <f t="shared" si="55"/>
        <v>0</v>
      </c>
      <c r="K66" s="168">
        <v>1</v>
      </c>
      <c r="L66" s="169">
        <v>6000</v>
      </c>
      <c r="M66" s="84">
        <f t="shared" si="56"/>
        <v>6000</v>
      </c>
      <c r="N66" s="82">
        <v>1</v>
      </c>
      <c r="O66" s="83">
        <v>6000</v>
      </c>
      <c r="P66" s="84">
        <f t="shared" si="57"/>
        <v>6000</v>
      </c>
      <c r="Q66" s="84">
        <f t="shared" si="58"/>
        <v>6000</v>
      </c>
      <c r="R66" s="84">
        <f t="shared" si="59"/>
        <v>6000</v>
      </c>
      <c r="S66" s="84">
        <f t="shared" si="60"/>
        <v>0</v>
      </c>
      <c r="T66" s="85" t="s">
        <v>177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68.25" customHeight="1" thickBot="1">
      <c r="A67" s="78" t="s">
        <v>37</v>
      </c>
      <c r="B67" s="105" t="s">
        <v>150</v>
      </c>
      <c r="C67" s="167" t="s">
        <v>162</v>
      </c>
      <c r="D67" s="81" t="s">
        <v>91</v>
      </c>
      <c r="E67" s="82"/>
      <c r="F67" s="83"/>
      <c r="G67" s="84">
        <f t="shared" si="54"/>
        <v>0</v>
      </c>
      <c r="H67" s="82"/>
      <c r="I67" s="83"/>
      <c r="J67" s="84">
        <f t="shared" si="55"/>
        <v>0</v>
      </c>
      <c r="K67" s="168">
        <v>1</v>
      </c>
      <c r="L67" s="169">
        <v>2500</v>
      </c>
      <c r="M67" s="84">
        <f t="shared" si="56"/>
        <v>2500</v>
      </c>
      <c r="N67" s="82">
        <v>1</v>
      </c>
      <c r="O67" s="83">
        <v>2500</v>
      </c>
      <c r="P67" s="84">
        <f t="shared" si="57"/>
        <v>2500</v>
      </c>
      <c r="Q67" s="84">
        <f t="shared" si="58"/>
        <v>2500</v>
      </c>
      <c r="R67" s="84">
        <f t="shared" si="59"/>
        <v>2500</v>
      </c>
      <c r="S67" s="84">
        <f t="shared" si="60"/>
        <v>0</v>
      </c>
      <c r="T67" s="85" t="s">
        <v>177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63.75" customHeight="1" thickBot="1">
      <c r="A68" s="78" t="s">
        <v>37</v>
      </c>
      <c r="B68" s="105" t="s">
        <v>151</v>
      </c>
      <c r="C68" s="167" t="s">
        <v>163</v>
      </c>
      <c r="D68" s="81" t="s">
        <v>91</v>
      </c>
      <c r="E68" s="82"/>
      <c r="F68" s="83"/>
      <c r="G68" s="84">
        <f t="shared" si="54"/>
        <v>0</v>
      </c>
      <c r="H68" s="82"/>
      <c r="I68" s="83"/>
      <c r="J68" s="84">
        <f t="shared" si="55"/>
        <v>0</v>
      </c>
      <c r="K68" s="168">
        <v>2</v>
      </c>
      <c r="L68" s="169">
        <v>2000</v>
      </c>
      <c r="M68" s="84">
        <f t="shared" si="56"/>
        <v>4000</v>
      </c>
      <c r="N68" s="82">
        <v>2</v>
      </c>
      <c r="O68" s="83">
        <v>2000</v>
      </c>
      <c r="P68" s="84">
        <f t="shared" si="57"/>
        <v>4000</v>
      </c>
      <c r="Q68" s="84">
        <f t="shared" si="58"/>
        <v>4000</v>
      </c>
      <c r="R68" s="84">
        <f t="shared" si="59"/>
        <v>4000</v>
      </c>
      <c r="S68" s="84">
        <f t="shared" si="60"/>
        <v>0</v>
      </c>
      <c r="T68" s="85" t="s">
        <v>177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66" customHeight="1" thickBot="1">
      <c r="A69" s="78" t="s">
        <v>37</v>
      </c>
      <c r="B69" s="105" t="s">
        <v>152</v>
      </c>
      <c r="C69" s="167" t="s">
        <v>164</v>
      </c>
      <c r="D69" s="81" t="s">
        <v>91</v>
      </c>
      <c r="E69" s="82"/>
      <c r="F69" s="83"/>
      <c r="G69" s="84">
        <f t="shared" si="54"/>
        <v>0</v>
      </c>
      <c r="H69" s="82"/>
      <c r="I69" s="83"/>
      <c r="J69" s="84">
        <f t="shared" si="55"/>
        <v>0</v>
      </c>
      <c r="K69" s="168">
        <v>1</v>
      </c>
      <c r="L69" s="169">
        <v>6839</v>
      </c>
      <c r="M69" s="84">
        <f t="shared" si="56"/>
        <v>6839</v>
      </c>
      <c r="N69" s="82">
        <v>1</v>
      </c>
      <c r="O69" s="83">
        <v>6000</v>
      </c>
      <c r="P69" s="84">
        <f t="shared" si="57"/>
        <v>6000</v>
      </c>
      <c r="Q69" s="84">
        <f t="shared" si="58"/>
        <v>6839</v>
      </c>
      <c r="R69" s="84">
        <f t="shared" si="59"/>
        <v>6000</v>
      </c>
      <c r="S69" s="84">
        <f t="shared" si="60"/>
        <v>839</v>
      </c>
      <c r="T69" s="175" t="s">
        <v>178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70.5" customHeight="1" thickBot="1">
      <c r="A70" s="78" t="s">
        <v>37</v>
      </c>
      <c r="B70" s="105" t="s">
        <v>153</v>
      </c>
      <c r="C70" s="167" t="s">
        <v>165</v>
      </c>
      <c r="D70" s="81" t="s">
        <v>91</v>
      </c>
      <c r="E70" s="82"/>
      <c r="F70" s="83"/>
      <c r="G70" s="84">
        <f t="shared" si="54"/>
        <v>0</v>
      </c>
      <c r="H70" s="82"/>
      <c r="I70" s="83"/>
      <c r="J70" s="84">
        <f t="shared" si="55"/>
        <v>0</v>
      </c>
      <c r="K70" s="168">
        <v>4</v>
      </c>
      <c r="L70" s="169">
        <v>2500</v>
      </c>
      <c r="M70" s="84">
        <f t="shared" si="56"/>
        <v>10000</v>
      </c>
      <c r="N70" s="82">
        <v>4</v>
      </c>
      <c r="O70" s="83">
        <v>2709.75</v>
      </c>
      <c r="P70" s="84">
        <f t="shared" si="57"/>
        <v>10839</v>
      </c>
      <c r="Q70" s="84">
        <f t="shared" si="58"/>
        <v>10000</v>
      </c>
      <c r="R70" s="84">
        <f t="shared" si="59"/>
        <v>10839</v>
      </c>
      <c r="S70" s="84">
        <f t="shared" si="60"/>
        <v>-839</v>
      </c>
      <c r="T70" s="175" t="s">
        <v>178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66" customHeight="1" thickBot="1">
      <c r="A71" s="78" t="s">
        <v>37</v>
      </c>
      <c r="B71" s="105" t="s">
        <v>154</v>
      </c>
      <c r="C71" s="167" t="s">
        <v>166</v>
      </c>
      <c r="D71" s="81" t="s">
        <v>91</v>
      </c>
      <c r="E71" s="82"/>
      <c r="F71" s="83"/>
      <c r="G71" s="84">
        <f t="shared" si="54"/>
        <v>0</v>
      </c>
      <c r="H71" s="82"/>
      <c r="I71" s="83"/>
      <c r="J71" s="84">
        <f t="shared" si="55"/>
        <v>0</v>
      </c>
      <c r="K71" s="170">
        <v>1</v>
      </c>
      <c r="L71" s="171">
        <v>6000</v>
      </c>
      <c r="M71" s="84">
        <f t="shared" si="56"/>
        <v>6000</v>
      </c>
      <c r="N71" s="82">
        <v>1</v>
      </c>
      <c r="O71" s="83">
        <v>6000</v>
      </c>
      <c r="P71" s="84">
        <f t="shared" si="57"/>
        <v>6000</v>
      </c>
      <c r="Q71" s="84">
        <f t="shared" si="58"/>
        <v>6000</v>
      </c>
      <c r="R71" s="84">
        <f t="shared" si="59"/>
        <v>6000</v>
      </c>
      <c r="S71" s="84">
        <f t="shared" si="60"/>
        <v>0</v>
      </c>
      <c r="T71" s="175" t="s">
        <v>178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>
      <c r="A72" s="96" t="s">
        <v>94</v>
      </c>
      <c r="B72" s="97"/>
      <c r="C72" s="98"/>
      <c r="D72" s="99"/>
      <c r="E72" s="100"/>
      <c r="F72" s="101"/>
      <c r="G72" s="102">
        <f>SUM(G60:G71)</f>
        <v>0</v>
      </c>
      <c r="H72" s="100"/>
      <c r="I72" s="101"/>
      <c r="J72" s="102">
        <f>SUM(J60:J71)</f>
        <v>0</v>
      </c>
      <c r="K72" s="100"/>
      <c r="L72" s="101"/>
      <c r="M72" s="102">
        <f>SUM(M60:M71)</f>
        <v>58603</v>
      </c>
      <c r="N72" s="100"/>
      <c r="O72" s="101"/>
      <c r="P72" s="102">
        <f>SUM(P60:P71)</f>
        <v>58423.839999999997</v>
      </c>
      <c r="Q72" s="102">
        <f>SUM(Q60:Q71)</f>
        <v>58603</v>
      </c>
      <c r="R72" s="102">
        <f>SUM(R60:R71)</f>
        <v>58423.839999999997</v>
      </c>
      <c r="S72" s="102">
        <f>SUM(S60:S71)</f>
        <v>179.16000000000008</v>
      </c>
      <c r="T72" s="103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42" customHeight="1">
      <c r="A73" s="71" t="s">
        <v>26</v>
      </c>
      <c r="B73" s="72" t="s">
        <v>95</v>
      </c>
      <c r="C73" s="108" t="s">
        <v>96</v>
      </c>
      <c r="D73" s="73"/>
      <c r="E73" s="74"/>
      <c r="F73" s="75"/>
      <c r="G73" s="104"/>
      <c r="H73" s="74"/>
      <c r="I73" s="75"/>
      <c r="J73" s="104"/>
      <c r="K73" s="74"/>
      <c r="L73" s="75"/>
      <c r="M73" s="104"/>
      <c r="N73" s="74"/>
      <c r="O73" s="75"/>
      <c r="P73" s="104"/>
      <c r="Q73" s="104"/>
      <c r="R73" s="104"/>
      <c r="S73" s="104"/>
      <c r="T73" s="77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ht="30" customHeight="1">
      <c r="A74" s="78" t="s">
        <v>37</v>
      </c>
      <c r="B74" s="105" t="s">
        <v>97</v>
      </c>
      <c r="C74" s="112" t="s">
        <v>98</v>
      </c>
      <c r="D74" s="81" t="s">
        <v>40</v>
      </c>
      <c r="E74" s="82"/>
      <c r="F74" s="83"/>
      <c r="G74" s="84">
        <f t="shared" ref="G74:G76" si="61">E74*F74</f>
        <v>0</v>
      </c>
      <c r="H74" s="82"/>
      <c r="I74" s="83"/>
      <c r="J74" s="84">
        <f t="shared" ref="J74:J76" si="62">H74*I74</f>
        <v>0</v>
      </c>
      <c r="K74" s="82"/>
      <c r="L74" s="83"/>
      <c r="M74" s="84">
        <f t="shared" ref="M74:M76" si="63">K74*L74</f>
        <v>0</v>
      </c>
      <c r="N74" s="82"/>
      <c r="O74" s="83"/>
      <c r="P74" s="84">
        <f t="shared" ref="P74:P76" si="64">N74*O74</f>
        <v>0</v>
      </c>
      <c r="Q74" s="84">
        <f t="shared" ref="Q74:Q76" si="65">G74+M74</f>
        <v>0</v>
      </c>
      <c r="R74" s="84">
        <f t="shared" ref="R74:R76" si="66">J74+P74</f>
        <v>0</v>
      </c>
      <c r="S74" s="84">
        <f t="shared" ref="S74:S76" si="67">Q74-R74</f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>
      <c r="A75" s="86" t="s">
        <v>37</v>
      </c>
      <c r="B75" s="87" t="s">
        <v>99</v>
      </c>
      <c r="C75" s="112" t="s">
        <v>100</v>
      </c>
      <c r="D75" s="81" t="s">
        <v>40</v>
      </c>
      <c r="E75" s="82"/>
      <c r="F75" s="83"/>
      <c r="G75" s="84">
        <f t="shared" si="61"/>
        <v>0</v>
      </c>
      <c r="H75" s="82"/>
      <c r="I75" s="83"/>
      <c r="J75" s="84">
        <f t="shared" si="62"/>
        <v>0</v>
      </c>
      <c r="K75" s="82"/>
      <c r="L75" s="83"/>
      <c r="M75" s="84">
        <f t="shared" si="63"/>
        <v>0</v>
      </c>
      <c r="N75" s="82"/>
      <c r="O75" s="83"/>
      <c r="P75" s="84">
        <f t="shared" si="64"/>
        <v>0</v>
      </c>
      <c r="Q75" s="84">
        <f t="shared" si="65"/>
        <v>0</v>
      </c>
      <c r="R75" s="84">
        <f t="shared" si="66"/>
        <v>0</v>
      </c>
      <c r="S75" s="84">
        <f t="shared" si="67"/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66.75" customHeight="1">
      <c r="A76" s="88" t="s">
        <v>37</v>
      </c>
      <c r="B76" s="89" t="s">
        <v>101</v>
      </c>
      <c r="C76" s="167" t="s">
        <v>167</v>
      </c>
      <c r="D76" s="91" t="s">
        <v>40</v>
      </c>
      <c r="E76" s="92"/>
      <c r="F76" s="93"/>
      <c r="G76" s="94">
        <f t="shared" si="61"/>
        <v>0</v>
      </c>
      <c r="H76" s="92"/>
      <c r="I76" s="93"/>
      <c r="J76" s="94">
        <f t="shared" si="62"/>
        <v>0</v>
      </c>
      <c r="K76" s="172">
        <v>3</v>
      </c>
      <c r="L76" s="173">
        <v>9000</v>
      </c>
      <c r="M76" s="94">
        <f t="shared" si="63"/>
        <v>27000</v>
      </c>
      <c r="N76" s="92">
        <v>3</v>
      </c>
      <c r="O76" s="93">
        <v>9000</v>
      </c>
      <c r="P76" s="94">
        <f t="shared" si="64"/>
        <v>27000</v>
      </c>
      <c r="Q76" s="84">
        <f t="shared" si="65"/>
        <v>27000</v>
      </c>
      <c r="R76" s="84">
        <f t="shared" si="66"/>
        <v>27000</v>
      </c>
      <c r="S76" s="84">
        <f t="shared" si="67"/>
        <v>0</v>
      </c>
      <c r="T76" s="95" t="s">
        <v>180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>
      <c r="A77" s="96" t="s">
        <v>102</v>
      </c>
      <c r="B77" s="97"/>
      <c r="C77" s="98"/>
      <c r="D77" s="99"/>
      <c r="E77" s="100"/>
      <c r="F77" s="101"/>
      <c r="G77" s="102">
        <f>SUM(G74:G76)</f>
        <v>0</v>
      </c>
      <c r="H77" s="100"/>
      <c r="I77" s="101"/>
      <c r="J77" s="102">
        <f>SUM(J74:J76)</f>
        <v>0</v>
      </c>
      <c r="K77" s="100"/>
      <c r="L77" s="101"/>
      <c r="M77" s="102">
        <f>SUM(M74:M76)</f>
        <v>27000</v>
      </c>
      <c r="N77" s="100"/>
      <c r="O77" s="101"/>
      <c r="P77" s="102">
        <f t="shared" ref="P77:S77" si="68">SUM(P74:P76)</f>
        <v>27000</v>
      </c>
      <c r="Q77" s="102">
        <f t="shared" si="68"/>
        <v>27000</v>
      </c>
      <c r="R77" s="102">
        <f t="shared" si="68"/>
        <v>27000</v>
      </c>
      <c r="S77" s="102">
        <f t="shared" si="68"/>
        <v>0</v>
      </c>
      <c r="T77" s="10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>
      <c r="A78" s="71" t="s">
        <v>26</v>
      </c>
      <c r="B78" s="72" t="s">
        <v>103</v>
      </c>
      <c r="C78" s="108" t="s">
        <v>104</v>
      </c>
      <c r="D78" s="73"/>
      <c r="E78" s="74"/>
      <c r="F78" s="75"/>
      <c r="G78" s="104"/>
      <c r="H78" s="74"/>
      <c r="I78" s="75"/>
      <c r="J78" s="104"/>
      <c r="K78" s="74"/>
      <c r="L78" s="75"/>
      <c r="M78" s="104"/>
      <c r="N78" s="74"/>
      <c r="O78" s="75"/>
      <c r="P78" s="104"/>
      <c r="Q78" s="104"/>
      <c r="R78" s="104"/>
      <c r="S78" s="104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42" customHeight="1">
      <c r="A79" s="78" t="s">
        <v>37</v>
      </c>
      <c r="B79" s="105" t="s">
        <v>105</v>
      </c>
      <c r="C79" s="174" t="s">
        <v>106</v>
      </c>
      <c r="D79" s="81" t="s">
        <v>120</v>
      </c>
      <c r="E79" s="82"/>
      <c r="F79" s="83"/>
      <c r="G79" s="84">
        <f t="shared" ref="G79:G81" si="69">E79*F79</f>
        <v>0</v>
      </c>
      <c r="H79" s="82"/>
      <c r="I79" s="83"/>
      <c r="J79" s="84">
        <f t="shared" ref="J79:J81" si="70">H79*I79</f>
        <v>0</v>
      </c>
      <c r="K79" s="168">
        <v>50</v>
      </c>
      <c r="L79" s="169">
        <v>3</v>
      </c>
      <c r="M79" s="84">
        <f t="shared" ref="M79:M81" si="71">K79*L79</f>
        <v>150</v>
      </c>
      <c r="N79" s="180">
        <v>1</v>
      </c>
      <c r="O79" s="83">
        <v>179.16</v>
      </c>
      <c r="P79" s="84">
        <v>179.16</v>
      </c>
      <c r="Q79" s="84">
        <f t="shared" ref="Q79:Q81" si="72">G79+M79</f>
        <v>150</v>
      </c>
      <c r="R79" s="84">
        <f t="shared" ref="R79:R81" si="73">J79+P79</f>
        <v>179.16</v>
      </c>
      <c r="S79" s="84">
        <f t="shared" ref="S79:S81" si="74">Q79-R79</f>
        <v>-29.159999999999997</v>
      </c>
      <c r="T79" s="85" t="s">
        <v>170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44.25" customHeight="1">
      <c r="A80" s="78" t="s">
        <v>37</v>
      </c>
      <c r="B80" s="79" t="s">
        <v>107</v>
      </c>
      <c r="C80" s="174" t="s">
        <v>108</v>
      </c>
      <c r="D80" s="81" t="s">
        <v>120</v>
      </c>
      <c r="E80" s="82"/>
      <c r="F80" s="83"/>
      <c r="G80" s="84">
        <f t="shared" si="69"/>
        <v>0</v>
      </c>
      <c r="H80" s="82"/>
      <c r="I80" s="83"/>
      <c r="J80" s="84">
        <f t="shared" si="70"/>
        <v>0</v>
      </c>
      <c r="K80" s="168">
        <v>3</v>
      </c>
      <c r="L80" s="169">
        <v>100</v>
      </c>
      <c r="M80" s="84">
        <f t="shared" si="71"/>
        <v>300</v>
      </c>
      <c r="N80" s="82">
        <v>3</v>
      </c>
      <c r="O80" s="83">
        <v>150</v>
      </c>
      <c r="P80" s="84">
        <f t="shared" ref="P80:P81" si="75">N80*O80</f>
        <v>450</v>
      </c>
      <c r="Q80" s="84">
        <f t="shared" si="72"/>
        <v>300</v>
      </c>
      <c r="R80" s="84">
        <f t="shared" si="73"/>
        <v>450</v>
      </c>
      <c r="S80" s="84">
        <f t="shared" si="74"/>
        <v>-150</v>
      </c>
      <c r="T80" s="85" t="s">
        <v>170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>
      <c r="A81" s="86" t="s">
        <v>37</v>
      </c>
      <c r="B81" s="87" t="s">
        <v>109</v>
      </c>
      <c r="C81" s="107" t="s">
        <v>110</v>
      </c>
      <c r="D81" s="81"/>
      <c r="E81" s="82"/>
      <c r="F81" s="83"/>
      <c r="G81" s="84">
        <f t="shared" si="69"/>
        <v>0</v>
      </c>
      <c r="H81" s="82"/>
      <c r="I81" s="83"/>
      <c r="J81" s="84">
        <f t="shared" si="70"/>
        <v>0</v>
      </c>
      <c r="K81" s="82"/>
      <c r="L81" s="83"/>
      <c r="M81" s="84">
        <f t="shared" si="71"/>
        <v>0</v>
      </c>
      <c r="N81" s="82"/>
      <c r="O81" s="83"/>
      <c r="P81" s="84">
        <f t="shared" si="75"/>
        <v>0</v>
      </c>
      <c r="Q81" s="84">
        <f t="shared" si="72"/>
        <v>0</v>
      </c>
      <c r="R81" s="84">
        <f t="shared" si="73"/>
        <v>0</v>
      </c>
      <c r="S81" s="84">
        <f t="shared" si="74"/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>
      <c r="A82" s="111" t="s">
        <v>111</v>
      </c>
      <c r="B82" s="114"/>
      <c r="C82" s="98"/>
      <c r="D82" s="99"/>
      <c r="E82" s="100"/>
      <c r="F82" s="101"/>
      <c r="G82" s="102">
        <f>SUM(G79:G81)</f>
        <v>0</v>
      </c>
      <c r="H82" s="100"/>
      <c r="I82" s="101"/>
      <c r="J82" s="102">
        <f>SUM(J79:J81)</f>
        <v>0</v>
      </c>
      <c r="K82" s="100"/>
      <c r="L82" s="101"/>
      <c r="M82" s="102">
        <f>SUM(M79:M81)</f>
        <v>450</v>
      </c>
      <c r="N82" s="100"/>
      <c r="O82" s="101"/>
      <c r="P82" s="102">
        <f t="shared" ref="P82:S82" si="76">SUM(P79:P81)</f>
        <v>629.16</v>
      </c>
      <c r="Q82" s="102">
        <f t="shared" si="76"/>
        <v>450</v>
      </c>
      <c r="R82" s="102">
        <f t="shared" si="76"/>
        <v>629.16</v>
      </c>
      <c r="S82" s="102">
        <f t="shared" si="76"/>
        <v>-179.16</v>
      </c>
      <c r="T82" s="10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>
      <c r="A83" s="71" t="s">
        <v>26</v>
      </c>
      <c r="B83" s="115" t="s">
        <v>112</v>
      </c>
      <c r="C83" s="116" t="s">
        <v>113</v>
      </c>
      <c r="D83" s="73"/>
      <c r="E83" s="74"/>
      <c r="F83" s="75"/>
      <c r="G83" s="104"/>
      <c r="H83" s="74"/>
      <c r="I83" s="75"/>
      <c r="J83" s="104"/>
      <c r="K83" s="74"/>
      <c r="L83" s="75"/>
      <c r="M83" s="104"/>
      <c r="N83" s="74"/>
      <c r="O83" s="75"/>
      <c r="P83" s="104"/>
      <c r="Q83" s="104"/>
      <c r="R83" s="104"/>
      <c r="S83" s="104"/>
      <c r="T83" s="77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</row>
    <row r="84" spans="1:38" ht="30" customHeight="1">
      <c r="A84" s="78" t="s">
        <v>37</v>
      </c>
      <c r="B84" s="117" t="s">
        <v>114</v>
      </c>
      <c r="C84" s="118" t="s">
        <v>113</v>
      </c>
      <c r="D84" s="119"/>
      <c r="E84" s="217" t="s">
        <v>46</v>
      </c>
      <c r="F84" s="218"/>
      <c r="G84" s="219"/>
      <c r="H84" s="217" t="s">
        <v>46</v>
      </c>
      <c r="I84" s="218"/>
      <c r="J84" s="219"/>
      <c r="K84" s="82"/>
      <c r="L84" s="83"/>
      <c r="M84" s="84">
        <f t="shared" ref="M84:M85" si="77">K84*L84</f>
        <v>0</v>
      </c>
      <c r="N84" s="82"/>
      <c r="O84" s="83"/>
      <c r="P84" s="84">
        <f t="shared" ref="P84:P85" si="78">N84*O84</f>
        <v>0</v>
      </c>
      <c r="Q84" s="84">
        <f t="shared" ref="Q84:Q85" si="79">G84+M84</f>
        <v>0</v>
      </c>
      <c r="R84" s="84">
        <f t="shared" ref="R84:R85" si="80">J84+P84</f>
        <v>0</v>
      </c>
      <c r="S84" s="84">
        <f t="shared" ref="S84:S85" si="81">Q84-R84</f>
        <v>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>
      <c r="A85" s="86" t="s">
        <v>37</v>
      </c>
      <c r="B85" s="120" t="s">
        <v>115</v>
      </c>
      <c r="C85" s="121" t="s">
        <v>113</v>
      </c>
      <c r="D85" s="119"/>
      <c r="E85" s="220"/>
      <c r="F85" s="221"/>
      <c r="G85" s="222"/>
      <c r="H85" s="220"/>
      <c r="I85" s="221"/>
      <c r="J85" s="222"/>
      <c r="K85" s="82"/>
      <c r="L85" s="83"/>
      <c r="M85" s="84">
        <f t="shared" si="77"/>
        <v>0</v>
      </c>
      <c r="N85" s="82"/>
      <c r="O85" s="83"/>
      <c r="P85" s="84">
        <f t="shared" si="78"/>
        <v>0</v>
      </c>
      <c r="Q85" s="84">
        <f t="shared" si="79"/>
        <v>0</v>
      </c>
      <c r="R85" s="84">
        <f t="shared" si="80"/>
        <v>0</v>
      </c>
      <c r="S85" s="84">
        <f t="shared" si="81"/>
        <v>0</v>
      </c>
      <c r="T85" s="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>
      <c r="A86" s="111" t="s">
        <v>116</v>
      </c>
      <c r="B86" s="122"/>
      <c r="C86" s="123"/>
      <c r="D86" s="99"/>
      <c r="E86" s="100"/>
      <c r="F86" s="101"/>
      <c r="G86" s="102">
        <f>SUM(G84:G85)</f>
        <v>0</v>
      </c>
      <c r="H86" s="100"/>
      <c r="I86" s="101"/>
      <c r="J86" s="102">
        <f>SUM(J84:J85)</f>
        <v>0</v>
      </c>
      <c r="K86" s="100"/>
      <c r="L86" s="101"/>
      <c r="M86" s="102">
        <f>SUM(M84:M85)</f>
        <v>0</v>
      </c>
      <c r="N86" s="100"/>
      <c r="O86" s="101"/>
      <c r="P86" s="102">
        <f t="shared" ref="P86:S86" si="82">SUM(P84:P85)</f>
        <v>0</v>
      </c>
      <c r="Q86" s="102">
        <f t="shared" si="82"/>
        <v>0</v>
      </c>
      <c r="R86" s="102">
        <f t="shared" si="82"/>
        <v>0</v>
      </c>
      <c r="S86" s="102">
        <f t="shared" si="82"/>
        <v>0</v>
      </c>
      <c r="T86" s="103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30" customHeight="1">
      <c r="A87" s="71" t="s">
        <v>26</v>
      </c>
      <c r="B87" s="124" t="s">
        <v>117</v>
      </c>
      <c r="C87" s="116" t="s">
        <v>118</v>
      </c>
      <c r="D87" s="73"/>
      <c r="E87" s="74"/>
      <c r="F87" s="75"/>
      <c r="G87" s="104"/>
      <c r="H87" s="74"/>
      <c r="I87" s="75"/>
      <c r="J87" s="104"/>
      <c r="K87" s="74"/>
      <c r="L87" s="75"/>
      <c r="M87" s="104"/>
      <c r="N87" s="74"/>
      <c r="O87" s="75"/>
      <c r="P87" s="104"/>
      <c r="Q87" s="104"/>
      <c r="R87" s="104"/>
      <c r="S87" s="104"/>
      <c r="T87" s="77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1:38" ht="69.75" customHeight="1">
      <c r="A88" s="86" t="s">
        <v>37</v>
      </c>
      <c r="B88" s="125" t="s">
        <v>119</v>
      </c>
      <c r="C88" s="181" t="s">
        <v>118</v>
      </c>
      <c r="D88" s="119" t="s">
        <v>120</v>
      </c>
      <c r="E88" s="223" t="s">
        <v>46</v>
      </c>
      <c r="F88" s="221"/>
      <c r="G88" s="222"/>
      <c r="H88" s="223" t="s">
        <v>46</v>
      </c>
      <c r="I88" s="221"/>
      <c r="J88" s="222"/>
      <c r="K88" s="82">
        <v>1</v>
      </c>
      <c r="L88" s="83">
        <v>23000</v>
      </c>
      <c r="M88" s="84">
        <f>K88*L88</f>
        <v>23000</v>
      </c>
      <c r="N88" s="82">
        <v>1</v>
      </c>
      <c r="O88" s="83">
        <v>23000</v>
      </c>
      <c r="P88" s="84">
        <f>N88*O88</f>
        <v>23000</v>
      </c>
      <c r="Q88" s="84">
        <f>G88+M88</f>
        <v>23000</v>
      </c>
      <c r="R88" s="84">
        <f>J88+P88</f>
        <v>23000</v>
      </c>
      <c r="S88" s="84">
        <f>Q88-R88</f>
        <v>0</v>
      </c>
      <c r="T88" s="85" t="s">
        <v>181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30" customHeight="1">
      <c r="A89" s="111" t="s">
        <v>121</v>
      </c>
      <c r="B89" s="126"/>
      <c r="C89" s="123"/>
      <c r="D89" s="99"/>
      <c r="E89" s="100"/>
      <c r="F89" s="101"/>
      <c r="G89" s="102">
        <f>SUM(G88)</f>
        <v>0</v>
      </c>
      <c r="H89" s="100"/>
      <c r="I89" s="101"/>
      <c r="J89" s="102">
        <f>SUM(J88)</f>
        <v>0</v>
      </c>
      <c r="K89" s="100"/>
      <c r="L89" s="101"/>
      <c r="M89" s="102">
        <f>SUM(M88)</f>
        <v>23000</v>
      </c>
      <c r="N89" s="100"/>
      <c r="O89" s="101"/>
      <c r="P89" s="102">
        <f t="shared" ref="P89:S89" si="83">SUM(P88)</f>
        <v>23000</v>
      </c>
      <c r="Q89" s="102">
        <f t="shared" si="83"/>
        <v>23000</v>
      </c>
      <c r="R89" s="102">
        <f t="shared" si="83"/>
        <v>23000</v>
      </c>
      <c r="S89" s="102">
        <f t="shared" si="83"/>
        <v>0</v>
      </c>
      <c r="T89" s="103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19.5" customHeight="1">
      <c r="A90" s="127" t="s">
        <v>122</v>
      </c>
      <c r="B90" s="128"/>
      <c r="C90" s="129"/>
      <c r="D90" s="130"/>
      <c r="E90" s="131"/>
      <c r="F90" s="132"/>
      <c r="G90" s="133">
        <f>G38+G42+G47+G53+G58+G72+G77+G82+G86+G89</f>
        <v>0</v>
      </c>
      <c r="H90" s="131"/>
      <c r="I90" s="132"/>
      <c r="J90" s="133">
        <f>J38+J42+J47+J53+J58+J72+J77+J82+J86+J89</f>
        <v>0</v>
      </c>
      <c r="K90" s="131"/>
      <c r="L90" s="132"/>
      <c r="M90" s="133">
        <f>M38+M42+M47+M53+M58+M72+M77+M82+M86+M89</f>
        <v>299991.54000000004</v>
      </c>
      <c r="N90" s="131"/>
      <c r="O90" s="132"/>
      <c r="P90" s="133">
        <f>P38+P42+P47+P53+P58+P72+P77+P82+P86+P89</f>
        <v>299991.53999999998</v>
      </c>
      <c r="Q90" s="133">
        <f>Q38+Q42+Q47+Q53+Q58+Q72+Q77+Q82+Q86+Q89</f>
        <v>299991.54000000004</v>
      </c>
      <c r="R90" s="133">
        <f>R38+R42+R47+R53+R58+R72+R77+R82+R86+R89</f>
        <v>299991.53999999998</v>
      </c>
      <c r="S90" s="133">
        <f>S38+S42+S47+S53+S58+S72+S77+S82+S86+S89</f>
        <v>8.5265128291212022E-14</v>
      </c>
      <c r="T90" s="134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</row>
    <row r="91" spans="1:38" ht="15.75" customHeight="1">
      <c r="A91" s="224"/>
      <c r="B91" s="202"/>
      <c r="C91" s="202"/>
      <c r="D91" s="136"/>
      <c r="E91" s="137"/>
      <c r="F91" s="138"/>
      <c r="G91" s="139"/>
      <c r="H91" s="137"/>
      <c r="I91" s="138"/>
      <c r="J91" s="139"/>
      <c r="K91" s="137"/>
      <c r="L91" s="138"/>
      <c r="M91" s="139"/>
      <c r="N91" s="137"/>
      <c r="O91" s="138"/>
      <c r="P91" s="139"/>
      <c r="Q91" s="139"/>
      <c r="R91" s="139"/>
      <c r="S91" s="139"/>
      <c r="T91" s="14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9.5" customHeight="1">
      <c r="A92" s="201" t="s">
        <v>123</v>
      </c>
      <c r="B92" s="202"/>
      <c r="C92" s="203"/>
      <c r="D92" s="141"/>
      <c r="E92" s="142"/>
      <c r="F92" s="143"/>
      <c r="G92" s="144">
        <f>G22-G90</f>
        <v>0</v>
      </c>
      <c r="H92" s="142"/>
      <c r="I92" s="143"/>
      <c r="J92" s="144">
        <f>J22-J90</f>
        <v>0</v>
      </c>
      <c r="K92" s="145"/>
      <c r="L92" s="143"/>
      <c r="M92" s="146">
        <f>M22-M90</f>
        <v>0</v>
      </c>
      <c r="N92" s="145"/>
      <c r="O92" s="143"/>
      <c r="P92" s="146">
        <f>P22-P90</f>
        <v>0</v>
      </c>
      <c r="Q92" s="147">
        <f>Q22-Q90</f>
        <v>0</v>
      </c>
      <c r="R92" s="147">
        <f>R22-R90</f>
        <v>0</v>
      </c>
      <c r="S92" s="147">
        <f>S22-S90</f>
        <v>-8.5265128291212022E-14</v>
      </c>
      <c r="T92" s="14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>
      <c r="A93" s="149"/>
      <c r="B93" s="150"/>
      <c r="C93" s="149"/>
      <c r="D93" s="149"/>
      <c r="E93" s="51"/>
      <c r="F93" s="149"/>
      <c r="G93" s="149"/>
      <c r="H93" s="51"/>
      <c r="I93" s="149"/>
      <c r="J93" s="149"/>
      <c r="K93" s="51"/>
      <c r="L93" s="149"/>
      <c r="M93" s="149"/>
      <c r="N93" s="51"/>
      <c r="O93" s="149"/>
      <c r="P93" s="149"/>
      <c r="Q93" s="149"/>
      <c r="R93" s="149"/>
      <c r="S93" s="149"/>
      <c r="T93" s="149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149"/>
      <c r="B94" s="150"/>
      <c r="C94" s="149"/>
      <c r="D94" s="149"/>
      <c r="E94" s="51"/>
      <c r="F94" s="149"/>
      <c r="G94" s="149"/>
      <c r="H94" s="51"/>
      <c r="I94" s="149"/>
      <c r="J94" s="149"/>
      <c r="K94" s="51"/>
      <c r="L94" s="149"/>
      <c r="M94" s="149"/>
      <c r="N94" s="51"/>
      <c r="O94" s="149"/>
      <c r="P94" s="149"/>
      <c r="Q94" s="149"/>
      <c r="R94" s="149"/>
      <c r="S94" s="149"/>
      <c r="T94" s="149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149" t="s">
        <v>124</v>
      </c>
      <c r="B95" s="150"/>
      <c r="C95" s="176" t="s">
        <v>171</v>
      </c>
      <c r="D95" s="149"/>
      <c r="E95" s="152"/>
      <c r="F95" s="151"/>
      <c r="G95" s="149"/>
      <c r="H95" s="152"/>
      <c r="I95" s="177" t="s">
        <v>172</v>
      </c>
      <c r="J95" s="151"/>
      <c r="K95" s="152"/>
      <c r="L95" s="149"/>
      <c r="M95" s="149"/>
      <c r="N95" s="51"/>
      <c r="O95" s="149"/>
      <c r="P95" s="149"/>
      <c r="Q95" s="149"/>
      <c r="R95" s="149"/>
      <c r="S95" s="149"/>
      <c r="T95" s="149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1"/>
      <c r="B96" s="1"/>
      <c r="C96" s="153" t="s">
        <v>125</v>
      </c>
      <c r="D96" s="149"/>
      <c r="E96" s="204" t="s">
        <v>126</v>
      </c>
      <c r="F96" s="205"/>
      <c r="G96" s="149"/>
      <c r="H96" s="51"/>
      <c r="I96" s="154" t="s">
        <v>127</v>
      </c>
      <c r="J96" s="149"/>
      <c r="K96" s="51"/>
      <c r="L96" s="154"/>
      <c r="M96" s="149"/>
      <c r="N96" s="51"/>
      <c r="O96" s="154"/>
      <c r="P96" s="149"/>
      <c r="Q96" s="149"/>
      <c r="R96" s="149"/>
      <c r="S96" s="149"/>
      <c r="T96" s="149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1"/>
      <c r="B97" s="1"/>
      <c r="C97" s="155"/>
      <c r="D97" s="156"/>
      <c r="E97" s="157"/>
      <c r="F97" s="158"/>
      <c r="G97" s="159"/>
      <c r="H97" s="157"/>
      <c r="I97" s="158"/>
      <c r="J97" s="159"/>
      <c r="K97" s="160"/>
      <c r="L97" s="158"/>
      <c r="M97" s="159"/>
      <c r="N97" s="160"/>
      <c r="O97" s="158"/>
      <c r="P97" s="159"/>
      <c r="Q97" s="159"/>
      <c r="R97" s="159"/>
      <c r="S97" s="159"/>
      <c r="T97" s="149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49"/>
      <c r="B98" s="150"/>
      <c r="C98" s="149"/>
      <c r="D98" s="149"/>
      <c r="E98" s="51"/>
      <c r="F98" s="149"/>
      <c r="G98" s="149"/>
      <c r="H98" s="51"/>
      <c r="I98" s="149"/>
      <c r="J98" s="149"/>
      <c r="K98" s="51"/>
      <c r="L98" s="149"/>
      <c r="M98" s="149"/>
      <c r="N98" s="51"/>
      <c r="O98" s="149"/>
      <c r="P98" s="149"/>
      <c r="Q98" s="149"/>
      <c r="R98" s="149"/>
      <c r="S98" s="149"/>
      <c r="T98" s="149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49"/>
      <c r="B99" s="150"/>
      <c r="C99" s="149"/>
      <c r="D99" s="149"/>
      <c r="E99" s="51"/>
      <c r="F99" s="149"/>
      <c r="G99" s="149"/>
      <c r="H99" s="51"/>
      <c r="I99" s="149"/>
      <c r="J99" s="149"/>
      <c r="K99" s="51"/>
      <c r="L99" s="149"/>
      <c r="M99" s="149"/>
      <c r="N99" s="51"/>
      <c r="O99" s="149"/>
      <c r="P99" s="149"/>
      <c r="Q99" s="149"/>
      <c r="R99" s="149"/>
      <c r="S99" s="149"/>
      <c r="T99" s="149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49"/>
      <c r="B100" s="150"/>
      <c r="C100" s="149"/>
      <c r="D100" s="149"/>
      <c r="E100" s="51"/>
      <c r="F100" s="149"/>
      <c r="G100" s="149"/>
      <c r="H100" s="51"/>
      <c r="I100" s="149"/>
      <c r="J100" s="149"/>
      <c r="K100" s="51"/>
      <c r="L100" s="149"/>
      <c r="M100" s="149"/>
      <c r="N100" s="51"/>
      <c r="O100" s="149"/>
      <c r="P100" s="149"/>
      <c r="Q100" s="149"/>
      <c r="R100" s="149"/>
      <c r="S100" s="149"/>
      <c r="T100" s="149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49"/>
      <c r="B101" s="150"/>
      <c r="C101" s="149"/>
      <c r="D101" s="149"/>
      <c r="E101" s="51"/>
      <c r="F101" s="149"/>
      <c r="G101" s="149"/>
      <c r="H101" s="51"/>
      <c r="I101" s="149"/>
      <c r="J101" s="149"/>
      <c r="K101" s="51"/>
      <c r="L101" s="149"/>
      <c r="M101" s="149"/>
      <c r="N101" s="51"/>
      <c r="O101" s="149"/>
      <c r="P101" s="149"/>
      <c r="Q101" s="149"/>
      <c r="R101" s="149"/>
      <c r="S101" s="149"/>
      <c r="T101" s="149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49"/>
      <c r="B102" s="150"/>
      <c r="C102" s="149"/>
      <c r="D102" s="149"/>
      <c r="E102" s="51"/>
      <c r="F102" s="149"/>
      <c r="G102" s="149"/>
      <c r="H102" s="51"/>
      <c r="I102" s="149"/>
      <c r="J102" s="149"/>
      <c r="K102" s="51"/>
      <c r="L102" s="149"/>
      <c r="M102" s="149"/>
      <c r="N102" s="51"/>
      <c r="O102" s="149"/>
      <c r="P102" s="149"/>
      <c r="Q102" s="149"/>
      <c r="R102" s="149"/>
      <c r="S102" s="149"/>
      <c r="T102" s="149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/>
    <row r="298" spans="1:38" ht="15.75" customHeight="1"/>
    <row r="299" spans="1:38" ht="15.75" customHeight="1"/>
    <row r="300" spans="1:38" ht="15.75" customHeight="1"/>
    <row r="301" spans="1:38" ht="15.75" customHeight="1"/>
    <row r="302" spans="1:38" ht="15.75" customHeight="1"/>
    <row r="303" spans="1:38" ht="15.75" customHeight="1"/>
    <row r="304" spans="1:3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92:C92"/>
    <mergeCell ref="E96:F96"/>
    <mergeCell ref="E17:G17"/>
    <mergeCell ref="H17:J17"/>
    <mergeCell ref="A23:C23"/>
    <mergeCell ref="E31:G33"/>
    <mergeCell ref="H31:J33"/>
    <mergeCell ref="E35:G37"/>
    <mergeCell ref="H35:J37"/>
    <mergeCell ref="E84:G85"/>
    <mergeCell ref="H84:J85"/>
    <mergeCell ref="E88:G88"/>
    <mergeCell ref="H88:J88"/>
    <mergeCell ref="A91:C91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40"/>
  <sheetViews>
    <sheetView topLeftCell="B1" zoomScale="120" zoomScaleNormal="120" workbookViewId="0">
      <selection activeCell="N51" sqref="N51"/>
    </sheetView>
  </sheetViews>
  <sheetFormatPr defaultColWidth="12.625" defaultRowHeight="15" customHeight="1"/>
  <cols>
    <col min="1" max="1" width="12.875" hidden="1" customWidth="1"/>
    <col min="2" max="2" width="10.125" customWidth="1"/>
    <col min="3" max="3" width="12.75" customWidth="1"/>
    <col min="4" max="4" width="9.25" customWidth="1"/>
    <col min="5" max="5" width="14.375" customWidth="1"/>
    <col min="6" max="6" width="9.375" customWidth="1"/>
    <col min="7" max="7" width="26.625" customWidth="1"/>
    <col min="8" max="8" width="21.375" customWidth="1"/>
    <col min="9" max="9" width="10.5" customWidth="1"/>
    <col min="10" max="10" width="16.125" customWidth="1"/>
    <col min="11" max="26" width="6.75" customWidth="1"/>
  </cols>
  <sheetData>
    <row r="1" spans="1:26" ht="15" customHeight="1">
      <c r="A1" s="161"/>
      <c r="B1" s="161"/>
      <c r="C1" s="161"/>
      <c r="D1" s="162"/>
      <c r="E1" s="161"/>
      <c r="F1" s="162"/>
      <c r="G1" s="161"/>
      <c r="H1" s="161"/>
      <c r="I1" s="163"/>
      <c r="J1" s="184" t="s">
        <v>128</v>
      </c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15" customHeight="1">
      <c r="A2" s="161"/>
      <c r="B2" s="161"/>
      <c r="C2" s="161"/>
      <c r="D2" s="162"/>
      <c r="E2" s="161"/>
      <c r="F2" s="162"/>
      <c r="G2" s="161"/>
      <c r="H2" s="242" t="s">
        <v>285</v>
      </c>
      <c r="I2" s="210"/>
      <c r="J2" s="210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5" customHeight="1">
      <c r="A3" s="161"/>
      <c r="B3" s="161"/>
      <c r="C3" s="161"/>
      <c r="D3" s="162"/>
      <c r="E3" s="161"/>
      <c r="F3" s="162"/>
      <c r="G3" s="161"/>
      <c r="H3" s="242" t="s">
        <v>286</v>
      </c>
      <c r="I3" s="210"/>
      <c r="J3" s="210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spans="1:26" s="182" customFormat="1" ht="15" customHeight="1">
      <c r="A4" s="161"/>
      <c r="B4" s="161"/>
      <c r="C4" s="161"/>
      <c r="D4" s="162"/>
      <c r="E4" s="161"/>
      <c r="F4" s="162"/>
      <c r="G4" s="161"/>
      <c r="H4" s="242" t="s">
        <v>287</v>
      </c>
      <c r="I4" s="210"/>
      <c r="J4" s="210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</row>
    <row r="5" spans="1:26" s="182" customFormat="1" ht="15" customHeight="1">
      <c r="A5" s="161"/>
      <c r="B5" s="161"/>
      <c r="C5" s="161"/>
      <c r="D5" s="162"/>
      <c r="E5" s="161"/>
      <c r="F5" s="162"/>
      <c r="G5" s="161"/>
      <c r="H5" s="242" t="s">
        <v>288</v>
      </c>
      <c r="I5" s="210"/>
      <c r="J5" s="210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spans="1:26" s="182" customFormat="1" ht="15" customHeight="1">
      <c r="A6" s="161"/>
      <c r="B6" s="161"/>
      <c r="C6" s="161"/>
      <c r="D6" s="162"/>
      <c r="E6" s="161"/>
      <c r="F6" s="162"/>
      <c r="G6" s="161"/>
      <c r="H6" s="18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6" ht="14.25" customHeight="1">
      <c r="A7" s="161"/>
      <c r="B7" s="161"/>
      <c r="C7" s="161"/>
      <c r="D7" s="162"/>
      <c r="E7" s="161"/>
      <c r="F7" s="162"/>
      <c r="G7" s="161"/>
      <c r="H7" s="161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ht="21" customHeight="1">
      <c r="A8" s="161"/>
      <c r="B8" s="241" t="s">
        <v>129</v>
      </c>
      <c r="C8" s="210"/>
      <c r="D8" s="210"/>
      <c r="E8" s="210"/>
      <c r="F8" s="210"/>
      <c r="G8" s="210"/>
      <c r="H8" s="210"/>
      <c r="I8" s="210"/>
      <c r="J8" s="210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6" ht="21" customHeight="1">
      <c r="A9" s="161"/>
      <c r="B9" s="241" t="s">
        <v>182</v>
      </c>
      <c r="C9" s="210"/>
      <c r="D9" s="210"/>
      <c r="E9" s="210"/>
      <c r="F9" s="210"/>
      <c r="G9" s="210"/>
      <c r="H9" s="210"/>
      <c r="I9" s="210"/>
      <c r="J9" s="210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26" ht="21" customHeight="1">
      <c r="A10" s="161"/>
      <c r="B10" s="243" t="s">
        <v>130</v>
      </c>
      <c r="C10" s="210"/>
      <c r="D10" s="210"/>
      <c r="E10" s="210"/>
      <c r="F10" s="210"/>
      <c r="G10" s="210"/>
      <c r="H10" s="210"/>
      <c r="I10" s="210"/>
      <c r="J10" s="210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21" customHeight="1">
      <c r="A11" s="161"/>
      <c r="B11" s="241" t="s">
        <v>183</v>
      </c>
      <c r="C11" s="210"/>
      <c r="D11" s="210"/>
      <c r="E11" s="210"/>
      <c r="F11" s="210"/>
      <c r="G11" s="210"/>
      <c r="H11" s="210"/>
      <c r="I11" s="210"/>
      <c r="J11" s="210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4.25" customHeight="1">
      <c r="A12" s="161"/>
      <c r="B12" s="161"/>
      <c r="C12" s="161"/>
      <c r="D12" s="162"/>
      <c r="E12" s="161"/>
      <c r="F12" s="162"/>
      <c r="G12" s="161"/>
      <c r="H12" s="161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4.25" customHeight="1">
      <c r="A13" s="161"/>
      <c r="B13" s="161"/>
      <c r="C13" s="161"/>
      <c r="D13" s="162"/>
      <c r="E13" s="161"/>
      <c r="F13" s="162"/>
      <c r="G13" s="161"/>
      <c r="H13" s="161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66.75" customHeight="1">
      <c r="A14" s="187"/>
      <c r="B14" s="236" t="s">
        <v>289</v>
      </c>
      <c r="C14" s="237"/>
      <c r="D14" s="238"/>
      <c r="E14" s="239" t="s">
        <v>131</v>
      </c>
      <c r="F14" s="237"/>
      <c r="G14" s="237"/>
      <c r="H14" s="237"/>
      <c r="I14" s="237"/>
      <c r="J14" s="238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75" customHeight="1">
      <c r="A15" s="188" t="s">
        <v>132</v>
      </c>
      <c r="B15" s="188" t="s">
        <v>133</v>
      </c>
      <c r="C15" s="188" t="s">
        <v>5</v>
      </c>
      <c r="D15" s="189" t="s">
        <v>134</v>
      </c>
      <c r="E15" s="188" t="s">
        <v>135</v>
      </c>
      <c r="F15" s="189" t="s">
        <v>134</v>
      </c>
      <c r="G15" s="188" t="s">
        <v>136</v>
      </c>
      <c r="H15" s="188" t="s">
        <v>137</v>
      </c>
      <c r="I15" s="188" t="s">
        <v>138</v>
      </c>
      <c r="J15" s="188" t="s">
        <v>139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s="178" customFormat="1" ht="66" customHeight="1">
      <c r="A16" s="188"/>
      <c r="B16" s="190" t="s">
        <v>38</v>
      </c>
      <c r="C16" s="191" t="s">
        <v>188</v>
      </c>
      <c r="D16" s="192">
        <v>11406.04</v>
      </c>
      <c r="E16" s="190" t="s">
        <v>276</v>
      </c>
      <c r="F16" s="192">
        <v>11406.04</v>
      </c>
      <c r="G16" s="191" t="s">
        <v>184</v>
      </c>
      <c r="H16" s="191" t="s">
        <v>185</v>
      </c>
      <c r="I16" s="192">
        <v>11406.04</v>
      </c>
      <c r="J16" s="190" t="s">
        <v>201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s="178" customFormat="1" ht="63.75" customHeight="1">
      <c r="A17" s="188"/>
      <c r="B17" s="190" t="s">
        <v>38</v>
      </c>
      <c r="C17" s="191" t="s">
        <v>189</v>
      </c>
      <c r="D17" s="192">
        <v>2550.42</v>
      </c>
      <c r="E17" s="190">
        <v>37965138</v>
      </c>
      <c r="F17" s="192">
        <v>2550.42</v>
      </c>
      <c r="G17" s="191" t="s">
        <v>184</v>
      </c>
      <c r="H17" s="191" t="s">
        <v>185</v>
      </c>
      <c r="I17" s="192">
        <v>2550.42</v>
      </c>
      <c r="J17" s="190" t="s">
        <v>202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s="178" customFormat="1" ht="66.75" customHeight="1">
      <c r="A18" s="188"/>
      <c r="B18" s="190" t="s">
        <v>38</v>
      </c>
      <c r="C18" s="191" t="s">
        <v>190</v>
      </c>
      <c r="D18" s="192">
        <v>212.54</v>
      </c>
      <c r="E18" s="190">
        <v>37965138</v>
      </c>
      <c r="F18" s="192">
        <v>212.54</v>
      </c>
      <c r="G18" s="191" t="s">
        <v>184</v>
      </c>
      <c r="H18" s="191" t="s">
        <v>185</v>
      </c>
      <c r="I18" s="192">
        <v>212.54</v>
      </c>
      <c r="J18" s="190" t="s">
        <v>200</v>
      </c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6" s="178" customFormat="1" ht="67.5" customHeight="1">
      <c r="A19" s="188"/>
      <c r="B19" s="190" t="s">
        <v>38</v>
      </c>
      <c r="C19" s="191" t="s">
        <v>188</v>
      </c>
      <c r="D19" s="192">
        <v>11406.04</v>
      </c>
      <c r="E19" s="190" t="s">
        <v>276</v>
      </c>
      <c r="F19" s="192">
        <v>11406.04</v>
      </c>
      <c r="G19" s="191" t="s">
        <v>184</v>
      </c>
      <c r="H19" s="191" t="s">
        <v>186</v>
      </c>
      <c r="I19" s="192">
        <v>11406.04</v>
      </c>
      <c r="J19" s="190" t="s">
        <v>210</v>
      </c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s="178" customFormat="1" ht="69.75" customHeight="1">
      <c r="A20" s="188"/>
      <c r="B20" s="190" t="s">
        <v>38</v>
      </c>
      <c r="C20" s="191" t="s">
        <v>189</v>
      </c>
      <c r="D20" s="192">
        <v>2550.42</v>
      </c>
      <c r="E20" s="190">
        <v>37965138</v>
      </c>
      <c r="F20" s="192">
        <v>2550.42</v>
      </c>
      <c r="G20" s="191" t="s">
        <v>184</v>
      </c>
      <c r="H20" s="191" t="s">
        <v>186</v>
      </c>
      <c r="I20" s="192">
        <v>2550.42</v>
      </c>
      <c r="J20" s="190" t="s">
        <v>211</v>
      </c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s="178" customFormat="1" ht="66.75" customHeight="1">
      <c r="A21" s="188"/>
      <c r="B21" s="190" t="s">
        <v>38</v>
      </c>
      <c r="C21" s="191" t="s">
        <v>190</v>
      </c>
      <c r="D21" s="192">
        <v>212.54</v>
      </c>
      <c r="E21" s="190">
        <v>37965138</v>
      </c>
      <c r="F21" s="192">
        <v>212.54</v>
      </c>
      <c r="G21" s="191" t="s">
        <v>184</v>
      </c>
      <c r="H21" s="191" t="s">
        <v>186</v>
      </c>
      <c r="I21" s="192">
        <v>212.54</v>
      </c>
      <c r="J21" s="190" t="s">
        <v>208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s="178" customFormat="1" ht="66.75" customHeight="1">
      <c r="A22" s="188"/>
      <c r="B22" s="190" t="s">
        <v>38</v>
      </c>
      <c r="C22" s="191" t="s">
        <v>188</v>
      </c>
      <c r="D22" s="192">
        <v>11406.04</v>
      </c>
      <c r="E22" s="190">
        <v>2868204762</v>
      </c>
      <c r="F22" s="192">
        <v>11406.04</v>
      </c>
      <c r="G22" s="191" t="s">
        <v>184</v>
      </c>
      <c r="H22" s="191" t="s">
        <v>187</v>
      </c>
      <c r="I22" s="192">
        <v>11406.04</v>
      </c>
      <c r="J22" s="190" t="s">
        <v>214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s="178" customFormat="1" ht="64.5" customHeight="1">
      <c r="A23" s="188"/>
      <c r="B23" s="190" t="s">
        <v>38</v>
      </c>
      <c r="C23" s="191" t="s">
        <v>189</v>
      </c>
      <c r="D23" s="192">
        <v>2550.42</v>
      </c>
      <c r="E23" s="190">
        <v>37965138</v>
      </c>
      <c r="F23" s="192">
        <v>2550.42</v>
      </c>
      <c r="G23" s="191" t="s">
        <v>184</v>
      </c>
      <c r="H23" s="191" t="s">
        <v>187</v>
      </c>
      <c r="I23" s="192">
        <v>2550.42</v>
      </c>
      <c r="J23" s="190" t="s">
        <v>215</v>
      </c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s="178" customFormat="1" ht="67.5" customHeight="1">
      <c r="A24" s="188"/>
      <c r="B24" s="190" t="s">
        <v>38</v>
      </c>
      <c r="C24" s="191" t="s">
        <v>190</v>
      </c>
      <c r="D24" s="192">
        <v>212.54</v>
      </c>
      <c r="E24" s="190">
        <v>37965138</v>
      </c>
      <c r="F24" s="192">
        <v>212.54</v>
      </c>
      <c r="G24" s="191" t="s">
        <v>184</v>
      </c>
      <c r="H24" s="191" t="s">
        <v>187</v>
      </c>
      <c r="I24" s="192">
        <v>212.54</v>
      </c>
      <c r="J24" s="190" t="s">
        <v>213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s="178" customFormat="1" ht="61.5" customHeight="1">
      <c r="A25" s="188"/>
      <c r="B25" s="190" t="s">
        <v>45</v>
      </c>
      <c r="C25" s="191" t="s">
        <v>212</v>
      </c>
      <c r="D25" s="192">
        <v>29785</v>
      </c>
      <c r="E25" s="190" t="s">
        <v>277</v>
      </c>
      <c r="F25" s="192">
        <v>29785</v>
      </c>
      <c r="G25" s="191" t="s">
        <v>203</v>
      </c>
      <c r="H25" s="191" t="s">
        <v>225</v>
      </c>
      <c r="I25" s="192">
        <v>29785</v>
      </c>
      <c r="J25" s="190" t="s">
        <v>219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s="178" customFormat="1" ht="66.75" customHeight="1">
      <c r="A26" s="188"/>
      <c r="B26" s="190" t="s">
        <v>45</v>
      </c>
      <c r="C26" s="191" t="s">
        <v>192</v>
      </c>
      <c r="D26" s="192">
        <v>6660</v>
      </c>
      <c r="E26" s="190">
        <v>37965138</v>
      </c>
      <c r="F26" s="192">
        <v>6660</v>
      </c>
      <c r="G26" s="191" t="s">
        <v>203</v>
      </c>
      <c r="H26" s="191" t="s">
        <v>226</v>
      </c>
      <c r="I26" s="192">
        <v>6660</v>
      </c>
      <c r="J26" s="190" t="s">
        <v>220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s="178" customFormat="1" ht="55.5" customHeight="1">
      <c r="A27" s="188"/>
      <c r="B27" s="190" t="s">
        <v>45</v>
      </c>
      <c r="C27" s="191" t="s">
        <v>193</v>
      </c>
      <c r="D27" s="192">
        <v>555</v>
      </c>
      <c r="E27" s="190">
        <v>37965138</v>
      </c>
      <c r="F27" s="192">
        <v>555</v>
      </c>
      <c r="G27" s="191" t="s">
        <v>203</v>
      </c>
      <c r="H27" s="191" t="s">
        <v>225</v>
      </c>
      <c r="I27" s="192">
        <v>555</v>
      </c>
      <c r="J27" s="190" t="s">
        <v>216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s="178" customFormat="1" ht="67.5" customHeight="1">
      <c r="A28" s="188"/>
      <c r="B28" s="190" t="s">
        <v>45</v>
      </c>
      <c r="C28" s="191" t="s">
        <v>191</v>
      </c>
      <c r="D28" s="192">
        <v>4025</v>
      </c>
      <c r="E28" s="190" t="s">
        <v>277</v>
      </c>
      <c r="F28" s="192">
        <v>4025</v>
      </c>
      <c r="G28" s="191" t="s">
        <v>203</v>
      </c>
      <c r="H28" s="191" t="s">
        <v>204</v>
      </c>
      <c r="I28" s="192">
        <v>4025</v>
      </c>
      <c r="J28" s="190" t="s">
        <v>223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s="178" customFormat="1" ht="66.75" customHeight="1">
      <c r="A29" s="188"/>
      <c r="B29" s="190" t="s">
        <v>45</v>
      </c>
      <c r="C29" s="191" t="s">
        <v>192</v>
      </c>
      <c r="D29" s="192">
        <v>900</v>
      </c>
      <c r="E29" s="190">
        <v>37965138</v>
      </c>
      <c r="F29" s="192">
        <v>900</v>
      </c>
      <c r="G29" s="191" t="s">
        <v>203</v>
      </c>
      <c r="H29" s="191" t="s">
        <v>225</v>
      </c>
      <c r="I29" s="192">
        <v>900</v>
      </c>
      <c r="J29" s="190" t="s">
        <v>224</v>
      </c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s="178" customFormat="1" ht="54.75" customHeight="1">
      <c r="A30" s="188"/>
      <c r="B30" s="190" t="s">
        <v>45</v>
      </c>
      <c r="C30" s="191" t="s">
        <v>193</v>
      </c>
      <c r="D30" s="192">
        <v>75</v>
      </c>
      <c r="E30" s="190">
        <v>37965138</v>
      </c>
      <c r="F30" s="192">
        <v>75</v>
      </c>
      <c r="G30" s="191" t="s">
        <v>203</v>
      </c>
      <c r="H30" s="191" t="s">
        <v>225</v>
      </c>
      <c r="I30" s="192">
        <v>75</v>
      </c>
      <c r="J30" s="190" t="s">
        <v>221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s="178" customFormat="1" ht="66.75" customHeight="1">
      <c r="A31" s="188"/>
      <c r="B31" s="190" t="s">
        <v>47</v>
      </c>
      <c r="C31" s="191" t="s">
        <v>194</v>
      </c>
      <c r="D31" s="192">
        <v>29785</v>
      </c>
      <c r="E31" s="190" t="s">
        <v>297</v>
      </c>
      <c r="F31" s="192">
        <v>29785</v>
      </c>
      <c r="G31" s="191" t="s">
        <v>229</v>
      </c>
      <c r="H31" s="191" t="s">
        <v>296</v>
      </c>
      <c r="I31" s="192">
        <v>29785</v>
      </c>
      <c r="J31" s="190" t="s">
        <v>230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s="178" customFormat="1" ht="65.25" customHeight="1">
      <c r="A32" s="188"/>
      <c r="B32" s="190" t="s">
        <v>47</v>
      </c>
      <c r="C32" s="191" t="s">
        <v>196</v>
      </c>
      <c r="D32" s="192">
        <v>6660</v>
      </c>
      <c r="E32" s="190">
        <v>37965138</v>
      </c>
      <c r="F32" s="192">
        <v>6660</v>
      </c>
      <c r="G32" s="191" t="s">
        <v>229</v>
      </c>
      <c r="H32" s="191" t="s">
        <v>296</v>
      </c>
      <c r="I32" s="192">
        <v>6660</v>
      </c>
      <c r="J32" s="190" t="s">
        <v>231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s="178" customFormat="1" ht="52.5" customHeight="1">
      <c r="A33" s="188"/>
      <c r="B33" s="190" t="s">
        <v>47</v>
      </c>
      <c r="C33" s="191" t="s">
        <v>195</v>
      </c>
      <c r="D33" s="192">
        <v>555</v>
      </c>
      <c r="E33" s="190">
        <v>37965138</v>
      </c>
      <c r="F33" s="192">
        <v>555</v>
      </c>
      <c r="G33" s="191" t="s">
        <v>229</v>
      </c>
      <c r="H33" s="191" t="s">
        <v>296</v>
      </c>
      <c r="I33" s="192">
        <v>555</v>
      </c>
      <c r="J33" s="190" t="s">
        <v>232</v>
      </c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s="178" customFormat="1" ht="67.5" customHeight="1">
      <c r="A34" s="188"/>
      <c r="B34" s="190" t="s">
        <v>47</v>
      </c>
      <c r="C34" s="191" t="s">
        <v>194</v>
      </c>
      <c r="D34" s="192">
        <v>4025</v>
      </c>
      <c r="E34" s="190" t="s">
        <v>297</v>
      </c>
      <c r="F34" s="192">
        <v>4025</v>
      </c>
      <c r="G34" s="191" t="s">
        <v>229</v>
      </c>
      <c r="H34" s="191" t="s">
        <v>296</v>
      </c>
      <c r="I34" s="192">
        <v>4025</v>
      </c>
      <c r="J34" s="190" t="s">
        <v>233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s="178" customFormat="1" ht="67.5" customHeight="1">
      <c r="A35" s="188"/>
      <c r="B35" s="190" t="s">
        <v>47</v>
      </c>
      <c r="C35" s="191" t="s">
        <v>196</v>
      </c>
      <c r="D35" s="192">
        <v>900</v>
      </c>
      <c r="E35" s="190">
        <v>37965138</v>
      </c>
      <c r="F35" s="192">
        <v>900</v>
      </c>
      <c r="G35" s="191" t="s">
        <v>229</v>
      </c>
      <c r="H35" s="191" t="s">
        <v>296</v>
      </c>
      <c r="I35" s="192">
        <v>900</v>
      </c>
      <c r="J35" s="190" t="s">
        <v>234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s="178" customFormat="1" ht="61.5" customHeight="1">
      <c r="A36" s="188"/>
      <c r="B36" s="190" t="s">
        <v>47</v>
      </c>
      <c r="C36" s="191" t="s">
        <v>195</v>
      </c>
      <c r="D36" s="192">
        <v>75</v>
      </c>
      <c r="E36" s="190">
        <v>37965138</v>
      </c>
      <c r="F36" s="192">
        <v>75</v>
      </c>
      <c r="G36" s="191" t="s">
        <v>229</v>
      </c>
      <c r="H36" s="191" t="s">
        <v>296</v>
      </c>
      <c r="I36" s="192">
        <v>75</v>
      </c>
      <c r="J36" s="190" t="s">
        <v>235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s="178" customFormat="1" ht="81" customHeight="1">
      <c r="A37" s="188"/>
      <c r="B37" s="190" t="s">
        <v>48</v>
      </c>
      <c r="C37" s="191" t="s">
        <v>197</v>
      </c>
      <c r="D37" s="193">
        <v>20125</v>
      </c>
      <c r="E37" s="194" t="s">
        <v>278</v>
      </c>
      <c r="F37" s="193">
        <v>20125</v>
      </c>
      <c r="G37" s="195" t="s">
        <v>239</v>
      </c>
      <c r="H37" s="195" t="s">
        <v>301</v>
      </c>
      <c r="I37" s="193">
        <v>20125</v>
      </c>
      <c r="J37" s="194" t="s">
        <v>243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s="178" customFormat="1" ht="69" customHeight="1">
      <c r="A38" s="188"/>
      <c r="B38" s="190" t="s">
        <v>48</v>
      </c>
      <c r="C38" s="191" t="s">
        <v>199</v>
      </c>
      <c r="D38" s="193">
        <v>4500</v>
      </c>
      <c r="E38" s="194">
        <v>37965138</v>
      </c>
      <c r="F38" s="193">
        <v>4500</v>
      </c>
      <c r="G38" s="195" t="s">
        <v>239</v>
      </c>
      <c r="H38" s="195" t="s">
        <v>301</v>
      </c>
      <c r="I38" s="193">
        <v>4500</v>
      </c>
      <c r="J38" s="194" t="s">
        <v>244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s="178" customFormat="1" ht="54" customHeight="1">
      <c r="A39" s="188"/>
      <c r="B39" s="190" t="s">
        <v>48</v>
      </c>
      <c r="C39" s="191" t="s">
        <v>198</v>
      </c>
      <c r="D39" s="193">
        <v>375</v>
      </c>
      <c r="E39" s="194">
        <v>37965138</v>
      </c>
      <c r="F39" s="193">
        <v>375</v>
      </c>
      <c r="G39" s="195" t="s">
        <v>239</v>
      </c>
      <c r="H39" s="195" t="s">
        <v>301</v>
      </c>
      <c r="I39" s="193">
        <v>375</v>
      </c>
      <c r="J39" s="194" t="s">
        <v>241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s="178" customFormat="1" ht="66" customHeight="1">
      <c r="A40" s="188"/>
      <c r="B40" s="190" t="s">
        <v>48</v>
      </c>
      <c r="C40" s="191" t="s">
        <v>240</v>
      </c>
      <c r="D40" s="193">
        <v>4025</v>
      </c>
      <c r="E40" s="194" t="s">
        <v>278</v>
      </c>
      <c r="F40" s="193">
        <v>4025</v>
      </c>
      <c r="G40" s="195" t="s">
        <v>239</v>
      </c>
      <c r="H40" s="195" t="s">
        <v>301</v>
      </c>
      <c r="I40" s="193">
        <v>4025</v>
      </c>
      <c r="J40" s="194" t="s">
        <v>245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s="178" customFormat="1" ht="67.5" customHeight="1">
      <c r="A41" s="188"/>
      <c r="B41" s="190" t="s">
        <v>48</v>
      </c>
      <c r="C41" s="191" t="s">
        <v>199</v>
      </c>
      <c r="D41" s="193">
        <v>900</v>
      </c>
      <c r="E41" s="194">
        <v>37965138</v>
      </c>
      <c r="F41" s="193">
        <v>900</v>
      </c>
      <c r="G41" s="195" t="s">
        <v>239</v>
      </c>
      <c r="H41" s="195" t="s">
        <v>301</v>
      </c>
      <c r="I41" s="193">
        <v>900</v>
      </c>
      <c r="J41" s="194" t="s">
        <v>246</v>
      </c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s="178" customFormat="1" ht="61.5" customHeight="1">
      <c r="A42" s="188"/>
      <c r="B42" s="190" t="s">
        <v>48</v>
      </c>
      <c r="C42" s="191" t="s">
        <v>198</v>
      </c>
      <c r="D42" s="193">
        <v>75</v>
      </c>
      <c r="E42" s="194">
        <v>37965138</v>
      </c>
      <c r="F42" s="193">
        <v>75</v>
      </c>
      <c r="G42" s="195" t="s">
        <v>239</v>
      </c>
      <c r="H42" s="195" t="s">
        <v>301</v>
      </c>
      <c r="I42" s="193">
        <v>75</v>
      </c>
      <c r="J42" s="194" t="s">
        <v>247</v>
      </c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s="178" customFormat="1" ht="97.5" customHeight="1">
      <c r="A43" s="188"/>
      <c r="B43" s="190" t="s">
        <v>57</v>
      </c>
      <c r="C43" s="191" t="s">
        <v>205</v>
      </c>
      <c r="D43" s="192">
        <v>3117.18</v>
      </c>
      <c r="E43" s="190">
        <v>43143039</v>
      </c>
      <c r="F43" s="192">
        <v>3117.18</v>
      </c>
      <c r="G43" s="191" t="s">
        <v>184</v>
      </c>
      <c r="H43" s="191" t="s">
        <v>185</v>
      </c>
      <c r="I43" s="192">
        <v>3117.18</v>
      </c>
      <c r="J43" s="190" t="s">
        <v>206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s="178" customFormat="1" ht="93" customHeight="1">
      <c r="A44" s="188"/>
      <c r="B44" s="190" t="s">
        <v>57</v>
      </c>
      <c r="C44" s="191" t="s">
        <v>205</v>
      </c>
      <c r="D44" s="192">
        <v>3117.18</v>
      </c>
      <c r="E44" s="190">
        <v>43143039</v>
      </c>
      <c r="F44" s="192">
        <v>3117.18</v>
      </c>
      <c r="G44" s="191" t="s">
        <v>184</v>
      </c>
      <c r="H44" s="191" t="s">
        <v>186</v>
      </c>
      <c r="I44" s="192">
        <v>3117.18</v>
      </c>
      <c r="J44" s="190" t="s">
        <v>207</v>
      </c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s="178" customFormat="1" ht="97.5" customHeight="1">
      <c r="A45" s="188"/>
      <c r="B45" s="190" t="s">
        <v>57</v>
      </c>
      <c r="C45" s="191" t="s">
        <v>205</v>
      </c>
      <c r="D45" s="192">
        <v>3117.18</v>
      </c>
      <c r="E45" s="190">
        <v>43143039</v>
      </c>
      <c r="F45" s="192">
        <v>3117.18</v>
      </c>
      <c r="G45" s="191" t="s">
        <v>184</v>
      </c>
      <c r="H45" s="191" t="s">
        <v>187</v>
      </c>
      <c r="I45" s="192">
        <v>3117.18</v>
      </c>
      <c r="J45" s="190" t="s">
        <v>209</v>
      </c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s="178" customFormat="1" ht="92.25" customHeight="1">
      <c r="A46" s="188"/>
      <c r="B46" s="190" t="s">
        <v>59</v>
      </c>
      <c r="C46" s="191" t="s">
        <v>217</v>
      </c>
      <c r="D46" s="192">
        <v>8140</v>
      </c>
      <c r="E46" s="190">
        <v>43143039</v>
      </c>
      <c r="F46" s="192">
        <v>8140</v>
      </c>
      <c r="G46" s="191" t="s">
        <v>203</v>
      </c>
      <c r="H46" s="191" t="s">
        <v>236</v>
      </c>
      <c r="I46" s="192">
        <v>8140</v>
      </c>
      <c r="J46" s="190" t="s">
        <v>218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s="178" customFormat="1" ht="92.25" customHeight="1">
      <c r="A47" s="188"/>
      <c r="B47" s="190" t="s">
        <v>59</v>
      </c>
      <c r="C47" s="191" t="s">
        <v>217</v>
      </c>
      <c r="D47" s="192">
        <v>1100</v>
      </c>
      <c r="E47" s="190">
        <v>43143039</v>
      </c>
      <c r="F47" s="192">
        <v>1100</v>
      </c>
      <c r="G47" s="191" t="s">
        <v>203</v>
      </c>
      <c r="H47" s="191" t="s">
        <v>236</v>
      </c>
      <c r="I47" s="192">
        <v>1100</v>
      </c>
      <c r="J47" s="190" t="s">
        <v>222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s="178" customFormat="1" ht="102" customHeight="1">
      <c r="A48" s="188"/>
      <c r="B48" s="190" t="s">
        <v>59</v>
      </c>
      <c r="C48" s="191" t="s">
        <v>227</v>
      </c>
      <c r="D48" s="192">
        <v>8140</v>
      </c>
      <c r="E48" s="190">
        <v>43143039</v>
      </c>
      <c r="F48" s="192">
        <v>8140</v>
      </c>
      <c r="G48" s="191" t="s">
        <v>229</v>
      </c>
      <c r="H48" s="191" t="s">
        <v>296</v>
      </c>
      <c r="I48" s="192">
        <v>8140</v>
      </c>
      <c r="J48" s="190" t="s">
        <v>237</v>
      </c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s="178" customFormat="1" ht="93.75" customHeight="1">
      <c r="A49" s="188"/>
      <c r="B49" s="190" t="s">
        <v>59</v>
      </c>
      <c r="C49" s="191" t="s">
        <v>227</v>
      </c>
      <c r="D49" s="192">
        <v>1100</v>
      </c>
      <c r="E49" s="190">
        <v>43143039</v>
      </c>
      <c r="F49" s="192">
        <v>1100</v>
      </c>
      <c r="G49" s="191" t="s">
        <v>229</v>
      </c>
      <c r="H49" s="191" t="s">
        <v>296</v>
      </c>
      <c r="I49" s="192">
        <v>1100</v>
      </c>
      <c r="J49" s="190" t="s">
        <v>238</v>
      </c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s="178" customFormat="1" ht="95.25" customHeight="1">
      <c r="A50" s="188"/>
      <c r="B50" s="190" t="s">
        <v>59</v>
      </c>
      <c r="C50" s="191" t="s">
        <v>228</v>
      </c>
      <c r="D50" s="192">
        <v>5500</v>
      </c>
      <c r="E50" s="190">
        <v>43143039</v>
      </c>
      <c r="F50" s="192">
        <v>5500</v>
      </c>
      <c r="G50" s="191" t="s">
        <v>239</v>
      </c>
      <c r="H50" s="195" t="s">
        <v>301</v>
      </c>
      <c r="I50" s="192">
        <v>5500</v>
      </c>
      <c r="J50" s="190" t="s">
        <v>242</v>
      </c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s="178" customFormat="1" ht="98.25" customHeight="1">
      <c r="A51" s="188"/>
      <c r="B51" s="190" t="s">
        <v>59</v>
      </c>
      <c r="C51" s="191" t="s">
        <v>228</v>
      </c>
      <c r="D51" s="192">
        <v>1100</v>
      </c>
      <c r="E51" s="190">
        <v>43143039</v>
      </c>
      <c r="F51" s="192">
        <v>1100</v>
      </c>
      <c r="G51" s="191" t="s">
        <v>239</v>
      </c>
      <c r="H51" s="195" t="s">
        <v>301</v>
      </c>
      <c r="I51" s="192">
        <v>1100</v>
      </c>
      <c r="J51" s="190" t="s">
        <v>248</v>
      </c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s="178" customFormat="1" ht="27.75" customHeight="1">
      <c r="A52" s="188"/>
      <c r="B52" s="196" t="s">
        <v>90</v>
      </c>
      <c r="C52" s="191" t="s">
        <v>155</v>
      </c>
      <c r="D52" s="192">
        <v>790</v>
      </c>
      <c r="E52" s="190" t="s">
        <v>279</v>
      </c>
      <c r="F52" s="192">
        <v>790</v>
      </c>
      <c r="G52" s="191"/>
      <c r="H52" s="191" t="s">
        <v>250</v>
      </c>
      <c r="I52" s="192">
        <v>790</v>
      </c>
      <c r="J52" s="190" t="s">
        <v>249</v>
      </c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s="178" customFormat="1" ht="29.25" customHeight="1">
      <c r="A53" s="188"/>
      <c r="B53" s="196" t="s">
        <v>90</v>
      </c>
      <c r="C53" s="191" t="s">
        <v>155</v>
      </c>
      <c r="D53" s="192">
        <v>630.84</v>
      </c>
      <c r="E53" s="190" t="s">
        <v>279</v>
      </c>
      <c r="F53" s="192">
        <v>630.84</v>
      </c>
      <c r="G53" s="191"/>
      <c r="H53" s="191" t="s">
        <v>252</v>
      </c>
      <c r="I53" s="192">
        <v>630.84</v>
      </c>
      <c r="J53" s="190" t="s">
        <v>251</v>
      </c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s="178" customFormat="1" ht="27.75" customHeight="1">
      <c r="A54" s="188"/>
      <c r="B54" s="196" t="s">
        <v>92</v>
      </c>
      <c r="C54" s="191" t="s">
        <v>253</v>
      </c>
      <c r="D54" s="192">
        <v>2436</v>
      </c>
      <c r="E54" s="190" t="s">
        <v>280</v>
      </c>
      <c r="F54" s="192">
        <v>2436</v>
      </c>
      <c r="G54" s="191"/>
      <c r="H54" s="191" t="s">
        <v>260</v>
      </c>
      <c r="I54" s="192">
        <v>2436</v>
      </c>
      <c r="J54" s="190" t="s">
        <v>261</v>
      </c>
      <c r="K54" s="164"/>
      <c r="L54" s="179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s="178" customFormat="1" ht="69.75" customHeight="1">
      <c r="A55" s="188"/>
      <c r="B55" s="196" t="s">
        <v>93</v>
      </c>
      <c r="C55" s="191" t="s">
        <v>254</v>
      </c>
      <c r="D55" s="192">
        <v>3229</v>
      </c>
      <c r="E55" s="190" t="s">
        <v>280</v>
      </c>
      <c r="F55" s="192">
        <v>3229</v>
      </c>
      <c r="G55" s="191"/>
      <c r="H55" s="191" t="s">
        <v>260</v>
      </c>
      <c r="I55" s="192">
        <v>3229</v>
      </c>
      <c r="J55" s="190" t="s">
        <v>261</v>
      </c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s="178" customFormat="1" ht="33" customHeight="1">
      <c r="A56" s="188"/>
      <c r="B56" s="196" t="s">
        <v>146</v>
      </c>
      <c r="C56" s="191" t="s">
        <v>268</v>
      </c>
      <c r="D56" s="192">
        <v>5199</v>
      </c>
      <c r="E56" s="190" t="s">
        <v>281</v>
      </c>
      <c r="F56" s="192">
        <v>5199</v>
      </c>
      <c r="G56" s="191"/>
      <c r="H56" s="191" t="s">
        <v>266</v>
      </c>
      <c r="I56" s="197">
        <v>5199</v>
      </c>
      <c r="J56" s="190" t="s">
        <v>267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s="178" customFormat="1" ht="61.5" customHeight="1">
      <c r="A57" s="188"/>
      <c r="B57" s="196" t="s">
        <v>147</v>
      </c>
      <c r="C57" s="191" t="s">
        <v>255</v>
      </c>
      <c r="D57" s="192">
        <v>5600</v>
      </c>
      <c r="E57" s="190" t="s">
        <v>280</v>
      </c>
      <c r="F57" s="192">
        <v>5600</v>
      </c>
      <c r="G57" s="191"/>
      <c r="H57" s="191" t="s">
        <v>260</v>
      </c>
      <c r="I57" s="192">
        <v>5600</v>
      </c>
      <c r="J57" s="190" t="s">
        <v>261</v>
      </c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s="178" customFormat="1" ht="39.75" customHeight="1">
      <c r="A58" s="188"/>
      <c r="B58" s="196" t="s">
        <v>148</v>
      </c>
      <c r="C58" s="191" t="s">
        <v>256</v>
      </c>
      <c r="D58" s="192">
        <v>5200</v>
      </c>
      <c r="E58" s="190" t="s">
        <v>280</v>
      </c>
      <c r="F58" s="192">
        <v>5200</v>
      </c>
      <c r="G58" s="191"/>
      <c r="H58" s="191" t="s">
        <v>260</v>
      </c>
      <c r="I58" s="192">
        <v>5200</v>
      </c>
      <c r="J58" s="190" t="s">
        <v>261</v>
      </c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s="178" customFormat="1" ht="91.5" customHeight="1">
      <c r="A59" s="188"/>
      <c r="B59" s="196" t="s">
        <v>149</v>
      </c>
      <c r="C59" s="191" t="s">
        <v>257</v>
      </c>
      <c r="D59" s="192">
        <v>6000</v>
      </c>
      <c r="E59" s="190" t="s">
        <v>280</v>
      </c>
      <c r="F59" s="192">
        <v>6000</v>
      </c>
      <c r="G59" s="191"/>
      <c r="H59" s="191" t="s">
        <v>260</v>
      </c>
      <c r="I59" s="192">
        <v>6000</v>
      </c>
      <c r="J59" s="190" t="s">
        <v>261</v>
      </c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s="178" customFormat="1" ht="65.25" customHeight="1">
      <c r="A60" s="188"/>
      <c r="B60" s="196" t="s">
        <v>150</v>
      </c>
      <c r="C60" s="191" t="s">
        <v>258</v>
      </c>
      <c r="D60" s="192">
        <v>2500</v>
      </c>
      <c r="E60" s="190" t="s">
        <v>280</v>
      </c>
      <c r="F60" s="192">
        <v>2500</v>
      </c>
      <c r="G60" s="191"/>
      <c r="H60" s="191" t="s">
        <v>260</v>
      </c>
      <c r="I60" s="192">
        <v>2500</v>
      </c>
      <c r="J60" s="190" t="s">
        <v>261</v>
      </c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s="178" customFormat="1" ht="42.75" customHeight="1">
      <c r="A61" s="188"/>
      <c r="B61" s="196" t="s">
        <v>151</v>
      </c>
      <c r="C61" s="191" t="s">
        <v>259</v>
      </c>
      <c r="D61" s="192">
        <f>I61</f>
        <v>4000</v>
      </c>
      <c r="E61" s="190" t="s">
        <v>280</v>
      </c>
      <c r="F61" s="192">
        <f>I61</f>
        <v>4000</v>
      </c>
      <c r="G61" s="191"/>
      <c r="H61" s="191" t="s">
        <v>260</v>
      </c>
      <c r="I61" s="192">
        <v>4000</v>
      </c>
      <c r="J61" s="190" t="s">
        <v>261</v>
      </c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s="178" customFormat="1" ht="39.75" customHeight="1">
      <c r="A62" s="188"/>
      <c r="B62" s="196" t="s">
        <v>152</v>
      </c>
      <c r="C62" s="191" t="s">
        <v>262</v>
      </c>
      <c r="D62" s="192">
        <v>6000</v>
      </c>
      <c r="E62" s="190" t="s">
        <v>282</v>
      </c>
      <c r="F62" s="192">
        <v>6000</v>
      </c>
      <c r="G62" s="191"/>
      <c r="H62" s="191" t="s">
        <v>263</v>
      </c>
      <c r="I62" s="192">
        <v>6000</v>
      </c>
      <c r="J62" s="190" t="s">
        <v>265</v>
      </c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s="178" customFormat="1" ht="118.5" customHeight="1">
      <c r="A63" s="188"/>
      <c r="B63" s="196" t="s">
        <v>153</v>
      </c>
      <c r="C63" s="191" t="s">
        <v>165</v>
      </c>
      <c r="D63" s="192">
        <v>10839</v>
      </c>
      <c r="E63" s="190" t="s">
        <v>282</v>
      </c>
      <c r="F63" s="192">
        <v>10839</v>
      </c>
      <c r="G63" s="191"/>
      <c r="H63" s="191" t="s">
        <v>263</v>
      </c>
      <c r="I63" s="192">
        <v>10839</v>
      </c>
      <c r="J63" s="190" t="s">
        <v>265</v>
      </c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s="178" customFormat="1" ht="28.5" customHeight="1">
      <c r="A64" s="188"/>
      <c r="B64" s="196" t="s">
        <v>154</v>
      </c>
      <c r="C64" s="191" t="s">
        <v>264</v>
      </c>
      <c r="D64" s="192">
        <v>6000</v>
      </c>
      <c r="E64" s="190" t="s">
        <v>282</v>
      </c>
      <c r="F64" s="192">
        <v>6000</v>
      </c>
      <c r="G64" s="191"/>
      <c r="H64" s="191" t="s">
        <v>263</v>
      </c>
      <c r="I64" s="192">
        <v>6000</v>
      </c>
      <c r="J64" s="190" t="s">
        <v>265</v>
      </c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s="178" customFormat="1" ht="66" customHeight="1">
      <c r="A65" s="188"/>
      <c r="B65" s="196" t="s">
        <v>101</v>
      </c>
      <c r="C65" s="191" t="s">
        <v>167</v>
      </c>
      <c r="D65" s="192">
        <f>I65</f>
        <v>24300</v>
      </c>
      <c r="E65" s="190" t="s">
        <v>283</v>
      </c>
      <c r="F65" s="192">
        <f>I65</f>
        <v>24300</v>
      </c>
      <c r="G65" s="191" t="s">
        <v>270</v>
      </c>
      <c r="H65" s="191" t="s">
        <v>271</v>
      </c>
      <c r="I65" s="192">
        <v>24300</v>
      </c>
      <c r="J65" s="190" t="s">
        <v>269</v>
      </c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s="178" customFormat="1" ht="68.25" customHeight="1">
      <c r="A66" s="188"/>
      <c r="B66" s="196" t="s">
        <v>101</v>
      </c>
      <c r="C66" s="191" t="s">
        <v>167</v>
      </c>
      <c r="D66" s="192">
        <f t="shared" ref="D66:D69" si="0">I66</f>
        <v>2700</v>
      </c>
      <c r="E66" s="190" t="s">
        <v>283</v>
      </c>
      <c r="F66" s="192">
        <f t="shared" ref="F66:F69" si="1">I66</f>
        <v>2700</v>
      </c>
      <c r="G66" s="191" t="s">
        <v>270</v>
      </c>
      <c r="H66" s="191" t="s">
        <v>271</v>
      </c>
      <c r="I66" s="192">
        <v>2700</v>
      </c>
      <c r="J66" s="190" t="s">
        <v>275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s="178" customFormat="1" ht="42" customHeight="1">
      <c r="A67" s="188"/>
      <c r="B67" s="196" t="s">
        <v>105</v>
      </c>
      <c r="C67" s="191" t="s">
        <v>106</v>
      </c>
      <c r="D67" s="192">
        <f t="shared" si="0"/>
        <v>179.16</v>
      </c>
      <c r="E67" s="190">
        <v>14360570</v>
      </c>
      <c r="F67" s="192">
        <f t="shared" si="1"/>
        <v>179.16</v>
      </c>
      <c r="G67" s="191"/>
      <c r="H67" s="191"/>
      <c r="I67" s="192">
        <v>179.16</v>
      </c>
      <c r="J67" s="190" t="s">
        <v>170</v>
      </c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s="178" customFormat="1" ht="40.5" customHeight="1">
      <c r="A68" s="188"/>
      <c r="B68" s="196" t="s">
        <v>107</v>
      </c>
      <c r="C68" s="191" t="s">
        <v>108</v>
      </c>
      <c r="D68" s="192">
        <f t="shared" si="0"/>
        <v>450</v>
      </c>
      <c r="E68" s="190">
        <v>14360570</v>
      </c>
      <c r="F68" s="192">
        <f t="shared" si="1"/>
        <v>450</v>
      </c>
      <c r="G68" s="191"/>
      <c r="H68" s="191"/>
      <c r="I68" s="192">
        <v>450</v>
      </c>
      <c r="J68" s="190" t="s">
        <v>170</v>
      </c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s="178" customFormat="1" ht="61.5" customHeight="1">
      <c r="A69" s="188"/>
      <c r="B69" s="196" t="s">
        <v>119</v>
      </c>
      <c r="C69" s="191" t="s">
        <v>118</v>
      </c>
      <c r="D69" s="192">
        <f t="shared" si="0"/>
        <v>23000</v>
      </c>
      <c r="E69" s="190" t="s">
        <v>284</v>
      </c>
      <c r="F69" s="192">
        <f t="shared" si="1"/>
        <v>23000</v>
      </c>
      <c r="G69" s="191" t="s">
        <v>272</v>
      </c>
      <c r="H69" s="191" t="s">
        <v>273</v>
      </c>
      <c r="I69" s="192">
        <v>23000</v>
      </c>
      <c r="J69" s="190" t="s">
        <v>274</v>
      </c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5" customHeight="1">
      <c r="A70" s="198"/>
      <c r="B70" s="240" t="s">
        <v>140</v>
      </c>
      <c r="C70" s="237"/>
      <c r="D70" s="199">
        <f>SUM(D16:D69)</f>
        <v>299991.53999999998</v>
      </c>
      <c r="E70" s="200"/>
      <c r="F70" s="199">
        <f>SUM(F16:F69)</f>
        <v>299991.53999999998</v>
      </c>
      <c r="G70" s="200"/>
      <c r="H70" s="200"/>
      <c r="I70" s="199">
        <f>SUM(I16:I69)</f>
        <v>299991.53999999998</v>
      </c>
      <c r="J70" s="200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</row>
    <row r="71" spans="1:26" ht="14.25" customHeight="1">
      <c r="A71" s="161"/>
      <c r="B71" s="161"/>
      <c r="C71" s="161"/>
      <c r="D71" s="162"/>
      <c r="E71" s="161"/>
      <c r="F71" s="162"/>
      <c r="G71" s="161"/>
      <c r="H71" s="161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</row>
    <row r="72" spans="1:26" ht="14.25" customHeight="1">
      <c r="A72" s="161"/>
      <c r="B72" s="161"/>
      <c r="C72" s="161"/>
      <c r="D72" s="162"/>
      <c r="E72" s="161"/>
      <c r="F72" s="162"/>
      <c r="G72" s="161"/>
      <c r="H72" s="161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</row>
    <row r="73" spans="1:26" ht="14.25" customHeight="1">
      <c r="A73" s="161"/>
      <c r="B73" s="161"/>
      <c r="C73" s="161"/>
      <c r="D73" s="162"/>
      <c r="E73" s="161"/>
      <c r="F73" s="162"/>
      <c r="G73" s="161"/>
      <c r="H73" s="161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</row>
    <row r="74" spans="1:26" ht="14.25" customHeight="1">
      <c r="A74" s="161"/>
      <c r="B74" s="161"/>
      <c r="C74" s="161"/>
      <c r="D74" s="162"/>
      <c r="E74" s="161"/>
      <c r="F74" s="162"/>
      <c r="G74" s="161"/>
      <c r="H74" s="161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</row>
    <row r="75" spans="1:26" ht="14.25" customHeight="1">
      <c r="A75" s="161"/>
      <c r="B75" s="161"/>
      <c r="C75" s="161"/>
      <c r="D75" s="162"/>
      <c r="E75" s="161"/>
      <c r="F75" s="162"/>
      <c r="G75" s="161"/>
      <c r="H75" s="161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</row>
    <row r="76" spans="1:26" ht="14.25" customHeight="1">
      <c r="A76" s="161"/>
      <c r="B76" s="161"/>
      <c r="C76" s="161"/>
      <c r="D76" s="162"/>
      <c r="E76" s="161"/>
      <c r="F76" s="162"/>
      <c r="G76" s="161"/>
      <c r="H76" s="161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</row>
    <row r="77" spans="1:26" ht="14.25" customHeight="1">
      <c r="A77" s="161"/>
      <c r="B77" s="244" t="s">
        <v>290</v>
      </c>
      <c r="C77" s="245"/>
      <c r="D77" s="245"/>
      <c r="E77" s="185"/>
      <c r="F77" s="186"/>
      <c r="G77" s="185"/>
      <c r="H77" s="185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</row>
    <row r="78" spans="1:26" ht="14.25" customHeight="1">
      <c r="A78" s="161"/>
      <c r="B78" s="244" t="s">
        <v>291</v>
      </c>
      <c r="C78" s="245"/>
      <c r="D78" s="245"/>
      <c r="E78" s="185"/>
      <c r="F78" s="186"/>
      <c r="G78" s="244" t="s">
        <v>292</v>
      </c>
      <c r="H78" s="244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</row>
    <row r="79" spans="1:26" ht="14.25" customHeight="1">
      <c r="A79" s="161"/>
      <c r="B79" s="185"/>
      <c r="C79" s="185"/>
      <c r="D79" s="186"/>
      <c r="E79" s="185"/>
      <c r="F79" s="186"/>
      <c r="G79" s="185"/>
      <c r="H79" s="185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</row>
    <row r="80" spans="1:26" ht="14.25" customHeight="1">
      <c r="A80" s="161"/>
      <c r="B80" s="185"/>
      <c r="C80" s="185"/>
      <c r="D80" s="186"/>
      <c r="E80" s="185"/>
      <c r="F80" s="186"/>
      <c r="G80" s="185"/>
      <c r="H80" s="185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</row>
    <row r="81" spans="1:26" ht="14.25" customHeight="1">
      <c r="A81" s="161"/>
      <c r="B81" s="185"/>
      <c r="C81" s="185"/>
      <c r="D81" s="186"/>
      <c r="E81" s="185"/>
      <c r="F81" s="186"/>
      <c r="G81" s="185"/>
      <c r="H81" s="185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</row>
    <row r="82" spans="1:26" ht="14.25" customHeight="1">
      <c r="A82" s="161"/>
      <c r="B82" s="244" t="s">
        <v>293</v>
      </c>
      <c r="C82" s="245"/>
      <c r="D82" s="245"/>
      <c r="E82" s="185"/>
      <c r="F82" s="186"/>
      <c r="G82" s="185"/>
      <c r="H82" s="185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</row>
    <row r="83" spans="1:26" ht="14.25" customHeight="1">
      <c r="A83" s="161"/>
      <c r="B83" s="244" t="s">
        <v>294</v>
      </c>
      <c r="C83" s="245"/>
      <c r="D83" s="245"/>
      <c r="E83" s="185"/>
      <c r="F83" s="186"/>
      <c r="G83" s="244" t="s">
        <v>295</v>
      </c>
      <c r="H83" s="244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</row>
    <row r="84" spans="1:26" ht="14.25" customHeight="1">
      <c r="A84" s="161"/>
      <c r="B84" s="185"/>
      <c r="C84" s="185"/>
      <c r="D84" s="186"/>
      <c r="E84" s="185"/>
      <c r="F84" s="186"/>
      <c r="G84" s="185"/>
      <c r="H84" s="185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</row>
    <row r="85" spans="1:26" ht="14.25" customHeight="1">
      <c r="A85" s="161"/>
      <c r="B85" s="185"/>
      <c r="C85" s="185"/>
      <c r="D85" s="186"/>
      <c r="E85" s="185"/>
      <c r="F85" s="186"/>
      <c r="G85" s="185"/>
      <c r="H85" s="185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</row>
    <row r="86" spans="1:26" ht="14.25" customHeight="1">
      <c r="A86" s="161"/>
      <c r="B86" s="161"/>
      <c r="C86" s="161"/>
      <c r="D86" s="162"/>
      <c r="E86" s="161"/>
      <c r="F86" s="162"/>
      <c r="G86" s="161"/>
      <c r="H86" s="161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</row>
    <row r="87" spans="1:26" ht="14.25" customHeight="1">
      <c r="A87" s="161"/>
      <c r="B87" s="161"/>
      <c r="C87" s="161"/>
      <c r="D87" s="162"/>
      <c r="E87" s="161"/>
      <c r="F87" s="162"/>
      <c r="G87" s="161"/>
      <c r="H87" s="161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</row>
    <row r="88" spans="1:26" ht="14.25" customHeight="1">
      <c r="A88" s="161"/>
      <c r="B88" s="161"/>
      <c r="C88" s="161"/>
      <c r="D88" s="162"/>
      <c r="E88" s="161"/>
      <c r="F88" s="162"/>
      <c r="G88" s="161"/>
      <c r="H88" s="161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</row>
    <row r="89" spans="1:26" ht="14.25" customHeight="1">
      <c r="A89" s="161"/>
      <c r="B89" s="161"/>
      <c r="C89" s="161"/>
      <c r="D89" s="162"/>
      <c r="E89" s="161"/>
      <c r="F89" s="162"/>
      <c r="G89" s="161"/>
      <c r="H89" s="161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</row>
    <row r="90" spans="1:26" ht="14.25" customHeight="1">
      <c r="A90" s="161"/>
      <c r="B90" s="161"/>
      <c r="C90" s="161"/>
      <c r="D90" s="162"/>
      <c r="E90" s="161"/>
      <c r="F90" s="162"/>
      <c r="G90" s="161"/>
      <c r="H90" s="161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</row>
    <row r="91" spans="1:26" ht="14.25" customHeight="1">
      <c r="A91" s="161"/>
      <c r="B91" s="161"/>
      <c r="C91" s="161"/>
      <c r="D91" s="162"/>
      <c r="E91" s="161"/>
      <c r="F91" s="162"/>
      <c r="G91" s="161"/>
      <c r="H91" s="161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</row>
    <row r="92" spans="1:26" ht="14.25" customHeight="1">
      <c r="A92" s="161"/>
      <c r="B92" s="161"/>
      <c r="C92" s="161"/>
      <c r="D92" s="162"/>
      <c r="E92" s="161"/>
      <c r="F92" s="162"/>
      <c r="G92" s="161"/>
      <c r="H92" s="161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</row>
    <row r="93" spans="1:26" ht="14.25" customHeight="1">
      <c r="A93" s="161"/>
      <c r="B93" s="161"/>
      <c r="C93" s="161"/>
      <c r="D93" s="162"/>
      <c r="E93" s="161"/>
      <c r="F93" s="162"/>
      <c r="G93" s="161"/>
      <c r="H93" s="161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</row>
    <row r="94" spans="1:26" ht="14.25" customHeight="1">
      <c r="A94" s="161"/>
      <c r="B94" s="161"/>
      <c r="C94" s="161"/>
      <c r="D94" s="162"/>
      <c r="E94" s="161"/>
      <c r="F94" s="162"/>
      <c r="G94" s="161"/>
      <c r="H94" s="161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</row>
    <row r="95" spans="1:26" ht="14.25" customHeight="1">
      <c r="A95" s="161"/>
      <c r="B95" s="161"/>
      <c r="C95" s="161"/>
      <c r="D95" s="162"/>
      <c r="E95" s="161"/>
      <c r="F95" s="162"/>
      <c r="G95" s="161"/>
      <c r="H95" s="161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</row>
    <row r="96" spans="1:26" ht="14.25" customHeight="1">
      <c r="A96" s="161"/>
      <c r="B96" s="161"/>
      <c r="C96" s="161"/>
      <c r="D96" s="162"/>
      <c r="E96" s="161"/>
      <c r="F96" s="162"/>
      <c r="G96" s="161"/>
      <c r="H96" s="161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</row>
    <row r="97" spans="1:26" ht="14.25" customHeight="1">
      <c r="A97" s="161"/>
      <c r="B97" s="161"/>
      <c r="C97" s="161"/>
      <c r="D97" s="162"/>
      <c r="E97" s="161"/>
      <c r="F97" s="162"/>
      <c r="G97" s="161"/>
      <c r="H97" s="161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</row>
    <row r="98" spans="1:26" ht="14.25" customHeight="1">
      <c r="A98" s="161"/>
      <c r="B98" s="161"/>
      <c r="C98" s="161"/>
      <c r="D98" s="162"/>
      <c r="E98" s="161"/>
      <c r="F98" s="162"/>
      <c r="G98" s="161"/>
      <c r="H98" s="161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</row>
    <row r="99" spans="1:26" ht="14.25" customHeight="1">
      <c r="A99" s="161"/>
      <c r="B99" s="161"/>
      <c r="C99" s="161"/>
      <c r="D99" s="162"/>
      <c r="E99" s="161"/>
      <c r="F99" s="162"/>
      <c r="G99" s="161"/>
      <c r="H99" s="161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</row>
    <row r="100" spans="1:26" ht="14.25" customHeight="1">
      <c r="A100" s="161"/>
      <c r="B100" s="161"/>
      <c r="C100" s="161"/>
      <c r="D100" s="162"/>
      <c r="E100" s="161"/>
      <c r="F100" s="162"/>
      <c r="G100" s="161"/>
      <c r="H100" s="161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</row>
    <row r="101" spans="1:26" ht="14.25" customHeight="1">
      <c r="A101" s="161"/>
      <c r="B101" s="161"/>
      <c r="C101" s="161"/>
      <c r="D101" s="162"/>
      <c r="E101" s="161"/>
      <c r="F101" s="162"/>
      <c r="G101" s="161"/>
      <c r="H101" s="161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</row>
    <row r="102" spans="1:26" ht="14.25" customHeight="1">
      <c r="A102" s="161"/>
      <c r="B102" s="161"/>
      <c r="C102" s="161"/>
      <c r="D102" s="162"/>
      <c r="E102" s="161"/>
      <c r="F102" s="162"/>
      <c r="G102" s="161"/>
      <c r="H102" s="161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</row>
    <row r="103" spans="1:26" ht="14.25" customHeight="1">
      <c r="A103" s="161"/>
      <c r="B103" s="161"/>
      <c r="C103" s="161"/>
      <c r="D103" s="162"/>
      <c r="E103" s="161"/>
      <c r="F103" s="162"/>
      <c r="G103" s="161"/>
      <c r="H103" s="161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</row>
    <row r="104" spans="1:26" ht="14.25" customHeight="1">
      <c r="A104" s="161"/>
      <c r="B104" s="161"/>
      <c r="C104" s="161"/>
      <c r="D104" s="162"/>
      <c r="E104" s="161"/>
      <c r="F104" s="162"/>
      <c r="G104" s="161"/>
      <c r="H104" s="161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</row>
    <row r="105" spans="1:26" ht="14.25" customHeight="1">
      <c r="A105" s="161"/>
      <c r="B105" s="161"/>
      <c r="C105" s="161"/>
      <c r="D105" s="162"/>
      <c r="E105" s="161"/>
      <c r="F105" s="162"/>
      <c r="G105" s="161"/>
      <c r="H105" s="161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</row>
    <row r="106" spans="1:26" ht="14.25" customHeight="1">
      <c r="A106" s="161"/>
      <c r="B106" s="161"/>
      <c r="C106" s="161"/>
      <c r="D106" s="162"/>
      <c r="E106" s="161"/>
      <c r="F106" s="162"/>
      <c r="G106" s="161"/>
      <c r="H106" s="161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</row>
    <row r="107" spans="1:26" ht="14.25" customHeight="1">
      <c r="A107" s="161"/>
      <c r="B107" s="161"/>
      <c r="C107" s="161"/>
      <c r="D107" s="162"/>
      <c r="E107" s="161"/>
      <c r="F107" s="162"/>
      <c r="G107" s="161"/>
      <c r="H107" s="161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</row>
    <row r="108" spans="1:26" ht="14.25" customHeight="1">
      <c r="A108" s="161"/>
      <c r="B108" s="161"/>
      <c r="C108" s="161"/>
      <c r="D108" s="162"/>
      <c r="E108" s="161"/>
      <c r="F108" s="162"/>
      <c r="G108" s="161"/>
      <c r="H108" s="161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</row>
    <row r="109" spans="1:26" ht="14.25" customHeight="1">
      <c r="A109" s="161"/>
      <c r="B109" s="161"/>
      <c r="C109" s="161"/>
      <c r="D109" s="162"/>
      <c r="E109" s="161"/>
      <c r="F109" s="162"/>
      <c r="G109" s="161"/>
      <c r="H109" s="161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</row>
    <row r="110" spans="1:26" ht="14.25" customHeight="1">
      <c r="A110" s="161"/>
      <c r="B110" s="161"/>
      <c r="C110" s="161"/>
      <c r="D110" s="162"/>
      <c r="E110" s="161"/>
      <c r="F110" s="162"/>
      <c r="G110" s="161"/>
      <c r="H110" s="161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</row>
    <row r="111" spans="1:26" ht="14.25" customHeight="1">
      <c r="A111" s="161"/>
      <c r="B111" s="161"/>
      <c r="C111" s="161"/>
      <c r="D111" s="162"/>
      <c r="E111" s="161"/>
      <c r="F111" s="162"/>
      <c r="G111" s="161"/>
      <c r="H111" s="161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</row>
    <row r="112" spans="1:26" ht="14.25" customHeight="1">
      <c r="A112" s="161"/>
      <c r="B112" s="161"/>
      <c r="C112" s="161"/>
      <c r="D112" s="162"/>
      <c r="E112" s="161"/>
      <c r="F112" s="162"/>
      <c r="G112" s="161"/>
      <c r="H112" s="161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</row>
    <row r="113" spans="1:26" ht="14.25" customHeight="1">
      <c r="A113" s="161"/>
      <c r="B113" s="161"/>
      <c r="C113" s="161"/>
      <c r="D113" s="162"/>
      <c r="E113" s="161"/>
      <c r="F113" s="162"/>
      <c r="G113" s="161"/>
      <c r="H113" s="161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</row>
    <row r="114" spans="1:26" ht="14.25" customHeight="1">
      <c r="A114" s="161"/>
      <c r="B114" s="161"/>
      <c r="C114" s="161"/>
      <c r="D114" s="162"/>
      <c r="E114" s="161"/>
      <c r="F114" s="162"/>
      <c r="G114" s="161"/>
      <c r="H114" s="161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</row>
    <row r="115" spans="1:26" ht="14.25" customHeight="1">
      <c r="A115" s="161"/>
      <c r="B115" s="161"/>
      <c r="C115" s="161"/>
      <c r="D115" s="162"/>
      <c r="E115" s="161"/>
      <c r="F115" s="162"/>
      <c r="G115" s="161"/>
      <c r="H115" s="161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</row>
    <row r="116" spans="1:26" ht="14.25" customHeight="1">
      <c r="A116" s="161"/>
      <c r="B116" s="161"/>
      <c r="C116" s="161"/>
      <c r="D116" s="162"/>
      <c r="E116" s="161"/>
      <c r="F116" s="162"/>
      <c r="G116" s="161"/>
      <c r="H116" s="161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</row>
    <row r="117" spans="1:26" ht="14.25" customHeight="1">
      <c r="A117" s="161"/>
      <c r="B117" s="161"/>
      <c r="C117" s="161"/>
      <c r="D117" s="162"/>
      <c r="E117" s="161"/>
      <c r="F117" s="162"/>
      <c r="G117" s="161"/>
      <c r="H117" s="161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</row>
    <row r="118" spans="1:26" ht="14.25" customHeight="1">
      <c r="A118" s="161"/>
      <c r="B118" s="161"/>
      <c r="C118" s="161"/>
      <c r="D118" s="162"/>
      <c r="E118" s="161"/>
      <c r="F118" s="162"/>
      <c r="G118" s="161"/>
      <c r="H118" s="161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</row>
    <row r="119" spans="1:26" ht="14.25" customHeight="1">
      <c r="A119" s="161"/>
      <c r="B119" s="161"/>
      <c r="C119" s="161"/>
      <c r="D119" s="162"/>
      <c r="E119" s="161"/>
      <c r="F119" s="162"/>
      <c r="G119" s="161"/>
      <c r="H119" s="161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</row>
    <row r="120" spans="1:26" ht="14.25" customHeight="1">
      <c r="A120" s="161"/>
      <c r="B120" s="161"/>
      <c r="C120" s="161"/>
      <c r="D120" s="162"/>
      <c r="E120" s="161"/>
      <c r="F120" s="162"/>
      <c r="G120" s="161"/>
      <c r="H120" s="161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</row>
    <row r="121" spans="1:26" ht="14.25" customHeight="1">
      <c r="A121" s="161"/>
      <c r="B121" s="161"/>
      <c r="C121" s="161"/>
      <c r="D121" s="162"/>
      <c r="E121" s="161"/>
      <c r="F121" s="162"/>
      <c r="G121" s="161"/>
      <c r="H121" s="161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spans="1:26" ht="14.25" customHeight="1">
      <c r="A122" s="161"/>
      <c r="B122" s="161"/>
      <c r="C122" s="161"/>
      <c r="D122" s="162"/>
      <c r="E122" s="161"/>
      <c r="F122" s="162"/>
      <c r="G122" s="161"/>
      <c r="H122" s="161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</row>
    <row r="123" spans="1:26" ht="14.25" customHeight="1">
      <c r="A123" s="161"/>
      <c r="B123" s="161"/>
      <c r="C123" s="161"/>
      <c r="D123" s="162"/>
      <c r="E123" s="161"/>
      <c r="F123" s="162"/>
      <c r="G123" s="161"/>
      <c r="H123" s="161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</row>
    <row r="124" spans="1:26" ht="14.25" customHeight="1">
      <c r="A124" s="161"/>
      <c r="B124" s="161"/>
      <c r="C124" s="161"/>
      <c r="D124" s="162"/>
      <c r="E124" s="161"/>
      <c r="F124" s="162"/>
      <c r="G124" s="161"/>
      <c r="H124" s="161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</row>
    <row r="125" spans="1:26" ht="14.25" customHeight="1">
      <c r="A125" s="161"/>
      <c r="B125" s="161"/>
      <c r="C125" s="161"/>
      <c r="D125" s="162"/>
      <c r="E125" s="161"/>
      <c r="F125" s="162"/>
      <c r="G125" s="161"/>
      <c r="H125" s="161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</row>
    <row r="126" spans="1:26" ht="14.25" customHeight="1">
      <c r="A126" s="161"/>
      <c r="B126" s="161"/>
      <c r="C126" s="161"/>
      <c r="D126" s="162"/>
      <c r="E126" s="161"/>
      <c r="F126" s="162"/>
      <c r="G126" s="161"/>
      <c r="H126" s="161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</row>
    <row r="127" spans="1:26" ht="14.25" customHeight="1">
      <c r="A127" s="161"/>
      <c r="B127" s="161"/>
      <c r="C127" s="161"/>
      <c r="D127" s="162"/>
      <c r="E127" s="161"/>
      <c r="F127" s="162"/>
      <c r="G127" s="161"/>
      <c r="H127" s="161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</row>
    <row r="128" spans="1:26" ht="14.25" customHeight="1">
      <c r="A128" s="161"/>
      <c r="B128" s="161"/>
      <c r="C128" s="161"/>
      <c r="D128" s="162"/>
      <c r="E128" s="161"/>
      <c r="F128" s="162"/>
      <c r="G128" s="161"/>
      <c r="H128" s="161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</row>
    <row r="129" spans="1:26" ht="14.25" customHeight="1">
      <c r="A129" s="161"/>
      <c r="B129" s="161"/>
      <c r="C129" s="161"/>
      <c r="D129" s="162"/>
      <c r="E129" s="161"/>
      <c r="F129" s="162"/>
      <c r="G129" s="161"/>
      <c r="H129" s="161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</row>
    <row r="130" spans="1:26" ht="14.25" customHeight="1">
      <c r="A130" s="161"/>
      <c r="B130" s="161"/>
      <c r="C130" s="161"/>
      <c r="D130" s="162"/>
      <c r="E130" s="161"/>
      <c r="F130" s="162"/>
      <c r="G130" s="161"/>
      <c r="H130" s="161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</row>
    <row r="131" spans="1:26" ht="14.25" customHeight="1">
      <c r="A131" s="161"/>
      <c r="B131" s="161"/>
      <c r="C131" s="161"/>
      <c r="D131" s="162"/>
      <c r="E131" s="161"/>
      <c r="F131" s="162"/>
      <c r="G131" s="161"/>
      <c r="H131" s="161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</row>
    <row r="132" spans="1:26" ht="14.25" customHeight="1">
      <c r="A132" s="161"/>
      <c r="B132" s="161"/>
      <c r="C132" s="161"/>
      <c r="D132" s="162"/>
      <c r="E132" s="161"/>
      <c r="F132" s="162"/>
      <c r="G132" s="161"/>
      <c r="H132" s="161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</row>
    <row r="133" spans="1:26" ht="14.25" customHeight="1">
      <c r="A133" s="161"/>
      <c r="B133" s="161"/>
      <c r="C133" s="161"/>
      <c r="D133" s="162"/>
      <c r="E133" s="161"/>
      <c r="F133" s="162"/>
      <c r="G133" s="161"/>
      <c r="H133" s="161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</row>
    <row r="134" spans="1:26" ht="14.25" customHeight="1">
      <c r="A134" s="161"/>
      <c r="B134" s="161"/>
      <c r="C134" s="161"/>
      <c r="D134" s="162"/>
      <c r="E134" s="161"/>
      <c r="F134" s="162"/>
      <c r="G134" s="161"/>
      <c r="H134" s="161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</row>
    <row r="135" spans="1:26" ht="14.25" customHeight="1">
      <c r="A135" s="161"/>
      <c r="B135" s="161"/>
      <c r="C135" s="161"/>
      <c r="D135" s="162"/>
      <c r="E135" s="161"/>
      <c r="F135" s="162"/>
      <c r="G135" s="161"/>
      <c r="H135" s="161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</row>
    <row r="136" spans="1:26" ht="14.25" customHeight="1">
      <c r="A136" s="161"/>
      <c r="B136" s="161"/>
      <c r="C136" s="161"/>
      <c r="D136" s="162"/>
      <c r="E136" s="161"/>
      <c r="F136" s="162"/>
      <c r="G136" s="161"/>
      <c r="H136" s="161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</row>
    <row r="137" spans="1:26" ht="14.25" customHeight="1">
      <c r="A137" s="161"/>
      <c r="B137" s="161"/>
      <c r="C137" s="161"/>
      <c r="D137" s="162"/>
      <c r="E137" s="161"/>
      <c r="F137" s="162"/>
      <c r="G137" s="161"/>
      <c r="H137" s="161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</row>
    <row r="138" spans="1:26" ht="14.25" customHeight="1">
      <c r="A138" s="161"/>
      <c r="B138" s="161"/>
      <c r="C138" s="161"/>
      <c r="D138" s="162"/>
      <c r="E138" s="161"/>
      <c r="F138" s="162"/>
      <c r="G138" s="161"/>
      <c r="H138" s="161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</row>
    <row r="139" spans="1:26" ht="14.25" customHeight="1">
      <c r="A139" s="161"/>
      <c r="B139" s="161"/>
      <c r="C139" s="161"/>
      <c r="D139" s="162"/>
      <c r="E139" s="161"/>
      <c r="F139" s="162"/>
      <c r="G139" s="161"/>
      <c r="H139" s="161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</row>
    <row r="140" spans="1:26" ht="14.25" customHeight="1">
      <c r="A140" s="161"/>
      <c r="B140" s="161"/>
      <c r="C140" s="161"/>
      <c r="D140" s="162"/>
      <c r="E140" s="161"/>
      <c r="F140" s="162"/>
      <c r="G140" s="161"/>
      <c r="H140" s="161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</row>
    <row r="141" spans="1:26" ht="14.25" customHeight="1">
      <c r="A141" s="161"/>
      <c r="B141" s="161"/>
      <c r="C141" s="161"/>
      <c r="D141" s="162"/>
      <c r="E141" s="161"/>
      <c r="F141" s="162"/>
      <c r="G141" s="161"/>
      <c r="H141" s="161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</row>
    <row r="142" spans="1:26" ht="14.25" customHeight="1">
      <c r="A142" s="161"/>
      <c r="B142" s="161"/>
      <c r="C142" s="161"/>
      <c r="D142" s="162"/>
      <c r="E142" s="161"/>
      <c r="F142" s="162"/>
      <c r="G142" s="161"/>
      <c r="H142" s="161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</row>
    <row r="143" spans="1:26" ht="14.25" customHeight="1">
      <c r="A143" s="161"/>
      <c r="B143" s="161"/>
      <c r="C143" s="161"/>
      <c r="D143" s="162"/>
      <c r="E143" s="161"/>
      <c r="F143" s="162"/>
      <c r="G143" s="161"/>
      <c r="H143" s="161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</row>
    <row r="144" spans="1:26" ht="14.25" customHeight="1">
      <c r="A144" s="161"/>
      <c r="B144" s="161"/>
      <c r="C144" s="161"/>
      <c r="D144" s="162"/>
      <c r="E144" s="161"/>
      <c r="F144" s="162"/>
      <c r="G144" s="161"/>
      <c r="H144" s="161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</row>
    <row r="145" spans="1:26" ht="14.25" customHeight="1">
      <c r="A145" s="161"/>
      <c r="B145" s="161"/>
      <c r="C145" s="161"/>
      <c r="D145" s="162"/>
      <c r="E145" s="161"/>
      <c r="F145" s="162"/>
      <c r="G145" s="161"/>
      <c r="H145" s="161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</row>
    <row r="146" spans="1:26" ht="14.25" customHeight="1">
      <c r="A146" s="161"/>
      <c r="B146" s="161"/>
      <c r="C146" s="161"/>
      <c r="D146" s="162"/>
      <c r="E146" s="161"/>
      <c r="F146" s="162"/>
      <c r="G146" s="161"/>
      <c r="H146" s="161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</row>
    <row r="147" spans="1:26" ht="14.25" customHeight="1">
      <c r="A147" s="161"/>
      <c r="B147" s="161"/>
      <c r="C147" s="161"/>
      <c r="D147" s="162"/>
      <c r="E147" s="161"/>
      <c r="F147" s="162"/>
      <c r="G147" s="161"/>
      <c r="H147" s="161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</row>
    <row r="148" spans="1:26" ht="14.25" customHeight="1">
      <c r="A148" s="161"/>
      <c r="B148" s="161"/>
      <c r="C148" s="161"/>
      <c r="D148" s="162"/>
      <c r="E148" s="161"/>
      <c r="F148" s="162"/>
      <c r="G148" s="161"/>
      <c r="H148" s="161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</row>
    <row r="149" spans="1:26" ht="14.25" customHeight="1">
      <c r="A149" s="161"/>
      <c r="B149" s="161"/>
      <c r="C149" s="161"/>
      <c r="D149" s="162"/>
      <c r="E149" s="161"/>
      <c r="F149" s="162"/>
      <c r="G149" s="161"/>
      <c r="H149" s="161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</row>
    <row r="150" spans="1:26" ht="14.25" customHeight="1">
      <c r="A150" s="161"/>
      <c r="B150" s="161"/>
      <c r="C150" s="161"/>
      <c r="D150" s="162"/>
      <c r="E150" s="161"/>
      <c r="F150" s="162"/>
      <c r="G150" s="161"/>
      <c r="H150" s="161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</row>
    <row r="151" spans="1:26" ht="14.25" customHeight="1">
      <c r="A151" s="161"/>
      <c r="B151" s="161"/>
      <c r="C151" s="161"/>
      <c r="D151" s="162"/>
      <c r="E151" s="161"/>
      <c r="F151" s="162"/>
      <c r="G151" s="161"/>
      <c r="H151" s="161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</row>
    <row r="152" spans="1:26" ht="14.25" customHeight="1">
      <c r="A152" s="161"/>
      <c r="B152" s="161"/>
      <c r="C152" s="161"/>
      <c r="D152" s="162"/>
      <c r="E152" s="161"/>
      <c r="F152" s="162"/>
      <c r="G152" s="161"/>
      <c r="H152" s="161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</row>
    <row r="153" spans="1:26" ht="14.25" customHeight="1">
      <c r="A153" s="161"/>
      <c r="B153" s="161"/>
      <c r="C153" s="161"/>
      <c r="D153" s="162"/>
      <c r="E153" s="161"/>
      <c r="F153" s="162"/>
      <c r="G153" s="161"/>
      <c r="H153" s="161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</row>
    <row r="154" spans="1:26" ht="14.25" customHeight="1">
      <c r="A154" s="161"/>
      <c r="B154" s="161"/>
      <c r="C154" s="161"/>
      <c r="D154" s="162"/>
      <c r="E154" s="161"/>
      <c r="F154" s="162"/>
      <c r="G154" s="161"/>
      <c r="H154" s="161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</row>
    <row r="155" spans="1:26" ht="14.25" customHeight="1">
      <c r="A155" s="161"/>
      <c r="B155" s="161"/>
      <c r="C155" s="161"/>
      <c r="D155" s="162"/>
      <c r="E155" s="161"/>
      <c r="F155" s="162"/>
      <c r="G155" s="161"/>
      <c r="H155" s="161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</row>
    <row r="156" spans="1:26" ht="14.25" customHeight="1">
      <c r="A156" s="161"/>
      <c r="B156" s="161"/>
      <c r="C156" s="161"/>
      <c r="D156" s="162"/>
      <c r="E156" s="161"/>
      <c r="F156" s="162"/>
      <c r="G156" s="161"/>
      <c r="H156" s="161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</row>
    <row r="157" spans="1:26" ht="14.25" customHeight="1">
      <c r="A157" s="161"/>
      <c r="B157" s="161"/>
      <c r="C157" s="161"/>
      <c r="D157" s="162"/>
      <c r="E157" s="161"/>
      <c r="F157" s="162"/>
      <c r="G157" s="161"/>
      <c r="H157" s="161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</row>
    <row r="158" spans="1:26" ht="14.25" customHeight="1">
      <c r="A158" s="161"/>
      <c r="B158" s="161"/>
      <c r="C158" s="161"/>
      <c r="D158" s="162"/>
      <c r="E158" s="161"/>
      <c r="F158" s="162"/>
      <c r="G158" s="161"/>
      <c r="H158" s="161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</row>
    <row r="159" spans="1:26" ht="14.25" customHeight="1">
      <c r="A159" s="161"/>
      <c r="B159" s="161"/>
      <c r="C159" s="161"/>
      <c r="D159" s="162"/>
      <c r="E159" s="161"/>
      <c r="F159" s="162"/>
      <c r="G159" s="161"/>
      <c r="H159" s="161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</row>
    <row r="160" spans="1:26" ht="14.25" customHeight="1">
      <c r="A160" s="161"/>
      <c r="B160" s="161"/>
      <c r="C160" s="161"/>
      <c r="D160" s="162"/>
      <c r="E160" s="161"/>
      <c r="F160" s="162"/>
      <c r="G160" s="161"/>
      <c r="H160" s="161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</row>
    <row r="161" spans="1:26" ht="14.25" customHeight="1">
      <c r="A161" s="161"/>
      <c r="B161" s="161"/>
      <c r="C161" s="161"/>
      <c r="D161" s="162"/>
      <c r="E161" s="161"/>
      <c r="F161" s="162"/>
      <c r="G161" s="161"/>
      <c r="H161" s="161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</row>
    <row r="162" spans="1:26" ht="14.25" customHeight="1">
      <c r="A162" s="161"/>
      <c r="B162" s="161"/>
      <c r="C162" s="161"/>
      <c r="D162" s="162"/>
      <c r="E162" s="161"/>
      <c r="F162" s="162"/>
      <c r="G162" s="161"/>
      <c r="H162" s="161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</row>
    <row r="163" spans="1:26" ht="14.25" customHeight="1">
      <c r="A163" s="161"/>
      <c r="B163" s="161"/>
      <c r="C163" s="161"/>
      <c r="D163" s="162"/>
      <c r="E163" s="161"/>
      <c r="F163" s="162"/>
      <c r="G163" s="161"/>
      <c r="H163" s="161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</row>
    <row r="164" spans="1:26" ht="14.25" customHeight="1">
      <c r="A164" s="161"/>
      <c r="B164" s="161"/>
      <c r="C164" s="161"/>
      <c r="D164" s="162"/>
      <c r="E164" s="161"/>
      <c r="F164" s="162"/>
      <c r="G164" s="161"/>
      <c r="H164" s="161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</row>
    <row r="165" spans="1:26" ht="14.25" customHeight="1">
      <c r="A165" s="161"/>
      <c r="B165" s="161"/>
      <c r="C165" s="161"/>
      <c r="D165" s="162"/>
      <c r="E165" s="161"/>
      <c r="F165" s="162"/>
      <c r="G165" s="161"/>
      <c r="H165" s="161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</row>
    <row r="166" spans="1:26" ht="14.25" customHeight="1">
      <c r="A166" s="161"/>
      <c r="B166" s="161"/>
      <c r="C166" s="161"/>
      <c r="D166" s="162"/>
      <c r="E166" s="161"/>
      <c r="F166" s="162"/>
      <c r="G166" s="161"/>
      <c r="H166" s="161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</row>
    <row r="167" spans="1:26" ht="14.25" customHeight="1">
      <c r="A167" s="161"/>
      <c r="B167" s="161"/>
      <c r="C167" s="161"/>
      <c r="D167" s="162"/>
      <c r="E167" s="161"/>
      <c r="F167" s="162"/>
      <c r="G167" s="161"/>
      <c r="H167" s="161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</row>
    <row r="168" spans="1:26" ht="14.25" customHeight="1">
      <c r="A168" s="161"/>
      <c r="B168" s="161"/>
      <c r="C168" s="161"/>
      <c r="D168" s="162"/>
      <c r="E168" s="161"/>
      <c r="F168" s="162"/>
      <c r="G168" s="161"/>
      <c r="H168" s="161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</row>
    <row r="169" spans="1:26" ht="14.25" customHeight="1">
      <c r="A169" s="161"/>
      <c r="B169" s="161"/>
      <c r="C169" s="161"/>
      <c r="D169" s="162"/>
      <c r="E169" s="161"/>
      <c r="F169" s="162"/>
      <c r="G169" s="161"/>
      <c r="H169" s="161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</row>
    <row r="170" spans="1:26" ht="14.25" customHeight="1">
      <c r="A170" s="161"/>
      <c r="B170" s="161"/>
      <c r="C170" s="161"/>
      <c r="D170" s="162"/>
      <c r="E170" s="161"/>
      <c r="F170" s="162"/>
      <c r="G170" s="161"/>
      <c r="H170" s="161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</row>
    <row r="171" spans="1:26" ht="14.25" customHeight="1">
      <c r="A171" s="161"/>
      <c r="B171" s="161"/>
      <c r="C171" s="161"/>
      <c r="D171" s="162"/>
      <c r="E171" s="161"/>
      <c r="F171" s="162"/>
      <c r="G171" s="161"/>
      <c r="H171" s="161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</row>
    <row r="172" spans="1:26" ht="14.25" customHeight="1">
      <c r="A172" s="161"/>
      <c r="B172" s="161"/>
      <c r="C172" s="161"/>
      <c r="D172" s="162"/>
      <c r="E172" s="161"/>
      <c r="F172" s="162"/>
      <c r="G172" s="161"/>
      <c r="H172" s="161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</row>
    <row r="173" spans="1:26" ht="14.25" customHeight="1">
      <c r="A173" s="161"/>
      <c r="B173" s="161"/>
      <c r="C173" s="161"/>
      <c r="D173" s="162"/>
      <c r="E173" s="161"/>
      <c r="F173" s="162"/>
      <c r="G173" s="161"/>
      <c r="H173" s="161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</row>
    <row r="174" spans="1:26" ht="14.25" customHeight="1">
      <c r="A174" s="161"/>
      <c r="B174" s="161"/>
      <c r="C174" s="161"/>
      <c r="D174" s="162"/>
      <c r="E174" s="161"/>
      <c r="F174" s="162"/>
      <c r="G174" s="161"/>
      <c r="H174" s="161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</row>
    <row r="175" spans="1:26" ht="14.25" customHeight="1">
      <c r="A175" s="161"/>
      <c r="B175" s="161"/>
      <c r="C175" s="161"/>
      <c r="D175" s="162"/>
      <c r="E175" s="161"/>
      <c r="F175" s="162"/>
      <c r="G175" s="161"/>
      <c r="H175" s="161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</row>
    <row r="176" spans="1:26" ht="14.25" customHeight="1">
      <c r="A176" s="161"/>
      <c r="B176" s="161"/>
      <c r="C176" s="161"/>
      <c r="D176" s="162"/>
      <c r="E176" s="161"/>
      <c r="F176" s="162"/>
      <c r="G176" s="161"/>
      <c r="H176" s="161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</row>
    <row r="177" spans="1:26" ht="14.25" customHeight="1">
      <c r="A177" s="161"/>
      <c r="B177" s="161"/>
      <c r="C177" s="161"/>
      <c r="D177" s="162"/>
      <c r="E177" s="161"/>
      <c r="F177" s="162"/>
      <c r="G177" s="161"/>
      <c r="H177" s="161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</row>
    <row r="178" spans="1:26" ht="14.25" customHeight="1">
      <c r="A178" s="161"/>
      <c r="B178" s="161"/>
      <c r="C178" s="161"/>
      <c r="D178" s="162"/>
      <c r="E178" s="161"/>
      <c r="F178" s="162"/>
      <c r="G178" s="161"/>
      <c r="H178" s="161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</row>
    <row r="179" spans="1:26" ht="14.25" customHeight="1">
      <c r="A179" s="161"/>
      <c r="B179" s="161"/>
      <c r="C179" s="161"/>
      <c r="D179" s="162"/>
      <c r="E179" s="161"/>
      <c r="F179" s="162"/>
      <c r="G179" s="161"/>
      <c r="H179" s="161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</row>
    <row r="180" spans="1:26" ht="14.25" customHeight="1">
      <c r="A180" s="161"/>
      <c r="B180" s="161"/>
      <c r="C180" s="161"/>
      <c r="D180" s="162"/>
      <c r="E180" s="161"/>
      <c r="F180" s="162"/>
      <c r="G180" s="161"/>
      <c r="H180" s="161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</row>
    <row r="181" spans="1:26" ht="14.25" customHeight="1">
      <c r="A181" s="161"/>
      <c r="B181" s="161"/>
      <c r="C181" s="161"/>
      <c r="D181" s="162"/>
      <c r="E181" s="161"/>
      <c r="F181" s="162"/>
      <c r="G181" s="161"/>
      <c r="H181" s="161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</row>
    <row r="182" spans="1:26" ht="14.25" customHeight="1">
      <c r="A182" s="161"/>
      <c r="B182" s="161"/>
      <c r="C182" s="161"/>
      <c r="D182" s="162"/>
      <c r="E182" s="161"/>
      <c r="F182" s="162"/>
      <c r="G182" s="161"/>
      <c r="H182" s="161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</row>
    <row r="183" spans="1:26" ht="14.25" customHeight="1">
      <c r="A183" s="161"/>
      <c r="B183" s="161"/>
      <c r="C183" s="161"/>
      <c r="D183" s="162"/>
      <c r="E183" s="161"/>
      <c r="F183" s="162"/>
      <c r="G183" s="161"/>
      <c r="H183" s="161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</row>
    <row r="184" spans="1:26" ht="14.25" customHeight="1">
      <c r="A184" s="161"/>
      <c r="B184" s="161"/>
      <c r="C184" s="161"/>
      <c r="D184" s="162"/>
      <c r="E184" s="161"/>
      <c r="F184" s="162"/>
      <c r="G184" s="161"/>
      <c r="H184" s="161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</row>
    <row r="185" spans="1:26" ht="14.25" customHeight="1">
      <c r="A185" s="161"/>
      <c r="B185" s="161"/>
      <c r="C185" s="161"/>
      <c r="D185" s="162"/>
      <c r="E185" s="161"/>
      <c r="F185" s="162"/>
      <c r="G185" s="161"/>
      <c r="H185" s="161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</row>
    <row r="186" spans="1:26" ht="14.25" customHeight="1">
      <c r="A186" s="161"/>
      <c r="B186" s="161"/>
      <c r="C186" s="161"/>
      <c r="D186" s="162"/>
      <c r="E186" s="161"/>
      <c r="F186" s="162"/>
      <c r="G186" s="161"/>
      <c r="H186" s="161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</row>
    <row r="187" spans="1:26" ht="14.25" customHeight="1">
      <c r="A187" s="161"/>
      <c r="B187" s="161"/>
      <c r="C187" s="161"/>
      <c r="D187" s="162"/>
      <c r="E187" s="161"/>
      <c r="F187" s="162"/>
      <c r="G187" s="161"/>
      <c r="H187" s="161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</row>
    <row r="188" spans="1:26" ht="14.25" customHeight="1">
      <c r="A188" s="161"/>
      <c r="B188" s="161"/>
      <c r="C188" s="161"/>
      <c r="D188" s="162"/>
      <c r="E188" s="161"/>
      <c r="F188" s="162"/>
      <c r="G188" s="161"/>
      <c r="H188" s="161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</row>
    <row r="189" spans="1:26" ht="14.25" customHeight="1">
      <c r="A189" s="161"/>
      <c r="B189" s="161"/>
      <c r="C189" s="161"/>
      <c r="D189" s="162"/>
      <c r="E189" s="161"/>
      <c r="F189" s="162"/>
      <c r="G189" s="161"/>
      <c r="H189" s="161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</row>
    <row r="190" spans="1:26" ht="14.25" customHeight="1">
      <c r="A190" s="161"/>
      <c r="B190" s="161"/>
      <c r="C190" s="161"/>
      <c r="D190" s="162"/>
      <c r="E190" s="161"/>
      <c r="F190" s="162"/>
      <c r="G190" s="161"/>
      <c r="H190" s="161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</row>
    <row r="191" spans="1:26" ht="14.25" customHeight="1">
      <c r="A191" s="161"/>
      <c r="B191" s="161"/>
      <c r="C191" s="161"/>
      <c r="D191" s="162"/>
      <c r="E191" s="161"/>
      <c r="F191" s="162"/>
      <c r="G191" s="161"/>
      <c r="H191" s="161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</row>
    <row r="192" spans="1:26" ht="14.25" customHeight="1">
      <c r="A192" s="161"/>
      <c r="B192" s="161"/>
      <c r="C192" s="161"/>
      <c r="D192" s="162"/>
      <c r="E192" s="161"/>
      <c r="F192" s="162"/>
      <c r="G192" s="161"/>
      <c r="H192" s="161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</row>
    <row r="193" spans="1:26" ht="14.25" customHeight="1">
      <c r="A193" s="161"/>
      <c r="B193" s="161"/>
      <c r="C193" s="161"/>
      <c r="D193" s="162"/>
      <c r="E193" s="161"/>
      <c r="F193" s="162"/>
      <c r="G193" s="161"/>
      <c r="H193" s="161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</row>
    <row r="194" spans="1:26" ht="14.25" customHeight="1">
      <c r="A194" s="161"/>
      <c r="B194" s="161"/>
      <c r="C194" s="161"/>
      <c r="D194" s="162"/>
      <c r="E194" s="161"/>
      <c r="F194" s="162"/>
      <c r="G194" s="161"/>
      <c r="H194" s="161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</row>
    <row r="195" spans="1:26" ht="14.25" customHeight="1">
      <c r="A195" s="161"/>
      <c r="B195" s="161"/>
      <c r="C195" s="161"/>
      <c r="D195" s="162"/>
      <c r="E195" s="161"/>
      <c r="F195" s="162"/>
      <c r="G195" s="161"/>
      <c r="H195" s="161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</row>
    <row r="196" spans="1:26" ht="14.25" customHeight="1">
      <c r="A196" s="161"/>
      <c r="B196" s="161"/>
      <c r="C196" s="161"/>
      <c r="D196" s="162"/>
      <c r="E196" s="161"/>
      <c r="F196" s="162"/>
      <c r="G196" s="161"/>
      <c r="H196" s="161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</row>
    <row r="197" spans="1:26" ht="14.25" customHeight="1">
      <c r="A197" s="161"/>
      <c r="B197" s="161"/>
      <c r="C197" s="161"/>
      <c r="D197" s="162"/>
      <c r="E197" s="161"/>
      <c r="F197" s="162"/>
      <c r="G197" s="161"/>
      <c r="H197" s="161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</row>
    <row r="198" spans="1:26" ht="14.25" customHeight="1">
      <c r="A198" s="161"/>
      <c r="B198" s="161"/>
      <c r="C198" s="161"/>
      <c r="D198" s="162"/>
      <c r="E198" s="161"/>
      <c r="F198" s="162"/>
      <c r="G198" s="161"/>
      <c r="H198" s="161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</row>
    <row r="199" spans="1:26" ht="14.25" customHeight="1">
      <c r="A199" s="161"/>
      <c r="B199" s="161"/>
      <c r="C199" s="161"/>
      <c r="D199" s="162"/>
      <c r="E199" s="161"/>
      <c r="F199" s="162"/>
      <c r="G199" s="161"/>
      <c r="H199" s="161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</row>
    <row r="200" spans="1:26" ht="14.25" customHeight="1">
      <c r="A200" s="161"/>
      <c r="B200" s="161"/>
      <c r="C200" s="161"/>
      <c r="D200" s="162"/>
      <c r="E200" s="161"/>
      <c r="F200" s="162"/>
      <c r="G200" s="161"/>
      <c r="H200" s="161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</row>
    <row r="201" spans="1:26" ht="14.25" customHeight="1">
      <c r="A201" s="161"/>
      <c r="B201" s="161"/>
      <c r="C201" s="161"/>
      <c r="D201" s="162"/>
      <c r="E201" s="161"/>
      <c r="F201" s="162"/>
      <c r="G201" s="161"/>
      <c r="H201" s="161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</row>
    <row r="202" spans="1:26" ht="14.25" customHeight="1">
      <c r="A202" s="161"/>
      <c r="B202" s="161"/>
      <c r="C202" s="161"/>
      <c r="D202" s="162"/>
      <c r="E202" s="161"/>
      <c r="F202" s="162"/>
      <c r="G202" s="161"/>
      <c r="H202" s="161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</row>
    <row r="203" spans="1:26" ht="14.25" customHeight="1">
      <c r="A203" s="161"/>
      <c r="B203" s="161"/>
      <c r="C203" s="161"/>
      <c r="D203" s="162"/>
      <c r="E203" s="161"/>
      <c r="F203" s="162"/>
      <c r="G203" s="161"/>
      <c r="H203" s="161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</row>
    <row r="204" spans="1:26" ht="14.25" customHeight="1">
      <c r="A204" s="161"/>
      <c r="B204" s="161"/>
      <c r="C204" s="161"/>
      <c r="D204" s="162"/>
      <c r="E204" s="161"/>
      <c r="F204" s="162"/>
      <c r="G204" s="161"/>
      <c r="H204" s="161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</row>
    <row r="205" spans="1:26" ht="14.25" customHeight="1">
      <c r="A205" s="161"/>
      <c r="B205" s="161"/>
      <c r="C205" s="161"/>
      <c r="D205" s="162"/>
      <c r="E205" s="161"/>
      <c r="F205" s="162"/>
      <c r="G205" s="161"/>
      <c r="H205" s="161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</row>
    <row r="206" spans="1:26" ht="14.25" customHeight="1">
      <c r="A206" s="161"/>
      <c r="B206" s="161"/>
      <c r="C206" s="161"/>
      <c r="D206" s="162"/>
      <c r="E206" s="161"/>
      <c r="F206" s="162"/>
      <c r="G206" s="161"/>
      <c r="H206" s="161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</row>
    <row r="207" spans="1:26" ht="14.25" customHeight="1">
      <c r="A207" s="161"/>
      <c r="B207" s="161"/>
      <c r="C207" s="161"/>
      <c r="D207" s="162"/>
      <c r="E207" s="161"/>
      <c r="F207" s="162"/>
      <c r="G207" s="161"/>
      <c r="H207" s="161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</row>
    <row r="208" spans="1:26" ht="14.25" customHeight="1">
      <c r="A208" s="161"/>
      <c r="B208" s="161"/>
      <c r="C208" s="161"/>
      <c r="D208" s="162"/>
      <c r="E208" s="161"/>
      <c r="F208" s="162"/>
      <c r="G208" s="161"/>
      <c r="H208" s="161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</row>
    <row r="209" spans="1:26" ht="14.25" customHeight="1">
      <c r="A209" s="161"/>
      <c r="B209" s="161"/>
      <c r="C209" s="161"/>
      <c r="D209" s="162"/>
      <c r="E209" s="161"/>
      <c r="F209" s="162"/>
      <c r="G209" s="161"/>
      <c r="H209" s="161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</row>
    <row r="210" spans="1:26" ht="14.25" customHeight="1">
      <c r="A210" s="161"/>
      <c r="B210" s="161"/>
      <c r="C210" s="161"/>
      <c r="D210" s="162"/>
      <c r="E210" s="161"/>
      <c r="F210" s="162"/>
      <c r="G210" s="161"/>
      <c r="H210" s="161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</row>
    <row r="211" spans="1:26" ht="14.25" customHeight="1">
      <c r="A211" s="161"/>
      <c r="B211" s="161"/>
      <c r="C211" s="161"/>
      <c r="D211" s="162"/>
      <c r="E211" s="161"/>
      <c r="F211" s="162"/>
      <c r="G211" s="161"/>
      <c r="H211" s="161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</row>
    <row r="212" spans="1:26" ht="14.25" customHeight="1">
      <c r="A212" s="161"/>
      <c r="B212" s="161"/>
      <c r="C212" s="161"/>
      <c r="D212" s="162"/>
      <c r="E212" s="161"/>
      <c r="F212" s="162"/>
      <c r="G212" s="161"/>
      <c r="H212" s="161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</row>
    <row r="213" spans="1:26" ht="14.25" customHeight="1">
      <c r="A213" s="161"/>
      <c r="B213" s="161"/>
      <c r="C213" s="161"/>
      <c r="D213" s="162"/>
      <c r="E213" s="161"/>
      <c r="F213" s="162"/>
      <c r="G213" s="161"/>
      <c r="H213" s="161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</row>
    <row r="214" spans="1:26" ht="14.25" customHeight="1">
      <c r="A214" s="161"/>
      <c r="B214" s="161"/>
      <c r="C214" s="161"/>
      <c r="D214" s="162"/>
      <c r="E214" s="161"/>
      <c r="F214" s="162"/>
      <c r="G214" s="161"/>
      <c r="H214" s="161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</row>
    <row r="215" spans="1:26" ht="14.25" customHeight="1">
      <c r="A215" s="161"/>
      <c r="B215" s="161"/>
      <c r="C215" s="161"/>
      <c r="D215" s="162"/>
      <c r="E215" s="161"/>
      <c r="F215" s="162"/>
      <c r="G215" s="161"/>
      <c r="H215" s="161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</row>
    <row r="216" spans="1:26" ht="14.25" customHeight="1">
      <c r="A216" s="161"/>
      <c r="B216" s="161"/>
      <c r="C216" s="161"/>
      <c r="D216" s="162"/>
      <c r="E216" s="161"/>
      <c r="F216" s="162"/>
      <c r="G216" s="161"/>
      <c r="H216" s="161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</row>
    <row r="217" spans="1:26" ht="14.25" customHeight="1">
      <c r="A217" s="161"/>
      <c r="B217" s="161"/>
      <c r="C217" s="161"/>
      <c r="D217" s="162"/>
      <c r="E217" s="161"/>
      <c r="F217" s="162"/>
      <c r="G217" s="161"/>
      <c r="H217" s="161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</row>
    <row r="218" spans="1:26" ht="14.25" customHeight="1">
      <c r="A218" s="161"/>
      <c r="B218" s="161"/>
      <c r="C218" s="161"/>
      <c r="D218" s="162"/>
      <c r="E218" s="161"/>
      <c r="F218" s="162"/>
      <c r="G218" s="161"/>
      <c r="H218" s="161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</row>
    <row r="219" spans="1:26" ht="14.25" customHeight="1">
      <c r="A219" s="161"/>
      <c r="B219" s="161"/>
      <c r="C219" s="161"/>
      <c r="D219" s="162"/>
      <c r="E219" s="161"/>
      <c r="F219" s="162"/>
      <c r="G219" s="161"/>
      <c r="H219" s="161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</row>
    <row r="220" spans="1:26" ht="14.25" customHeight="1">
      <c r="A220" s="161"/>
      <c r="B220" s="161"/>
      <c r="C220" s="161"/>
      <c r="D220" s="162"/>
      <c r="E220" s="161"/>
      <c r="F220" s="162"/>
      <c r="G220" s="161"/>
      <c r="H220" s="161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</row>
    <row r="221" spans="1:26" ht="14.25" customHeight="1">
      <c r="A221" s="161"/>
      <c r="B221" s="161"/>
      <c r="C221" s="161"/>
      <c r="D221" s="162"/>
      <c r="E221" s="161"/>
      <c r="F221" s="162"/>
      <c r="G221" s="161"/>
      <c r="H221" s="161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</row>
    <row r="222" spans="1:26" ht="14.25" customHeight="1">
      <c r="A222" s="161"/>
      <c r="B222" s="161"/>
      <c r="C222" s="161"/>
      <c r="D222" s="162"/>
      <c r="E222" s="161"/>
      <c r="F222" s="162"/>
      <c r="G222" s="161"/>
      <c r="H222" s="161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</row>
    <row r="223" spans="1:26" ht="14.25" customHeight="1">
      <c r="A223" s="161"/>
      <c r="B223" s="161"/>
      <c r="C223" s="161"/>
      <c r="D223" s="162"/>
      <c r="E223" s="161"/>
      <c r="F223" s="162"/>
      <c r="G223" s="161"/>
      <c r="H223" s="161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</row>
    <row r="224" spans="1:26" ht="14.25" customHeight="1">
      <c r="A224" s="161"/>
      <c r="B224" s="161"/>
      <c r="C224" s="161"/>
      <c r="D224" s="162"/>
      <c r="E224" s="161"/>
      <c r="F224" s="162"/>
      <c r="G224" s="161"/>
      <c r="H224" s="161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</row>
    <row r="225" spans="1:26" ht="14.25" customHeight="1">
      <c r="A225" s="161"/>
      <c r="B225" s="161"/>
      <c r="C225" s="161"/>
      <c r="D225" s="162"/>
      <c r="E225" s="161"/>
      <c r="F225" s="162"/>
      <c r="G225" s="161"/>
      <c r="H225" s="161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</row>
    <row r="226" spans="1:26" ht="14.25" customHeight="1">
      <c r="A226" s="161"/>
      <c r="B226" s="161"/>
      <c r="C226" s="161"/>
      <c r="D226" s="162"/>
      <c r="E226" s="161"/>
      <c r="F226" s="162"/>
      <c r="G226" s="161"/>
      <c r="H226" s="161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</row>
    <row r="227" spans="1:26" ht="14.25" customHeight="1">
      <c r="A227" s="161"/>
      <c r="B227" s="161"/>
      <c r="C227" s="161"/>
      <c r="D227" s="162"/>
      <c r="E227" s="161"/>
      <c r="F227" s="162"/>
      <c r="G227" s="161"/>
      <c r="H227" s="161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</row>
    <row r="228" spans="1:26" ht="14.25" customHeight="1">
      <c r="A228" s="161"/>
      <c r="B228" s="161"/>
      <c r="C228" s="161"/>
      <c r="D228" s="162"/>
      <c r="E228" s="161"/>
      <c r="F228" s="162"/>
      <c r="G228" s="161"/>
      <c r="H228" s="161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</row>
    <row r="229" spans="1:26" ht="14.25" customHeight="1">
      <c r="A229" s="161"/>
      <c r="B229" s="161"/>
      <c r="C229" s="161"/>
      <c r="D229" s="162"/>
      <c r="E229" s="161"/>
      <c r="F229" s="162"/>
      <c r="G229" s="161"/>
      <c r="H229" s="161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</row>
    <row r="230" spans="1:26" ht="14.25" customHeight="1">
      <c r="A230" s="161"/>
      <c r="B230" s="161"/>
      <c r="C230" s="161"/>
      <c r="D230" s="162"/>
      <c r="E230" s="161"/>
      <c r="F230" s="162"/>
      <c r="G230" s="161"/>
      <c r="H230" s="161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</row>
    <row r="231" spans="1:26" ht="14.25" customHeight="1">
      <c r="A231" s="161"/>
      <c r="B231" s="161"/>
      <c r="C231" s="161"/>
      <c r="D231" s="162"/>
      <c r="E231" s="161"/>
      <c r="F231" s="162"/>
      <c r="G231" s="161"/>
      <c r="H231" s="161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</row>
    <row r="232" spans="1:26" ht="14.25" customHeight="1">
      <c r="A232" s="161"/>
      <c r="B232" s="161"/>
      <c r="C232" s="161"/>
      <c r="D232" s="162"/>
      <c r="E232" s="161"/>
      <c r="F232" s="162"/>
      <c r="G232" s="161"/>
      <c r="H232" s="161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</row>
    <row r="233" spans="1:26" ht="14.25" customHeight="1">
      <c r="A233" s="161"/>
      <c r="B233" s="161"/>
      <c r="C233" s="161"/>
      <c r="D233" s="162"/>
      <c r="E233" s="161"/>
      <c r="F233" s="162"/>
      <c r="G233" s="161"/>
      <c r="H233" s="161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</row>
    <row r="234" spans="1:26" ht="14.25" customHeight="1">
      <c r="A234" s="161"/>
      <c r="B234" s="161"/>
      <c r="C234" s="161"/>
      <c r="D234" s="162"/>
      <c r="E234" s="161"/>
      <c r="F234" s="162"/>
      <c r="G234" s="161"/>
      <c r="H234" s="161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</row>
    <row r="235" spans="1:26" ht="14.25" customHeight="1">
      <c r="A235" s="161"/>
      <c r="B235" s="161"/>
      <c r="C235" s="161"/>
      <c r="D235" s="162"/>
      <c r="E235" s="161"/>
      <c r="F235" s="162"/>
      <c r="G235" s="161"/>
      <c r="H235" s="161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</row>
    <row r="236" spans="1:26" ht="14.25" customHeight="1">
      <c r="A236" s="161"/>
      <c r="B236" s="161"/>
      <c r="C236" s="161"/>
      <c r="D236" s="162"/>
      <c r="E236" s="161"/>
      <c r="F236" s="162"/>
      <c r="G236" s="161"/>
      <c r="H236" s="161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</row>
    <row r="237" spans="1:26" ht="14.25" customHeight="1">
      <c r="A237" s="161"/>
      <c r="B237" s="161"/>
      <c r="C237" s="161"/>
      <c r="D237" s="162"/>
      <c r="E237" s="161"/>
      <c r="F237" s="162"/>
      <c r="G237" s="161"/>
      <c r="H237" s="161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</row>
    <row r="238" spans="1:26" ht="14.25" customHeight="1">
      <c r="A238" s="161"/>
      <c r="B238" s="161"/>
      <c r="C238" s="161"/>
      <c r="D238" s="162"/>
      <c r="E238" s="161"/>
      <c r="F238" s="162"/>
      <c r="G238" s="161"/>
      <c r="H238" s="161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</row>
    <row r="239" spans="1:26" ht="14.25" customHeight="1">
      <c r="A239" s="161"/>
      <c r="B239" s="161"/>
      <c r="C239" s="161"/>
      <c r="D239" s="162"/>
      <c r="E239" s="161"/>
      <c r="F239" s="162"/>
      <c r="G239" s="161"/>
      <c r="H239" s="161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</row>
    <row r="240" spans="1:26" ht="14.25" customHeight="1">
      <c r="A240" s="161"/>
      <c r="B240" s="161"/>
      <c r="C240" s="161"/>
      <c r="D240" s="162"/>
      <c r="E240" s="161"/>
      <c r="F240" s="162"/>
      <c r="G240" s="161"/>
      <c r="H240" s="161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</row>
    <row r="241" spans="1:26" ht="14.25" customHeight="1">
      <c r="A241" s="161"/>
      <c r="B241" s="161"/>
      <c r="C241" s="161"/>
      <c r="D241" s="162"/>
      <c r="E241" s="161"/>
      <c r="F241" s="162"/>
      <c r="G241" s="161"/>
      <c r="H241" s="161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</row>
    <row r="242" spans="1:26" ht="14.25" customHeight="1">
      <c r="A242" s="161"/>
      <c r="B242" s="161"/>
      <c r="C242" s="161"/>
      <c r="D242" s="162"/>
      <c r="E242" s="161"/>
      <c r="F242" s="162"/>
      <c r="G242" s="161"/>
      <c r="H242" s="161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</row>
    <row r="243" spans="1:26" ht="14.25" customHeight="1">
      <c r="A243" s="161"/>
      <c r="B243" s="161"/>
      <c r="C243" s="161"/>
      <c r="D243" s="162"/>
      <c r="E243" s="161"/>
      <c r="F243" s="162"/>
      <c r="G243" s="161"/>
      <c r="H243" s="161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</row>
    <row r="244" spans="1:26" ht="14.25" customHeight="1">
      <c r="A244" s="161"/>
      <c r="B244" s="161"/>
      <c r="C244" s="161"/>
      <c r="D244" s="162"/>
      <c r="E244" s="161"/>
      <c r="F244" s="162"/>
      <c r="G244" s="161"/>
      <c r="H244" s="161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</row>
    <row r="245" spans="1:26" ht="14.25" customHeight="1">
      <c r="A245" s="161"/>
      <c r="B245" s="161"/>
      <c r="C245" s="161"/>
      <c r="D245" s="162"/>
      <c r="E245" s="161"/>
      <c r="F245" s="162"/>
      <c r="G245" s="161"/>
      <c r="H245" s="161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</row>
    <row r="246" spans="1:26" ht="14.25" customHeight="1">
      <c r="A246" s="161"/>
      <c r="B246" s="161"/>
      <c r="C246" s="161"/>
      <c r="D246" s="162"/>
      <c r="E246" s="161"/>
      <c r="F246" s="162"/>
      <c r="G246" s="161"/>
      <c r="H246" s="161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</row>
    <row r="247" spans="1:26" ht="14.25" customHeight="1">
      <c r="A247" s="161"/>
      <c r="B247" s="161"/>
      <c r="C247" s="161"/>
      <c r="D247" s="162"/>
      <c r="E247" s="161"/>
      <c r="F247" s="162"/>
      <c r="G247" s="161"/>
      <c r="H247" s="161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</row>
    <row r="248" spans="1:26" ht="14.25" customHeight="1">
      <c r="A248" s="161"/>
      <c r="B248" s="161"/>
      <c r="C248" s="161"/>
      <c r="D248" s="162"/>
      <c r="E248" s="161"/>
      <c r="F248" s="162"/>
      <c r="G248" s="161"/>
      <c r="H248" s="161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</row>
    <row r="249" spans="1:26" ht="14.25" customHeight="1">
      <c r="A249" s="161"/>
      <c r="B249" s="161"/>
      <c r="C249" s="161"/>
      <c r="D249" s="162"/>
      <c r="E249" s="161"/>
      <c r="F249" s="162"/>
      <c r="G249" s="161"/>
      <c r="H249" s="161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</row>
    <row r="250" spans="1:26" ht="14.25" customHeight="1">
      <c r="A250" s="161"/>
      <c r="B250" s="161"/>
      <c r="C250" s="161"/>
      <c r="D250" s="162"/>
      <c r="E250" s="161"/>
      <c r="F250" s="162"/>
      <c r="G250" s="161"/>
      <c r="H250" s="161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</row>
    <row r="251" spans="1:26" ht="14.25" customHeight="1">
      <c r="A251" s="161"/>
      <c r="B251" s="161"/>
      <c r="C251" s="161"/>
      <c r="D251" s="162"/>
      <c r="E251" s="161"/>
      <c r="F251" s="162"/>
      <c r="G251" s="161"/>
      <c r="H251" s="161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</row>
    <row r="252" spans="1:26" ht="14.25" customHeight="1">
      <c r="A252" s="161"/>
      <c r="B252" s="161"/>
      <c r="C252" s="161"/>
      <c r="D252" s="162"/>
      <c r="E252" s="161"/>
      <c r="F252" s="162"/>
      <c r="G252" s="161"/>
      <c r="H252" s="161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</row>
    <row r="253" spans="1:26" ht="14.25" customHeight="1">
      <c r="A253" s="161"/>
      <c r="B253" s="161"/>
      <c r="C253" s="161"/>
      <c r="D253" s="162"/>
      <c r="E253" s="161"/>
      <c r="F253" s="162"/>
      <c r="G253" s="161"/>
      <c r="H253" s="161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</row>
    <row r="254" spans="1:26" ht="14.25" customHeight="1">
      <c r="A254" s="161"/>
      <c r="B254" s="161"/>
      <c r="C254" s="161"/>
      <c r="D254" s="162"/>
      <c r="E254" s="161"/>
      <c r="F254" s="162"/>
      <c r="G254" s="161"/>
      <c r="H254" s="161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</row>
    <row r="255" spans="1:26" ht="14.25" customHeight="1">
      <c r="A255" s="161"/>
      <c r="B255" s="161"/>
      <c r="C255" s="161"/>
      <c r="D255" s="162"/>
      <c r="E255" s="161"/>
      <c r="F255" s="162"/>
      <c r="G255" s="161"/>
      <c r="H255" s="161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</row>
    <row r="256" spans="1:26" ht="14.25" customHeight="1">
      <c r="A256" s="161"/>
      <c r="B256" s="161"/>
      <c r="C256" s="161"/>
      <c r="D256" s="162"/>
      <c r="E256" s="161"/>
      <c r="F256" s="162"/>
      <c r="G256" s="161"/>
      <c r="H256" s="161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</row>
    <row r="257" spans="1:26" ht="14.25" customHeight="1">
      <c r="A257" s="161"/>
      <c r="B257" s="161"/>
      <c r="C257" s="161"/>
      <c r="D257" s="162"/>
      <c r="E257" s="161"/>
      <c r="F257" s="162"/>
      <c r="G257" s="161"/>
      <c r="H257" s="161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</row>
    <row r="258" spans="1:26" ht="14.25" customHeight="1">
      <c r="A258" s="161"/>
      <c r="B258" s="161"/>
      <c r="C258" s="161"/>
      <c r="D258" s="162"/>
      <c r="E258" s="161"/>
      <c r="F258" s="162"/>
      <c r="G258" s="161"/>
      <c r="H258" s="161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</row>
    <row r="259" spans="1:26" ht="14.25" customHeight="1">
      <c r="A259" s="161"/>
      <c r="B259" s="161"/>
      <c r="C259" s="161"/>
      <c r="D259" s="162"/>
      <c r="E259" s="161"/>
      <c r="F259" s="162"/>
      <c r="G259" s="161"/>
      <c r="H259" s="161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</row>
    <row r="260" spans="1:26" ht="14.25" customHeight="1">
      <c r="A260" s="161"/>
      <c r="B260" s="161"/>
      <c r="C260" s="161"/>
      <c r="D260" s="162"/>
      <c r="E260" s="161"/>
      <c r="F260" s="162"/>
      <c r="G260" s="161"/>
      <c r="H260" s="161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</row>
    <row r="261" spans="1:26" ht="14.25" customHeight="1">
      <c r="A261" s="161"/>
      <c r="B261" s="161"/>
      <c r="C261" s="161"/>
      <c r="D261" s="162"/>
      <c r="E261" s="161"/>
      <c r="F261" s="162"/>
      <c r="G261" s="161"/>
      <c r="H261" s="161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</row>
    <row r="262" spans="1:26" ht="14.25" customHeight="1">
      <c r="A262" s="161"/>
      <c r="B262" s="161"/>
      <c r="C262" s="161"/>
      <c r="D262" s="162"/>
      <c r="E262" s="161"/>
      <c r="F262" s="162"/>
      <c r="G262" s="161"/>
      <c r="H262" s="161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</row>
    <row r="263" spans="1:26" ht="14.25" customHeight="1">
      <c r="A263" s="161"/>
      <c r="B263" s="161"/>
      <c r="C263" s="161"/>
      <c r="D263" s="162"/>
      <c r="E263" s="161"/>
      <c r="F263" s="162"/>
      <c r="G263" s="161"/>
      <c r="H263" s="161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</row>
    <row r="264" spans="1:26" ht="14.25" customHeight="1">
      <c r="A264" s="161"/>
      <c r="B264" s="161"/>
      <c r="C264" s="161"/>
      <c r="D264" s="162"/>
      <c r="E264" s="161"/>
      <c r="F264" s="162"/>
      <c r="G264" s="161"/>
      <c r="H264" s="161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</row>
    <row r="265" spans="1:26" ht="14.25" customHeight="1">
      <c r="A265" s="161"/>
      <c r="B265" s="161"/>
      <c r="C265" s="161"/>
      <c r="D265" s="162"/>
      <c r="E265" s="161"/>
      <c r="F265" s="162"/>
      <c r="G265" s="161"/>
      <c r="H265" s="161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</row>
    <row r="266" spans="1:26" ht="14.25" customHeight="1">
      <c r="A266" s="161"/>
      <c r="B266" s="161"/>
      <c r="C266" s="161"/>
      <c r="D266" s="162"/>
      <c r="E266" s="161"/>
      <c r="F266" s="162"/>
      <c r="G266" s="161"/>
      <c r="H266" s="161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</row>
    <row r="267" spans="1:26" ht="14.25" customHeight="1">
      <c r="A267" s="161"/>
      <c r="B267" s="161"/>
      <c r="C267" s="161"/>
      <c r="D267" s="162"/>
      <c r="E267" s="161"/>
      <c r="F267" s="162"/>
      <c r="G267" s="161"/>
      <c r="H267" s="161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</row>
    <row r="268" spans="1:26" ht="14.25" customHeight="1">
      <c r="A268" s="161"/>
      <c r="B268" s="161"/>
      <c r="C268" s="161"/>
      <c r="D268" s="162"/>
      <c r="E268" s="161"/>
      <c r="F268" s="162"/>
      <c r="G268" s="161"/>
      <c r="H268" s="161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</row>
    <row r="269" spans="1:26" ht="14.25" customHeight="1">
      <c r="A269" s="161"/>
      <c r="B269" s="161"/>
      <c r="C269" s="161"/>
      <c r="D269" s="162"/>
      <c r="E269" s="161"/>
      <c r="F269" s="162"/>
      <c r="G269" s="161"/>
      <c r="H269" s="161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</row>
    <row r="270" spans="1:26" ht="14.25" customHeight="1">
      <c r="A270" s="161"/>
      <c r="B270" s="161"/>
      <c r="C270" s="161"/>
      <c r="D270" s="162"/>
      <c r="E270" s="161"/>
      <c r="F270" s="162"/>
      <c r="G270" s="161"/>
      <c r="H270" s="161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</row>
    <row r="271" spans="1:26" ht="14.25" customHeight="1">
      <c r="A271" s="161"/>
      <c r="B271" s="161"/>
      <c r="C271" s="161"/>
      <c r="D271" s="162"/>
      <c r="E271" s="161"/>
      <c r="F271" s="162"/>
      <c r="G271" s="161"/>
      <c r="H271" s="161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</row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</sheetData>
  <mergeCells count="17">
    <mergeCell ref="B77:D77"/>
    <mergeCell ref="B78:D78"/>
    <mergeCell ref="G78:H78"/>
    <mergeCell ref="B82:D82"/>
    <mergeCell ref="B83:D83"/>
    <mergeCell ref="G83:H83"/>
    <mergeCell ref="B14:D14"/>
    <mergeCell ref="E14:J14"/>
    <mergeCell ref="B70:C70"/>
    <mergeCell ref="B11:J11"/>
    <mergeCell ref="H2:J2"/>
    <mergeCell ref="H3:J3"/>
    <mergeCell ref="B8:J8"/>
    <mergeCell ref="B9:J9"/>
    <mergeCell ref="B10:J10"/>
    <mergeCell ref="H4:J4"/>
    <mergeCell ref="H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2021-01-05T15:33:31Z</cp:lastPrinted>
  <dcterms:modified xsi:type="dcterms:W3CDTF">2021-01-20T11:55:39Z</dcterms:modified>
</cp:coreProperties>
</file>